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01 - Oprava kanalizace" sheetId="2" r:id="rId2"/>
    <sheet name="SO02 - Oprava uličních vp..." sheetId="3" r:id="rId3"/>
    <sheet name="SO90 - Vedlejší a ostatní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'SO01 - Oprava kanalizace'!$C$87:$K$962</definedName>
    <definedName name="_xlnm.Print_Area" localSheetId="1">'SO01 - Oprava kanalizace'!$C$4:$J$39,'SO01 - Oprava kanalizace'!$C$45:$J$69,'SO01 - Oprava kanalizace'!$C$75:$K$962</definedName>
    <definedName name="_xlnm.Print_Titles" localSheetId="1">'SO01 - Oprava kanalizace'!$87:$87</definedName>
    <definedName name="_xlnm._FilterDatabase" localSheetId="2" hidden="1">'SO02 - Oprava uličních vp...'!$C$82:$K$116</definedName>
    <definedName name="_xlnm.Print_Area" localSheetId="2">'SO02 - Oprava uličních vp...'!$C$4:$J$39,'SO02 - Oprava uličních vp...'!$C$45:$J$64,'SO02 - Oprava uličních vp...'!$C$70:$K$116</definedName>
    <definedName name="_xlnm.Print_Titles" localSheetId="2">'SO02 - Oprava uličních vp...'!$82:$82</definedName>
    <definedName name="_xlnm._FilterDatabase" localSheetId="3" hidden="1">'SO90 - Vedlejší a ostatní...'!$C$79:$K$104</definedName>
    <definedName name="_xlnm.Print_Area" localSheetId="3">'SO90 - Vedlejší a ostatní...'!$C$4:$J$39,'SO90 - Vedlejší a ostatní...'!$C$45:$J$61,'SO90 - Vedlejší a ostatní...'!$C$67:$K$104</definedName>
    <definedName name="_xlnm.Print_Titles" localSheetId="3">'SO90 - Vedlejší a ostatní...'!$79:$79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F74"/>
  <c r="E72"/>
  <c r="F52"/>
  <c r="E50"/>
  <c r="J24"/>
  <c r="E24"/>
  <c r="J55"/>
  <c r="J23"/>
  <c r="J21"/>
  <c r="E21"/>
  <c r="J76"/>
  <c r="J20"/>
  <c r="J18"/>
  <c r="E18"/>
  <c r="F77"/>
  <c r="J17"/>
  <c r="J15"/>
  <c r="E15"/>
  <c r="F54"/>
  <c r="J14"/>
  <c r="J12"/>
  <c r="J52"/>
  <c r="E7"/>
  <c r="E70"/>
  <c i="3" r="J37"/>
  <c r="J36"/>
  <c i="1" r="AY56"/>
  <c i="3" r="J35"/>
  <c i="1" r="AX56"/>
  <c i="3" r="BI115"/>
  <c r="BH115"/>
  <c r="BG115"/>
  <c r="BF115"/>
  <c r="T115"/>
  <c r="T114"/>
  <c r="R115"/>
  <c r="R114"/>
  <c r="P115"/>
  <c r="P114"/>
  <c r="BI113"/>
  <c r="BH113"/>
  <c r="BG113"/>
  <c r="BF113"/>
  <c r="T113"/>
  <c r="T112"/>
  <c r="R113"/>
  <c r="R112"/>
  <c r="P113"/>
  <c r="P112"/>
  <c r="BI111"/>
  <c r="BH111"/>
  <c r="BG111"/>
  <c r="BF111"/>
  <c r="T111"/>
  <c r="R111"/>
  <c r="P111"/>
  <c r="BI110"/>
  <c r="BH110"/>
  <c r="BG110"/>
  <c r="BF110"/>
  <c r="T110"/>
  <c r="R110"/>
  <c r="P110"/>
  <c r="BI106"/>
  <c r="BH106"/>
  <c r="BG106"/>
  <c r="BF106"/>
  <c r="T106"/>
  <c r="R106"/>
  <c r="P106"/>
  <c r="BI105"/>
  <c r="BH105"/>
  <c r="BG105"/>
  <c r="BF105"/>
  <c r="T105"/>
  <c r="R105"/>
  <c r="P105"/>
  <c r="BI101"/>
  <c r="BH101"/>
  <c r="BG101"/>
  <c r="BF101"/>
  <c r="T101"/>
  <c r="R101"/>
  <c r="P101"/>
  <c r="BI100"/>
  <c r="BH100"/>
  <c r="BG100"/>
  <c r="BF100"/>
  <c r="T100"/>
  <c r="R100"/>
  <c r="P100"/>
  <c r="BI96"/>
  <c r="BH96"/>
  <c r="BG96"/>
  <c r="BF96"/>
  <c r="T96"/>
  <c r="R96"/>
  <c r="P96"/>
  <c r="BI95"/>
  <c r="BH95"/>
  <c r="BG95"/>
  <c r="BF95"/>
  <c r="T95"/>
  <c r="R95"/>
  <c r="P95"/>
  <c r="BI91"/>
  <c r="BH91"/>
  <c r="BG91"/>
  <c r="BF91"/>
  <c r="T91"/>
  <c r="R91"/>
  <c r="P91"/>
  <c r="BI90"/>
  <c r="BH90"/>
  <c r="BG90"/>
  <c r="BF90"/>
  <c r="T90"/>
  <c r="R90"/>
  <c r="P90"/>
  <c r="BI86"/>
  <c r="BH86"/>
  <c r="BG86"/>
  <c r="BF86"/>
  <c r="T86"/>
  <c r="R86"/>
  <c r="P86"/>
  <c r="F77"/>
  <c r="E75"/>
  <c r="F52"/>
  <c r="E50"/>
  <c r="J24"/>
  <c r="E24"/>
  <c r="J55"/>
  <c r="J23"/>
  <c r="J21"/>
  <c r="E21"/>
  <c r="J79"/>
  <c r="J20"/>
  <c r="J18"/>
  <c r="E18"/>
  <c r="F80"/>
  <c r="J17"/>
  <c r="J15"/>
  <c r="E15"/>
  <c r="F79"/>
  <c r="J14"/>
  <c r="J12"/>
  <c r="J52"/>
  <c r="E7"/>
  <c r="E73"/>
  <c i="2" r="J37"/>
  <c r="J36"/>
  <c i="1" r="AY55"/>
  <c i="2" r="J35"/>
  <c i="1" r="AX55"/>
  <c i="2" r="BI961"/>
  <c r="BH961"/>
  <c r="BG961"/>
  <c r="BF961"/>
  <c r="T961"/>
  <c r="T960"/>
  <c r="R961"/>
  <c r="R960"/>
  <c r="P961"/>
  <c r="P960"/>
  <c r="BI955"/>
  <c r="BH955"/>
  <c r="BG955"/>
  <c r="BF955"/>
  <c r="T955"/>
  <c r="R955"/>
  <c r="P955"/>
  <c r="BI950"/>
  <c r="BH950"/>
  <c r="BG950"/>
  <c r="BF950"/>
  <c r="T950"/>
  <c r="R950"/>
  <c r="P950"/>
  <c r="BI945"/>
  <c r="BH945"/>
  <c r="BG945"/>
  <c r="BF945"/>
  <c r="T945"/>
  <c r="R945"/>
  <c r="P945"/>
  <c r="BI938"/>
  <c r="BH938"/>
  <c r="BG938"/>
  <c r="BF938"/>
  <c r="T938"/>
  <c r="R938"/>
  <c r="P938"/>
  <c r="BI929"/>
  <c r="BH929"/>
  <c r="BG929"/>
  <c r="BF929"/>
  <c r="T929"/>
  <c r="R929"/>
  <c r="P929"/>
  <c r="BI921"/>
  <c r="BH921"/>
  <c r="BG921"/>
  <c r="BF921"/>
  <c r="T921"/>
  <c r="R921"/>
  <c r="P921"/>
  <c r="BI914"/>
  <c r="BH914"/>
  <c r="BG914"/>
  <c r="BF914"/>
  <c r="T914"/>
  <c r="R914"/>
  <c r="P914"/>
  <c r="BI908"/>
  <c r="BH908"/>
  <c r="BG908"/>
  <c r="BF908"/>
  <c r="T908"/>
  <c r="R908"/>
  <c r="P908"/>
  <c r="BI904"/>
  <c r="BH904"/>
  <c r="BG904"/>
  <c r="BF904"/>
  <c r="T904"/>
  <c r="R904"/>
  <c r="P904"/>
  <c r="BI901"/>
  <c r="BH901"/>
  <c r="BG901"/>
  <c r="BF901"/>
  <c r="T901"/>
  <c r="R901"/>
  <c r="P901"/>
  <c r="BI898"/>
  <c r="BH898"/>
  <c r="BG898"/>
  <c r="BF898"/>
  <c r="T898"/>
  <c r="R898"/>
  <c r="P898"/>
  <c r="BI895"/>
  <c r="BH895"/>
  <c r="BG895"/>
  <c r="BF895"/>
  <c r="T895"/>
  <c r="R895"/>
  <c r="P895"/>
  <c r="BI892"/>
  <c r="BH892"/>
  <c r="BG892"/>
  <c r="BF892"/>
  <c r="T892"/>
  <c r="R892"/>
  <c r="P892"/>
  <c r="BI889"/>
  <c r="BH889"/>
  <c r="BG889"/>
  <c r="BF889"/>
  <c r="T889"/>
  <c r="R889"/>
  <c r="P889"/>
  <c r="BI886"/>
  <c r="BH886"/>
  <c r="BG886"/>
  <c r="BF886"/>
  <c r="T886"/>
  <c r="R886"/>
  <c r="P886"/>
  <c r="BI877"/>
  <c r="BH877"/>
  <c r="BG877"/>
  <c r="BF877"/>
  <c r="T877"/>
  <c r="R877"/>
  <c r="P877"/>
  <c r="BI872"/>
  <c r="BH872"/>
  <c r="BG872"/>
  <c r="BF872"/>
  <c r="T872"/>
  <c r="R872"/>
  <c r="P872"/>
  <c r="BI862"/>
  <c r="BH862"/>
  <c r="BG862"/>
  <c r="BF862"/>
  <c r="T862"/>
  <c r="R862"/>
  <c r="P862"/>
  <c r="BI860"/>
  <c r="BH860"/>
  <c r="BG860"/>
  <c r="BF860"/>
  <c r="T860"/>
  <c r="R860"/>
  <c r="P860"/>
  <c r="BI858"/>
  <c r="BH858"/>
  <c r="BG858"/>
  <c r="BF858"/>
  <c r="T858"/>
  <c r="R858"/>
  <c r="P858"/>
  <c r="BI853"/>
  <c r="BH853"/>
  <c r="BG853"/>
  <c r="BF853"/>
  <c r="T853"/>
  <c r="R853"/>
  <c r="P853"/>
  <c r="BI847"/>
  <c r="BH847"/>
  <c r="BG847"/>
  <c r="BF847"/>
  <c r="T847"/>
  <c r="R847"/>
  <c r="P847"/>
  <c r="BI841"/>
  <c r="BH841"/>
  <c r="BG841"/>
  <c r="BF841"/>
  <c r="T841"/>
  <c r="R841"/>
  <c r="P841"/>
  <c r="BI833"/>
  <c r="BH833"/>
  <c r="BG833"/>
  <c r="BF833"/>
  <c r="T833"/>
  <c r="R833"/>
  <c r="P833"/>
  <c r="BI831"/>
  <c r="BH831"/>
  <c r="BG831"/>
  <c r="BF831"/>
  <c r="T831"/>
  <c r="R831"/>
  <c r="P831"/>
  <c r="BI826"/>
  <c r="BH826"/>
  <c r="BG826"/>
  <c r="BF826"/>
  <c r="T826"/>
  <c r="R826"/>
  <c r="P826"/>
  <c r="BI820"/>
  <c r="BH820"/>
  <c r="BG820"/>
  <c r="BF820"/>
  <c r="T820"/>
  <c r="R820"/>
  <c r="P820"/>
  <c r="BI819"/>
  <c r="BH819"/>
  <c r="BG819"/>
  <c r="BF819"/>
  <c r="T819"/>
  <c r="R819"/>
  <c r="P819"/>
  <c r="BI815"/>
  <c r="BH815"/>
  <c r="BG815"/>
  <c r="BF815"/>
  <c r="T815"/>
  <c r="R815"/>
  <c r="P815"/>
  <c r="BI813"/>
  <c r="BH813"/>
  <c r="BG813"/>
  <c r="BF813"/>
  <c r="T813"/>
  <c r="R813"/>
  <c r="P813"/>
  <c r="BI811"/>
  <c r="BH811"/>
  <c r="BG811"/>
  <c r="BF811"/>
  <c r="T811"/>
  <c r="R811"/>
  <c r="P811"/>
  <c r="BI809"/>
  <c r="BH809"/>
  <c r="BG809"/>
  <c r="BF809"/>
  <c r="T809"/>
  <c r="R809"/>
  <c r="P809"/>
  <c r="BI807"/>
  <c r="BH807"/>
  <c r="BG807"/>
  <c r="BF807"/>
  <c r="T807"/>
  <c r="R807"/>
  <c r="P807"/>
  <c r="BI803"/>
  <c r="BH803"/>
  <c r="BG803"/>
  <c r="BF803"/>
  <c r="T803"/>
  <c r="R803"/>
  <c r="P803"/>
  <c r="BI800"/>
  <c r="BH800"/>
  <c r="BG800"/>
  <c r="BF800"/>
  <c r="T800"/>
  <c r="R800"/>
  <c r="P800"/>
  <c r="BI799"/>
  <c r="BH799"/>
  <c r="BG799"/>
  <c r="BF799"/>
  <c r="T799"/>
  <c r="R799"/>
  <c r="P799"/>
  <c r="BI795"/>
  <c r="BH795"/>
  <c r="BG795"/>
  <c r="BF795"/>
  <c r="T795"/>
  <c r="R795"/>
  <c r="P795"/>
  <c r="BI792"/>
  <c r="BH792"/>
  <c r="BG792"/>
  <c r="BF792"/>
  <c r="T792"/>
  <c r="R792"/>
  <c r="P792"/>
  <c r="BI789"/>
  <c r="BH789"/>
  <c r="BG789"/>
  <c r="BF789"/>
  <c r="T789"/>
  <c r="R789"/>
  <c r="P789"/>
  <c r="BI785"/>
  <c r="BH785"/>
  <c r="BG785"/>
  <c r="BF785"/>
  <c r="T785"/>
  <c r="R785"/>
  <c r="P785"/>
  <c r="BI784"/>
  <c r="BH784"/>
  <c r="BG784"/>
  <c r="BF784"/>
  <c r="T784"/>
  <c r="R784"/>
  <c r="P784"/>
  <c r="BI780"/>
  <c r="BH780"/>
  <c r="BG780"/>
  <c r="BF780"/>
  <c r="T780"/>
  <c r="R780"/>
  <c r="P780"/>
  <c r="BI779"/>
  <c r="BH779"/>
  <c r="BG779"/>
  <c r="BF779"/>
  <c r="T779"/>
  <c r="R779"/>
  <c r="P779"/>
  <c r="BI775"/>
  <c r="BH775"/>
  <c r="BG775"/>
  <c r="BF775"/>
  <c r="T775"/>
  <c r="R775"/>
  <c r="P775"/>
  <c r="BI774"/>
  <c r="BH774"/>
  <c r="BG774"/>
  <c r="BF774"/>
  <c r="T774"/>
  <c r="R774"/>
  <c r="P774"/>
  <c r="BI770"/>
  <c r="BH770"/>
  <c r="BG770"/>
  <c r="BF770"/>
  <c r="T770"/>
  <c r="R770"/>
  <c r="P770"/>
  <c r="BI767"/>
  <c r="BH767"/>
  <c r="BG767"/>
  <c r="BF767"/>
  <c r="T767"/>
  <c r="R767"/>
  <c r="P767"/>
  <c r="BI764"/>
  <c r="BH764"/>
  <c r="BG764"/>
  <c r="BF764"/>
  <c r="T764"/>
  <c r="R764"/>
  <c r="P764"/>
  <c r="BI760"/>
  <c r="BH760"/>
  <c r="BG760"/>
  <c r="BF760"/>
  <c r="T760"/>
  <c r="R760"/>
  <c r="P760"/>
  <c r="BI756"/>
  <c r="BH756"/>
  <c r="BG756"/>
  <c r="BF756"/>
  <c r="T756"/>
  <c r="R756"/>
  <c r="P756"/>
  <c r="BI752"/>
  <c r="BH752"/>
  <c r="BG752"/>
  <c r="BF752"/>
  <c r="T752"/>
  <c r="R752"/>
  <c r="P752"/>
  <c r="BI748"/>
  <c r="BH748"/>
  <c r="BG748"/>
  <c r="BF748"/>
  <c r="T748"/>
  <c r="R748"/>
  <c r="P748"/>
  <c r="BI744"/>
  <c r="BH744"/>
  <c r="BG744"/>
  <c r="BF744"/>
  <c r="T744"/>
  <c r="R744"/>
  <c r="P744"/>
  <c r="BI736"/>
  <c r="BH736"/>
  <c r="BG736"/>
  <c r="BF736"/>
  <c r="T736"/>
  <c r="R736"/>
  <c r="P736"/>
  <c r="BI735"/>
  <c r="BH735"/>
  <c r="BG735"/>
  <c r="BF735"/>
  <c r="T735"/>
  <c r="R735"/>
  <c r="P735"/>
  <c r="BI731"/>
  <c r="BH731"/>
  <c r="BG731"/>
  <c r="BF731"/>
  <c r="T731"/>
  <c r="R731"/>
  <c r="P731"/>
  <c r="BI730"/>
  <c r="BH730"/>
  <c r="BG730"/>
  <c r="BF730"/>
  <c r="T730"/>
  <c r="R730"/>
  <c r="P730"/>
  <c r="BI726"/>
  <c r="BH726"/>
  <c r="BG726"/>
  <c r="BF726"/>
  <c r="T726"/>
  <c r="R726"/>
  <c r="P726"/>
  <c r="BI724"/>
  <c r="BH724"/>
  <c r="BG724"/>
  <c r="BF724"/>
  <c r="T724"/>
  <c r="R724"/>
  <c r="P724"/>
  <c r="BI717"/>
  <c r="BH717"/>
  <c r="BG717"/>
  <c r="BF717"/>
  <c r="T717"/>
  <c r="R717"/>
  <c r="P717"/>
  <c r="BI716"/>
  <c r="BH716"/>
  <c r="BG716"/>
  <c r="BF716"/>
  <c r="T716"/>
  <c r="R716"/>
  <c r="P716"/>
  <c r="BI712"/>
  <c r="BH712"/>
  <c r="BG712"/>
  <c r="BF712"/>
  <c r="T712"/>
  <c r="R712"/>
  <c r="P712"/>
  <c r="BI711"/>
  <c r="BH711"/>
  <c r="BG711"/>
  <c r="BF711"/>
  <c r="T711"/>
  <c r="R711"/>
  <c r="P711"/>
  <c r="BI707"/>
  <c r="BH707"/>
  <c r="BG707"/>
  <c r="BF707"/>
  <c r="T707"/>
  <c r="R707"/>
  <c r="P707"/>
  <c r="BI706"/>
  <c r="BH706"/>
  <c r="BG706"/>
  <c r="BF706"/>
  <c r="T706"/>
  <c r="R706"/>
  <c r="P706"/>
  <c r="BI702"/>
  <c r="BH702"/>
  <c r="BG702"/>
  <c r="BF702"/>
  <c r="T702"/>
  <c r="R702"/>
  <c r="P702"/>
  <c r="BI701"/>
  <c r="BH701"/>
  <c r="BG701"/>
  <c r="BF701"/>
  <c r="T701"/>
  <c r="R701"/>
  <c r="P701"/>
  <c r="BI697"/>
  <c r="BH697"/>
  <c r="BG697"/>
  <c r="BF697"/>
  <c r="T697"/>
  <c r="R697"/>
  <c r="P697"/>
  <c r="BI696"/>
  <c r="BH696"/>
  <c r="BG696"/>
  <c r="BF696"/>
  <c r="T696"/>
  <c r="R696"/>
  <c r="P696"/>
  <c r="BI692"/>
  <c r="BH692"/>
  <c r="BG692"/>
  <c r="BF692"/>
  <c r="T692"/>
  <c r="R692"/>
  <c r="P692"/>
  <c r="BI691"/>
  <c r="BH691"/>
  <c r="BG691"/>
  <c r="BF691"/>
  <c r="T691"/>
  <c r="R691"/>
  <c r="P691"/>
  <c r="BI687"/>
  <c r="BH687"/>
  <c r="BG687"/>
  <c r="BF687"/>
  <c r="T687"/>
  <c r="R687"/>
  <c r="P687"/>
  <c r="BI686"/>
  <c r="BH686"/>
  <c r="BG686"/>
  <c r="BF686"/>
  <c r="T686"/>
  <c r="R686"/>
  <c r="P686"/>
  <c r="BI685"/>
  <c r="BH685"/>
  <c r="BG685"/>
  <c r="BF685"/>
  <c r="T685"/>
  <c r="R685"/>
  <c r="P685"/>
  <c r="BI680"/>
  <c r="BH680"/>
  <c r="BG680"/>
  <c r="BF680"/>
  <c r="T680"/>
  <c r="R680"/>
  <c r="P680"/>
  <c r="BI673"/>
  <c r="BH673"/>
  <c r="BG673"/>
  <c r="BF673"/>
  <c r="T673"/>
  <c r="R673"/>
  <c r="P673"/>
  <c r="BI667"/>
  <c r="BH667"/>
  <c r="BG667"/>
  <c r="BF667"/>
  <c r="T667"/>
  <c r="R667"/>
  <c r="P667"/>
  <c r="BI661"/>
  <c r="BH661"/>
  <c r="BG661"/>
  <c r="BF661"/>
  <c r="T661"/>
  <c r="R661"/>
  <c r="P661"/>
  <c r="BI655"/>
  <c r="BH655"/>
  <c r="BG655"/>
  <c r="BF655"/>
  <c r="T655"/>
  <c r="R655"/>
  <c r="P655"/>
  <c r="BI650"/>
  <c r="BH650"/>
  <c r="BG650"/>
  <c r="BF650"/>
  <c r="T650"/>
  <c r="R650"/>
  <c r="P650"/>
  <c r="BI645"/>
  <c r="BH645"/>
  <c r="BG645"/>
  <c r="BF645"/>
  <c r="T645"/>
  <c r="R645"/>
  <c r="P645"/>
  <c r="BI640"/>
  <c r="BH640"/>
  <c r="BG640"/>
  <c r="BF640"/>
  <c r="T640"/>
  <c r="R640"/>
  <c r="P640"/>
  <c r="BI635"/>
  <c r="BH635"/>
  <c r="BG635"/>
  <c r="BF635"/>
  <c r="T635"/>
  <c r="R635"/>
  <c r="P635"/>
  <c r="BI629"/>
  <c r="BH629"/>
  <c r="BG629"/>
  <c r="BF629"/>
  <c r="T629"/>
  <c r="R629"/>
  <c r="P629"/>
  <c r="BI624"/>
  <c r="BH624"/>
  <c r="BG624"/>
  <c r="BF624"/>
  <c r="T624"/>
  <c r="R624"/>
  <c r="P624"/>
  <c r="BI611"/>
  <c r="BH611"/>
  <c r="BG611"/>
  <c r="BF611"/>
  <c r="T611"/>
  <c r="R611"/>
  <c r="P611"/>
  <c r="BI578"/>
  <c r="BH578"/>
  <c r="BG578"/>
  <c r="BF578"/>
  <c r="T578"/>
  <c r="R578"/>
  <c r="P578"/>
  <c r="BI574"/>
  <c r="BH574"/>
  <c r="BG574"/>
  <c r="BF574"/>
  <c r="T574"/>
  <c r="R574"/>
  <c r="P574"/>
  <c r="BI571"/>
  <c r="BH571"/>
  <c r="BG571"/>
  <c r="BF571"/>
  <c r="T571"/>
  <c r="R571"/>
  <c r="P571"/>
  <c r="BI566"/>
  <c r="BH566"/>
  <c r="BG566"/>
  <c r="BF566"/>
  <c r="T566"/>
  <c r="R566"/>
  <c r="P566"/>
  <c r="BI560"/>
  <c r="BH560"/>
  <c r="BG560"/>
  <c r="BF560"/>
  <c r="T560"/>
  <c r="R560"/>
  <c r="P560"/>
  <c r="BI557"/>
  <c r="BH557"/>
  <c r="BG557"/>
  <c r="BF557"/>
  <c r="T557"/>
  <c r="R557"/>
  <c r="P557"/>
  <c r="BI553"/>
  <c r="BH553"/>
  <c r="BG553"/>
  <c r="BF553"/>
  <c r="T553"/>
  <c r="R553"/>
  <c r="P553"/>
  <c r="BI550"/>
  <c r="BH550"/>
  <c r="BG550"/>
  <c r="BF550"/>
  <c r="T550"/>
  <c r="R550"/>
  <c r="P550"/>
  <c r="BI547"/>
  <c r="BH547"/>
  <c r="BG547"/>
  <c r="BF547"/>
  <c r="T547"/>
  <c r="R547"/>
  <c r="P547"/>
  <c r="BI544"/>
  <c r="BH544"/>
  <c r="BG544"/>
  <c r="BF544"/>
  <c r="T544"/>
  <c r="R544"/>
  <c r="P544"/>
  <c r="BI538"/>
  <c r="BH538"/>
  <c r="BG538"/>
  <c r="BF538"/>
  <c r="T538"/>
  <c r="R538"/>
  <c r="P538"/>
  <c r="BI514"/>
  <c r="BH514"/>
  <c r="BG514"/>
  <c r="BF514"/>
  <c r="T514"/>
  <c r="R514"/>
  <c r="P514"/>
  <c r="BI508"/>
  <c r="BH508"/>
  <c r="BG508"/>
  <c r="BF508"/>
  <c r="T508"/>
  <c r="R508"/>
  <c r="P508"/>
  <c r="BI497"/>
  <c r="BH497"/>
  <c r="BG497"/>
  <c r="BF497"/>
  <c r="T497"/>
  <c r="R497"/>
  <c r="P497"/>
  <c r="BI494"/>
  <c r="BH494"/>
  <c r="BG494"/>
  <c r="BF494"/>
  <c r="T494"/>
  <c r="R494"/>
  <c r="P494"/>
  <c r="BI489"/>
  <c r="BH489"/>
  <c r="BG489"/>
  <c r="BF489"/>
  <c r="T489"/>
  <c r="R489"/>
  <c r="P489"/>
  <c r="BI484"/>
  <c r="BH484"/>
  <c r="BG484"/>
  <c r="BF484"/>
  <c r="T484"/>
  <c r="R484"/>
  <c r="P484"/>
  <c r="BI479"/>
  <c r="BH479"/>
  <c r="BG479"/>
  <c r="BF479"/>
  <c r="T479"/>
  <c r="R479"/>
  <c r="P479"/>
  <c r="BI477"/>
  <c r="BH477"/>
  <c r="BG477"/>
  <c r="BF477"/>
  <c r="T477"/>
  <c r="R477"/>
  <c r="P477"/>
  <c r="BI458"/>
  <c r="BH458"/>
  <c r="BG458"/>
  <c r="BF458"/>
  <c r="T458"/>
  <c r="R458"/>
  <c r="P458"/>
  <c r="BI456"/>
  <c r="BH456"/>
  <c r="BG456"/>
  <c r="BF456"/>
  <c r="T456"/>
  <c r="R456"/>
  <c r="P456"/>
  <c r="BI396"/>
  <c r="BH396"/>
  <c r="BG396"/>
  <c r="BF396"/>
  <c r="T396"/>
  <c r="R396"/>
  <c r="P396"/>
  <c r="BI387"/>
  <c r="BH387"/>
  <c r="BG387"/>
  <c r="BF387"/>
  <c r="T387"/>
  <c r="R387"/>
  <c r="P387"/>
  <c r="BI381"/>
  <c r="BH381"/>
  <c r="BG381"/>
  <c r="BF381"/>
  <c r="T381"/>
  <c r="R381"/>
  <c r="P381"/>
  <c r="BI375"/>
  <c r="BH375"/>
  <c r="BG375"/>
  <c r="BF375"/>
  <c r="T375"/>
  <c r="R375"/>
  <c r="P375"/>
  <c r="BI370"/>
  <c r="BH370"/>
  <c r="BG370"/>
  <c r="BF370"/>
  <c r="T370"/>
  <c r="R370"/>
  <c r="P370"/>
  <c r="BI355"/>
  <c r="BH355"/>
  <c r="BG355"/>
  <c r="BF355"/>
  <c r="T355"/>
  <c r="R355"/>
  <c r="P355"/>
  <c r="BI349"/>
  <c r="BH349"/>
  <c r="BG349"/>
  <c r="BF349"/>
  <c r="T349"/>
  <c r="R349"/>
  <c r="P349"/>
  <c r="BI344"/>
  <c r="BH344"/>
  <c r="BG344"/>
  <c r="BF344"/>
  <c r="T344"/>
  <c r="R344"/>
  <c r="P344"/>
  <c r="BI295"/>
  <c r="BH295"/>
  <c r="BG295"/>
  <c r="BF295"/>
  <c r="T295"/>
  <c r="R295"/>
  <c r="P295"/>
  <c r="BI284"/>
  <c r="BH284"/>
  <c r="BG284"/>
  <c r="BF284"/>
  <c r="T284"/>
  <c r="R284"/>
  <c r="P284"/>
  <c r="BI269"/>
  <c r="BH269"/>
  <c r="BG269"/>
  <c r="BF269"/>
  <c r="T269"/>
  <c r="R269"/>
  <c r="P269"/>
  <c r="BI267"/>
  <c r="BH267"/>
  <c r="BG267"/>
  <c r="BF267"/>
  <c r="T267"/>
  <c r="R267"/>
  <c r="P267"/>
  <c r="BI251"/>
  <c r="BH251"/>
  <c r="BG251"/>
  <c r="BF251"/>
  <c r="T251"/>
  <c r="R251"/>
  <c r="P251"/>
  <c r="BI236"/>
  <c r="BH236"/>
  <c r="BG236"/>
  <c r="BF236"/>
  <c r="T236"/>
  <c r="R236"/>
  <c r="P236"/>
  <c r="BI190"/>
  <c r="BH190"/>
  <c r="BG190"/>
  <c r="BF190"/>
  <c r="T190"/>
  <c r="R190"/>
  <c r="P190"/>
  <c r="BI185"/>
  <c r="BH185"/>
  <c r="BG185"/>
  <c r="BF185"/>
  <c r="T185"/>
  <c r="R185"/>
  <c r="P185"/>
  <c r="BI177"/>
  <c r="BH177"/>
  <c r="BG177"/>
  <c r="BF177"/>
  <c r="T177"/>
  <c r="R177"/>
  <c r="P177"/>
  <c r="BI169"/>
  <c r="BH169"/>
  <c r="BG169"/>
  <c r="BF169"/>
  <c r="T169"/>
  <c r="R169"/>
  <c r="P169"/>
  <c r="BI164"/>
  <c r="BH164"/>
  <c r="BG164"/>
  <c r="BF164"/>
  <c r="T164"/>
  <c r="R164"/>
  <c r="P164"/>
  <c r="BI155"/>
  <c r="BH155"/>
  <c r="BG155"/>
  <c r="BF155"/>
  <c r="T155"/>
  <c r="R155"/>
  <c r="P155"/>
  <c r="BI149"/>
  <c r="BH149"/>
  <c r="BG149"/>
  <c r="BF149"/>
  <c r="T149"/>
  <c r="R149"/>
  <c r="P149"/>
  <c r="BI115"/>
  <c r="BH115"/>
  <c r="BG115"/>
  <c r="BF115"/>
  <c r="T115"/>
  <c r="R115"/>
  <c r="P115"/>
  <c r="BI106"/>
  <c r="BH106"/>
  <c r="BG106"/>
  <c r="BF106"/>
  <c r="T106"/>
  <c r="R106"/>
  <c r="P106"/>
  <c r="BI101"/>
  <c r="BH101"/>
  <c r="BG101"/>
  <c r="BF101"/>
  <c r="T101"/>
  <c r="R101"/>
  <c r="P101"/>
  <c r="BI96"/>
  <c r="BH96"/>
  <c r="BG96"/>
  <c r="BF96"/>
  <c r="T96"/>
  <c r="R96"/>
  <c r="P96"/>
  <c r="BI91"/>
  <c r="BH91"/>
  <c r="BG91"/>
  <c r="BF91"/>
  <c r="T91"/>
  <c r="R91"/>
  <c r="P91"/>
  <c r="F82"/>
  <c r="E80"/>
  <c r="F52"/>
  <c r="E50"/>
  <c r="J24"/>
  <c r="E24"/>
  <c r="J85"/>
  <c r="J23"/>
  <c r="J21"/>
  <c r="E21"/>
  <c r="J54"/>
  <c r="J20"/>
  <c r="J18"/>
  <c r="E18"/>
  <c r="F55"/>
  <c r="J17"/>
  <c r="J15"/>
  <c r="E15"/>
  <c r="F54"/>
  <c r="J14"/>
  <c r="J12"/>
  <c r="J82"/>
  <c r="E7"/>
  <c r="E48"/>
  <c i="1" r="L50"/>
  <c r="AM50"/>
  <c r="AM49"/>
  <c r="L49"/>
  <c r="AM47"/>
  <c r="L47"/>
  <c r="L45"/>
  <c r="L44"/>
  <c i="2" r="J841"/>
  <c r="BK697"/>
  <c r="J901"/>
  <c r="BK560"/>
  <c r="BK115"/>
  <c r="J484"/>
  <c i="3" r="J100"/>
  <c i="2" r="J833"/>
  <c r="J803"/>
  <c r="J574"/>
  <c r="BK921"/>
  <c r="J813"/>
  <c r="BK811"/>
  <c i="4" r="BK104"/>
  <c i="2" r="BK479"/>
  <c r="J479"/>
  <c r="BK877"/>
  <c r="BK185"/>
  <c r="BK686"/>
  <c r="BK169"/>
  <c r="J96"/>
  <c r="BK458"/>
  <c i="4" r="J91"/>
  <c i="2" r="J815"/>
  <c r="BK775"/>
  <c r="BK707"/>
  <c r="J169"/>
  <c r="BK190"/>
  <c i="4" r="BK102"/>
  <c i="2" r="J115"/>
  <c r="BK853"/>
  <c r="BK489"/>
  <c r="J370"/>
  <c r="J774"/>
  <c i="3" r="BK96"/>
  <c i="2" r="J904"/>
  <c r="J667"/>
  <c r="BK815"/>
  <c r="J624"/>
  <c r="BK574"/>
  <c i="3" r="BK105"/>
  <c i="2" r="BK914"/>
  <c r="BK892"/>
  <c r="J767"/>
  <c i="4" r="BK93"/>
  <c i="2" r="J886"/>
  <c r="BK691"/>
  <c i="3" r="BK110"/>
  <c i="2" r="BK164"/>
  <c r="BK945"/>
  <c r="J908"/>
  <c r="J655"/>
  <c r="J895"/>
  <c r="J611"/>
  <c r="J712"/>
  <c r="BK571"/>
  <c i="4" r="J99"/>
  <c i="2" r="BK955"/>
  <c r="J381"/>
  <c r="J799"/>
  <c i="4" r="J95"/>
  <c i="2" r="BK784"/>
  <c r="J764"/>
  <c i="4" r="BK89"/>
  <c i="2" r="BK557"/>
  <c r="BK155"/>
  <c i="3" r="J110"/>
  <c i="2" r="BK701"/>
  <c r="J295"/>
  <c r="J458"/>
  <c r="BK886"/>
  <c r="BK735"/>
  <c r="BK484"/>
  <c r="J91"/>
  <c r="J877"/>
  <c r="J748"/>
  <c r="J697"/>
  <c r="J396"/>
  <c r="J702"/>
  <c r="J387"/>
  <c r="BK800"/>
  <c r="J673"/>
  <c r="BK396"/>
  <c i="3" r="BK100"/>
  <c i="4" r="J90"/>
  <c r="BK98"/>
  <c r="J82"/>
  <c i="2" r="BK177"/>
  <c r="BK717"/>
  <c r="BK724"/>
  <c r="BK655"/>
  <c i="4" r="BK97"/>
  <c r="BK99"/>
  <c i="2" r="BK726"/>
  <c r="J267"/>
  <c r="J661"/>
  <c r="J820"/>
  <c r="J784"/>
  <c i="3" r="J111"/>
  <c i="4" r="BK84"/>
  <c i="2" r="BK858"/>
  <c r="BK635"/>
  <c r="J756"/>
  <c r="J685"/>
  <c r="BK795"/>
  <c i="3" r="J86"/>
  <c i="4" r="BK86"/>
  <c i="2" r="J853"/>
  <c r="BK702"/>
  <c r="BK566"/>
  <c r="J155"/>
  <c r="BK826"/>
  <c r="BK744"/>
  <c r="J514"/>
  <c r="BK96"/>
  <c r="BK514"/>
  <c r="J807"/>
  <c r="BK547"/>
  <c r="J269"/>
  <c i="4" r="J104"/>
  <c r="J84"/>
  <c i="2" r="J691"/>
  <c r="J101"/>
  <c r="BK284"/>
  <c i="3" r="BK90"/>
  <c i="2" r="BK807"/>
  <c r="BK908"/>
  <c r="J736"/>
  <c r="BK813"/>
  <c r="BK629"/>
  <c i="3" r="J101"/>
  <c i="4" r="BK88"/>
  <c i="2" r="J707"/>
  <c r="J914"/>
  <c r="J629"/>
  <c r="BK736"/>
  <c r="J789"/>
  <c i="3" r="J34"/>
  <c i="4" r="BK96"/>
  <c i="2" r="BK774"/>
  <c r="BK251"/>
  <c r="BK770"/>
  <c r="J892"/>
  <c r="J640"/>
  <c i="4" r="J98"/>
  <c i="2" r="BK706"/>
  <c r="BK267"/>
  <c i="3" r="BK115"/>
  <c i="2" r="BK862"/>
  <c r="J955"/>
  <c r="BK349"/>
  <c i="4" r="J93"/>
  <c i="2" r="BK819"/>
  <c r="J489"/>
  <c r="BK901"/>
  <c i="3" r="J96"/>
  <c i="4" r="J89"/>
  <c i="2" r="BK731"/>
  <c r="J494"/>
  <c r="J711"/>
  <c r="BK553"/>
  <c r="J456"/>
  <c r="BK764"/>
  <c r="J706"/>
  <c r="J716"/>
  <c r="J731"/>
  <c r="BK640"/>
  <c r="BK611"/>
  <c i="4" r="BK90"/>
  <c i="2" r="J945"/>
  <c r="BK712"/>
  <c r="J578"/>
  <c r="BK938"/>
  <c r="J847"/>
  <c r="J726"/>
  <c r="J497"/>
  <c r="J164"/>
  <c r="J557"/>
  <c r="J809"/>
  <c r="J775"/>
  <c r="BK381"/>
  <c i="3" r="BK113"/>
  <c i="4" r="J103"/>
  <c r="BK94"/>
  <c r="J87"/>
  <c i="2" r="BK544"/>
  <c r="BK760"/>
  <c r="BK831"/>
  <c r="BK344"/>
  <c r="BK661"/>
  <c i="3" r="J90"/>
  <c i="4" r="BK87"/>
  <c i="2" r="J779"/>
  <c r="BK497"/>
  <c r="BK767"/>
  <c r="BK370"/>
  <c r="BK785"/>
  <c r="BK456"/>
  <c i="3" r="BK91"/>
  <c i="4" r="BK91"/>
  <c i="2" r="J744"/>
  <c r="J692"/>
  <c r="J860"/>
  <c r="J477"/>
  <c r="J190"/>
  <c i="4" r="BK82"/>
  <c i="2" r="J961"/>
  <c r="J819"/>
  <c r="J687"/>
  <c r="BK508"/>
  <c r="J862"/>
  <c r="BK809"/>
  <c r="BK673"/>
  <c r="J826"/>
  <c r="J795"/>
  <c r="J177"/>
  <c r="BK780"/>
  <c r="J560"/>
  <c i="3" r="BK111"/>
  <c i="4" r="BK95"/>
  <c r="BK85"/>
  <c i="2" r="BK624"/>
  <c r="BK833"/>
  <c r="BK91"/>
  <c i="1" r="AS54"/>
  <c i="4" r="BK92"/>
  <c i="2" r="J553"/>
  <c r="J858"/>
  <c r="BK106"/>
  <c r="BK550"/>
  <c i="3" r="J106"/>
  <c i="2" r="J950"/>
  <c r="J686"/>
  <c r="BK799"/>
  <c r="BK904"/>
  <c r="BK236"/>
  <c r="J938"/>
  <c r="J571"/>
  <c r="J889"/>
  <c r="J508"/>
  <c r="J811"/>
  <c i="3" r="J95"/>
  <c i="4" r="J88"/>
  <c i="2" r="BK803"/>
  <c r="J375"/>
  <c r="BK792"/>
  <c r="BK779"/>
  <c r="J735"/>
  <c i="3" r="BK86"/>
  <c i="4" r="J97"/>
  <c i="2" r="BK680"/>
  <c r="BK494"/>
  <c i="3" r="J113"/>
  <c i="2" r="J645"/>
  <c r="BK149"/>
  <c r="J251"/>
  <c r="J780"/>
  <c r="BK756"/>
  <c i="3" r="J105"/>
  <c i="2" r="BK789"/>
  <c r="BK295"/>
  <c r="J785"/>
  <c r="BK387"/>
  <c r="J770"/>
  <c r="BK752"/>
  <c i="3" r="BK95"/>
  <c i="2" r="J717"/>
  <c r="BK667"/>
  <c i="3" r="J91"/>
  <c i="2" r="BK685"/>
  <c r="BK711"/>
  <c r="J185"/>
  <c r="BK889"/>
  <c r="BK841"/>
  <c r="J650"/>
  <c r="BK860"/>
  <c r="BK820"/>
  <c r="BK696"/>
  <c i="4" r="J100"/>
  <c i="2" r="J349"/>
  <c i="4" r="BK103"/>
  <c i="2" r="BK950"/>
  <c r="BK847"/>
  <c i="4" r="J83"/>
  <c i="2" r="BK730"/>
  <c r="J701"/>
  <c i="4" r="J94"/>
  <c i="2" r="BK929"/>
  <c r="BK687"/>
  <c i="4" r="BK83"/>
  <c i="2" r="BK716"/>
  <c r="J921"/>
  <c r="BK645"/>
  <c r="BK578"/>
  <c r="J355"/>
  <c i="3" r="BK101"/>
  <c i="2" r="J760"/>
  <c r="J547"/>
  <c r="J344"/>
  <c i="4" r="J92"/>
  <c i="2" r="BK477"/>
  <c r="BK269"/>
  <c r="J831"/>
  <c r="J752"/>
  <c r="J236"/>
  <c r="J792"/>
  <c r="BK692"/>
  <c r="J544"/>
  <c i="4" r="J102"/>
  <c i="2" r="J800"/>
  <c r="J149"/>
  <c i="4" r="J86"/>
  <c i="2" r="J730"/>
  <c r="BK650"/>
  <c r="J550"/>
  <c r="J696"/>
  <c r="BK538"/>
  <c r="J635"/>
  <c r="J929"/>
  <c r="BK872"/>
  <c i="4" r="J96"/>
  <c i="2" r="BK748"/>
  <c r="BK961"/>
  <c r="J724"/>
  <c r="BK355"/>
  <c r="J872"/>
  <c i="3" r="BK106"/>
  <c i="2" r="BK895"/>
  <c r="BK898"/>
  <c r="J538"/>
  <c i="4" r="J85"/>
  <c i="2" r="J680"/>
  <c r="J898"/>
  <c i="4" r="BK100"/>
  <c i="2" r="J284"/>
  <c r="BK375"/>
  <c r="J566"/>
  <c r="J106"/>
  <c r="BK101"/>
  <c i="3" r="J115"/>
  <c i="2" l="1" r="BK90"/>
  <c r="P496"/>
  <c r="P513"/>
  <c r="P573"/>
  <c r="P679"/>
  <c r="P840"/>
  <c r="BK907"/>
  <c r="J907"/>
  <c r="J67"/>
  <c i="3" r="R85"/>
  <c r="R84"/>
  <c r="R83"/>
  <c i="2" r="P90"/>
  <c r="P89"/>
  <c r="P88"/>
  <c i="1" r="AU55"/>
  <c i="2" r="BK513"/>
  <c r="J513"/>
  <c r="J63"/>
  <c r="BK573"/>
  <c r="J573"/>
  <c r="J64"/>
  <c r="BK679"/>
  <c r="J679"/>
  <c r="J65"/>
  <c r="BK840"/>
  <c r="J840"/>
  <c r="J66"/>
  <c r="P907"/>
  <c i="3" r="BK85"/>
  <c i="2" r="T90"/>
  <c r="R496"/>
  <c r="R513"/>
  <c r="R573"/>
  <c r="R679"/>
  <c r="T840"/>
  <c r="R907"/>
  <c i="3" r="P85"/>
  <c r="P84"/>
  <c r="P83"/>
  <c i="1" r="AU56"/>
  <c i="2" r="R90"/>
  <c r="R89"/>
  <c r="R88"/>
  <c r="BK496"/>
  <c r="J496"/>
  <c r="J62"/>
  <c r="T496"/>
  <c r="T513"/>
  <c r="T573"/>
  <c r="T679"/>
  <c r="R840"/>
  <c r="T907"/>
  <c i="3" r="T85"/>
  <c r="T84"/>
  <c r="T83"/>
  <c i="4" r="BK81"/>
  <c r="J81"/>
  <c r="J60"/>
  <c r="P81"/>
  <c r="P80"/>
  <c i="1" r="AU57"/>
  <c i="4" r="R81"/>
  <c r="R80"/>
  <c r="T81"/>
  <c r="T80"/>
  <c i="3" r="BK112"/>
  <c r="J112"/>
  <c r="J62"/>
  <c i="2" r="BK960"/>
  <c r="J960"/>
  <c r="J68"/>
  <c i="3" r="BK114"/>
  <c r="J114"/>
  <c r="J63"/>
  <c r="J85"/>
  <c r="J61"/>
  <c i="4" r="BE87"/>
  <c r="J54"/>
  <c r="J74"/>
  <c r="F76"/>
  <c r="E48"/>
  <c r="F55"/>
  <c r="J77"/>
  <c r="BE82"/>
  <c r="BE83"/>
  <c r="BE84"/>
  <c r="BE88"/>
  <c r="BE92"/>
  <c r="BE93"/>
  <c r="BE98"/>
  <c r="BE102"/>
  <c r="BE103"/>
  <c r="BE104"/>
  <c r="BE85"/>
  <c r="BE86"/>
  <c r="BE89"/>
  <c r="BE90"/>
  <c r="BE91"/>
  <c r="BE94"/>
  <c r="BE95"/>
  <c r="BE96"/>
  <c r="BE97"/>
  <c r="BE99"/>
  <c r="BE100"/>
  <c i="3" r="E48"/>
  <c r="F54"/>
  <c r="F55"/>
  <c r="J77"/>
  <c r="J80"/>
  <c r="BE91"/>
  <c r="BE96"/>
  <c r="BE101"/>
  <c r="BE105"/>
  <c i="2" r="J90"/>
  <c r="J61"/>
  <c i="3" r="BE86"/>
  <c r="BE95"/>
  <c r="BE100"/>
  <c r="BE106"/>
  <c r="BE110"/>
  <c r="BE111"/>
  <c r="BE113"/>
  <c r="J54"/>
  <c r="BE90"/>
  <c r="BE115"/>
  <c i="1" r="AW56"/>
  <c i="2" r="BE96"/>
  <c r="BE164"/>
  <c r="J55"/>
  <c r="J84"/>
  <c r="BE349"/>
  <c r="BE508"/>
  <c r="BE514"/>
  <c r="BE544"/>
  <c r="BE566"/>
  <c r="BE645"/>
  <c r="BE655"/>
  <c r="BE673"/>
  <c r="BE691"/>
  <c r="BE497"/>
  <c r="BE779"/>
  <c r="BE792"/>
  <c r="BE803"/>
  <c r="BE895"/>
  <c r="BE901"/>
  <c r="BE961"/>
  <c r="J52"/>
  <c r="E78"/>
  <c r="F84"/>
  <c r="BE106"/>
  <c r="BE169"/>
  <c r="BE185"/>
  <c r="BE269"/>
  <c r="BE489"/>
  <c r="BE494"/>
  <c r="BE687"/>
  <c r="BE706"/>
  <c r="BE735"/>
  <c r="BE819"/>
  <c r="BE833"/>
  <c r="BE847"/>
  <c r="F85"/>
  <c r="BE91"/>
  <c r="BE101"/>
  <c r="BE115"/>
  <c r="BE177"/>
  <c r="BE190"/>
  <c r="BE251"/>
  <c r="BE284"/>
  <c r="BE295"/>
  <c r="BE355"/>
  <c r="BE375"/>
  <c r="BE458"/>
  <c r="BE477"/>
  <c r="BE479"/>
  <c r="BE547"/>
  <c r="BE553"/>
  <c r="BE560"/>
  <c r="BE571"/>
  <c r="BE578"/>
  <c r="BE611"/>
  <c r="BE629"/>
  <c r="BE640"/>
  <c r="BE650"/>
  <c r="BE680"/>
  <c r="BE686"/>
  <c r="BE692"/>
  <c r="BE702"/>
  <c r="BE716"/>
  <c r="BE717"/>
  <c r="BE724"/>
  <c r="BE736"/>
  <c r="BE756"/>
  <c r="BE764"/>
  <c r="BE767"/>
  <c r="BE770"/>
  <c r="BE774"/>
  <c r="BE775"/>
  <c r="BE780"/>
  <c r="BE784"/>
  <c r="BE789"/>
  <c r="BE795"/>
  <c r="BE807"/>
  <c r="BE809"/>
  <c r="BE813"/>
  <c r="BE820"/>
  <c r="BE831"/>
  <c r="BE841"/>
  <c r="BE862"/>
  <c r="BE877"/>
  <c r="BE889"/>
  <c r="BE892"/>
  <c r="BE898"/>
  <c r="BE908"/>
  <c r="BE914"/>
  <c r="BE921"/>
  <c r="BE938"/>
  <c r="BE945"/>
  <c r="BE950"/>
  <c r="BE149"/>
  <c r="BE155"/>
  <c r="BE236"/>
  <c r="BE267"/>
  <c r="BE344"/>
  <c r="BE370"/>
  <c r="BE381"/>
  <c r="BE387"/>
  <c r="BE396"/>
  <c r="BE456"/>
  <c r="BE484"/>
  <c r="BE538"/>
  <c r="BE550"/>
  <c r="BE557"/>
  <c r="BE574"/>
  <c r="BE624"/>
  <c r="BE635"/>
  <c r="BE661"/>
  <c r="BE667"/>
  <c r="BE685"/>
  <c r="BE696"/>
  <c r="BE697"/>
  <c r="BE701"/>
  <c r="BE707"/>
  <c r="BE711"/>
  <c r="BE712"/>
  <c r="BE726"/>
  <c r="BE730"/>
  <c r="BE731"/>
  <c r="BE744"/>
  <c r="BE748"/>
  <c r="BE752"/>
  <c r="BE760"/>
  <c r="BE785"/>
  <c r="BE799"/>
  <c r="BE800"/>
  <c r="BE811"/>
  <c r="BE815"/>
  <c r="BE826"/>
  <c r="BE853"/>
  <c r="BE858"/>
  <c r="BE860"/>
  <c r="BE872"/>
  <c r="BE886"/>
  <c r="BE904"/>
  <c r="BE929"/>
  <c r="BE955"/>
  <c i="4" r="J34"/>
  <c i="1" r="AW57"/>
  <c i="3" r="F36"/>
  <c i="1" r="BC56"/>
  <c i="2" r="F36"/>
  <c i="1" r="BC55"/>
  <c i="4" r="F34"/>
  <c i="1" r="BA57"/>
  <c i="4" r="F36"/>
  <c i="1" r="BC57"/>
  <c i="3" r="F37"/>
  <c i="1" r="BD56"/>
  <c i="3" r="F35"/>
  <c i="1" r="BB56"/>
  <c i="2" r="F37"/>
  <c i="1" r="BD55"/>
  <c i="2" r="F35"/>
  <c i="1" r="BB55"/>
  <c i="3" r="F34"/>
  <c i="1" r="BA56"/>
  <c i="4" r="F37"/>
  <c i="1" r="BD57"/>
  <c i="4" r="F35"/>
  <c i="1" r="BB57"/>
  <c i="2" r="F34"/>
  <c i="1" r="BA55"/>
  <c i="2" r="J34"/>
  <c i="1" r="AW55"/>
  <c i="3" l="1" r="BK84"/>
  <c r="BK83"/>
  <c r="J83"/>
  <c r="J59"/>
  <c i="2" r="T89"/>
  <c r="T88"/>
  <c r="BK89"/>
  <c r="BK88"/>
  <c r="J88"/>
  <c i="4" r="BK80"/>
  <c r="J80"/>
  <c r="J59"/>
  <c i="1" r="AU54"/>
  <c i="2" r="F33"/>
  <c i="1" r="AZ55"/>
  <c i="3" r="F33"/>
  <c i="1" r="AZ56"/>
  <c i="4" r="J33"/>
  <c i="1" r="AV57"/>
  <c r="AT57"/>
  <c r="BD54"/>
  <c r="W33"/>
  <c r="BC54"/>
  <c r="AY54"/>
  <c r="BB54"/>
  <c r="AX54"/>
  <c i="2" r="J33"/>
  <c i="1" r="AV55"/>
  <c r="AT55"/>
  <c i="4" r="F33"/>
  <c i="1" r="AZ57"/>
  <c i="3" r="J33"/>
  <c i="1" r="AV56"/>
  <c r="AT56"/>
  <c r="BA54"/>
  <c r="W30"/>
  <c i="2" r="J30"/>
  <c i="1" r="AG55"/>
  <c i="2" l="1" r="J89"/>
  <c r="J60"/>
  <c r="J59"/>
  <c i="3" r="J84"/>
  <c r="J60"/>
  <c i="2" r="J39"/>
  <c i="1" r="AN55"/>
  <c i="4" r="J30"/>
  <c i="1" r="AG57"/>
  <c i="3" r="J30"/>
  <c i="1" r="AG56"/>
  <c r="W31"/>
  <c r="W32"/>
  <c r="AZ54"/>
  <c r="AV54"/>
  <c r="AK29"/>
  <c r="AW54"/>
  <c r="AK30"/>
  <c i="4" l="1" r="J39"/>
  <c i="3" r="J39"/>
  <c i="1" r="AN57"/>
  <c r="AN56"/>
  <c r="AT54"/>
  <c r="AG54"/>
  <c r="AK26"/>
  <c r="AK35"/>
  <c r="W29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<sst xmlns="http://schemas.openxmlformats.org/spreadsheetml/2006/main">
  <si>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</si>
  <si>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</si>
  <si>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</si>
  <si>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</si>
  <si>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</si>
  <si>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{ea91e555-504c-4b3e-80fc-0058ee95424c}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</si>
  <si>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</si>
  <si>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</si>
  <si>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</si>
  <si>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</si>
  <si>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</si>
  <si>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</si>
  <si>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</si>
  <si>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</si>
  <si>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2024/033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</si>
  <si>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</si>
  <si>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</si>
  <si>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UH. OSTROH, UL. JIRÁSKOVA, FUČÍKOVA OPRAVA STOK A22a, A22b, A22c, A22d</t>
  </si>
  <si>
    <t>KSO:</t>
  </si>
  <si>
    <t/>
  </si>
  <si>
    <t>CC-CZ:</t>
  </si>
  <si>
    <t>Místo:</t>
  </si>
  <si>
    <t>Uherský Ostroh</t>
  </si>
  <si>
    <t>Datum:</t>
  </si>
  <si>
    <t>24. 5. 2024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</si>
  <si>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</si>
  <si>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</si>
  <si>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</si>
  <si>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</si>
  <si>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</si>
  <si>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</si>
  <si>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</si>
  <si>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</si>
  <si>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</si>
  <si>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</si>
  <si>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</si>
  <si>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</si>
  <si>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</si>
  <si>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</si>
  <si>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</si>
  <si>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</si>
  <si>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</si>
  <si>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</si>
  <si>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</si>
  <si>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</si>
  <si>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</si>
  <si>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</si>
  <si>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</si>
  <si>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</si>
  <si>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</si>
  <si>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</si>
  <si>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</si>
  <si>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</si>
  <si>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</si>
  <si>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</si>
  <si>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</si>
  <si>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</si>
  <si>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</si>
  <si>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</si>
  <si>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</si>
  <si>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</si>
  <si>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</si>
  <si>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</si>
  <si>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</si>
  <si>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</si>
  <si>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</si>
  <si>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</si>
  <si>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</si>
  <si>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</si>
  <si>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</si>
  <si>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</si>
  <si>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</si>
  <si>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</si>
  <si>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</si>
  <si>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</si>
  <si>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</si>
  <si>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Oprava kanalizace</t>
  </si>
  <si>
    <t>STA</t>
  </si>
  <si>
    <t>1</t>
  </si>
  <si>
    <t>{37d82095-4cf3-457a-a054-ce7450a2e22c}</t>
  </si>
  <si>
    <t>2</t>
  </si>
  <si>
    <t>SO02</t>
  </si>
  <si>
    <t>Oprava uličních vpustí</t>
  </si>
  <si>
    <t>{3e6b669a-f7c9-4d89-b07e-48c397a2b325}</t>
  </si>
  <si>
    <t>SO90</t>
  </si>
  <si>
    <t>Vedlejší a ostatní náklady</t>
  </si>
  <si>
    <t>{0fa22c33-7bf1-4e75-9034-735e354be898}</t>
  </si>
  <si>
    <t>KRYCÍ LIST SOUPISU PRACÍ</t>
  </si>
  <si>
    <t>Objekt:</t>
  </si>
  <si>
    <t>SO01 - Oprava kanalizace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</si>
  <si>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</si>
  <si>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</si>
  <si>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</si>
  <si>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</si>
  <si>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</si>
  <si>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</si>
  <si>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</si>
  <si>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</si>
  <si>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</si>
  <si>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</si>
  <si>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</si>
  <si>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</si>
  <si>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</si>
  <si>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</si>
  <si>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</si>
  <si>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</si>
  <si>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</si>
  <si>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</si>
  <si>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</si>
  <si>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</si>
  <si>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</si>
  <si>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</si>
  <si>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</si>
  <si>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</si>
  <si>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</si>
  <si>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</si>
  <si>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</si>
  <si>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</si>
  <si>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</si>
  <si>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</si>
  <si>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</si>
  <si>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113106023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</si>
  <si>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ze zámkové dlažby</t>
  </si>
  <si>
    <t>m2</t>
  </si>
  <si>
    <t>CS ÚRS 2024 01</t>
  </si>
  <si>
    <t>4</t>
  </si>
  <si>
    <t>798564313</t>
  </si>
  <si>
    <t>Online PSC</t>
  </si>
  <si>
    <t>https://podminky.urs.cz/item/CS_URS_2024_01/113106023</t>
  </si>
  <si>
    <t>VV</t>
  </si>
  <si>
    <t>"Povrchy nad rýhou a v rozšíření, rozebrání a obnova dle C4.1 - chodník dlažba:" 85</t>
  </si>
  <si>
    <t>"Povrchy nad rýhou a v rozšíření, rozebrání a obnova dle C4.2 - chodník dlažba:" 142</t>
  </si>
  <si>
    <t>Součet</t>
  </si>
  <si>
    <t>113106071</t>
  </si>
  <si>
    <t>Rozebrání dlažeb a dílců při překopech inženýrských sítí s přemístěním hmot na skládku na vzdálenost do 3 m nebo s naložením na dopravní prostředek ručně vozovek a ploch, s jakoukoliv výplní spár ze zámkové dlažby s ložem z kameniva</t>
  </si>
  <si>
    <t>1562480751</t>
  </si>
  <si>
    <t>https://podminky.urs.cz/item/CS_URS_2024_01/113106071</t>
  </si>
  <si>
    <t>"Povrchy nad rýhou a v rozšíření, rozebrání a obnova dle C4.1 - vjezd dlažba:" 20</t>
  </si>
  <si>
    <t>"Povrchy nad rýhou a v rozšíření, rozebrání a obnova dle C4.2 - vjezd dlažba:" 9</t>
  </si>
  <si>
    <t>3</t>
  </si>
  <si>
    <t>113107031</t>
  </si>
  <si>
    <t>Odstranění podkladů nebo krytů při překopech inženýrských sítí s přemístěním hmot na skládku ve vzdálenosti do 3 m nebo s naložením na dopravní prostředek ručně z betonu prostého, o tl. vrstvy přes 100 do 150 mm</t>
  </si>
  <si>
    <t>-272314018</t>
  </si>
  <si>
    <t>https://podminky.urs.cz/item/CS_URS_2024_01/113107031</t>
  </si>
  <si>
    <t>"Povrchy nad rýhou a v rozšíření, rozebrání a obnova dle C4.1 - vjezd beton:" 12</t>
  </si>
  <si>
    <t>"Povrchy nad rýhou a v rozšíření, rozebrání a obnova dle C4.2 - vjezd beton:" 4</t>
  </si>
  <si>
    <t>113107521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</si>
  <si>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do 100 mm</t>
  </si>
  <si>
    <t>1300154687</t>
  </si>
  <si>
    <t>https://podminky.urs.cz/item/CS_URS_2024_01/113107521</t>
  </si>
  <si>
    <t>"Nad rýhou předpokládáno 50% rozsahu"</t>
  </si>
  <si>
    <t>"Povrchy nad rýhou a v rozšíření, rozebrání a obnova dle C4.1 - vjezd beton:" 12*0,5</t>
  </si>
  <si>
    <t>"Povrchy nad rýhou a v rozšíření, rozebrání a obnova dle C4.2 - vjezd beton:" 4*0,5</t>
  </si>
  <si>
    <t>Mezisoučet</t>
  </si>
  <si>
    <t>"Povrchy nad rýhou a v rozšíření, rozebrání a obnova dle C4.2 - štěrk:" 15</t>
  </si>
  <si>
    <t>5</t>
  </si>
  <si>
    <t>113107523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</si>
  <si>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200 do 300 mm</t>
  </si>
  <si>
    <t>212349791</t>
  </si>
  <si>
    <t>https://podminky.urs.cz/item/CS_URS_2024_01/113107523</t>
  </si>
  <si>
    <t>"Povrchy nad rýhou MK živice a Mk živice krajnice"</t>
  </si>
  <si>
    <t xml:space="preserve">"A22a dle D2.1, D3" </t>
  </si>
  <si>
    <t>"Krajnice živice:" 76,4*1,2*0,4</t>
  </si>
  <si>
    <t>"Rozšíření pro šachty (krajnice živice):" (2*2*0,5*2*0,4)+(2*0,5*3*0,4)</t>
  </si>
  <si>
    <t xml:space="preserve">"Potrubí stoka A22b dle D2.2, D3" </t>
  </si>
  <si>
    <t>"Krajnice živice:" 71,4*1,2*0,4</t>
  </si>
  <si>
    <t>"Rozšíření pro šachty (krajnice živice):" (2*2*0,5*2*0,4)</t>
  </si>
  <si>
    <t xml:space="preserve">"Potrubí stoka A22c dle D2.3, D3" </t>
  </si>
  <si>
    <t>"Krajnice živice:" (0,9+93,7)*1,2*0,4</t>
  </si>
  <si>
    <t>"Rozšíření pro šachty (krajnice živice):" (3*2*0,5*2*0,4)</t>
  </si>
  <si>
    <t xml:space="preserve">"Potrubí stoka A22d dle D2.4, D3" </t>
  </si>
  <si>
    <t>"Krajnice živice:" 116,2*1,2*0,4</t>
  </si>
  <si>
    <t>"Odečet povrchů nad rýhou (MK živice)"</t>
  </si>
  <si>
    <t>"Rozšíření výkopu:" 24*1*0,4</t>
  </si>
  <si>
    <t>"MK živice:" 12,5*1*0,4</t>
  </si>
  <si>
    <t>"Rozšíření pro šachty:" 3*2*1,2*0,4</t>
  </si>
  <si>
    <t>"Odečet předpokládaného rozsahu chodníků a vjezdů"</t>
  </si>
  <si>
    <t>"Povrchy nad rýhou a v rozšíření, rozebrání a obnova dle C4.1 - vjezd beton:" -12*0,5</t>
  </si>
  <si>
    <t>"Povrchy nad rýhou a v rozšíření, rozebrání a obnova dle C4.2 - vjezd beton:" -4*0,5</t>
  </si>
  <si>
    <t>"Povrchy nad rýhou a v rozšíření, rozebrání a obnova dle C4.1 - vjezd dlažba:" -20*0,15</t>
  </si>
  <si>
    <t>"Povrchy nad rýhou a v rozšíření, rozebrání a obnova dle C4.2 - vjezd dlažba:" -9*0,15</t>
  </si>
  <si>
    <t>"Povrchy nad rýhou a v rozšíření, rozebrání a obnova dle C4.1 - chodník dlažba:" -85*0,15</t>
  </si>
  <si>
    <t>"Povrchy nad rýhou a v rozšíření, rozebrání a obnova dle C4.2 - chodník dlažba:" -142*0,15</t>
  </si>
  <si>
    <t>"Nad rýhou předpokládáno 15% rozsahu"</t>
  </si>
  <si>
    <t>"Povrchy nad rýhou a v rozšíření, rozebrání a obnova dle C4.1 - chodník dlažba:" 85*0,15</t>
  </si>
  <si>
    <t>"Povrchy nad rýhou a v rozšíření, rozebrání a obnova dle C4.2 - chodník dlažba:" 142*0,15</t>
  </si>
  <si>
    <t>6</t>
  </si>
  <si>
    <t>113107524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</si>
  <si>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300 do 400 mm</t>
  </si>
  <si>
    <t>-1762922061</t>
  </si>
  <si>
    <t>https://podminky.urs.cz/item/CS_URS_2024_01/113107524</t>
  </si>
  <si>
    <t>"Povrchy nad rýhou a v rozšíření, rozebrání a obnova dle C4.1 - vjezd dlažba:" 20*0,15</t>
  </si>
  <si>
    <t>"Povrchy nad rýhou a v rozšíření, rozebrání a obnova dle C4.2 - vjezd dlažba:" 9*0,15</t>
  </si>
  <si>
    <t>7</t>
  </si>
  <si>
    <t>113154353</t>
  </si>
  <si>
    <t>Frézování živičného podkladu nebo krytu s naložením na dopravní prostředek plochy přes 1 000 do 10 000 m2 s překážkami v trase pruhu šířky do 1 m, tloušťky vrstvy 50 mm</t>
  </si>
  <si>
    <t>2003984969</t>
  </si>
  <si>
    <t>https://podminky.urs.cz/item/CS_URS_2024_01/113154353</t>
  </si>
  <si>
    <t>"Povrchy nad rýhou a v rozšíření, rozebrání a obnova dle C4.1 - MK živice (obrusná):" 210</t>
  </si>
  <si>
    <t>"Povrchy nad rýhou a v rozšíření, rozebrání a obnova dle C4.1 - MK živice (ložná):" 170</t>
  </si>
  <si>
    <t>"Povrchy nad rýhou a v rozšíření, rozebrání a obnova dle C4.2 - MK živice (obrusná):" 440</t>
  </si>
  <si>
    <t>"Povrchy nad rýhou a v rozšíření, rozebrání a obnova dle C4.2 - MK živice (ložná):" 355</t>
  </si>
  <si>
    <t>8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</si>
  <si>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</si>
  <si>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</si>
  <si>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</si>
  <si>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-1937506319</t>
  </si>
  <si>
    <t>https://podminky.urs.cz/item/CS_URS_2024_01/113202111</t>
  </si>
  <si>
    <t>"Povrchy nad rýhou, rozebrání a obnova dle C4.1:" 146</t>
  </si>
  <si>
    <t>"Povrchy nad rýhou, rozebrání a obnova dle C4.2:" 160</t>
  </si>
  <si>
    <t>9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</si>
  <si>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</si>
  <si>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</si>
  <si>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-1444089375</t>
  </si>
  <si>
    <t>https://podminky.urs.cz/item/CS_URS_2024_01/119001405</t>
  </si>
  <si>
    <t>"Křížení inženýrských sítí řad dle D2"</t>
  </si>
  <si>
    <t>"Vodovod, plynovod, A22a dle D2.1, D3:" 6*(1+1,2+1)</t>
  </si>
  <si>
    <t>"Vodovod, plynovod, A22b dle D2.2, D3:" 9*(1+1,2+1)</t>
  </si>
  <si>
    <t>"Vodovod, plynovod, A22c dle D2.3, D3:" 9*(1+1,2+1)</t>
  </si>
  <si>
    <t>"Vodovod, plynovod, A22d dle D2.4, D3:" 13*(1+1,2+1)</t>
  </si>
  <si>
    <t>10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</si>
  <si>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</si>
  <si>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</si>
  <si>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-1790876305</t>
  </si>
  <si>
    <t>https://podminky.urs.cz/item/CS_URS_2024_01/119001421</t>
  </si>
  <si>
    <t>"Sdělovací kabely, NN, VN, A22a dle D2.1, D3:" 1*(1+1,2+1)</t>
  </si>
  <si>
    <t>"Sdělovací kabely, NN, VN, A22b dle D2.2, D3:" 1*(1+1,2+1)</t>
  </si>
  <si>
    <t>"Sdělovací kabely, NN, VN, A22c dle D2.3, D3:" 2*(1+1,2+1)</t>
  </si>
  <si>
    <t>"Sdělovací kabely, NN, VN, A22d dle D2.4, D3:" 2*(1+1,2+1)</t>
  </si>
  <si>
    <t>11</t>
  </si>
  <si>
    <t>121151103</t>
  </si>
  <si>
    <t>Sejmutí ornice strojně při souvislé ploše do 100 m2, tl. vrstvy do 200 mm</t>
  </si>
  <si>
    <t>2008758819</t>
  </si>
  <si>
    <t>https://podminky.urs.cz/item/CS_URS_2024_01/121151103</t>
  </si>
  <si>
    <t>"Povrchy nad rýhou, rozebrání a obnova dle C4.1:" 15</t>
  </si>
  <si>
    <t>"Povrchy nad rýhou, rozebrání a obnova dle C4.2:" 30</t>
  </si>
  <si>
    <t>132254206</t>
  </si>
  <si>
    <t>Hloubení zapažených rýh šířky přes 800 do 2 000 mm strojně s urovnáním dna do předepsaného profilu a spádu v hornině třídy těžitelnosti I skupiny 3 přes 1 000 do 5 000 m3</t>
  </si>
  <si>
    <t>m3</t>
  </si>
  <si>
    <t>511776768</t>
  </si>
  <si>
    <t>https://podminky.urs.cz/item/CS_URS_2024_01/132254206</t>
  </si>
  <si>
    <t>"Potrubí stoka A22a dle D2.1, D3:" 76,4*1,2*((3,35+1,64)/2)</t>
  </si>
  <si>
    <t>"Potrubí stoka A22b dle D2.2, D3:" 71,4*1,2*((3,35+1,77)/2)</t>
  </si>
  <si>
    <t>"Potrubí stoka A22c dle D2.3, D3 (Š535-Š559):" (27,1+35,4+31,5)*1,2*((3,27+2,46)/2)</t>
  </si>
  <si>
    <t>"Potrubí stoka A22c dle D2.3, D3 (Š559-Š560):" 39,3*1,2*((2,46+1,74)/2)</t>
  </si>
  <si>
    <t>"Potrubí stoka A22d dle D2.4, D3:" 116,2*1,2*((3,27+1,9)/2)</t>
  </si>
  <si>
    <t>"Rozšíření pro šachty:" (11*2*0,5*2*2,75)+(2*2*0,5*3*2,75)</t>
  </si>
  <si>
    <t>"Odečet povrchů nad rýhou"</t>
  </si>
  <si>
    <t>"Krajnice živice:" -76,4*1,2*0,4</t>
  </si>
  <si>
    <t>"Rozšíření pro šachty (krajnice živice):" -(2*2*0,5*2*0,4)-(2*0,5*3*0,4)</t>
  </si>
  <si>
    <t>"Krajnice živice:" -71,4*1,2*0,4</t>
  </si>
  <si>
    <t>"Rozšíření pro šachty (krajnice živice):" -(2*2*0,5*2*0,4)</t>
  </si>
  <si>
    <t>"Krajnice živice:" -(0,9+93,7)*1,2*0,4</t>
  </si>
  <si>
    <t>"Chodník:" -(2,7)*1,2*0,4</t>
  </si>
  <si>
    <t>"Trávník:" -(1,8+34)*1,2*0,2</t>
  </si>
  <si>
    <t>"Rozšíření pro šachty (krajnice živice):" -(3*2*0,5*2*0,4)</t>
  </si>
  <si>
    <t>"Rozšíření pro šachty (trávník):" -(2*0,5*2*0,4)</t>
  </si>
  <si>
    <t>"Krajnice živice:" -116,2*1,2*0,4</t>
  </si>
  <si>
    <t>"Přípojky kanalizace dle D4, D9"</t>
  </si>
  <si>
    <t>"Rozšíření výkopu:" 24*1*2,5</t>
  </si>
  <si>
    <t>"MK živice:" 12,5*1*2,5</t>
  </si>
  <si>
    <t>"Rozšíření pro šachty:" 3*2*1,2*2,5</t>
  </si>
  <si>
    <t>"Rozšíření výkopu:" -24*1*0,4</t>
  </si>
  <si>
    <t>"MK živice:" -12,5*1*0,4</t>
  </si>
  <si>
    <t>"Rozšíření pro šachty:" -3*2*1,2*0,4</t>
  </si>
  <si>
    <t>"Odečet kubatury bouraných konstrukcí"</t>
  </si>
  <si>
    <t>"Potrubí stoka A22a dle D2.1, BET DN300:" -(76,4*PI*0,2*0,2)</t>
  </si>
  <si>
    <t>"Potrubí stoka A22b dle D2.2, BET DN300:" -(71,4*PI*0,2*0,2)</t>
  </si>
  <si>
    <t>"Potrubí stoka A22c dle D2.3, BET DN300:" -(133,3*PI*0,2*0,2)</t>
  </si>
  <si>
    <t>"Potrubí stoka A22d dle D2.4, BET DN300:" -(116,2*PI*0,2*0,2)</t>
  </si>
  <si>
    <t>"Bourání stávajících šachet:" -11*2,75*(PI*0,65*0,65)</t>
  </si>
  <si>
    <t>"Bourání stávajících šachet:" -2*2,75*(PI*0,9*0,9)</t>
  </si>
  <si>
    <t>13</t>
  </si>
  <si>
    <t>139001101</t>
  </si>
  <si>
    <t>Příplatek k cenám hloubených vykopávek za ztížení vykopávky v blízkosti podzemního vedení nebo výbušnin pro jakoukoliv třídu horniny</t>
  </si>
  <si>
    <t>-1816470835</t>
  </si>
  <si>
    <t>https://podminky.urs.cz/item/CS_URS_2024_01/139001101</t>
  </si>
  <si>
    <t>"Vodovod, plynovod, A22a dle D2.1, D3:" 6*(1*1,2*1)</t>
  </si>
  <si>
    <t>"Vodovod, plynovod, A22b dle D2.2, D3:" 9*(1*1,2*1)</t>
  </si>
  <si>
    <t>"Vodovod, plynovod, A22c dle D2.3, D3:" 9*(1*1,2*1)</t>
  </si>
  <si>
    <t>"Vodovod, plynovod, A22d dle D2.4, D3:" 13*(1*1,2*1)</t>
  </si>
  <si>
    <t>"Sdělovací kabely, NN, VN, A22a dle D2.1, D3:" 1*(1*1,2*1)</t>
  </si>
  <si>
    <t>"Sdělovací kabely, NN, VN, A22b dle D2.2, D3:" 1*(1*1,2*1)</t>
  </si>
  <si>
    <t>"Sdělovací kabely, NN, VN, A22c dle D2.3, D3:" 2*(1*1,2*1)</t>
  </si>
  <si>
    <t>"Sdělovací kabely, NN, VN, A22d dle D2.4, D3:" 2*(1*1,2*1)</t>
  </si>
  <si>
    <t>14</t>
  </si>
  <si>
    <t>151811131</t>
  </si>
  <si>
    <t>Zřízení pažicích boxů pro pažení a rozepření stěn rýh podzemního vedení hloubka výkopu do 4 m, šířka do 1,2 m</t>
  </si>
  <si>
    <t>-1358938768</t>
  </si>
  <si>
    <t>https://podminky.urs.cz/item/CS_URS_2024_01/151811131</t>
  </si>
  <si>
    <t>"Potrubí stoka A22a dle D2.1, D3:" 76,4*2*((3,35+1,64)/2)</t>
  </si>
  <si>
    <t>"Potrubí stoka A22b dle D2.2, D3:" 71,4*2*((3,35+1,77)/2)</t>
  </si>
  <si>
    <t>"Potrubí stoka A22c dle D2.3, D3 (Š535-Š559):" (27,1+35,4+31,5)*2*((3,27+2,46)/2)</t>
  </si>
  <si>
    <t>"Potrubí stoka A22c dle D2.3, D3 (Š559-Š560):" 39,3*2*((2,46+1,74)/2)</t>
  </si>
  <si>
    <t>"Potrubí stoka A22d dle D2.4, D3:" 116,2*2*((3,27+1,9)/2)</t>
  </si>
  <si>
    <t>"Rozšíření výkopu:" 24*2*2,5</t>
  </si>
  <si>
    <t>"MK živice:" 12,5*2*2,5</t>
  </si>
  <si>
    <t>15</t>
  </si>
  <si>
    <t>151811231</t>
  </si>
  <si>
    <t>Odstranění pažicích boxů pro pažení a rozepření stěn rýh podzemního vedení hloubka výkopu do 4 m, šířka do 1,2 m</t>
  </si>
  <si>
    <t>-2122296259</t>
  </si>
  <si>
    <t>https://podminky.urs.cz/item/CS_URS_2024_01/151811231</t>
  </si>
  <si>
    <t>16</t>
  </si>
  <si>
    <t>161151113</t>
  </si>
  <si>
    <t>Svislé přemístění výkopku strojně bez naložení do dopravní nádoby avšak s vyprázdněním dopravní nádoby na hromadu nebo do dopravního prostředku z horniny třídy těžitelnosti II skupiny 4 a 5 při hloubce výkopu přes 4 do 8 m</t>
  </si>
  <si>
    <t>199557806</t>
  </si>
  <si>
    <t>https://podminky.urs.cz/item/CS_URS_2024_01/161151113</t>
  </si>
  <si>
    <t>"Vytažení vybouraných hmot z výkopu"</t>
  </si>
  <si>
    <t>"Potrubí stoka A22a dle D2.1, BET DN300:" (76,4*PI*0,2*0,2)-(76,4*PI*0,15*0,15)</t>
  </si>
  <si>
    <t>"Potrubí stoka A22b dle D2.2, BET DN300:" (71,4*PI*0,2*0,2)-(71,4*PI*0,15*0,15)</t>
  </si>
  <si>
    <t>"Potrubí stoka A22c dle D2.3, BET DN300:" (133,3*PI*0,2*0,2)-(133,3*PI*0,15*0,15)</t>
  </si>
  <si>
    <t>"Potrubí stoka A22d dle D2.4, BET DN300:" (116,2*PI*0,2*0,2)-(116,2*PI*0,15*0,15)</t>
  </si>
  <si>
    <t>"Přípojky DN150 dle D9:" (12*PI*0,125*0,125)-(12*PI*0,075*0,075)</t>
  </si>
  <si>
    <t>"Přípojky DN200 dle D9:" (22*PI*0,15*0,15)-(22*PI*0,1*0,1)</t>
  </si>
  <si>
    <t>"Bourání stávajících šachet:" 11*2,75*((PI*0,65*0,65)-(PI*0,5*0,5))</t>
  </si>
  <si>
    <t>"Bourání stávajících šachet:" 2*2,75*((PI*0,9*0,9)-(PI*0,75*0,75))</t>
  </si>
  <si>
    <t>17</t>
  </si>
  <si>
    <t>162251101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</si>
  <si>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</si>
  <si>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CS ÚRS 2023 02</t>
  </si>
  <si>
    <t>-1750739370</t>
  </si>
  <si>
    <t>https://podminky.urs.cz/item/CS_URS_2023_02/162251101</t>
  </si>
  <si>
    <t>"Přemístění vykopané zeminy v rámci staveniště - odvoz na meziskládku"</t>
  </si>
  <si>
    <t>"Zásypy zpětně použitou vhodnou zeminou:" 66,654</t>
  </si>
  <si>
    <t>"Zásyp vykopaným kamenivem:" 3,823</t>
  </si>
  <si>
    <t>"Přemístění vykopané zeminy v rámci staveniště - odvoz z meziskládky do zásypů a násypů"</t>
  </si>
  <si>
    <t>18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</si>
  <si>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</si>
  <si>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</si>
  <si>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1807565089</t>
  </si>
  <si>
    <t>https://podminky.urs.cz/item/CS_URS_2024_01/162751117</t>
  </si>
  <si>
    <t>"Odvoz přebytečné zeminy na skládku 15 km dle D1"</t>
  </si>
  <si>
    <t>"Zásypy zpětně použitou vhodnou zeminou:" -66,654</t>
  </si>
  <si>
    <t>19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</si>
  <si>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</si>
  <si>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</si>
  <si>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387597072</t>
  </si>
  <si>
    <t>https://podminky.urs.cz/item/CS_URS_2024_01/162751119</t>
  </si>
  <si>
    <t>"Odvoz přebytečné zeminy na skládku 15 km dle D1:" 1036,769</t>
  </si>
  <si>
    <t>1036,769*5 'Přepočtené koeficientem množství</t>
  </si>
  <si>
    <t>20</t>
  </si>
  <si>
    <t>167151101</t>
  </si>
  <si>
    <t>Nakládání, skládání a překládání neulehlého výkopku nebo sypaniny strojně nakládání, množství do 100 m3, z horniny třídy těžitelnosti I, skupiny 1 až 3</t>
  </si>
  <si>
    <t>1660680605</t>
  </si>
  <si>
    <t>https://podminky.urs.cz/item/CS_URS_2024_01/167151101</t>
  </si>
  <si>
    <t>"Přemístění vykopané zeminy v rámci staveniště - nakládání na meziskládce"</t>
  </si>
  <si>
    <t>167151102</t>
  </si>
  <si>
    <t>Nakládání, skládání a překládání neulehlého výkopku nebo sypaniny strojně nakládání, množství do 100 m3, z horniny třídy těžitelnosti II, skupiny 4 a 5</t>
  </si>
  <si>
    <t>1699702853</t>
  </si>
  <si>
    <t>https://podminky.urs.cz/item/CS_URS_2024_01/167151102</t>
  </si>
  <si>
    <t>22</t>
  </si>
  <si>
    <t>171201231</t>
  </si>
  <si>
    <t>Poplatek za uložení stavebního odpadu na recyklační skládce (skládkovné) zeminy a kamení zatříděného do Katalogu odpadů pod kódem 17 05 04</t>
  </si>
  <si>
    <t>t</t>
  </si>
  <si>
    <t>386711773</t>
  </si>
  <si>
    <t>https://podminky.urs.cz/item/CS_URS_2024_01/171201231</t>
  </si>
  <si>
    <t>1036,769*2 'Přepočtené koeficientem množství</t>
  </si>
  <si>
    <t>23</t>
  </si>
  <si>
    <t>171251201</t>
  </si>
  <si>
    <t>Uložení sypaniny na skládky nebo meziskládky bez hutnění s upravením uložené sypaniny do předepsaného tvaru</t>
  </si>
  <si>
    <t>-1787924547</t>
  </si>
  <si>
    <t>https://podminky.urs.cz/item/CS_URS_2024_01/171251201</t>
  </si>
  <si>
    <t>"Přemístění vykopané zeminy v rámci staveniště - uložení na meziskládce"</t>
  </si>
  <si>
    <t>24</t>
  </si>
  <si>
    <t>174151101</t>
  </si>
  <si>
    <t>Zásyp sypaninou z jakékoliv horniny strojně s uložením výkopku ve vrstvách se zhutněním jam, šachet, rýh nebo kolem objektů v těchto vykopávkách</t>
  </si>
  <si>
    <t>58665750</t>
  </si>
  <si>
    <t>https://podminky.urs.cz/item/CS_URS_2024_01/174151101</t>
  </si>
  <si>
    <t>"Zásyp zeminou v nezpevněných plochách"</t>
  </si>
  <si>
    <t>"Štěrk:" 15*(2,15-0,1-0,9)</t>
  </si>
  <si>
    <t>"Trávník:" (1,8+34)*1,2*(2,15-0,1-0,9)</t>
  </si>
  <si>
    <t>25</t>
  </si>
  <si>
    <t>-1841557008</t>
  </si>
  <si>
    <t>"Zásyp zpětně použitým kamenivem"</t>
  </si>
  <si>
    <t>"Povrchy nad rýhou a v rozšíření, rozebrání a obnova dle C4.1 - vjezd dlažba:" 20*0,15*0,35</t>
  </si>
  <si>
    <t>"Povrchy nad rýhou a v rozšíření, rozebrání a obnova dle C4.2 - vjezd dlažba:" 9*0,15*0,35</t>
  </si>
  <si>
    <t>"Povrchy nad rýhou a v rozšíření, rozebrání a obnova dle C4.1 - vjezd beton:" 12*0,5*0,1</t>
  </si>
  <si>
    <t>"Povrchy nad rýhou a v rozšíření, rozebrání a obnova dle C4.2 - vjezd beton:" 4*0,5*0,1</t>
  </si>
  <si>
    <t>"Povrchy nad rýhou a v rozšíření, rozebrání a obnova dle C4.2 - štěrk:" 15*0,1</t>
  </si>
  <si>
    <t>26</t>
  </si>
  <si>
    <t>1835478118</t>
  </si>
  <si>
    <t>"Zásyp kamenivem"</t>
  </si>
  <si>
    <t>"Odečet vytlačené kubatury:"</t>
  </si>
  <si>
    <t>"Lože a drenážní vrstva:" -158,666</t>
  </si>
  <si>
    <t xml:space="preserve">"Obsypy potrubí:" </t>
  </si>
  <si>
    <t>"Potrubí stoka A22a dle D2.1, D3:" -76,4*1,2*0,6</t>
  </si>
  <si>
    <t>"Potrubí stoka A22b dle D2.2, D3:" -71,4*1,2*0,6</t>
  </si>
  <si>
    <t>"Potrubí stoka A22c dle D2.3, D3 (Š535-Š559):" -(27,1+35,4+31,5)*1,2*0,6</t>
  </si>
  <si>
    <t>"Potrubí stoka A22c dle D2.3, D3 (Š559-Š560):" -39,3*1,2*0,6</t>
  </si>
  <si>
    <t>"Potrubí stoka A22d dle D2.4, D3:" -116,2*1,2*0,6</t>
  </si>
  <si>
    <t>"Rozšíření výkopu:" -24*1*0,5</t>
  </si>
  <si>
    <t>"MK živice:" -12,5*1*0,5</t>
  </si>
  <si>
    <t>"Lože šachet typických DN 1000 dle výpisu šachet (vzorové výkresy) D8:" -(11)*1,5*1,5*0,1</t>
  </si>
  <si>
    <t>"Lože šachet typických DN 1500 dle výpisu šachet (vzorové výkresy) D8:" -(2)*2*2*0,1</t>
  </si>
  <si>
    <t>"Spadišťová šachta dle D7, rozšíření:" -(5*5*0,1)-(2*2*0,1)</t>
  </si>
  <si>
    <t>"Šachty:" -11*2,75*(PI*0,65*0,65)</t>
  </si>
  <si>
    <t>"Šachty:" -2*2,75*(PI*0,9*0,9)</t>
  </si>
  <si>
    <t>"Zásyp vykopaným kamenivem:" -3,823</t>
  </si>
  <si>
    <t>27</t>
  </si>
  <si>
    <t>M</t>
  </si>
  <si>
    <t>58344197</t>
  </si>
  <si>
    <t>štěrkodrť frakce 0/63</t>
  </si>
  <si>
    <t>831906773</t>
  </si>
  <si>
    <t>613,725*2 'Přepočtené koeficientem množství</t>
  </si>
  <si>
    <t>28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</si>
  <si>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</si>
  <si>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</si>
  <si>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1272285344</t>
  </si>
  <si>
    <t>https://podminky.urs.cz/item/CS_URS_2024_01/175151101</t>
  </si>
  <si>
    <t>"Obsyp, použita frakce 0/8."</t>
  </si>
  <si>
    <t>"Potrubí stoka A22a dle D2.1, D3:" 76,4*1,2*0,6</t>
  </si>
  <si>
    <t>"Odečet kubatury vytlačené potrubím:" -76,4*PI*0,175*0,175</t>
  </si>
  <si>
    <t>"Potrubí stoka A22b dle D2.2, D3:" 71,4*1,2*0,6</t>
  </si>
  <si>
    <t>"Odečet kubatury vytlačené potrubím:" -71,4*PI*0,175*0,175</t>
  </si>
  <si>
    <t>"Potrubí stoka A22c dle D2.3, D3 (Š535-Š559):" (27,1+35,4+31,5)*1,2*0,6</t>
  </si>
  <si>
    <t>"Odečet kubatury vytlačené potrubím:" -(27,1+35,4+31,5)*PI*0,175*0,175</t>
  </si>
  <si>
    <t>"Potrubí stoka A22c dle D2.3, D3 (Š559-Š560):" 39,3*1,2*0,6</t>
  </si>
  <si>
    <t>"Odečet kubatury vytlačené potrubím:" -39,3*PI*0,175*0,175</t>
  </si>
  <si>
    <t>"Potrubí stoka A22d dle D2.4, D3:" 116,2*1,2*0,6</t>
  </si>
  <si>
    <t>"Odečet kubatury vytlačené potrubím:" -116,2*PI*0,175*0,175</t>
  </si>
  <si>
    <t>"Rozšíření výkopu:" 24*1*0,5</t>
  </si>
  <si>
    <t>"MK živice:" 12,5*1*0,5</t>
  </si>
  <si>
    <t>29</t>
  </si>
  <si>
    <t>58344121</t>
  </si>
  <si>
    <t>štěrkodrť frakce 0/8</t>
  </si>
  <si>
    <t>1953001130</t>
  </si>
  <si>
    <t>266,081*2 'Přepočtené koeficientem množství</t>
  </si>
  <si>
    <t>30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</si>
  <si>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</si>
  <si>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</si>
  <si>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1475598950</t>
  </si>
  <si>
    <t>https://podminky.urs.cz/item/CS_URS_2024_01/181111111</t>
  </si>
  <si>
    <t>"Povrchy nad rýhou, rozebrání a obnova dle C4.1:" 30</t>
  </si>
  <si>
    <t>"Povrchy nad rýhou, rozebrání a obnova dle C4.2:" 65</t>
  </si>
  <si>
    <t>31</t>
  </si>
  <si>
    <t>181351003</t>
  </si>
  <si>
    <t>Rozprostření a urovnání ornice v rovině nebo ve svahu sklonu do 1:5 strojně při souvislé ploše do 100 m2, tl. vrstvy do 200 mm</t>
  </si>
  <si>
    <t>16300830</t>
  </si>
  <si>
    <t>https://podminky.urs.cz/item/CS_URS_2024_01/181351003</t>
  </si>
  <si>
    <t>32</t>
  </si>
  <si>
    <t>181411131</t>
  </si>
  <si>
    <t>Založení trávníku na půdě předem připravené plochy do 1000 m2 výsevem včetně utažení parkového v rovině nebo na svahu do 1:5</t>
  </si>
  <si>
    <t>1194106249</t>
  </si>
  <si>
    <t>https://podminky.urs.cz/item/CS_URS_2024_01/181411131</t>
  </si>
  <si>
    <t>"Povrchy nad rýhou, rozebrání a obnova dle C4.1:" 15+30</t>
  </si>
  <si>
    <t>"Povrchy nad rýhou, rozebrání a obnova dle C4.2:" 30+65</t>
  </si>
  <si>
    <t>33</t>
  </si>
  <si>
    <t>00572410</t>
  </si>
  <si>
    <t>osivo směs travní parková</t>
  </si>
  <si>
    <t>kg</t>
  </si>
  <si>
    <t>-482974339</t>
  </si>
  <si>
    <t>140*0,02 'Přepočtené koeficientem množství</t>
  </si>
  <si>
    <t>Svislé a kompletní konstrukce</t>
  </si>
  <si>
    <t>34</t>
  </si>
  <si>
    <t>358315114</t>
  </si>
  <si>
    <t>Bourání stoky kompletní nebo vybourání otvorů průřezové plochy do 4 m2 ve stokách ze zdiva z prostého betonu</t>
  </si>
  <si>
    <t>182095649</t>
  </si>
  <si>
    <t>https://podminky.urs.cz/item/CS_URS_2024_01/358315114</t>
  </si>
  <si>
    <t>35</t>
  </si>
  <si>
    <t>358325114</t>
  </si>
  <si>
    <t>Bourání stoky kompletní nebo vybourání otvorů průřezové plochy do 4 m2 ve stokách ze zdiva z železobetonu</t>
  </si>
  <si>
    <t>575740024</t>
  </si>
  <si>
    <t>https://podminky.urs.cz/item/CS_URS_2024_01/358325114</t>
  </si>
  <si>
    <t>Vodorovné konstrukce</t>
  </si>
  <si>
    <t>36</t>
  </si>
  <si>
    <t>451541111</t>
  </si>
  <si>
    <t>Lože pod potrubí, stoky a drobné objekty v otevřeném výkopu ze štěrkodrtě 0-63 mm</t>
  </si>
  <si>
    <t>463090984</t>
  </si>
  <si>
    <t>https://podminky.urs.cz/item/CS_URS_2024_01/451541111</t>
  </si>
  <si>
    <t>"Lože, použita frakce 0/8."</t>
  </si>
  <si>
    <t>"Potrubí stoka A22a dle D2.1, D3:" 76,4*1,2*0,15</t>
  </si>
  <si>
    <t>"Potrubí stoka A22b dle D2.2, D3:" 71,4*1,2*0,15</t>
  </si>
  <si>
    <t>"Potrubí stoka A22c dle D2.3, D3 (Š535-Š559):" (27,1+35,4+31,5)*1,2*0,15</t>
  </si>
  <si>
    <t>"Potrubí stoka A22c dle D2.3, D3 (Š559-Š560):" 39,3*1,2*0,15</t>
  </si>
  <si>
    <t>"Potrubí stoka A22d dle D2.4, D3:" 116,2*1,2*0,15</t>
  </si>
  <si>
    <t>"Rozšíření pro šachty:" (11*2*0,5*2*0,15)+(2*2*0,5*3*0,15)</t>
  </si>
  <si>
    <t>"Rozšíření výkopu:" 24*1*0,1</t>
  </si>
  <si>
    <t>"MK živice:" 12,5*1*0,1</t>
  </si>
  <si>
    <t>"Rozšíření pro šachty:" 3*2*1,2*0,1</t>
  </si>
  <si>
    <t>"Drenážní vrstva, použita frakce 16/32."</t>
  </si>
  <si>
    <t>37</t>
  </si>
  <si>
    <t>452112111</t>
  </si>
  <si>
    <t>Osazení betonových dílců prstenců nebo rámů pod poklopy a mříže, výšky do 100 mm</t>
  </si>
  <si>
    <t>kus</t>
  </si>
  <si>
    <t>-408932564</t>
  </si>
  <si>
    <t>https://podminky.urs.cz/item/CS_URS_2024_01/452112111</t>
  </si>
  <si>
    <t>"Dle výpisu šachet D5 TBW.Q1 63/6:" 2</t>
  </si>
  <si>
    <t>"Dle výpisu šachet D5 TBW.Q1 63/8:" 4</t>
  </si>
  <si>
    <t>"Dle výpisu šachet D5 TBW.Q1 63/10:" 13</t>
  </si>
  <si>
    <t>38</t>
  </si>
  <si>
    <t>59224011</t>
  </si>
  <si>
    <t>prstenec šachtový vyrovnávací betonový 625x100x60mm</t>
  </si>
  <si>
    <t>352467627</t>
  </si>
  <si>
    <t>39</t>
  </si>
  <si>
    <t>59224012</t>
  </si>
  <si>
    <t>prstenec šachtový vyrovnávací betonový 625x100x80mm</t>
  </si>
  <si>
    <t>1519322303</t>
  </si>
  <si>
    <t>40</t>
  </si>
  <si>
    <t>59224013</t>
  </si>
  <si>
    <t>prstenec šachtový vyrovnávací betonový 625x100x100mm</t>
  </si>
  <si>
    <t>-1624800000</t>
  </si>
  <si>
    <t>41</t>
  </si>
  <si>
    <t>452112122</t>
  </si>
  <si>
    <t>Osazení betonových dílců prstenců nebo rámů pod poklopy a mříže, výšky přes 100 do 200 mm</t>
  </si>
  <si>
    <t>1269106387</t>
  </si>
  <si>
    <t>https://podminky.urs.cz/item/CS_URS_2024_01/452112122</t>
  </si>
  <si>
    <t>"Dle výpisu šachet D5 TBW.Q1 63/12:" 6</t>
  </si>
  <si>
    <t>42</t>
  </si>
  <si>
    <t>59224188</t>
  </si>
  <si>
    <t>prstenec šachtový vyrovnávací betonový 625x120x120mm</t>
  </si>
  <si>
    <t>-750850033</t>
  </si>
  <si>
    <t>43</t>
  </si>
  <si>
    <t>452311131</t>
  </si>
  <si>
    <t>Podkladní a zajišťovací konstrukce z betonu prostého v otevřeném výkopu bez zvýšených nároků na prostředí desky pod potrubí, stoky a drobné objekty z betonu tř. C 12/15</t>
  </si>
  <si>
    <t>-381464227</t>
  </si>
  <si>
    <t>https://podminky.urs.cz/item/CS_URS_2024_01/452311131</t>
  </si>
  <si>
    <t>"Lože šachet typických DN 1000 dle výpisu šachet (vzorové výkresy) D8:" (11)*1,5*1,5*0,1</t>
  </si>
  <si>
    <t>"Lože šachet typických DN 1500 dle výpisu šachet (vzorové výkresy) D8:" (2)*2*2*0,1</t>
  </si>
  <si>
    <t>"Spadišťová šachta dle D7, rozšíření:" (5*5*0,1)-(2*2*0,1)</t>
  </si>
  <si>
    <t>44</t>
  </si>
  <si>
    <t>452351111</t>
  </si>
  <si>
    <t>Bednění podkladních a zajišťovacích konstrukcí v otevřeném výkopu desek nebo sedlových loží pod potrubí, stoky a drobné objekty zřízení</t>
  </si>
  <si>
    <t>-1036485247</t>
  </si>
  <si>
    <t>https://podminky.urs.cz/item/CS_URS_2024_01/452351111</t>
  </si>
  <si>
    <t>"Lože šachet typických DN 1000 dle výpisu šachet (vzorové výkresy) D8:" (11)*4*1,5*0,1*1,2</t>
  </si>
  <si>
    <t>"Lože šachet typických DN 1500 dle výpisu šachet (vzorové výkresy) D8:" (2-1)*4*2*0,1*1,2</t>
  </si>
  <si>
    <t>45</t>
  </si>
  <si>
    <t>452351112</t>
  </si>
  <si>
    <t>Bednění podkladních a zajišťovacích konstrukcí v otevřeném výkopu desek nebo sedlových loží pod potrubí, stoky a drobné objekty odstranění</t>
  </si>
  <si>
    <t>1491077145</t>
  </si>
  <si>
    <t>https://podminky.urs.cz/item/CS_URS_2024_01/452351112</t>
  </si>
  <si>
    <t>Komunikace pozemní</t>
  </si>
  <si>
    <t>46</t>
  </si>
  <si>
    <t>564831011</t>
  </si>
  <si>
    <t>Podklad ze štěrkodrti ŠD s rozprostřením a zhutněním plochy jednotlivě do 100 m2, po zhutnění tl. 100 mm</t>
  </si>
  <si>
    <t>-1755949245</t>
  </si>
  <si>
    <t>https://podminky.urs.cz/item/CS_URS_2024_01/564831011</t>
  </si>
  <si>
    <t>"Povrchy nad rýhou a v rozšíření, rozebrání a obnova dle C4.2 - štěrk, použita frakce 0/16:" 15</t>
  </si>
  <si>
    <t>47</t>
  </si>
  <si>
    <t>564851011</t>
  </si>
  <si>
    <t>Podklad ze štěrkodrti ŠD s rozprostřením a zhutněním plochy jednotlivě do 100 m2, po zhutnění tl. 150 mm</t>
  </si>
  <si>
    <t>712062340</t>
  </si>
  <si>
    <t>https://podminky.urs.cz/item/CS_URS_2024_01/564851011</t>
  </si>
  <si>
    <t>"Povrchy nad rýhou rozebrání a obnova dle C4.1, C4.2 - MK živice a MK živice krajnice, použita frakce 0/32"</t>
  </si>
  <si>
    <t>"Povrchy nad rýhou a v rozšíření, rozebrání a obnova dle C4.1 - vjezd beton, použita frakce 16/32" 12</t>
  </si>
  <si>
    <t>"Povrchy nad rýhou a v rozšíření, rozebrání a obnova dle C4.2 - vjezd beton, použita frakce 16/32" 4</t>
  </si>
  <si>
    <t>48</t>
  </si>
  <si>
    <t>564861011</t>
  </si>
  <si>
    <t>Podklad ze štěrkodrti ŠD s rozprostřením a zhutněním plochy jednotlivě do 100 m2, po zhutnění tl. 200 mm</t>
  </si>
  <si>
    <t>-1600908462</t>
  </si>
  <si>
    <t>https://podminky.urs.cz/item/CS_URS_2024_01/564861011</t>
  </si>
  <si>
    <t>"Povrchy nad rýhou rozebrání a obnova dle C4.1, C4.2 - MK živice a MK živice krajnice, použita frakce 0/32:" 152,408</t>
  </si>
  <si>
    <t>"Nad rýhou předpokládáno 15% rozsahu, použita frakce 0/32"</t>
  </si>
  <si>
    <t>"Nad rýhou předpokládáno 50% rozsahu, použita frakce 0/32"</t>
  </si>
  <si>
    <t>49</t>
  </si>
  <si>
    <t>565145101</t>
  </si>
  <si>
    <t>Asfaltový beton vrstva podkladní ACP 16 (obalované kamenivo střednězrnné - OKS) s rozprostřením a zhutněním v pruhu šířky do 1,5 m, po zhutnění tl. 60 mm</t>
  </si>
  <si>
    <t>1069467566</t>
  </si>
  <si>
    <t>https://podminky.urs.cz/item/CS_URS_2024_01/565145101</t>
  </si>
  <si>
    <t>50</t>
  </si>
  <si>
    <t>565211111</t>
  </si>
  <si>
    <t>Podklad ze štěrku částečně zpevněného cementovou maltou ŠCM s rozprostřením a s hutněním, po zhutnění tl. 150 mm</t>
  </si>
  <si>
    <t>18894431</t>
  </si>
  <si>
    <t>https://podminky.urs.cz/item/CS_URS_2024_01/565211111</t>
  </si>
  <si>
    <t>51</t>
  </si>
  <si>
    <t>573191111</t>
  </si>
  <si>
    <t>Postřik infiltrační kationaktivní emulzí v množství 1,00 kg/m2</t>
  </si>
  <si>
    <t>-2060186954</t>
  </si>
  <si>
    <t>https://podminky.urs.cz/item/CS_URS_2024_01/573191111</t>
  </si>
  <si>
    <t>52</t>
  </si>
  <si>
    <t>573211106</t>
  </si>
  <si>
    <t>Postřik spojovací PS bez posypu kamenivem z asfaltu silničního, v množství 0,20 kg/m2</t>
  </si>
  <si>
    <t>317788065</t>
  </si>
  <si>
    <t>https://podminky.urs.cz/item/CS_URS_2024_01/573211106</t>
  </si>
  <si>
    <t>53</t>
  </si>
  <si>
    <t>577144111</t>
  </si>
  <si>
    <t>Asfaltový beton vrstva obrusná ACO 11 (ABS) s rozprostřením a se zhutněním z nemodifikovaného asfaltu v pruhu šířky do 3 m tř. I (ACO 11+), po zhutnění tl. 50 mm</t>
  </si>
  <si>
    <t>-375208485</t>
  </si>
  <si>
    <t>https://podminky.urs.cz/item/CS_URS_2024_01/577144111</t>
  </si>
  <si>
    <t>54</t>
  </si>
  <si>
    <t>581121311</t>
  </si>
  <si>
    <t>Kryt cementobetonový silničních komunikací skupiny CB III tl. 150 mm</t>
  </si>
  <si>
    <t>-355848699</t>
  </si>
  <si>
    <t>https://podminky.urs.cz/item/CS_URS_2024_01/581121311</t>
  </si>
  <si>
    <t>55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</si>
  <si>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</si>
  <si>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</si>
  <si>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124071346</t>
  </si>
  <si>
    <t>https://podminky.urs.cz/item/CS_URS_2024_01/596211110</t>
  </si>
  <si>
    <t>"Předpokládáno 30% nové dlažby dle původního materiálového provedení."</t>
  </si>
  <si>
    <t>56</t>
  </si>
  <si>
    <t>59245015</t>
  </si>
  <si>
    <t>dlažba zámková betonová tvaru I 200x165mm tl 60mm přírodní</t>
  </si>
  <si>
    <t>1498939530</t>
  </si>
  <si>
    <t>"Povrchy nad rýhou a v rozšíření, rozebrání a obnova dle C4.1 - chodník dlažba:" 85*0,3</t>
  </si>
  <si>
    <t>"Povrchy nad rýhou a v rozšíření, rozebrání a obnova dle C4.2 - chodník dlažba:" 142*0,3</t>
  </si>
  <si>
    <t>68,1*1,05 'Přepočtené koeficientem množství</t>
  </si>
  <si>
    <t>57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</si>
  <si>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</si>
  <si>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</si>
  <si>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-1680596360</t>
  </si>
  <si>
    <t>https://podminky.urs.cz/item/CS_URS_2024_01/596212210</t>
  </si>
  <si>
    <t>"Předpokládáno použití původní dlažby.</t>
  </si>
  <si>
    <t>58</t>
  </si>
  <si>
    <t>59245013</t>
  </si>
  <si>
    <t>dlažba zámková betonová tvaru I 200x165mm tl 80mm přírodní</t>
  </si>
  <si>
    <t>1960032761</t>
  </si>
  <si>
    <t>"Povrchy nad rýhou a v rozšíření, rozebrání a obnova dle C4.1 - vjezd dlažba:" 20*0,3</t>
  </si>
  <si>
    <t>"Povrchy nad rýhou a v rozšíření, rozebrání a obnova dle C4.2 - vjezd dlažba:" 9*0,3</t>
  </si>
  <si>
    <t>8,7*1,05 'Přepočtené koeficientem množství</t>
  </si>
  <si>
    <t>Trubní vedení</t>
  </si>
  <si>
    <t>59</t>
  </si>
  <si>
    <t>837352221</t>
  </si>
  <si>
    <t>Montáž kameninových tvarovek na potrubí z trub kameninových v otevřeném výkopu s integrovaným těsněním jednoosých DN 200</t>
  </si>
  <si>
    <t>2055784360</t>
  </si>
  <si>
    <t>https://podminky.urs.cz/item/CS_URS_2024_01/837352221</t>
  </si>
  <si>
    <t>"Spadišťová šachta dle D7, 3:" 3</t>
  </si>
  <si>
    <t>"Spadišťová šachta dle D7, 4:" 6</t>
  </si>
  <si>
    <t>60</t>
  </si>
  <si>
    <t>59710873</t>
  </si>
  <si>
    <t>trouba kameninová glazovaná zkrácená bez hrdla DN 200 dl 60(75)cm třída 160 spojovací systém F,C</t>
  </si>
  <si>
    <t>1360752689</t>
  </si>
  <si>
    <t>61</t>
  </si>
  <si>
    <t>59711026</t>
  </si>
  <si>
    <t>koleno kameninové glazované DN 200 90° spojovací systém F tř. 240</t>
  </si>
  <si>
    <t>557453929</t>
  </si>
  <si>
    <t>62</t>
  </si>
  <si>
    <t>837371221</t>
  </si>
  <si>
    <t>Montáž kameninových tvarovek na potrubí z trub kameninových v otevřeném výkopu s integrovaným těsněním odbočných DN 300</t>
  </si>
  <si>
    <t>1653618085</t>
  </si>
  <si>
    <t>https://podminky.urs.cz/item/CS_URS_2024_01/837371221</t>
  </si>
  <si>
    <t xml:space="preserve">"Spadišťová šachta dle D7, 1a:" 2 </t>
  </si>
  <si>
    <t>63</t>
  </si>
  <si>
    <t>59711774</t>
  </si>
  <si>
    <t>odbočka kameninová glazovaná jednoduchá kolmá DN 300/200 dl 600mm spojovací systém C/F tř.240/160</t>
  </si>
  <si>
    <t>810336077</t>
  </si>
  <si>
    <t>64</t>
  </si>
  <si>
    <t>837372221</t>
  </si>
  <si>
    <t>Montáž kameninových tvarovek na potrubí z trub kameninových v otevřeném výkopu s integrovaným těsněním jednoosých DN 300</t>
  </si>
  <si>
    <t>1373649589</t>
  </si>
  <si>
    <t>https://podminky.urs.cz/item/CS_URS_2024_01/837372221</t>
  </si>
  <si>
    <t>"Spadišťová šachta dle D7, 2a:" 4</t>
  </si>
  <si>
    <t>65</t>
  </si>
  <si>
    <t>59710879</t>
  </si>
  <si>
    <t>trouba kameninová glazovaná zkrácená bez hrdla DN 300 dl 60(75)cm třída 160 spojovací systém C</t>
  </si>
  <si>
    <t>586938798</t>
  </si>
  <si>
    <t>66</t>
  </si>
  <si>
    <t>837421221</t>
  </si>
  <si>
    <t>Montáž kameninových tvarovek na potrubí z trub kameninových v otevřeném výkopu s integrovaným těsněním odbočných DN 500</t>
  </si>
  <si>
    <t>1568451943</t>
  </si>
  <si>
    <t>https://podminky.urs.cz/item/CS_URS_2024_01/837421221</t>
  </si>
  <si>
    <t>"Spadišťová šachta dle D7, 1b:" 1</t>
  </si>
  <si>
    <t>67</t>
  </si>
  <si>
    <t>59711811</t>
  </si>
  <si>
    <t>odbočka kameninová glazovaná jednoduchá kolmá DN 500/150 dl 1000mm spojovací systém C/F tř.160/-</t>
  </si>
  <si>
    <t>441800204</t>
  </si>
  <si>
    <t>68</t>
  </si>
  <si>
    <t>837422221</t>
  </si>
  <si>
    <t>Montáž kameninových tvarovek na potrubí z trub kameninových v otevřeném výkopu s integrovaným těsněním jednoosých DN 500</t>
  </si>
  <si>
    <t>-380333444</t>
  </si>
  <si>
    <t>https://podminky.urs.cz/item/CS_URS_2024_01/837422221</t>
  </si>
  <si>
    <t>"Spadišťová šachta dle D7, 2b:" 2</t>
  </si>
  <si>
    <t>69</t>
  </si>
  <si>
    <t>59710887</t>
  </si>
  <si>
    <t>trouba kameninová glazovaná zkrácená bez hrdla DN 500 dl 60(75)cm třída 160 spojovací systém C</t>
  </si>
  <si>
    <t>1580478867</t>
  </si>
  <si>
    <t>70</t>
  </si>
  <si>
    <t>871313123</t>
  </si>
  <si>
    <t>Montáž kanalizačního potrubí z tvrdého PVC-U hladkého plnostěnného tuhost SN 12 DN 160</t>
  </si>
  <si>
    <t>-1063325883</t>
  </si>
  <si>
    <t>https://podminky.urs.cz/item/CS_URS_2024_01/871313123</t>
  </si>
  <si>
    <t>"Potrubí přípojek dle D9:" 12</t>
  </si>
  <si>
    <t>71</t>
  </si>
  <si>
    <t>28612001</t>
  </si>
  <si>
    <t>trubka kanalizační PVC plnostěnná třívrstvá DN 160x1000mm SN12</t>
  </si>
  <si>
    <t>1685041214</t>
  </si>
  <si>
    <t>72</t>
  </si>
  <si>
    <t>871353123</t>
  </si>
  <si>
    <t>Montáž kanalizačního potrubí z tvrdého PVC-U hladkého plnostěnného tuhost SN 12 DN 200</t>
  </si>
  <si>
    <t>1352299026</t>
  </si>
  <si>
    <t>https://podminky.urs.cz/item/CS_URS_2024_01/871353123</t>
  </si>
  <si>
    <t>"Potrubí přípojek dle D9:" 22</t>
  </si>
  <si>
    <t>73</t>
  </si>
  <si>
    <t>28612007</t>
  </si>
  <si>
    <t>trubka kanalizační PVC plnostěnná třívrstvá DN 200x1000mm SN12</t>
  </si>
  <si>
    <t>-1240004436</t>
  </si>
  <si>
    <t>74</t>
  </si>
  <si>
    <t>871372111</t>
  </si>
  <si>
    <t>Montáž kanalizačního potrubí z laminátových trub v otevřeném výkopu spojované spojkami DN 300</t>
  </si>
  <si>
    <t>1257907411</t>
  </si>
  <si>
    <t>https://podminky.urs.cz/item/CS_URS_2024_01/871372111</t>
  </si>
  <si>
    <t>"Potrubí stoka A22a dle D2.1:" 76,4</t>
  </si>
  <si>
    <t>"Potrubí stoka A22b dle D2.2:" 71,4</t>
  </si>
  <si>
    <t>"Potrubí stoka A22c dle D2.3:" 133,3</t>
  </si>
  <si>
    <t>"Potrubí stoka A22d dle D2.4:" 116,2</t>
  </si>
  <si>
    <t>75</t>
  </si>
  <si>
    <t>28641262</t>
  </si>
  <si>
    <t>roury z odstředivě litého laminátu PN 1 SN 10000 se spojkou DN 300</t>
  </si>
  <si>
    <t>-1489619561</t>
  </si>
  <si>
    <t>397,3*1,02 'Přepočtené koeficientem množství</t>
  </si>
  <si>
    <t>76</t>
  </si>
  <si>
    <t>877310310</t>
  </si>
  <si>
    <t>Montáž tvarovek na kanalizačním plastovém potrubí z PP nebo PVC-U hladkého plnostěnného kolen, víček nebo hrdlových uzávěrů DN 150</t>
  </si>
  <si>
    <t>-1605793270</t>
  </si>
  <si>
    <t>https://podminky.urs.cz/item/CS_URS_2024_01/877310310</t>
  </si>
  <si>
    <t>"Potrubí přípojek dle D9 (použití kolen dle skutečného stavu napojení):" 24</t>
  </si>
  <si>
    <t>77</t>
  </si>
  <si>
    <t>28612201</t>
  </si>
  <si>
    <t>koleno kanalizační plastové PVC KG DN 160/30° SN12/16</t>
  </si>
  <si>
    <t>-957600646</t>
  </si>
  <si>
    <t>78</t>
  </si>
  <si>
    <t>877350310</t>
  </si>
  <si>
    <t>Montáž tvarovek na kanalizačním plastovém potrubí z PP nebo PVC-U hladkého plnostěnného kolen, víček nebo hrdlových uzávěrů DN 200</t>
  </si>
  <si>
    <t>55290786</t>
  </si>
  <si>
    <t>https://podminky.urs.cz/item/CS_URS_2024_01/877350310</t>
  </si>
  <si>
    <t>"Potrubí přípojek dle D9 (použití kolen dle skutečného stavu napojení):" 18</t>
  </si>
  <si>
    <t>79</t>
  </si>
  <si>
    <t>28612205</t>
  </si>
  <si>
    <t>koleno kanalizační plastové PVC KG DN 200/30° SN12/16</t>
  </si>
  <si>
    <t>-1437763634</t>
  </si>
  <si>
    <t>80</t>
  </si>
  <si>
    <t>894410102</t>
  </si>
  <si>
    <t>Osazení betonových dílců šachet kanalizačních dno DN 1000, výšky 800 mm</t>
  </si>
  <si>
    <t>10098454</t>
  </si>
  <si>
    <t>https://podminky.urs.cz/item/CS_URS_2024_01/894410102</t>
  </si>
  <si>
    <t xml:space="preserve">"Dle výpisu šachet D5 dle přesné specifikace:" </t>
  </si>
  <si>
    <t>"TBZ-Q.1 100/525 KOM tl. 15 cm:" 7</t>
  </si>
  <si>
    <t>"TBZ-Q.1 100/600 KOM tl. 15 cm:" 1</t>
  </si>
  <si>
    <t>"TBZ-Q.1 100/675 KOM tl. 15 cm:" 2</t>
  </si>
  <si>
    <t>"TBZ-Q.1 100/575 KOM tl. 15 cm:" 1</t>
  </si>
  <si>
    <t>81</t>
  </si>
  <si>
    <t>59224350</t>
  </si>
  <si>
    <t>dno betonové šachty kanalizační jednolité 100x53x15cm</t>
  </si>
  <si>
    <t>1305881694</t>
  </si>
  <si>
    <t>"TBZ-Q.1 100/525 KOM tl. 15 cm (výroba na zakázku):" 7</t>
  </si>
  <si>
    <t>82</t>
  </si>
  <si>
    <t>59224352</t>
  </si>
  <si>
    <t>dno betonové šachty kanalizační jednolité 100x63x25cm</t>
  </si>
  <si>
    <t>1440504292</t>
  </si>
  <si>
    <t>"TBZ-Q.1 100/600 KOM tl. 15 cm (výroba na zakázku):" 1</t>
  </si>
  <si>
    <t>83</t>
  </si>
  <si>
    <t>59224353</t>
  </si>
  <si>
    <t>dno betonové šachty kanalizační jednolité 100x68x30cm</t>
  </si>
  <si>
    <t>1720505585</t>
  </si>
  <si>
    <t>"TBZ-Q.1 100/675 KOM tl. 15 cm (výroba na zakázku):" 2</t>
  </si>
  <si>
    <t>84</t>
  </si>
  <si>
    <t>59224351</t>
  </si>
  <si>
    <t>dno betonové šachty kanalizační jednolité 100x58x20cm</t>
  </si>
  <si>
    <t>1217315418</t>
  </si>
  <si>
    <t>"TBZ-Q.1 100/575 KOM tl. 15 cm (výroba na zakázku):" 1</t>
  </si>
  <si>
    <t>85</t>
  </si>
  <si>
    <t>894410121</t>
  </si>
  <si>
    <t>Osazení betonových dílců šachet kanalizačních dno DN 1500, výšky 1400 mm</t>
  </si>
  <si>
    <t>-858881805</t>
  </si>
  <si>
    <t>https://podminky.urs.cz/item/CS_URS_2024_01/894410121</t>
  </si>
  <si>
    <t>"Dle výpisu šachet D5 dle přesné specifikace: TBZ.Q1 150/159 (výroba na zakázku):" 2</t>
  </si>
  <si>
    <t>86</t>
  </si>
  <si>
    <t>59224443</t>
  </si>
  <si>
    <t>dno betonové šachty DN 1500 kanalizační výšky 150cm přímé 180x158,5 max. zaústění potrubí V70/105 čedičová výstelka</t>
  </si>
  <si>
    <t>358347048</t>
  </si>
  <si>
    <t>"Dle výpisu šachet D5 dle přesné specifikace: TBZ.Q1 150/159 (výroba na zakázku):" 1</t>
  </si>
  <si>
    <t>87</t>
  </si>
  <si>
    <t>59224442</t>
  </si>
  <si>
    <t>dno betonové šachty DN 1500 kanalizační výšky 150cm přímé 180x158,5 max. zaústění potrubí V70/105</t>
  </si>
  <si>
    <t>1326475092</t>
  </si>
  <si>
    <t>88</t>
  </si>
  <si>
    <t>894410211</t>
  </si>
  <si>
    <t>Osazení betonových dílců šachet kanalizačních skruž rovná DN 1000, výšky 250 mm</t>
  </si>
  <si>
    <t>-536463650</t>
  </si>
  <si>
    <t>https://podminky.urs.cz/item/CS_URS_2024_01/894410211</t>
  </si>
  <si>
    <t>"Dle výpisu šachet D5 TBS-Q.1 100/25 (se stupadly):" 6</t>
  </si>
  <si>
    <t>89</t>
  </si>
  <si>
    <t>59224160</t>
  </si>
  <si>
    <t>skruž betonová kanalizační se stupadly 100x25x12cm</t>
  </si>
  <si>
    <t>1973709988</t>
  </si>
  <si>
    <t>90</t>
  </si>
  <si>
    <t>894410212</t>
  </si>
  <si>
    <t>Osazení betonových dílců šachet kanalizačních skruž rovná DN 1000, výšky 500 mm</t>
  </si>
  <si>
    <t>64990483</t>
  </si>
  <si>
    <t>https://podminky.urs.cz/item/CS_URS_2024_01/894410212</t>
  </si>
  <si>
    <t>"Dle výpisu šachet D5 TBS-Q.1 100/50 (se stupadly):" 4</t>
  </si>
  <si>
    <t>91</t>
  </si>
  <si>
    <t>59224161</t>
  </si>
  <si>
    <t>skruž betonová kanalizační se stupadly 100x50x12cm</t>
  </si>
  <si>
    <t>-1908428755</t>
  </si>
  <si>
    <t>92</t>
  </si>
  <si>
    <t>894410213</t>
  </si>
  <si>
    <t>Osazení betonových dílců šachet kanalizačních skruž rovná DN 1000, výšky 1000 mm</t>
  </si>
  <si>
    <t>-1884741714</t>
  </si>
  <si>
    <t>https://podminky.urs.cz/item/CS_URS_2024_01/894410213</t>
  </si>
  <si>
    <t>"Dle výpisu šachet D5 TBS-Q.1 100/100 (se stupadly):" 1</t>
  </si>
  <si>
    <t>93</t>
  </si>
  <si>
    <t>59224162</t>
  </si>
  <si>
    <t>skruž betonová kanalizační se stupadly 100x100x12cm</t>
  </si>
  <si>
    <t>156778698</t>
  </si>
  <si>
    <t>94</t>
  </si>
  <si>
    <t>894410232</t>
  </si>
  <si>
    <t>Osazení betonových dílců šachet kanalizačních skruž přechodová (konus) DN 1000</t>
  </si>
  <si>
    <t>-2074415620</t>
  </si>
  <si>
    <t>https://podminky.urs.cz/item/CS_URS_2024_01/894410232</t>
  </si>
  <si>
    <t>"Dle výpisu šachet D5: TBR-Q.1 100-63/58:" 11</t>
  </si>
  <si>
    <t>95</t>
  </si>
  <si>
    <t>59224312</t>
  </si>
  <si>
    <t>konus betonové šachty DN 1000 kanalizační 100x62,5x58cm tl stěny 12 stupadla poplastovaná</t>
  </si>
  <si>
    <t>-549728164</t>
  </si>
  <si>
    <t>96</t>
  </si>
  <si>
    <t>59224348</t>
  </si>
  <si>
    <t>těsnění elastomerové pro spojení šachetních dílů DN 1000</t>
  </si>
  <si>
    <t>-815753558</t>
  </si>
  <si>
    <t>"Dle výpisu šachet D5:" 22</t>
  </si>
  <si>
    <t>97</t>
  </si>
  <si>
    <t>894410304</t>
  </si>
  <si>
    <t>Osazení betonových dílců šachet kanalizačních deska zákrytová DN 1500</t>
  </si>
  <si>
    <t>-48851720</t>
  </si>
  <si>
    <t>https://podminky.urs.cz/item/CS_URS_2024_01/894410304</t>
  </si>
  <si>
    <t>"Dle výpisu šachet D5 dle přesné specifikace: TBZ.Q1 150-63/17:" 2</t>
  </si>
  <si>
    <t>98</t>
  </si>
  <si>
    <t>59224434</t>
  </si>
  <si>
    <t>deska betonová zákrytová šachty DN 1500 kanalizační 180/62,5x16,5cm</t>
  </si>
  <si>
    <t>123177785</t>
  </si>
  <si>
    <t>99</t>
  </si>
  <si>
    <t>59224342</t>
  </si>
  <si>
    <t>těsnění elastomerové pro spojení šachetních dílů DN 1500</t>
  </si>
  <si>
    <t>-106657078</t>
  </si>
  <si>
    <t>"Dle výpisu šachet D5:" 4</t>
  </si>
  <si>
    <t>100</t>
  </si>
  <si>
    <t>894812318</t>
  </si>
  <si>
    <t>Revizní a čistící šachta z polypropylenu PP pro hladké trouby DN 600 šachtové dno (DN šachty / DN trubního vedení) DN 600/200 sběrné tvaru X</t>
  </si>
  <si>
    <t>184696605</t>
  </si>
  <si>
    <t>https://podminky.urs.cz/item/CS_URS_2024_01/894812318</t>
  </si>
  <si>
    <t>"Dle výpisu šachet D6:" 3</t>
  </si>
  <si>
    <t>101</t>
  </si>
  <si>
    <t>894812331</t>
  </si>
  <si>
    <t>Revizní a čistící šachta z polypropylenu PP pro hladké trouby DN 600 roura šachtová korugovaná, světlé hloubky 1 000 mm</t>
  </si>
  <si>
    <t>1879341972</t>
  </si>
  <si>
    <t>https://podminky.urs.cz/item/CS_URS_2024_01/894812331</t>
  </si>
  <si>
    <t>102</t>
  </si>
  <si>
    <t>894812339</t>
  </si>
  <si>
    <t>Revizní a čistící šachta z polypropylenu PP pro hladké trouby DN 600 Příplatek k cenám 2331 - 2334 za uříznutí šachtové roury</t>
  </si>
  <si>
    <t>-1366283138</t>
  </si>
  <si>
    <t>https://podminky.urs.cz/item/CS_URS_2024_01/894812339</t>
  </si>
  <si>
    <t>103</t>
  </si>
  <si>
    <t>894812377</t>
  </si>
  <si>
    <t>Revizní a čistící šachta z polypropylenu PP pro hladké trouby DN 600 poklop (mříž) litinový pro třídu zatížení D400 s teleskopickým adaptérem</t>
  </si>
  <si>
    <t>133784362</t>
  </si>
  <si>
    <t>https://podminky.urs.cz/item/CS_URS_2024_01/894812377</t>
  </si>
  <si>
    <t>104</t>
  </si>
  <si>
    <t>899102211</t>
  </si>
  <si>
    <t>Demontáž poklopů litinových a ocelových včetně rámů, hmotnosti jednotlivě přes 50 do 100 Kg</t>
  </si>
  <si>
    <t>494112360</t>
  </si>
  <si>
    <t>https://podminky.urs.cz/item/CS_URS_2024_01/899102211</t>
  </si>
  <si>
    <t>105</t>
  </si>
  <si>
    <t>899104112</t>
  </si>
  <si>
    <t>Osazení poklopů litinových, ocelových nebo železobetonových včetně rámů pro třídu zatížení D400, E600</t>
  </si>
  <si>
    <t>-1249194923</t>
  </si>
  <si>
    <t>https://podminky.urs.cz/item/CS_URS_2024_01/899104112</t>
  </si>
  <si>
    <t>"Dle výpisu šachet specifikace dle D5 D400 bez odvětrání:" 13</t>
  </si>
  <si>
    <t>106</t>
  </si>
  <si>
    <t>55241017</t>
  </si>
  <si>
    <t>poklop šachtový litinový kruhový DN 600 bez ventilace tř D400 pro běžný provoz</t>
  </si>
  <si>
    <t>-1501410038</t>
  </si>
  <si>
    <t>107</t>
  </si>
  <si>
    <t>899623151</t>
  </si>
  <si>
    <t>Obetonování potrubí nebo zdiva stok betonem prostým v otevřeném výkopu, betonem tř. C 16/20</t>
  </si>
  <si>
    <t>1924503127</t>
  </si>
  <si>
    <t>https://podminky.urs.cz/item/CS_URS_2024_01/899623151</t>
  </si>
  <si>
    <t>"Spadišťová šachta dle D7, stoka DN300:" 2*1*0,6*1</t>
  </si>
  <si>
    <t>"Spadišťová šachta dle D7, stoka DN500:" 1,2*0,9*1</t>
  </si>
  <si>
    <t>"Obetonování spoje:" 2*0,25</t>
  </si>
  <si>
    <t>108</t>
  </si>
  <si>
    <t>899643121</t>
  </si>
  <si>
    <t>Bednění pro obetonování potrubí v otevřeném výkopu zřízení</t>
  </si>
  <si>
    <t>375564272</t>
  </si>
  <si>
    <t>https://podminky.urs.cz/item/CS_URS_2024_01/899643121</t>
  </si>
  <si>
    <t>"Spadišťová šachta dle D7, stoka DN300:" (2*2*1*1)+(2*1*0,6)</t>
  </si>
  <si>
    <t>"Spadišťová šachta dle D7, stoka DN500:" (2*1,2*1)+(1*0,9)</t>
  </si>
  <si>
    <t>109</t>
  </si>
  <si>
    <t>899643122</t>
  </si>
  <si>
    <t>Bednění pro obetonování potrubí v otevřeném výkopu odstranění</t>
  </si>
  <si>
    <t>1891948542</t>
  </si>
  <si>
    <t>https://podminky.urs.cz/item/CS_URS_2024_01/899643122</t>
  </si>
  <si>
    <t>110</t>
  </si>
  <si>
    <t>899722112</t>
  </si>
  <si>
    <t>Krytí potrubí z plastů výstražnou fólií z PVC šířky přes 20 do 25 cm</t>
  </si>
  <si>
    <t>1068375122</t>
  </si>
  <si>
    <t>https://podminky.urs.cz/item/CS_URS_2024_01/899722112</t>
  </si>
  <si>
    <t>Ostatní konstrukce, bourání</t>
  </si>
  <si>
    <t>111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</si>
  <si>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</si>
  <si>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</si>
  <si>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-241209466</t>
  </si>
  <si>
    <t>https://podminky.urs.cz/item/CS_URS_2024_01/916131213</t>
  </si>
  <si>
    <t>"Předpokládáno 50% nových obrubníků dle původního materiálového provedení."</t>
  </si>
  <si>
    <t>112</t>
  </si>
  <si>
    <t>59217072</t>
  </si>
  <si>
    <t>obrubník silniční betonový 1000x100x250mm</t>
  </si>
  <si>
    <t>-484289910</t>
  </si>
  <si>
    <t>"Povrchy nad rýhou, rozebrání a obnova dle C4.1:" 146*0,5</t>
  </si>
  <si>
    <t>"Povrchy nad rýhou, rozebrání a obnova dle C4.2:" 160*0,5</t>
  </si>
  <si>
    <t>153*1,05 'Přepočtené koeficientem množství</t>
  </si>
  <si>
    <t>113</t>
  </si>
  <si>
    <t>919112111</t>
  </si>
  <si>
    <t>Řezání dilatačních spár v živičném krytu příčných nebo podélných, šířky 4 mm, hloubky do 60 mm</t>
  </si>
  <si>
    <t>-870032539</t>
  </si>
  <si>
    <t>https://podminky.urs.cz/item/CS_URS_2024_01/919112111</t>
  </si>
  <si>
    <t>"Povrchy nad rýhou, rozebrání a obnova dle C4.1:" 165</t>
  </si>
  <si>
    <t>"Povrchy nad rýhou, rozebrání a obnova dle C4.2:" 165</t>
  </si>
  <si>
    <t>114</t>
  </si>
  <si>
    <t>919112212</t>
  </si>
  <si>
    <t>Řezání dilatačních spár v živičném krytu vytvoření komůrky pro těsnící zálivku šířky 10 mm, hloubky 20 mm</t>
  </si>
  <si>
    <t>-1318327684</t>
  </si>
  <si>
    <t>https://podminky.urs.cz/item/CS_URS_2024_01/919112212</t>
  </si>
  <si>
    <t>115</t>
  </si>
  <si>
    <t>919121132</t>
  </si>
  <si>
    <t>Utěsnění dilatačních spár zálivkou za studena v cementobetonovém nebo živičném krytu včetně adhezního nátěru s těsnicím profilem pod zálivkou, pro komůrky šířky 20 mm, hloubky 40 mm</t>
  </si>
  <si>
    <t>-1884894548</t>
  </si>
  <si>
    <t>https://podminky.urs.cz/item/CS_URS_2024_01/919121132</t>
  </si>
  <si>
    <t>116</t>
  </si>
  <si>
    <t>919726121</t>
  </si>
  <si>
    <t>Geotextilie netkaná pro ochranu, separaci nebo filtraci měrná hmotnost do 200 g/m2</t>
  </si>
  <si>
    <t>-1113202773</t>
  </si>
  <si>
    <t>https://podminky.urs.cz/item/CS_URS_2024_01/919726121</t>
  </si>
  <si>
    <t>"Potrubí stoka A22a dle D2.1, D3:" 76,4*1,2</t>
  </si>
  <si>
    <t>"Potrubí stoka A22b dle D2.2, D3:" 71,4*1,2</t>
  </si>
  <si>
    <t>"Potrubí stoka A22c dle D2.3, D3 (Š535-Š559):" (27,1+35,4+39,3)*1,2</t>
  </si>
  <si>
    <t>"Potrubí stoka A22c dle D2.3, D3 (Š559-Š560):" 39,3*1,2</t>
  </si>
  <si>
    <t>"Potrubí stoka A22d dle D2.4, D3:" 116,2*1,2</t>
  </si>
  <si>
    <t>"Rozšíření pro šachty:" (11*2*0,5*2)+(2*2*0,5*3)</t>
  </si>
  <si>
    <t>117</t>
  </si>
  <si>
    <t>979021113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</si>
  <si>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jakéhokoliv lože a s jakoukoliv výplní spár silničních</t>
  </si>
  <si>
    <t>198273046</t>
  </si>
  <si>
    <t>https://podminky.urs.cz/item/CS_URS_2024_01/979021113</t>
  </si>
  <si>
    <t>118</t>
  </si>
  <si>
    <t>979051111</t>
  </si>
  <si>
    <t>Očištění vybouraných prvků při překopech inženýrských sítí od spojovacího materiálu s odklizením a uložením očištěných hmot a spojovacího materiálu na skládku do vzdálenosti 10 m nebo naložením na dopravní prostředek dlaždic, desek nebo tvarovek s původním vyplněním spár kamenivem těženým</t>
  </si>
  <si>
    <t>1702736287</t>
  </si>
  <si>
    <t>https://podminky.urs.cz/item/CS_URS_2024_01/979051111</t>
  </si>
  <si>
    <t>119</t>
  </si>
  <si>
    <t>R900101</t>
  </si>
  <si>
    <t>Dodávka a montáž těsnící manžety pro kameninu DN300 (pr. 355 mm) s vyrovnávacím kroužkem na sklolaminát DN 300 (pr. 324 mm) včetně všech souvisejících konstrukcí a prací</t>
  </si>
  <si>
    <t>-56197052</t>
  </si>
  <si>
    <t>"Spadišťová šachta dle D7, 5a:" 4</t>
  </si>
  <si>
    <t>120</t>
  </si>
  <si>
    <t>R900102</t>
  </si>
  <si>
    <t>Dodávka a montáž těsnící manžety pro kameninu DN200 (pr. 242 mm) včetně všech souvisejících konstrukcí a prací</t>
  </si>
  <si>
    <t>1553255767</t>
  </si>
  <si>
    <t>"Spadišťová šachta dle D7, 5b:" 3</t>
  </si>
  <si>
    <t>121</t>
  </si>
  <si>
    <t>R900103</t>
  </si>
  <si>
    <t>Dodávka a montáž napojení stávajícího potrubí přípojek DN150 pomocí tvarovky nebo spojky včetně seříznutí stávajícího potrubí včetně všech souvisejících konstrukcí a prací</t>
  </si>
  <si>
    <t>-1609336018</t>
  </si>
  <si>
    <t>"Potrubí přípojek dle D9 (dle skutečného stavu napojení):" 24</t>
  </si>
  <si>
    <t>122</t>
  </si>
  <si>
    <t>R900104</t>
  </si>
  <si>
    <t>Dodávka a montáž napojení stávajícího potrubí přípojek DN200 pomocí tvarovky nebo spojky včetně seříznutí stávajícího potrubí včetně všech souvisejících konstrukcí a prací</t>
  </si>
  <si>
    <t>-1176324461</t>
  </si>
  <si>
    <t>"Potrubí přípojek dle D9 (dle skutečného stavu napojení):" 18</t>
  </si>
  <si>
    <t>123</t>
  </si>
  <si>
    <t>R900105</t>
  </si>
  <si>
    <t>Dodávka a montáž napojovací tvarovky (průchodky) s kloubem pro dodatečné napojení potrubí DN 150 / DN 300 včetně všech souvisejících konstrukcí a prací</t>
  </si>
  <si>
    <t>299969321</t>
  </si>
  <si>
    <t>124</t>
  </si>
  <si>
    <t>R900106</t>
  </si>
  <si>
    <t>Dodávka a montáž napojovací tvarovky (průchodky) s kloubem pro dodatečné napojení potrubí DN 200 / DN 300 včetně všech souvisejících konstrukcí a prací</t>
  </si>
  <si>
    <t>-1165380431</t>
  </si>
  <si>
    <t>125</t>
  </si>
  <si>
    <t>R900107</t>
  </si>
  <si>
    <t>Dodávka a montáž vyrovnávacího kroužku pro pryžovou spojku včetně všech souvisejících konstrukcí a prací</t>
  </si>
  <si>
    <t>554189044</t>
  </si>
  <si>
    <t>"Potrubí přípojek dle D9 (dle skutečného stavu napojení):" 34</t>
  </si>
  <si>
    <t>997</t>
  </si>
  <si>
    <t>Přesun sutě</t>
  </si>
  <si>
    <t>126</t>
  </si>
  <si>
    <t>997221551</t>
  </si>
  <si>
    <t>Vodorovná doprava suti bez naložení, ale se složením a s hrubým urovnáním ze sypkých materiálů, na vzdálenost do 1 km</t>
  </si>
  <si>
    <t>-1504371926</t>
  </si>
  <si>
    <t>https://podminky.urs.cz/item/CS_URS_2024_01/997221551</t>
  </si>
  <si>
    <t>"Odvoz vybouraných hmot na skládku 15 km dle D1"</t>
  </si>
  <si>
    <t>"Kamenivo (pol. 5):" 82,042</t>
  </si>
  <si>
    <t>"Živice (pol. 7):" 135,125</t>
  </si>
  <si>
    <t>127</t>
  </si>
  <si>
    <t>997221559</t>
  </si>
  <si>
    <t>Vodorovná doprava suti bez naložení, ale se složením a s hrubým urovnáním Příplatek k ceně za každý další započatý 1 km přes 1 km</t>
  </si>
  <si>
    <t>187616629</t>
  </si>
  <si>
    <t>https://podminky.urs.cz/item/CS_URS_2024_01/997221559</t>
  </si>
  <si>
    <t>217,167*14 'Přepočtené koeficientem množství</t>
  </si>
  <si>
    <t>128</t>
  </si>
  <si>
    <t>997221561</t>
  </si>
  <si>
    <t>Vodorovná doprava suti bez naložení, ale se složením a s hrubým urovnáním z kusových materiálů, na vzdálenost do 1 km</t>
  </si>
  <si>
    <t>-1362634779</t>
  </si>
  <si>
    <t>https://podminky.urs.cz/item/CS_URS_2024_01/997221561</t>
  </si>
  <si>
    <t>"Beton dlažba (pol. 1, 2, 3):" (59,02*0,3)+(8,555*0,3)+5,2</t>
  </si>
  <si>
    <t>"Beton obrubníky (pol. 29):" (62,73*0,5)</t>
  </si>
  <si>
    <t>"Beton potrubí (pol. 34):" 50,783</t>
  </si>
  <si>
    <t>"Beton šachty (pol. 35):" 49,606</t>
  </si>
  <si>
    <t>129</t>
  </si>
  <si>
    <t>997221569</t>
  </si>
  <si>
    <t>-1820373485</t>
  </si>
  <si>
    <t>https://podminky.urs.cz/item/CS_URS_2024_01/997221569</t>
  </si>
  <si>
    <t>157,227*14 'Přepočtené koeficientem množství</t>
  </si>
  <si>
    <t>130</t>
  </si>
  <si>
    <t>997221861</t>
  </si>
  <si>
    <t>Poplatek za uložení stavebního odpadu na recyklační skládce (skládkovné) z prostého betonu zatříděného do Katalogu odpadů pod kódem 17 01 01</t>
  </si>
  <si>
    <t>-651130797</t>
  </si>
  <si>
    <t>https://podminky.urs.cz/item/CS_URS_2024_01/997221861</t>
  </si>
  <si>
    <t>131</t>
  </si>
  <si>
    <t>997221862</t>
  </si>
  <si>
    <t>Poplatek za uložení stavebního odpadu na recyklační skládce (skládkovné) z armovaného betonu zatříděného do Katalogu odpadů pod kódem 17 01 01</t>
  </si>
  <si>
    <t>1145586523</t>
  </si>
  <si>
    <t>https://podminky.urs.cz/item/CS_URS_2024_01/997221862</t>
  </si>
  <si>
    <t>132</t>
  </si>
  <si>
    <t>997221873</t>
  </si>
  <si>
    <t>559898949</t>
  </si>
  <si>
    <t>https://podminky.urs.cz/item/CS_URS_2024_01/997221873</t>
  </si>
  <si>
    <t>133</t>
  </si>
  <si>
    <t>997221875</t>
  </si>
  <si>
    <t>Poplatek za uložení stavebního odpadu na recyklační skládce (skládkovné) asfaltového bez obsahu dehtu zatříděného do Katalogu odpadů pod kódem 17 03 02</t>
  </si>
  <si>
    <t>1449334630</t>
  </si>
  <si>
    <t>https://podminky.urs.cz/item/CS_URS_2024_01/997221875</t>
  </si>
  <si>
    <t>998</t>
  </si>
  <si>
    <t>Přesun hmot</t>
  </si>
  <si>
    <t>134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</si>
  <si>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</si>
  <si>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</si>
  <si>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-2139742012</t>
  </si>
  <si>
    <t>https://podminky.urs.cz/item/CS_URS_2024_01/998276101</t>
  </si>
  <si>
    <t>SO02 - Oprava uličních vpustí</t>
  </si>
  <si>
    <t xml:space="preserve">    9 - Ostatní konstrukce a práce, bourání</t>
  </si>
  <si>
    <t>-1071765346</t>
  </si>
  <si>
    <t>"Uliční vpusti dle D10:" 16</t>
  </si>
  <si>
    <t>28612207</t>
  </si>
  <si>
    <t>koleno kanalizační plastové PVC KG DN 200/90° SN12/16</t>
  </si>
  <si>
    <t>-1771117096</t>
  </si>
  <si>
    <t>895941302</t>
  </si>
  <si>
    <t>Osazení vpusti uliční z betonových dílců DN 450 dno s kalištěm</t>
  </si>
  <si>
    <t>-996918134</t>
  </si>
  <si>
    <t>https://podminky.urs.cz/item/CS_URS_2024_01/895941302</t>
  </si>
  <si>
    <t>"Uliční vpusti dle D10:" 13</t>
  </si>
  <si>
    <t>59224495</t>
  </si>
  <si>
    <t>vpusť uliční DN 450 kaliště nízké 450/240x50mm</t>
  </si>
  <si>
    <t>-1948320142</t>
  </si>
  <si>
    <t>895941313</t>
  </si>
  <si>
    <t>Osazení vpusti uliční z betonových dílců DN 450 skruž horní 295 mm</t>
  </si>
  <si>
    <t>2065377031</t>
  </si>
  <si>
    <t>https://podminky.urs.cz/item/CS_URS_2024_01/895941313</t>
  </si>
  <si>
    <t>59223857</t>
  </si>
  <si>
    <t>skruž betonová horní pro uliční vpusť 450x295x50mm</t>
  </si>
  <si>
    <t>-1611658938</t>
  </si>
  <si>
    <t>895941332</t>
  </si>
  <si>
    <t>Osazení vpusti uliční z betonových dílců DN 450 skruž průběžná se zápachovou uzávěrkou</t>
  </si>
  <si>
    <t>-3657725</t>
  </si>
  <si>
    <t>https://podminky.urs.cz/item/CS_URS_2024_01/895941332</t>
  </si>
  <si>
    <t>59224494</t>
  </si>
  <si>
    <t>skruž betonová průběžná se zápachovou uzávěrkou 200mm PVC pro uliční vpusť 450x645x50mm</t>
  </si>
  <si>
    <t>-1525792553</t>
  </si>
  <si>
    <t>899204112</t>
  </si>
  <si>
    <t>Osazení mříží litinových včetně rámů a košů na bahno pro třídu zatížení D400, E600</t>
  </si>
  <si>
    <t>825988187</t>
  </si>
  <si>
    <t>https://podminky.urs.cz/item/CS_URS_2024_01/899204112</t>
  </si>
  <si>
    <t>59224481</t>
  </si>
  <si>
    <t>mříž vtoková s rámem pro uliční vpusť 500x500, zatížení 40 tun</t>
  </si>
  <si>
    <t>2138542247</t>
  </si>
  <si>
    <t>59223871</t>
  </si>
  <si>
    <t>koš vysoký pro uliční vpusti žárově Pz plech pro rám 500/500mm</t>
  </si>
  <si>
    <t>1995436971</t>
  </si>
  <si>
    <t>Ostatní konstrukce a práce, bourání</t>
  </si>
  <si>
    <t>R900001</t>
  </si>
  <si>
    <t>Dodávka a montáž průchodky pro dodatečné napojení potrubí DN 200 včetně všech souvisejících konstrukcí a prací</t>
  </si>
  <si>
    <t>-1190658915</t>
  </si>
  <si>
    <t>1992501753</t>
  </si>
  <si>
    <t>SO90 - Vedlejší a ostatní náklady</t>
  </si>
  <si>
    <t>OST,VRN - Ostatní náklady a vedlejší rozpočtové náklady</t>
  </si>
  <si>
    <t>OST,VRN</t>
  </si>
  <si>
    <t>Ostatní náklady a vedlejší rozpočtové náklady</t>
  </si>
  <si>
    <t>900001</t>
  </si>
  <si>
    <t>Vybudování zařízení staveniště, včetně vybudování a zabezpečení deponií a mezideponií a staveništního zázemí</t>
  </si>
  <si>
    <t>soubor</t>
  </si>
  <si>
    <t>259181413</t>
  </si>
  <si>
    <t>900002</t>
  </si>
  <si>
    <t>Provoz zařízení staveniště</t>
  </si>
  <si>
    <t>-1576646615</t>
  </si>
  <si>
    <t>900003</t>
  </si>
  <si>
    <t>Odstranění zařízení staveniště včetně uvedení ploch deponií a mezideponií do původního stavu</t>
  </si>
  <si>
    <t>1344348332</t>
  </si>
  <si>
    <t>900004</t>
  </si>
  <si>
    <t>Předání a převzetí zařízení staveniště</t>
  </si>
  <si>
    <t>-477395445</t>
  </si>
  <si>
    <t>900005</t>
  </si>
  <si>
    <t>Zhotovení dokumentace skutečného provedení stavby včetně kanalizačního řádu, včetně karet přepojovaných kanalizačních přípojek</t>
  </si>
  <si>
    <t>1324572971</t>
  </si>
  <si>
    <t>900006</t>
  </si>
  <si>
    <t>Geodetické zaměření skutečného provedení stavby včetně zpracování geometrického plánu dle standardů provozovatele</t>
  </si>
  <si>
    <t>-1409970441</t>
  </si>
  <si>
    <t>900007</t>
  </si>
  <si>
    <t>Vytýčení jednotlivých částí stavby akreditovaným geodetem</t>
  </si>
  <si>
    <t>856858526</t>
  </si>
  <si>
    <t>900008</t>
  </si>
  <si>
    <t>Zaměření a vytýčení stávajících inženýrských sítí</t>
  </si>
  <si>
    <t>-338459591</t>
  </si>
  <si>
    <t>900009</t>
  </si>
  <si>
    <t>Náklady spojené s přečerpáváním splaškových vod při realizaci díla a přepojování přípojek a zajištěním provozu kanalizace při stavbě</t>
  </si>
  <si>
    <t>-431415870</t>
  </si>
  <si>
    <t>900010</t>
  </si>
  <si>
    <t>Komplexní zkoušky, průzkumy, revize a odběry vzorků předepsané projektovou dokumentací včetně prokázání kvality díla, včetně testu zeminy pro uskladnění, zkoušky zhutnění zásypů v komunikacích</t>
  </si>
  <si>
    <t>-523576395</t>
  </si>
  <si>
    <t>900011</t>
  </si>
  <si>
    <t>Dočasná dopravní opatření a provozní vlivy, instalace, údržba a rozebrání přechodného dopravního značení a zpracování příslušné projektové dokumentace DIO a DIR a povolení zvláštního užívání komunikace</t>
  </si>
  <si>
    <t>490195106</t>
  </si>
  <si>
    <t>900012</t>
  </si>
  <si>
    <t>Náklady spojené s dopojením na stávající kanalizaci BET DN 500 včetně nutného rozebrání a seříznutí trub, vložení zkrácených trub a obetonování včetně všech souvisejících konstrukcí a prací</t>
  </si>
  <si>
    <t>1872493570</t>
  </si>
  <si>
    <t>900013</t>
  </si>
  <si>
    <t>Vybudování, údržba a odstranění provizorních vstupů k nemovitostem</t>
  </si>
  <si>
    <t>-1791961282</t>
  </si>
  <si>
    <t>900014</t>
  </si>
  <si>
    <t>Náklady související s podkopáním a podchycením zdi mezi šachtami Š553-Š534</t>
  </si>
  <si>
    <t>-256035853</t>
  </si>
  <si>
    <t>900015</t>
  </si>
  <si>
    <t>Převzetí a předání díla, kolaudační řízení</t>
  </si>
  <si>
    <t>1266514115</t>
  </si>
  <si>
    <t>900016</t>
  </si>
  <si>
    <t>Kompletační a koordinační a inženýrská činnost</t>
  </si>
  <si>
    <t>1250147592</t>
  </si>
  <si>
    <t>900017</t>
  </si>
  <si>
    <t>Zajištění porostů v bezprostřední blízkosti prováděných prací, kácení porostů a práce s tím spojené včetně odvozu a likvidace kořenů, kmenů a větví, bednění kmenů stromů, ochrana kořenů a další činnosti vedoucí k eliminaci škod způsobených na porostech</t>
  </si>
  <si>
    <t>1861697277</t>
  </si>
  <si>
    <t>900019</t>
  </si>
  <si>
    <t>Pasportizace okolních objektů včetně pořízení fotodokumentace</t>
  </si>
  <si>
    <t>-1806291097</t>
  </si>
  <si>
    <t>900020</t>
  </si>
  <si>
    <t>Rozebrání a obnova drobných stavebních objektů dotčených stavební činností (oplocení, zídky, sloupy, uliční vpusti a podobně)</t>
  </si>
  <si>
    <t>-1179132822</t>
  </si>
  <si>
    <t>P</t>
  </si>
  <si>
    <t xml:space="preserve">Poznámka k položce:_x000d_
_x000d_
_x000d_
</t>
  </si>
  <si>
    <t>900023</t>
  </si>
  <si>
    <t>Náklady vzniklé v souvislosti s realizací stavby, uvedení dotčených ploch včetně manipulačního pruhu do původního stavu, průběžné a finální čištění komunikací, zalévání a kosení zeleně</t>
  </si>
  <si>
    <t>-1316516918</t>
  </si>
  <si>
    <t>900025</t>
  </si>
  <si>
    <t>Náklady související s provedení kamerové zkoušky potrubí včetně proplachu potrubí před zkouškou dle standardů provozovatele</t>
  </si>
  <si>
    <t>-1682727385</t>
  </si>
  <si>
    <t>900027</t>
  </si>
  <si>
    <t>Náklady související se zádlažbou poklopů kanalizačních šachet ve volném terénu</t>
  </si>
  <si>
    <t>-236496785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</si>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</sst>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6023" TargetMode="External" /><Relationship Id="rId2" Type="http://schemas.openxmlformats.org/officeDocument/2006/relationships/hyperlink" Target="https://podminky.urs.cz/item/CS_URS_2024_01/113106071" TargetMode="External" /><Relationship Id="rId3" Type="http://schemas.openxmlformats.org/officeDocument/2006/relationships/hyperlink" Target="https://podminky.urs.cz/item/CS_URS_2024_01/113107031" TargetMode="External" /><Relationship Id="rId4" Type="http://schemas.openxmlformats.org/officeDocument/2006/relationships/hyperlink" Target="https://podminky.urs.cz/item/CS_URS_2024_01/113107521" TargetMode="External" /><Relationship Id="rId5" Type="http://schemas.openxmlformats.org/officeDocument/2006/relationships/hyperlink" Target="https://podminky.urs.cz/item/CS_URS_2024_01/113107523" TargetMode="External" /><Relationship Id="rId6" Type="http://schemas.openxmlformats.org/officeDocument/2006/relationships/hyperlink" Target="https://podminky.urs.cz/item/CS_URS_2024_01/113107524" TargetMode="External" /><Relationship Id="rId7" Type="http://schemas.openxmlformats.org/officeDocument/2006/relationships/hyperlink" Target="https://podminky.urs.cz/item/CS_URS_2024_01/113154353" TargetMode="External" /><Relationship Id="rId8" Type="http://schemas.openxmlformats.org/officeDocument/2006/relationships/hyperlink" Target="https://podminky.urs.cz/item/CS_URS_2024_01/113202111" TargetMode="External" /><Relationship Id="rId9" Type="http://schemas.openxmlformats.org/officeDocument/2006/relationships/hyperlink" Target="https://podminky.urs.cz/item/CS_URS_2024_01/119001405" TargetMode="External" /><Relationship Id="rId10" Type="http://schemas.openxmlformats.org/officeDocument/2006/relationships/hyperlink" Target="https://podminky.urs.cz/item/CS_URS_2024_01/119001421" TargetMode="External" /><Relationship Id="rId11" Type="http://schemas.openxmlformats.org/officeDocument/2006/relationships/hyperlink" Target="https://podminky.urs.cz/item/CS_URS_2024_01/121151103" TargetMode="External" /><Relationship Id="rId12" Type="http://schemas.openxmlformats.org/officeDocument/2006/relationships/hyperlink" Target="https://podminky.urs.cz/item/CS_URS_2024_01/132254206" TargetMode="External" /><Relationship Id="rId13" Type="http://schemas.openxmlformats.org/officeDocument/2006/relationships/hyperlink" Target="https://podminky.urs.cz/item/CS_URS_2024_01/139001101" TargetMode="External" /><Relationship Id="rId14" Type="http://schemas.openxmlformats.org/officeDocument/2006/relationships/hyperlink" Target="https://podminky.urs.cz/item/CS_URS_2024_01/151811131" TargetMode="External" /><Relationship Id="rId15" Type="http://schemas.openxmlformats.org/officeDocument/2006/relationships/hyperlink" Target="https://podminky.urs.cz/item/CS_URS_2024_01/151811231" TargetMode="External" /><Relationship Id="rId16" Type="http://schemas.openxmlformats.org/officeDocument/2006/relationships/hyperlink" Target="https://podminky.urs.cz/item/CS_URS_2024_01/161151113" TargetMode="External" /><Relationship Id="rId17" Type="http://schemas.openxmlformats.org/officeDocument/2006/relationships/hyperlink" Target="https://podminky.urs.cz/item/CS_URS_2023_02/162251101" TargetMode="External" /><Relationship Id="rId18" Type="http://schemas.openxmlformats.org/officeDocument/2006/relationships/hyperlink" Target="https://podminky.urs.cz/item/CS_URS_2024_01/162751117" TargetMode="External" /><Relationship Id="rId19" Type="http://schemas.openxmlformats.org/officeDocument/2006/relationships/hyperlink" Target="https://podminky.urs.cz/item/CS_URS_2024_01/162751119" TargetMode="External" /><Relationship Id="rId20" Type="http://schemas.openxmlformats.org/officeDocument/2006/relationships/hyperlink" Target="https://podminky.urs.cz/item/CS_URS_2024_01/167151101" TargetMode="External" /><Relationship Id="rId21" Type="http://schemas.openxmlformats.org/officeDocument/2006/relationships/hyperlink" Target="https://podminky.urs.cz/item/CS_URS_2024_01/167151102" TargetMode="External" /><Relationship Id="rId22" Type="http://schemas.openxmlformats.org/officeDocument/2006/relationships/hyperlink" Target="https://podminky.urs.cz/item/CS_URS_2024_01/171201231" TargetMode="External" /><Relationship Id="rId23" Type="http://schemas.openxmlformats.org/officeDocument/2006/relationships/hyperlink" Target="https://podminky.urs.cz/item/CS_URS_2024_01/171251201" TargetMode="External" /><Relationship Id="rId24" Type="http://schemas.openxmlformats.org/officeDocument/2006/relationships/hyperlink" Target="https://podminky.urs.cz/item/CS_URS_2024_01/174151101" TargetMode="External" /><Relationship Id="rId25" Type="http://schemas.openxmlformats.org/officeDocument/2006/relationships/hyperlink" Target="https://podminky.urs.cz/item/CS_URS_2024_01/174151101" TargetMode="External" /><Relationship Id="rId26" Type="http://schemas.openxmlformats.org/officeDocument/2006/relationships/hyperlink" Target="https://podminky.urs.cz/item/CS_URS_2024_01/174151101" TargetMode="External" /><Relationship Id="rId27" Type="http://schemas.openxmlformats.org/officeDocument/2006/relationships/hyperlink" Target="https://podminky.urs.cz/item/CS_URS_2024_01/175151101" TargetMode="External" /><Relationship Id="rId28" Type="http://schemas.openxmlformats.org/officeDocument/2006/relationships/hyperlink" Target="https://podminky.urs.cz/item/CS_URS_2024_01/181111111" TargetMode="External" /><Relationship Id="rId29" Type="http://schemas.openxmlformats.org/officeDocument/2006/relationships/hyperlink" Target="https://podminky.urs.cz/item/CS_URS_2024_01/181351003" TargetMode="External" /><Relationship Id="rId30" Type="http://schemas.openxmlformats.org/officeDocument/2006/relationships/hyperlink" Target="https://podminky.urs.cz/item/CS_URS_2024_01/181411131" TargetMode="External" /><Relationship Id="rId31" Type="http://schemas.openxmlformats.org/officeDocument/2006/relationships/hyperlink" Target="https://podminky.urs.cz/item/CS_URS_2024_01/358315114" TargetMode="External" /><Relationship Id="rId32" Type="http://schemas.openxmlformats.org/officeDocument/2006/relationships/hyperlink" Target="https://podminky.urs.cz/item/CS_URS_2024_01/358325114" TargetMode="External" /><Relationship Id="rId33" Type="http://schemas.openxmlformats.org/officeDocument/2006/relationships/hyperlink" Target="https://podminky.urs.cz/item/CS_URS_2024_01/451541111" TargetMode="External" /><Relationship Id="rId34" Type="http://schemas.openxmlformats.org/officeDocument/2006/relationships/hyperlink" Target="https://podminky.urs.cz/item/CS_URS_2024_01/452112111" TargetMode="External" /><Relationship Id="rId35" Type="http://schemas.openxmlformats.org/officeDocument/2006/relationships/hyperlink" Target="https://podminky.urs.cz/item/CS_URS_2024_01/452112122" TargetMode="External" /><Relationship Id="rId36" Type="http://schemas.openxmlformats.org/officeDocument/2006/relationships/hyperlink" Target="https://podminky.urs.cz/item/CS_URS_2024_01/452311131" TargetMode="External" /><Relationship Id="rId37" Type="http://schemas.openxmlformats.org/officeDocument/2006/relationships/hyperlink" Target="https://podminky.urs.cz/item/CS_URS_2024_01/452351111" TargetMode="External" /><Relationship Id="rId38" Type="http://schemas.openxmlformats.org/officeDocument/2006/relationships/hyperlink" Target="https://podminky.urs.cz/item/CS_URS_2024_01/452351112" TargetMode="External" /><Relationship Id="rId39" Type="http://schemas.openxmlformats.org/officeDocument/2006/relationships/hyperlink" Target="https://podminky.urs.cz/item/CS_URS_2024_01/564831011" TargetMode="External" /><Relationship Id="rId40" Type="http://schemas.openxmlformats.org/officeDocument/2006/relationships/hyperlink" Target="https://podminky.urs.cz/item/CS_URS_2024_01/564851011" TargetMode="External" /><Relationship Id="rId41" Type="http://schemas.openxmlformats.org/officeDocument/2006/relationships/hyperlink" Target="https://podminky.urs.cz/item/CS_URS_2024_01/564861011" TargetMode="External" /><Relationship Id="rId42" Type="http://schemas.openxmlformats.org/officeDocument/2006/relationships/hyperlink" Target="https://podminky.urs.cz/item/CS_URS_2024_01/565145101" TargetMode="External" /><Relationship Id="rId43" Type="http://schemas.openxmlformats.org/officeDocument/2006/relationships/hyperlink" Target="https://podminky.urs.cz/item/CS_URS_2024_01/565211111" TargetMode="External" /><Relationship Id="rId44" Type="http://schemas.openxmlformats.org/officeDocument/2006/relationships/hyperlink" Target="https://podminky.urs.cz/item/CS_URS_2024_01/573191111" TargetMode="External" /><Relationship Id="rId45" Type="http://schemas.openxmlformats.org/officeDocument/2006/relationships/hyperlink" Target="https://podminky.urs.cz/item/CS_URS_2024_01/573211106" TargetMode="External" /><Relationship Id="rId46" Type="http://schemas.openxmlformats.org/officeDocument/2006/relationships/hyperlink" Target="https://podminky.urs.cz/item/CS_URS_2024_01/577144111" TargetMode="External" /><Relationship Id="rId47" Type="http://schemas.openxmlformats.org/officeDocument/2006/relationships/hyperlink" Target="https://podminky.urs.cz/item/CS_URS_2024_01/581121311" TargetMode="External" /><Relationship Id="rId48" Type="http://schemas.openxmlformats.org/officeDocument/2006/relationships/hyperlink" Target="https://podminky.urs.cz/item/CS_URS_2024_01/596211110" TargetMode="External" /><Relationship Id="rId49" Type="http://schemas.openxmlformats.org/officeDocument/2006/relationships/hyperlink" Target="https://podminky.urs.cz/item/CS_URS_2024_01/596212210" TargetMode="External" /><Relationship Id="rId50" Type="http://schemas.openxmlformats.org/officeDocument/2006/relationships/hyperlink" Target="https://podminky.urs.cz/item/CS_URS_2024_01/837352221" TargetMode="External" /><Relationship Id="rId51" Type="http://schemas.openxmlformats.org/officeDocument/2006/relationships/hyperlink" Target="https://podminky.urs.cz/item/CS_URS_2024_01/837371221" TargetMode="External" /><Relationship Id="rId52" Type="http://schemas.openxmlformats.org/officeDocument/2006/relationships/hyperlink" Target="https://podminky.urs.cz/item/CS_URS_2024_01/837372221" TargetMode="External" /><Relationship Id="rId53" Type="http://schemas.openxmlformats.org/officeDocument/2006/relationships/hyperlink" Target="https://podminky.urs.cz/item/CS_URS_2024_01/837421221" TargetMode="External" /><Relationship Id="rId54" Type="http://schemas.openxmlformats.org/officeDocument/2006/relationships/hyperlink" Target="https://podminky.urs.cz/item/CS_URS_2024_01/837422221" TargetMode="External" /><Relationship Id="rId55" Type="http://schemas.openxmlformats.org/officeDocument/2006/relationships/hyperlink" Target="https://podminky.urs.cz/item/CS_URS_2024_01/871313123" TargetMode="External" /><Relationship Id="rId56" Type="http://schemas.openxmlformats.org/officeDocument/2006/relationships/hyperlink" Target="https://podminky.urs.cz/item/CS_URS_2024_01/871353123" TargetMode="External" /><Relationship Id="rId57" Type="http://schemas.openxmlformats.org/officeDocument/2006/relationships/hyperlink" Target="https://podminky.urs.cz/item/CS_URS_2024_01/871372111" TargetMode="External" /><Relationship Id="rId58" Type="http://schemas.openxmlformats.org/officeDocument/2006/relationships/hyperlink" Target="https://podminky.urs.cz/item/CS_URS_2024_01/877310310" TargetMode="External" /><Relationship Id="rId59" Type="http://schemas.openxmlformats.org/officeDocument/2006/relationships/hyperlink" Target="https://podminky.urs.cz/item/CS_URS_2024_01/877350310" TargetMode="External" /><Relationship Id="rId60" Type="http://schemas.openxmlformats.org/officeDocument/2006/relationships/hyperlink" Target="https://podminky.urs.cz/item/CS_URS_2024_01/894410102" TargetMode="External" /><Relationship Id="rId61" Type="http://schemas.openxmlformats.org/officeDocument/2006/relationships/hyperlink" Target="https://podminky.urs.cz/item/CS_URS_2024_01/894410121" TargetMode="External" /><Relationship Id="rId62" Type="http://schemas.openxmlformats.org/officeDocument/2006/relationships/hyperlink" Target="https://podminky.urs.cz/item/CS_URS_2024_01/894410211" TargetMode="External" /><Relationship Id="rId63" Type="http://schemas.openxmlformats.org/officeDocument/2006/relationships/hyperlink" Target="https://podminky.urs.cz/item/CS_URS_2024_01/894410212" TargetMode="External" /><Relationship Id="rId64" Type="http://schemas.openxmlformats.org/officeDocument/2006/relationships/hyperlink" Target="https://podminky.urs.cz/item/CS_URS_2024_01/894410213" TargetMode="External" /><Relationship Id="rId65" Type="http://schemas.openxmlformats.org/officeDocument/2006/relationships/hyperlink" Target="https://podminky.urs.cz/item/CS_URS_2024_01/894410232" TargetMode="External" /><Relationship Id="rId66" Type="http://schemas.openxmlformats.org/officeDocument/2006/relationships/hyperlink" Target="https://podminky.urs.cz/item/CS_URS_2024_01/894410304" TargetMode="External" /><Relationship Id="rId67" Type="http://schemas.openxmlformats.org/officeDocument/2006/relationships/hyperlink" Target="https://podminky.urs.cz/item/CS_URS_2024_01/894812318" TargetMode="External" /><Relationship Id="rId68" Type="http://schemas.openxmlformats.org/officeDocument/2006/relationships/hyperlink" Target="https://podminky.urs.cz/item/CS_URS_2024_01/894812331" TargetMode="External" /><Relationship Id="rId69" Type="http://schemas.openxmlformats.org/officeDocument/2006/relationships/hyperlink" Target="https://podminky.urs.cz/item/CS_URS_2024_01/894812339" TargetMode="External" /><Relationship Id="rId70" Type="http://schemas.openxmlformats.org/officeDocument/2006/relationships/hyperlink" Target="https://podminky.urs.cz/item/CS_URS_2024_01/894812377" TargetMode="External" /><Relationship Id="rId71" Type="http://schemas.openxmlformats.org/officeDocument/2006/relationships/hyperlink" Target="https://podminky.urs.cz/item/CS_URS_2024_01/899102211" TargetMode="External" /><Relationship Id="rId72" Type="http://schemas.openxmlformats.org/officeDocument/2006/relationships/hyperlink" Target="https://podminky.urs.cz/item/CS_URS_2024_01/899104112" TargetMode="External" /><Relationship Id="rId73" Type="http://schemas.openxmlformats.org/officeDocument/2006/relationships/hyperlink" Target="https://podminky.urs.cz/item/CS_URS_2024_01/899623151" TargetMode="External" /><Relationship Id="rId74" Type="http://schemas.openxmlformats.org/officeDocument/2006/relationships/hyperlink" Target="https://podminky.urs.cz/item/CS_URS_2024_01/899643121" TargetMode="External" /><Relationship Id="rId75" Type="http://schemas.openxmlformats.org/officeDocument/2006/relationships/hyperlink" Target="https://podminky.urs.cz/item/CS_URS_2024_01/899643122" TargetMode="External" /><Relationship Id="rId76" Type="http://schemas.openxmlformats.org/officeDocument/2006/relationships/hyperlink" Target="https://podminky.urs.cz/item/CS_URS_2024_01/899722112" TargetMode="External" /><Relationship Id="rId77" Type="http://schemas.openxmlformats.org/officeDocument/2006/relationships/hyperlink" Target="https://podminky.urs.cz/item/CS_URS_2024_01/916131213" TargetMode="External" /><Relationship Id="rId78" Type="http://schemas.openxmlformats.org/officeDocument/2006/relationships/hyperlink" Target="https://podminky.urs.cz/item/CS_URS_2024_01/919112111" TargetMode="External" /><Relationship Id="rId79" Type="http://schemas.openxmlformats.org/officeDocument/2006/relationships/hyperlink" Target="https://podminky.urs.cz/item/CS_URS_2024_01/919112212" TargetMode="External" /><Relationship Id="rId80" Type="http://schemas.openxmlformats.org/officeDocument/2006/relationships/hyperlink" Target="https://podminky.urs.cz/item/CS_URS_2024_01/919121132" TargetMode="External" /><Relationship Id="rId81" Type="http://schemas.openxmlformats.org/officeDocument/2006/relationships/hyperlink" Target="https://podminky.urs.cz/item/CS_URS_2024_01/919726121" TargetMode="External" /><Relationship Id="rId82" Type="http://schemas.openxmlformats.org/officeDocument/2006/relationships/hyperlink" Target="https://podminky.urs.cz/item/CS_URS_2024_01/979021113" TargetMode="External" /><Relationship Id="rId83" Type="http://schemas.openxmlformats.org/officeDocument/2006/relationships/hyperlink" Target="https://podminky.urs.cz/item/CS_URS_2024_01/979051111" TargetMode="External" /><Relationship Id="rId84" Type="http://schemas.openxmlformats.org/officeDocument/2006/relationships/hyperlink" Target="https://podminky.urs.cz/item/CS_URS_2024_01/997221551" TargetMode="External" /><Relationship Id="rId85" Type="http://schemas.openxmlformats.org/officeDocument/2006/relationships/hyperlink" Target="https://podminky.urs.cz/item/CS_URS_2024_01/997221559" TargetMode="External" /><Relationship Id="rId86" Type="http://schemas.openxmlformats.org/officeDocument/2006/relationships/hyperlink" Target="https://podminky.urs.cz/item/CS_URS_2024_01/997221561" TargetMode="External" /><Relationship Id="rId87" Type="http://schemas.openxmlformats.org/officeDocument/2006/relationships/hyperlink" Target="https://podminky.urs.cz/item/CS_URS_2024_01/997221569" TargetMode="External" /><Relationship Id="rId88" Type="http://schemas.openxmlformats.org/officeDocument/2006/relationships/hyperlink" Target="https://podminky.urs.cz/item/CS_URS_2024_01/997221861" TargetMode="External" /><Relationship Id="rId89" Type="http://schemas.openxmlformats.org/officeDocument/2006/relationships/hyperlink" Target="https://podminky.urs.cz/item/CS_URS_2024_01/997221862" TargetMode="External" /><Relationship Id="rId90" Type="http://schemas.openxmlformats.org/officeDocument/2006/relationships/hyperlink" Target="https://podminky.urs.cz/item/CS_URS_2024_01/997221873" TargetMode="External" /><Relationship Id="rId91" Type="http://schemas.openxmlformats.org/officeDocument/2006/relationships/hyperlink" Target="https://podminky.urs.cz/item/CS_URS_2024_01/997221875" TargetMode="External" /><Relationship Id="rId92" Type="http://schemas.openxmlformats.org/officeDocument/2006/relationships/hyperlink" Target="https://podminky.urs.cz/item/CS_URS_2024_01/998276101" TargetMode="External" /><Relationship Id="rId9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877350310" TargetMode="External" /><Relationship Id="rId2" Type="http://schemas.openxmlformats.org/officeDocument/2006/relationships/hyperlink" Target="https://podminky.urs.cz/item/CS_URS_2024_01/895941302" TargetMode="External" /><Relationship Id="rId3" Type="http://schemas.openxmlformats.org/officeDocument/2006/relationships/hyperlink" Target="https://podminky.urs.cz/item/CS_URS_2024_01/895941313" TargetMode="External" /><Relationship Id="rId4" Type="http://schemas.openxmlformats.org/officeDocument/2006/relationships/hyperlink" Target="https://podminky.urs.cz/item/CS_URS_2024_01/895941332" TargetMode="External" /><Relationship Id="rId5" Type="http://schemas.openxmlformats.org/officeDocument/2006/relationships/hyperlink" Target="https://podminky.urs.cz/item/CS_URS_2024_01/899204112" TargetMode="External" /><Relationship Id="rId6" Type="http://schemas.openxmlformats.org/officeDocument/2006/relationships/hyperlink" Target="https://podminky.urs.cz/item/CS_URS_2024_01/998276101" TargetMode="External" /><Relationship Id="rId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27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32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34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35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36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37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38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39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40</v>
      </c>
      <c r="E29" s="50"/>
      <c r="F29" s="35" t="s">
        <v>41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42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43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44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45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46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47</v>
      </c>
      <c r="U35" s="57"/>
      <c r="V35" s="57"/>
      <c r="W35" s="57"/>
      <c r="X35" s="59" t="s">
        <v>48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49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2024/033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UH. OSTROH, UL. JIRÁSKOVA, FUČÍKOVA OPRAVA STOK A22a, A22b, A22c, A22d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Uherský Ostroh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24. 5. 2024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50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33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51</v>
      </c>
      <c r="D52" s="90"/>
      <c r="E52" s="90"/>
      <c r="F52" s="90"/>
      <c r="G52" s="90"/>
      <c r="H52" s="91"/>
      <c r="I52" s="92" t="s">
        <v>52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53</v>
      </c>
      <c r="AH52" s="90"/>
      <c r="AI52" s="90"/>
      <c r="AJ52" s="90"/>
      <c r="AK52" s="90"/>
      <c r="AL52" s="90"/>
      <c r="AM52" s="90"/>
      <c r="AN52" s="92" t="s">
        <v>54</v>
      </c>
      <c r="AO52" s="90"/>
      <c r="AP52" s="90"/>
      <c r="AQ52" s="94" t="s">
        <v>55</v>
      </c>
      <c r="AR52" s="47"/>
      <c r="AS52" s="95" t="s">
        <v>56</v>
      </c>
      <c r="AT52" s="96" t="s">
        <v>57</v>
      </c>
      <c r="AU52" s="96" t="s">
        <v>58</v>
      </c>
      <c r="AV52" s="96" t="s">
        <v>59</v>
      </c>
      <c r="AW52" s="96" t="s">
        <v>60</v>
      </c>
      <c r="AX52" s="96" t="s">
        <v>61</v>
      </c>
      <c r="AY52" s="96" t="s">
        <v>62</v>
      </c>
      <c r="AZ52" s="96" t="s">
        <v>63</v>
      </c>
      <c r="BA52" s="96" t="s">
        <v>64</v>
      </c>
      <c r="BB52" s="96" t="s">
        <v>65</v>
      </c>
      <c r="BC52" s="96" t="s">
        <v>66</v>
      </c>
      <c r="BD52" s="97" t="s">
        <v>67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68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ROUND(SUM(AG55:AG57),2)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ROUND(SUM(AS55:AS57),2)</f>
        <v>0</v>
      </c>
      <c r="AT54" s="109">
        <f>ROUND(SUM(AV54:AW54),2)</f>
        <v>0</v>
      </c>
      <c r="AU54" s="110">
        <f>ROUND(SUM(AU55:AU57),5)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ROUND(SUM(AZ55:AZ57),2)</f>
        <v>0</v>
      </c>
      <c r="BA54" s="109">
        <f>ROUND(SUM(BA55:BA57),2)</f>
        <v>0</v>
      </c>
      <c r="BB54" s="109">
        <f>ROUND(SUM(BB55:BB57),2)</f>
        <v>0</v>
      </c>
      <c r="BC54" s="109">
        <f>ROUND(SUM(BC55:BC57),2)</f>
        <v>0</v>
      </c>
      <c r="BD54" s="111">
        <f>ROUND(SUM(BD55:BD57),2)</f>
        <v>0</v>
      </c>
      <c r="BE54" s="6"/>
      <c r="BS54" s="112" t="s">
        <v>69</v>
      </c>
      <c r="BT54" s="112" t="s">
        <v>70</v>
      </c>
      <c r="BU54" s="113" t="s">
        <v>71</v>
      </c>
      <c r="BV54" s="112" t="s">
        <v>72</v>
      </c>
      <c r="BW54" s="112" t="s">
        <v>5</v>
      </c>
      <c r="BX54" s="112" t="s">
        <v>73</v>
      </c>
      <c r="CL54" s="112" t="s">
        <v>19</v>
      </c>
    </row>
    <row r="55" s="7" customFormat="1" ht="16.5" customHeight="1">
      <c r="A55" s="114" t="s">
        <v>74</v>
      </c>
      <c r="B55" s="115"/>
      <c r="C55" s="116"/>
      <c r="D55" s="117" t="s">
        <v>75</v>
      </c>
      <c r="E55" s="117"/>
      <c r="F55" s="117"/>
      <c r="G55" s="117"/>
      <c r="H55" s="117"/>
      <c r="I55" s="118"/>
      <c r="J55" s="117" t="s">
        <v>76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'SO01 - Oprava kanalizace'!J30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77</v>
      </c>
      <c r="AR55" s="121"/>
      <c r="AS55" s="122">
        <v>0</v>
      </c>
      <c r="AT55" s="123">
        <f>ROUND(SUM(AV55:AW55),2)</f>
        <v>0</v>
      </c>
      <c r="AU55" s="124">
        <f>'SO01 - Oprava kanalizace'!P88</f>
        <v>0</v>
      </c>
      <c r="AV55" s="123">
        <f>'SO01 - Oprava kanalizace'!J33</f>
        <v>0</v>
      </c>
      <c r="AW55" s="123">
        <f>'SO01 - Oprava kanalizace'!J34</f>
        <v>0</v>
      </c>
      <c r="AX55" s="123">
        <f>'SO01 - Oprava kanalizace'!J35</f>
        <v>0</v>
      </c>
      <c r="AY55" s="123">
        <f>'SO01 - Oprava kanalizace'!J36</f>
        <v>0</v>
      </c>
      <c r="AZ55" s="123">
        <f>'SO01 - Oprava kanalizace'!F33</f>
        <v>0</v>
      </c>
      <c r="BA55" s="123">
        <f>'SO01 - Oprava kanalizace'!F34</f>
        <v>0</v>
      </c>
      <c r="BB55" s="123">
        <f>'SO01 - Oprava kanalizace'!F35</f>
        <v>0</v>
      </c>
      <c r="BC55" s="123">
        <f>'SO01 - Oprava kanalizace'!F36</f>
        <v>0</v>
      </c>
      <c r="BD55" s="125">
        <f>'SO01 - Oprava kanalizace'!F37</f>
        <v>0</v>
      </c>
      <c r="BE55" s="7"/>
      <c r="BT55" s="126" t="s">
        <v>78</v>
      </c>
      <c r="BV55" s="126" t="s">
        <v>72</v>
      </c>
      <c r="BW55" s="126" t="s">
        <v>79</v>
      </c>
      <c r="BX55" s="126" t="s">
        <v>5</v>
      </c>
      <c r="CL55" s="126" t="s">
        <v>19</v>
      </c>
      <c r="CM55" s="126" t="s">
        <v>80</v>
      </c>
    </row>
    <row r="56" s="7" customFormat="1" ht="16.5" customHeight="1">
      <c r="A56" s="114" t="s">
        <v>74</v>
      </c>
      <c r="B56" s="115"/>
      <c r="C56" s="116"/>
      <c r="D56" s="117" t="s">
        <v>81</v>
      </c>
      <c r="E56" s="117"/>
      <c r="F56" s="117"/>
      <c r="G56" s="117"/>
      <c r="H56" s="117"/>
      <c r="I56" s="118"/>
      <c r="J56" s="117" t="s">
        <v>82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'SO02 - Oprava uličních vp...'!J30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77</v>
      </c>
      <c r="AR56" s="121"/>
      <c r="AS56" s="122">
        <v>0</v>
      </c>
      <c r="AT56" s="123">
        <f>ROUND(SUM(AV56:AW56),2)</f>
        <v>0</v>
      </c>
      <c r="AU56" s="124">
        <f>'SO02 - Oprava uličních vp...'!P83</f>
        <v>0</v>
      </c>
      <c r="AV56" s="123">
        <f>'SO02 - Oprava uličních vp...'!J33</f>
        <v>0</v>
      </c>
      <c r="AW56" s="123">
        <f>'SO02 - Oprava uličních vp...'!J34</f>
        <v>0</v>
      </c>
      <c r="AX56" s="123">
        <f>'SO02 - Oprava uličních vp...'!J35</f>
        <v>0</v>
      </c>
      <c r="AY56" s="123">
        <f>'SO02 - Oprava uličních vp...'!J36</f>
        <v>0</v>
      </c>
      <c r="AZ56" s="123">
        <f>'SO02 - Oprava uličních vp...'!F33</f>
        <v>0</v>
      </c>
      <c r="BA56" s="123">
        <f>'SO02 - Oprava uličních vp...'!F34</f>
        <v>0</v>
      </c>
      <c r="BB56" s="123">
        <f>'SO02 - Oprava uličních vp...'!F35</f>
        <v>0</v>
      </c>
      <c r="BC56" s="123">
        <f>'SO02 - Oprava uličních vp...'!F36</f>
        <v>0</v>
      </c>
      <c r="BD56" s="125">
        <f>'SO02 - Oprava uličních vp...'!F37</f>
        <v>0</v>
      </c>
      <c r="BE56" s="7"/>
      <c r="BT56" s="126" t="s">
        <v>78</v>
      </c>
      <c r="BV56" s="126" t="s">
        <v>72</v>
      </c>
      <c r="BW56" s="126" t="s">
        <v>83</v>
      </c>
      <c r="BX56" s="126" t="s">
        <v>5</v>
      </c>
      <c r="CL56" s="126" t="s">
        <v>19</v>
      </c>
      <c r="CM56" s="126" t="s">
        <v>80</v>
      </c>
    </row>
    <row r="57" s="7" customFormat="1" ht="16.5" customHeight="1">
      <c r="A57" s="114" t="s">
        <v>74</v>
      </c>
      <c r="B57" s="115"/>
      <c r="C57" s="116"/>
      <c r="D57" s="117" t="s">
        <v>84</v>
      </c>
      <c r="E57" s="117"/>
      <c r="F57" s="117"/>
      <c r="G57" s="117"/>
      <c r="H57" s="117"/>
      <c r="I57" s="118"/>
      <c r="J57" s="117" t="s">
        <v>85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'SO90 - Vedlejší a ostatní...'!J30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77</v>
      </c>
      <c r="AR57" s="121"/>
      <c r="AS57" s="127">
        <v>0</v>
      </c>
      <c r="AT57" s="128">
        <f>ROUND(SUM(AV57:AW57),2)</f>
        <v>0</v>
      </c>
      <c r="AU57" s="129">
        <f>'SO90 - Vedlejší a ostatní...'!P80</f>
        <v>0</v>
      </c>
      <c r="AV57" s="128">
        <f>'SO90 - Vedlejší a ostatní...'!J33</f>
        <v>0</v>
      </c>
      <c r="AW57" s="128">
        <f>'SO90 - Vedlejší a ostatní...'!J34</f>
        <v>0</v>
      </c>
      <c r="AX57" s="128">
        <f>'SO90 - Vedlejší a ostatní...'!J35</f>
        <v>0</v>
      </c>
      <c r="AY57" s="128">
        <f>'SO90 - Vedlejší a ostatní...'!J36</f>
        <v>0</v>
      </c>
      <c r="AZ57" s="128">
        <f>'SO90 - Vedlejší a ostatní...'!F33</f>
        <v>0</v>
      </c>
      <c r="BA57" s="128">
        <f>'SO90 - Vedlejší a ostatní...'!F34</f>
        <v>0</v>
      </c>
      <c r="BB57" s="128">
        <f>'SO90 - Vedlejší a ostatní...'!F35</f>
        <v>0</v>
      </c>
      <c r="BC57" s="128">
        <f>'SO90 - Vedlejší a ostatní...'!F36</f>
        <v>0</v>
      </c>
      <c r="BD57" s="130">
        <f>'SO90 - Vedlejší a ostatní...'!F37</f>
        <v>0</v>
      </c>
      <c r="BE57" s="7"/>
      <c r="BT57" s="126" t="s">
        <v>78</v>
      </c>
      <c r="BV57" s="126" t="s">
        <v>72</v>
      </c>
      <c r="BW57" s="126" t="s">
        <v>86</v>
      </c>
      <c r="BX57" s="126" t="s">
        <v>5</v>
      </c>
      <c r="CL57" s="126" t="s">
        <v>19</v>
      </c>
      <c r="CM57" s="126" t="s">
        <v>80</v>
      </c>
    </row>
    <row r="58" s="2" customFormat="1" ht="30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="2" customFormat="1" ht="6.96" customHeight="1">
      <c r="A59" s="41"/>
      <c r="B59" s="62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47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</sheetData>
  <sheetProtection sheet="1" formatColumns="0" formatRows="0" objects="1" scenarios="1" spinCount="100000" saltValue="s67AQLQg2140H12gnfVVrky0s9rfNbweZaOps4rxFdGR5ejZ85+ZkEgzq8troGXkDo6ZRf4MexXQcKktDTX+Ow==" hashValue="BcWaVuwa55Go+Dyv5CNQn2P4/zt+FzO6rHg9GISC6Re2Sp7mDekXitRVQ2VdhxB5y6y4R9YFDucUsBV3s6ESow==" algorithmName="SHA-512" password="CC51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01 - Oprava kanalizace'!C2" display="/"/>
    <hyperlink ref="A56" location="'SO02 - Oprava uličních vp...'!C2" display="/"/>
    <hyperlink ref="A57" location="'SO90 - Vedlejší a ostatní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79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80</v>
      </c>
    </row>
    <row r="4" s="1" customFormat="1" ht="24.96" customHeight="1">
      <c r="B4" s="23"/>
      <c r="D4" s="133" t="s">
        <v>87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UH. OSTROH, UL. JIRÁSKOVA, FUČÍKOVA OPRAVA STOK A22a, A22b, A22c, A22d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88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89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24. 5. 2024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33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28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34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36</v>
      </c>
      <c r="E30" s="41"/>
      <c r="F30" s="41"/>
      <c r="G30" s="41"/>
      <c r="H30" s="41"/>
      <c r="I30" s="41"/>
      <c r="J30" s="147">
        <f>ROUND(J88,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38</v>
      </c>
      <c r="G32" s="41"/>
      <c r="H32" s="41"/>
      <c r="I32" s="148" t="s">
        <v>37</v>
      </c>
      <c r="J32" s="148" t="s">
        <v>39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40</v>
      </c>
      <c r="E33" s="135" t="s">
        <v>41</v>
      </c>
      <c r="F33" s="150">
        <f>ROUND((SUM(BE88:BE962)),  2)</f>
        <v>0</v>
      </c>
      <c r="G33" s="41"/>
      <c r="H33" s="41"/>
      <c r="I33" s="151">
        <v>0.20999999999999999</v>
      </c>
      <c r="J33" s="150">
        <f>ROUND(((SUM(BE88:BE962))*I33),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42</v>
      </c>
      <c r="F34" s="150">
        <f>ROUND((SUM(BF88:BF962)),  2)</f>
        <v>0</v>
      </c>
      <c r="G34" s="41"/>
      <c r="H34" s="41"/>
      <c r="I34" s="151">
        <v>0.12</v>
      </c>
      <c r="J34" s="150">
        <f>ROUND(((SUM(BF88:BF962))*I34),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43</v>
      </c>
      <c r="F35" s="150">
        <f>ROUND((SUM(BG88:BG962)),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44</v>
      </c>
      <c r="F36" s="150">
        <f>ROUND((SUM(BH88:BH962)),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45</v>
      </c>
      <c r="F37" s="150">
        <f>ROUND((SUM(BI88:BI962)),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90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UH. OSTROH, UL. JIRÁSKOVA, FUČÍKOVA OPRAVA STOK A22a, A22b, A22c, A22d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88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SO01 - Oprava kanalizace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Uherský Ostroh</v>
      </c>
      <c r="G52" s="43"/>
      <c r="H52" s="43"/>
      <c r="I52" s="35" t="s">
        <v>23</v>
      </c>
      <c r="J52" s="75" t="str">
        <f>IF(J12="","",J12)</f>
        <v>24. 5. 2024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91</v>
      </c>
      <c r="D57" s="165"/>
      <c r="E57" s="165"/>
      <c r="F57" s="165"/>
      <c r="G57" s="165"/>
      <c r="H57" s="165"/>
      <c r="I57" s="165"/>
      <c r="J57" s="166" t="s">
        <v>92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68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93</v>
      </c>
    </row>
    <row r="60" s="9" customFormat="1" ht="24.96" customHeight="1">
      <c r="A60" s="9"/>
      <c r="B60" s="168"/>
      <c r="C60" s="169"/>
      <c r="D60" s="170" t="s">
        <v>94</v>
      </c>
      <c r="E60" s="171"/>
      <c r="F60" s="171"/>
      <c r="G60" s="171"/>
      <c r="H60" s="171"/>
      <c r="I60" s="171"/>
      <c r="J60" s="172">
        <f>J89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95</v>
      </c>
      <c r="E61" s="177"/>
      <c r="F61" s="177"/>
      <c r="G61" s="177"/>
      <c r="H61" s="177"/>
      <c r="I61" s="177"/>
      <c r="J61" s="178">
        <f>J90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96</v>
      </c>
      <c r="E62" s="177"/>
      <c r="F62" s="177"/>
      <c r="G62" s="177"/>
      <c r="H62" s="177"/>
      <c r="I62" s="177"/>
      <c r="J62" s="178">
        <f>J496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97</v>
      </c>
      <c r="E63" s="177"/>
      <c r="F63" s="177"/>
      <c r="G63" s="177"/>
      <c r="H63" s="177"/>
      <c r="I63" s="177"/>
      <c r="J63" s="178">
        <f>J513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98</v>
      </c>
      <c r="E64" s="177"/>
      <c r="F64" s="177"/>
      <c r="G64" s="177"/>
      <c r="H64" s="177"/>
      <c r="I64" s="177"/>
      <c r="J64" s="178">
        <f>J573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99</v>
      </c>
      <c r="E65" s="177"/>
      <c r="F65" s="177"/>
      <c r="G65" s="177"/>
      <c r="H65" s="177"/>
      <c r="I65" s="177"/>
      <c r="J65" s="178">
        <f>J679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100</v>
      </c>
      <c r="E66" s="177"/>
      <c r="F66" s="177"/>
      <c r="G66" s="177"/>
      <c r="H66" s="177"/>
      <c r="I66" s="177"/>
      <c r="J66" s="178">
        <f>J840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101</v>
      </c>
      <c r="E67" s="177"/>
      <c r="F67" s="177"/>
      <c r="G67" s="177"/>
      <c r="H67" s="177"/>
      <c r="I67" s="177"/>
      <c r="J67" s="178">
        <f>J907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102</v>
      </c>
      <c r="E68" s="177"/>
      <c r="F68" s="177"/>
      <c r="G68" s="177"/>
      <c r="H68" s="177"/>
      <c r="I68" s="177"/>
      <c r="J68" s="178">
        <f>J960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103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63" t="str">
        <f>E7</f>
        <v>UH. OSTROH, UL. JIRÁSKOVA, FUČÍKOVA OPRAVA STOK A22a, A22b, A22c, A22d</v>
      </c>
      <c r="F78" s="35"/>
      <c r="G78" s="35"/>
      <c r="H78" s="35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88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SO01 - Oprava kanalizace</v>
      </c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F12</f>
        <v>Uherský Ostroh</v>
      </c>
      <c r="G82" s="43"/>
      <c r="H82" s="43"/>
      <c r="I82" s="35" t="s">
        <v>23</v>
      </c>
      <c r="J82" s="75" t="str">
        <f>IF(J12="","",J12)</f>
        <v>24. 5. 2024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25</v>
      </c>
      <c r="D84" s="43"/>
      <c r="E84" s="43"/>
      <c r="F84" s="30" t="str">
        <f>E15</f>
        <v xml:space="preserve"> </v>
      </c>
      <c r="G84" s="43"/>
      <c r="H84" s="43"/>
      <c r="I84" s="35" t="s">
        <v>31</v>
      </c>
      <c r="J84" s="39" t="str">
        <f>E21</f>
        <v xml:space="preserve"> 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29</v>
      </c>
      <c r="D85" s="43"/>
      <c r="E85" s="43"/>
      <c r="F85" s="30" t="str">
        <f>IF(E18="","",E18)</f>
        <v>Vyplň údaj</v>
      </c>
      <c r="G85" s="43"/>
      <c r="H85" s="43"/>
      <c r="I85" s="35" t="s">
        <v>33</v>
      </c>
      <c r="J85" s="39" t="str">
        <f>E24</f>
        <v xml:space="preserve"> 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0"/>
      <c r="B87" s="181"/>
      <c r="C87" s="182" t="s">
        <v>104</v>
      </c>
      <c r="D87" s="183" t="s">
        <v>55</v>
      </c>
      <c r="E87" s="183" t="s">
        <v>51</v>
      </c>
      <c r="F87" s="183" t="s">
        <v>52</v>
      </c>
      <c r="G87" s="183" t="s">
        <v>105</v>
      </c>
      <c r="H87" s="183" t="s">
        <v>106</v>
      </c>
      <c r="I87" s="183" t="s">
        <v>107</v>
      </c>
      <c r="J87" s="183" t="s">
        <v>92</v>
      </c>
      <c r="K87" s="184" t="s">
        <v>108</v>
      </c>
      <c r="L87" s="185"/>
      <c r="M87" s="95" t="s">
        <v>19</v>
      </c>
      <c r="N87" s="96" t="s">
        <v>40</v>
      </c>
      <c r="O87" s="96" t="s">
        <v>109</v>
      </c>
      <c r="P87" s="96" t="s">
        <v>110</v>
      </c>
      <c r="Q87" s="96" t="s">
        <v>111</v>
      </c>
      <c r="R87" s="96" t="s">
        <v>112</v>
      </c>
      <c r="S87" s="96" t="s">
        <v>113</v>
      </c>
      <c r="T87" s="97" t="s">
        <v>114</v>
      </c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</row>
    <row r="88" s="2" customFormat="1" ht="22.8" customHeight="1">
      <c r="A88" s="41"/>
      <c r="B88" s="42"/>
      <c r="C88" s="102" t="s">
        <v>115</v>
      </c>
      <c r="D88" s="43"/>
      <c r="E88" s="43"/>
      <c r="F88" s="43"/>
      <c r="G88" s="43"/>
      <c r="H88" s="43"/>
      <c r="I88" s="43"/>
      <c r="J88" s="186">
        <f>BK88</f>
        <v>0</v>
      </c>
      <c r="K88" s="43"/>
      <c r="L88" s="47"/>
      <c r="M88" s="98"/>
      <c r="N88" s="187"/>
      <c r="O88" s="99"/>
      <c r="P88" s="188">
        <f>P89</f>
        <v>0</v>
      </c>
      <c r="Q88" s="99"/>
      <c r="R88" s="188">
        <f>R89</f>
        <v>156.76333027000001</v>
      </c>
      <c r="S88" s="99"/>
      <c r="T88" s="189">
        <f>T89</f>
        <v>461.25272000000001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69</v>
      </c>
      <c r="AU88" s="20" t="s">
        <v>93</v>
      </c>
      <c r="BK88" s="190">
        <f>BK89</f>
        <v>0</v>
      </c>
    </row>
    <row r="89" s="12" customFormat="1" ht="25.92" customHeight="1">
      <c r="A89" s="12"/>
      <c r="B89" s="191"/>
      <c r="C89" s="192"/>
      <c r="D89" s="193" t="s">
        <v>69</v>
      </c>
      <c r="E89" s="194" t="s">
        <v>116</v>
      </c>
      <c r="F89" s="194" t="s">
        <v>117</v>
      </c>
      <c r="G89" s="192"/>
      <c r="H89" s="192"/>
      <c r="I89" s="195"/>
      <c r="J89" s="196">
        <f>BK89</f>
        <v>0</v>
      </c>
      <c r="K89" s="192"/>
      <c r="L89" s="197"/>
      <c r="M89" s="198"/>
      <c r="N89" s="199"/>
      <c r="O89" s="199"/>
      <c r="P89" s="200">
        <f>P90+P496+P513+P573+P679+P840+P907+P960</f>
        <v>0</v>
      </c>
      <c r="Q89" s="199"/>
      <c r="R89" s="200">
        <f>R90+R496+R513+R573+R679+R840+R907+R960</f>
        <v>156.76333027000001</v>
      </c>
      <c r="S89" s="199"/>
      <c r="T89" s="201">
        <f>T90+T496+T513+T573+T679+T840+T907+T960</f>
        <v>461.25272000000001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78</v>
      </c>
      <c r="AT89" s="203" t="s">
        <v>69</v>
      </c>
      <c r="AU89" s="203" t="s">
        <v>70</v>
      </c>
      <c r="AY89" s="202" t="s">
        <v>118</v>
      </c>
      <c r="BK89" s="204">
        <f>BK90+BK496+BK513+BK573+BK679+BK840+BK907+BK960</f>
        <v>0</v>
      </c>
    </row>
    <row r="90" s="12" customFormat="1" ht="22.8" customHeight="1">
      <c r="A90" s="12"/>
      <c r="B90" s="191"/>
      <c r="C90" s="192"/>
      <c r="D90" s="193" t="s">
        <v>69</v>
      </c>
      <c r="E90" s="205" t="s">
        <v>78</v>
      </c>
      <c r="F90" s="205" t="s">
        <v>119</v>
      </c>
      <c r="G90" s="192"/>
      <c r="H90" s="192"/>
      <c r="I90" s="195"/>
      <c r="J90" s="206">
        <f>BK90</f>
        <v>0</v>
      </c>
      <c r="K90" s="192"/>
      <c r="L90" s="197"/>
      <c r="M90" s="198"/>
      <c r="N90" s="199"/>
      <c r="O90" s="199"/>
      <c r="P90" s="200">
        <f>SUM(P91:P495)</f>
        <v>0</v>
      </c>
      <c r="Q90" s="199"/>
      <c r="R90" s="200">
        <f>SUM(R91:R495)</f>
        <v>6.5014905999999995</v>
      </c>
      <c r="S90" s="199"/>
      <c r="T90" s="201">
        <f>SUM(T91:T495)</f>
        <v>359.56452000000002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78</v>
      </c>
      <c r="AT90" s="203" t="s">
        <v>69</v>
      </c>
      <c r="AU90" s="203" t="s">
        <v>78</v>
      </c>
      <c r="AY90" s="202" t="s">
        <v>118</v>
      </c>
      <c r="BK90" s="204">
        <f>SUM(BK91:BK495)</f>
        <v>0</v>
      </c>
    </row>
    <row r="91" s="2" customFormat="1" ht="37.8" customHeight="1">
      <c r="A91" s="41"/>
      <c r="B91" s="42"/>
      <c r="C91" s="207" t="s">
        <v>78</v>
      </c>
      <c r="D91" s="207" t="s">
        <v>120</v>
      </c>
      <c r="E91" s="208" t="s">
        <v>121</v>
      </c>
      <c r="F91" s="209" t="s">
        <v>122</v>
      </c>
      <c r="G91" s="210" t="s">
        <v>123</v>
      </c>
      <c r="H91" s="211">
        <v>227</v>
      </c>
      <c r="I91" s="212"/>
      <c r="J91" s="213">
        <f>ROUND(I91*H91,2)</f>
        <v>0</v>
      </c>
      <c r="K91" s="209" t="s">
        <v>124</v>
      </c>
      <c r="L91" s="47"/>
      <c r="M91" s="214" t="s">
        <v>19</v>
      </c>
      <c r="N91" s="215" t="s">
        <v>41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0.26000000000000001</v>
      </c>
      <c r="T91" s="217">
        <f>S91*H91</f>
        <v>59.020000000000003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125</v>
      </c>
      <c r="AT91" s="218" t="s">
        <v>120</v>
      </c>
      <c r="AU91" s="218" t="s">
        <v>80</v>
      </c>
      <c r="AY91" s="20" t="s">
        <v>118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78</v>
      </c>
      <c r="BK91" s="219">
        <f>ROUND(I91*H91,2)</f>
        <v>0</v>
      </c>
      <c r="BL91" s="20" t="s">
        <v>125</v>
      </c>
      <c r="BM91" s="218" t="s">
        <v>126</v>
      </c>
    </row>
    <row r="92" s="2" customFormat="1">
      <c r="A92" s="41"/>
      <c r="B92" s="42"/>
      <c r="C92" s="43"/>
      <c r="D92" s="220" t="s">
        <v>127</v>
      </c>
      <c r="E92" s="43"/>
      <c r="F92" s="221" t="s">
        <v>128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127</v>
      </c>
      <c r="AU92" s="20" t="s">
        <v>80</v>
      </c>
    </row>
    <row r="93" s="13" customFormat="1">
      <c r="A93" s="13"/>
      <c r="B93" s="225"/>
      <c r="C93" s="226"/>
      <c r="D93" s="227" t="s">
        <v>129</v>
      </c>
      <c r="E93" s="228" t="s">
        <v>19</v>
      </c>
      <c r="F93" s="229" t="s">
        <v>130</v>
      </c>
      <c r="G93" s="226"/>
      <c r="H93" s="230">
        <v>85</v>
      </c>
      <c r="I93" s="231"/>
      <c r="J93" s="226"/>
      <c r="K93" s="226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129</v>
      </c>
      <c r="AU93" s="236" t="s">
        <v>80</v>
      </c>
      <c r="AV93" s="13" t="s">
        <v>80</v>
      </c>
      <c r="AW93" s="13" t="s">
        <v>32</v>
      </c>
      <c r="AX93" s="13" t="s">
        <v>70</v>
      </c>
      <c r="AY93" s="236" t="s">
        <v>118</v>
      </c>
    </row>
    <row r="94" s="13" customFormat="1">
      <c r="A94" s="13"/>
      <c r="B94" s="225"/>
      <c r="C94" s="226"/>
      <c r="D94" s="227" t="s">
        <v>129</v>
      </c>
      <c r="E94" s="228" t="s">
        <v>19</v>
      </c>
      <c r="F94" s="229" t="s">
        <v>131</v>
      </c>
      <c r="G94" s="226"/>
      <c r="H94" s="230">
        <v>142</v>
      </c>
      <c r="I94" s="231"/>
      <c r="J94" s="226"/>
      <c r="K94" s="226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129</v>
      </c>
      <c r="AU94" s="236" t="s">
        <v>80</v>
      </c>
      <c r="AV94" s="13" t="s">
        <v>80</v>
      </c>
      <c r="AW94" s="13" t="s">
        <v>32</v>
      </c>
      <c r="AX94" s="13" t="s">
        <v>70</v>
      </c>
      <c r="AY94" s="236" t="s">
        <v>118</v>
      </c>
    </row>
    <row r="95" s="14" customFormat="1">
      <c r="A95" s="14"/>
      <c r="B95" s="237"/>
      <c r="C95" s="238"/>
      <c r="D95" s="227" t="s">
        <v>129</v>
      </c>
      <c r="E95" s="239" t="s">
        <v>19</v>
      </c>
      <c r="F95" s="240" t="s">
        <v>132</v>
      </c>
      <c r="G95" s="238"/>
      <c r="H95" s="241">
        <v>227</v>
      </c>
      <c r="I95" s="242"/>
      <c r="J95" s="238"/>
      <c r="K95" s="238"/>
      <c r="L95" s="243"/>
      <c r="M95" s="244"/>
      <c r="N95" s="245"/>
      <c r="O95" s="245"/>
      <c r="P95" s="245"/>
      <c r="Q95" s="245"/>
      <c r="R95" s="245"/>
      <c r="S95" s="245"/>
      <c r="T95" s="246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7" t="s">
        <v>129</v>
      </c>
      <c r="AU95" s="247" t="s">
        <v>80</v>
      </c>
      <c r="AV95" s="14" t="s">
        <v>125</v>
      </c>
      <c r="AW95" s="14" t="s">
        <v>32</v>
      </c>
      <c r="AX95" s="14" t="s">
        <v>78</v>
      </c>
      <c r="AY95" s="247" t="s">
        <v>118</v>
      </c>
    </row>
    <row r="96" s="2" customFormat="1" ht="37.8" customHeight="1">
      <c r="A96" s="41"/>
      <c r="B96" s="42"/>
      <c r="C96" s="207" t="s">
        <v>80</v>
      </c>
      <c r="D96" s="207" t="s">
        <v>120</v>
      </c>
      <c r="E96" s="208" t="s">
        <v>133</v>
      </c>
      <c r="F96" s="209" t="s">
        <v>134</v>
      </c>
      <c r="G96" s="210" t="s">
        <v>123</v>
      </c>
      <c r="H96" s="211">
        <v>29</v>
      </c>
      <c r="I96" s="212"/>
      <c r="J96" s="213">
        <f>ROUND(I96*H96,2)</f>
        <v>0</v>
      </c>
      <c r="K96" s="209" t="s">
        <v>124</v>
      </c>
      <c r="L96" s="47"/>
      <c r="M96" s="214" t="s">
        <v>19</v>
      </c>
      <c r="N96" s="215" t="s">
        <v>41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0.29499999999999998</v>
      </c>
      <c r="T96" s="217">
        <f>S96*H96</f>
        <v>8.5549999999999997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125</v>
      </c>
      <c r="AT96" s="218" t="s">
        <v>120</v>
      </c>
      <c r="AU96" s="218" t="s">
        <v>80</v>
      </c>
      <c r="AY96" s="20" t="s">
        <v>118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78</v>
      </c>
      <c r="BK96" s="219">
        <f>ROUND(I96*H96,2)</f>
        <v>0</v>
      </c>
      <c r="BL96" s="20" t="s">
        <v>125</v>
      </c>
      <c r="BM96" s="218" t="s">
        <v>135</v>
      </c>
    </row>
    <row r="97" s="2" customFormat="1">
      <c r="A97" s="41"/>
      <c r="B97" s="42"/>
      <c r="C97" s="43"/>
      <c r="D97" s="220" t="s">
        <v>127</v>
      </c>
      <c r="E97" s="43"/>
      <c r="F97" s="221" t="s">
        <v>136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127</v>
      </c>
      <c r="AU97" s="20" t="s">
        <v>80</v>
      </c>
    </row>
    <row r="98" s="13" customFormat="1">
      <c r="A98" s="13"/>
      <c r="B98" s="225"/>
      <c r="C98" s="226"/>
      <c r="D98" s="227" t="s">
        <v>129</v>
      </c>
      <c r="E98" s="228" t="s">
        <v>19</v>
      </c>
      <c r="F98" s="229" t="s">
        <v>137</v>
      </c>
      <c r="G98" s="226"/>
      <c r="H98" s="230">
        <v>20</v>
      </c>
      <c r="I98" s="231"/>
      <c r="J98" s="226"/>
      <c r="K98" s="226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129</v>
      </c>
      <c r="AU98" s="236" t="s">
        <v>80</v>
      </c>
      <c r="AV98" s="13" t="s">
        <v>80</v>
      </c>
      <c r="AW98" s="13" t="s">
        <v>32</v>
      </c>
      <c r="AX98" s="13" t="s">
        <v>70</v>
      </c>
      <c r="AY98" s="236" t="s">
        <v>118</v>
      </c>
    </row>
    <row r="99" s="13" customFormat="1">
      <c r="A99" s="13"/>
      <c r="B99" s="225"/>
      <c r="C99" s="226"/>
      <c r="D99" s="227" t="s">
        <v>129</v>
      </c>
      <c r="E99" s="228" t="s">
        <v>19</v>
      </c>
      <c r="F99" s="229" t="s">
        <v>138</v>
      </c>
      <c r="G99" s="226"/>
      <c r="H99" s="230">
        <v>9</v>
      </c>
      <c r="I99" s="231"/>
      <c r="J99" s="226"/>
      <c r="K99" s="226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129</v>
      </c>
      <c r="AU99" s="236" t="s">
        <v>80</v>
      </c>
      <c r="AV99" s="13" t="s">
        <v>80</v>
      </c>
      <c r="AW99" s="13" t="s">
        <v>32</v>
      </c>
      <c r="AX99" s="13" t="s">
        <v>70</v>
      </c>
      <c r="AY99" s="236" t="s">
        <v>118</v>
      </c>
    </row>
    <row r="100" s="14" customFormat="1">
      <c r="A100" s="14"/>
      <c r="B100" s="237"/>
      <c r="C100" s="238"/>
      <c r="D100" s="227" t="s">
        <v>129</v>
      </c>
      <c r="E100" s="239" t="s">
        <v>19</v>
      </c>
      <c r="F100" s="240" t="s">
        <v>132</v>
      </c>
      <c r="G100" s="238"/>
      <c r="H100" s="241">
        <v>29</v>
      </c>
      <c r="I100" s="242"/>
      <c r="J100" s="238"/>
      <c r="K100" s="238"/>
      <c r="L100" s="243"/>
      <c r="M100" s="244"/>
      <c r="N100" s="245"/>
      <c r="O100" s="245"/>
      <c r="P100" s="245"/>
      <c r="Q100" s="245"/>
      <c r="R100" s="245"/>
      <c r="S100" s="245"/>
      <c r="T100" s="246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7" t="s">
        <v>129</v>
      </c>
      <c r="AU100" s="247" t="s">
        <v>80</v>
      </c>
      <c r="AV100" s="14" t="s">
        <v>125</v>
      </c>
      <c r="AW100" s="14" t="s">
        <v>32</v>
      </c>
      <c r="AX100" s="14" t="s">
        <v>78</v>
      </c>
      <c r="AY100" s="247" t="s">
        <v>118</v>
      </c>
    </row>
    <row r="101" s="2" customFormat="1" ht="33" customHeight="1">
      <c r="A101" s="41"/>
      <c r="B101" s="42"/>
      <c r="C101" s="207" t="s">
        <v>139</v>
      </c>
      <c r="D101" s="207" t="s">
        <v>120</v>
      </c>
      <c r="E101" s="208" t="s">
        <v>140</v>
      </c>
      <c r="F101" s="209" t="s">
        <v>141</v>
      </c>
      <c r="G101" s="210" t="s">
        <v>123</v>
      </c>
      <c r="H101" s="211">
        <v>16</v>
      </c>
      <c r="I101" s="212"/>
      <c r="J101" s="213">
        <f>ROUND(I101*H101,2)</f>
        <v>0</v>
      </c>
      <c r="K101" s="209" t="s">
        <v>124</v>
      </c>
      <c r="L101" s="47"/>
      <c r="M101" s="214" t="s">
        <v>19</v>
      </c>
      <c r="N101" s="215" t="s">
        <v>41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0.32500000000000001</v>
      </c>
      <c r="T101" s="217">
        <f>S101*H101</f>
        <v>5.2000000000000002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125</v>
      </c>
      <c r="AT101" s="218" t="s">
        <v>120</v>
      </c>
      <c r="AU101" s="218" t="s">
        <v>80</v>
      </c>
      <c r="AY101" s="20" t="s">
        <v>118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78</v>
      </c>
      <c r="BK101" s="219">
        <f>ROUND(I101*H101,2)</f>
        <v>0</v>
      </c>
      <c r="BL101" s="20" t="s">
        <v>125</v>
      </c>
      <c r="BM101" s="218" t="s">
        <v>142</v>
      </c>
    </row>
    <row r="102" s="2" customFormat="1">
      <c r="A102" s="41"/>
      <c r="B102" s="42"/>
      <c r="C102" s="43"/>
      <c r="D102" s="220" t="s">
        <v>127</v>
      </c>
      <c r="E102" s="43"/>
      <c r="F102" s="221" t="s">
        <v>143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127</v>
      </c>
      <c r="AU102" s="20" t="s">
        <v>80</v>
      </c>
    </row>
    <row r="103" s="13" customFormat="1">
      <c r="A103" s="13"/>
      <c r="B103" s="225"/>
      <c r="C103" s="226"/>
      <c r="D103" s="227" t="s">
        <v>129</v>
      </c>
      <c r="E103" s="228" t="s">
        <v>19</v>
      </c>
      <c r="F103" s="229" t="s">
        <v>144</v>
      </c>
      <c r="G103" s="226"/>
      <c r="H103" s="230">
        <v>12</v>
      </c>
      <c r="I103" s="231"/>
      <c r="J103" s="226"/>
      <c r="K103" s="226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129</v>
      </c>
      <c r="AU103" s="236" t="s">
        <v>80</v>
      </c>
      <c r="AV103" s="13" t="s">
        <v>80</v>
      </c>
      <c r="AW103" s="13" t="s">
        <v>32</v>
      </c>
      <c r="AX103" s="13" t="s">
        <v>70</v>
      </c>
      <c r="AY103" s="236" t="s">
        <v>118</v>
      </c>
    </row>
    <row r="104" s="13" customFormat="1">
      <c r="A104" s="13"/>
      <c r="B104" s="225"/>
      <c r="C104" s="226"/>
      <c r="D104" s="227" t="s">
        <v>129</v>
      </c>
      <c r="E104" s="228" t="s">
        <v>19</v>
      </c>
      <c r="F104" s="229" t="s">
        <v>145</v>
      </c>
      <c r="G104" s="226"/>
      <c r="H104" s="230">
        <v>4</v>
      </c>
      <c r="I104" s="231"/>
      <c r="J104" s="226"/>
      <c r="K104" s="226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129</v>
      </c>
      <c r="AU104" s="236" t="s">
        <v>80</v>
      </c>
      <c r="AV104" s="13" t="s">
        <v>80</v>
      </c>
      <c r="AW104" s="13" t="s">
        <v>32</v>
      </c>
      <c r="AX104" s="13" t="s">
        <v>70</v>
      </c>
      <c r="AY104" s="236" t="s">
        <v>118</v>
      </c>
    </row>
    <row r="105" s="14" customFormat="1">
      <c r="A105" s="14"/>
      <c r="B105" s="237"/>
      <c r="C105" s="238"/>
      <c r="D105" s="227" t="s">
        <v>129</v>
      </c>
      <c r="E105" s="239" t="s">
        <v>19</v>
      </c>
      <c r="F105" s="240" t="s">
        <v>132</v>
      </c>
      <c r="G105" s="238"/>
      <c r="H105" s="241">
        <v>16</v>
      </c>
      <c r="I105" s="242"/>
      <c r="J105" s="238"/>
      <c r="K105" s="238"/>
      <c r="L105" s="243"/>
      <c r="M105" s="244"/>
      <c r="N105" s="245"/>
      <c r="O105" s="245"/>
      <c r="P105" s="245"/>
      <c r="Q105" s="245"/>
      <c r="R105" s="245"/>
      <c r="S105" s="245"/>
      <c r="T105" s="24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7" t="s">
        <v>129</v>
      </c>
      <c r="AU105" s="247" t="s">
        <v>80</v>
      </c>
      <c r="AV105" s="14" t="s">
        <v>125</v>
      </c>
      <c r="AW105" s="14" t="s">
        <v>32</v>
      </c>
      <c r="AX105" s="14" t="s">
        <v>78</v>
      </c>
      <c r="AY105" s="247" t="s">
        <v>118</v>
      </c>
    </row>
    <row r="106" s="2" customFormat="1" ht="37.8" customHeight="1">
      <c r="A106" s="41"/>
      <c r="B106" s="42"/>
      <c r="C106" s="207" t="s">
        <v>125</v>
      </c>
      <c r="D106" s="207" t="s">
        <v>120</v>
      </c>
      <c r="E106" s="208" t="s">
        <v>146</v>
      </c>
      <c r="F106" s="209" t="s">
        <v>147</v>
      </c>
      <c r="G106" s="210" t="s">
        <v>123</v>
      </c>
      <c r="H106" s="211">
        <v>23</v>
      </c>
      <c r="I106" s="212"/>
      <c r="J106" s="213">
        <f>ROUND(I106*H106,2)</f>
        <v>0</v>
      </c>
      <c r="K106" s="209" t="s">
        <v>124</v>
      </c>
      <c r="L106" s="47"/>
      <c r="M106" s="214" t="s">
        <v>19</v>
      </c>
      <c r="N106" s="215" t="s">
        <v>41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0.19</v>
      </c>
      <c r="T106" s="217">
        <f>S106*H106</f>
        <v>4.3700000000000001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125</v>
      </c>
      <c r="AT106" s="218" t="s">
        <v>120</v>
      </c>
      <c r="AU106" s="218" t="s">
        <v>80</v>
      </c>
      <c r="AY106" s="20" t="s">
        <v>118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78</v>
      </c>
      <c r="BK106" s="219">
        <f>ROUND(I106*H106,2)</f>
        <v>0</v>
      </c>
      <c r="BL106" s="20" t="s">
        <v>125</v>
      </c>
      <c r="BM106" s="218" t="s">
        <v>148</v>
      </c>
    </row>
    <row r="107" s="2" customFormat="1">
      <c r="A107" s="41"/>
      <c r="B107" s="42"/>
      <c r="C107" s="43"/>
      <c r="D107" s="220" t="s">
        <v>127</v>
      </c>
      <c r="E107" s="43"/>
      <c r="F107" s="221" t="s">
        <v>149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127</v>
      </c>
      <c r="AU107" s="20" t="s">
        <v>80</v>
      </c>
    </row>
    <row r="108" s="15" customFormat="1">
      <c r="A108" s="15"/>
      <c r="B108" s="248"/>
      <c r="C108" s="249"/>
      <c r="D108" s="227" t="s">
        <v>129</v>
      </c>
      <c r="E108" s="250" t="s">
        <v>19</v>
      </c>
      <c r="F108" s="251" t="s">
        <v>150</v>
      </c>
      <c r="G108" s="249"/>
      <c r="H108" s="250" t="s">
        <v>19</v>
      </c>
      <c r="I108" s="252"/>
      <c r="J108" s="249"/>
      <c r="K108" s="249"/>
      <c r="L108" s="253"/>
      <c r="M108" s="254"/>
      <c r="N108" s="255"/>
      <c r="O108" s="255"/>
      <c r="P108" s="255"/>
      <c r="Q108" s="255"/>
      <c r="R108" s="255"/>
      <c r="S108" s="255"/>
      <c r="T108" s="256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57" t="s">
        <v>129</v>
      </c>
      <c r="AU108" s="257" t="s">
        <v>80</v>
      </c>
      <c r="AV108" s="15" t="s">
        <v>78</v>
      </c>
      <c r="AW108" s="15" t="s">
        <v>32</v>
      </c>
      <c r="AX108" s="15" t="s">
        <v>70</v>
      </c>
      <c r="AY108" s="257" t="s">
        <v>118</v>
      </c>
    </row>
    <row r="109" s="13" customFormat="1">
      <c r="A109" s="13"/>
      <c r="B109" s="225"/>
      <c r="C109" s="226"/>
      <c r="D109" s="227" t="s">
        <v>129</v>
      </c>
      <c r="E109" s="228" t="s">
        <v>19</v>
      </c>
      <c r="F109" s="229" t="s">
        <v>151</v>
      </c>
      <c r="G109" s="226"/>
      <c r="H109" s="230">
        <v>6</v>
      </c>
      <c r="I109" s="231"/>
      <c r="J109" s="226"/>
      <c r="K109" s="226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129</v>
      </c>
      <c r="AU109" s="236" t="s">
        <v>80</v>
      </c>
      <c r="AV109" s="13" t="s">
        <v>80</v>
      </c>
      <c r="AW109" s="13" t="s">
        <v>32</v>
      </c>
      <c r="AX109" s="13" t="s">
        <v>70</v>
      </c>
      <c r="AY109" s="236" t="s">
        <v>118</v>
      </c>
    </row>
    <row r="110" s="13" customFormat="1">
      <c r="A110" s="13"/>
      <c r="B110" s="225"/>
      <c r="C110" s="226"/>
      <c r="D110" s="227" t="s">
        <v>129</v>
      </c>
      <c r="E110" s="228" t="s">
        <v>19</v>
      </c>
      <c r="F110" s="229" t="s">
        <v>152</v>
      </c>
      <c r="G110" s="226"/>
      <c r="H110" s="230">
        <v>2</v>
      </c>
      <c r="I110" s="231"/>
      <c r="J110" s="226"/>
      <c r="K110" s="226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129</v>
      </c>
      <c r="AU110" s="236" t="s">
        <v>80</v>
      </c>
      <c r="AV110" s="13" t="s">
        <v>80</v>
      </c>
      <c r="AW110" s="13" t="s">
        <v>32</v>
      </c>
      <c r="AX110" s="13" t="s">
        <v>70</v>
      </c>
      <c r="AY110" s="236" t="s">
        <v>118</v>
      </c>
    </row>
    <row r="111" s="16" customFormat="1">
      <c r="A111" s="16"/>
      <c r="B111" s="258"/>
      <c r="C111" s="259"/>
      <c r="D111" s="227" t="s">
        <v>129</v>
      </c>
      <c r="E111" s="260" t="s">
        <v>19</v>
      </c>
      <c r="F111" s="261" t="s">
        <v>153</v>
      </c>
      <c r="G111" s="259"/>
      <c r="H111" s="262">
        <v>8</v>
      </c>
      <c r="I111" s="263"/>
      <c r="J111" s="259"/>
      <c r="K111" s="259"/>
      <c r="L111" s="264"/>
      <c r="M111" s="265"/>
      <c r="N111" s="266"/>
      <c r="O111" s="266"/>
      <c r="P111" s="266"/>
      <c r="Q111" s="266"/>
      <c r="R111" s="266"/>
      <c r="S111" s="266"/>
      <c r="T111" s="267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T111" s="268" t="s">
        <v>129</v>
      </c>
      <c r="AU111" s="268" t="s">
        <v>80</v>
      </c>
      <c r="AV111" s="16" t="s">
        <v>139</v>
      </c>
      <c r="AW111" s="16" t="s">
        <v>32</v>
      </c>
      <c r="AX111" s="16" t="s">
        <v>70</v>
      </c>
      <c r="AY111" s="268" t="s">
        <v>118</v>
      </c>
    </row>
    <row r="112" s="13" customFormat="1">
      <c r="A112" s="13"/>
      <c r="B112" s="225"/>
      <c r="C112" s="226"/>
      <c r="D112" s="227" t="s">
        <v>129</v>
      </c>
      <c r="E112" s="228" t="s">
        <v>19</v>
      </c>
      <c r="F112" s="229" t="s">
        <v>154</v>
      </c>
      <c r="G112" s="226"/>
      <c r="H112" s="230">
        <v>15</v>
      </c>
      <c r="I112" s="231"/>
      <c r="J112" s="226"/>
      <c r="K112" s="226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129</v>
      </c>
      <c r="AU112" s="236" t="s">
        <v>80</v>
      </c>
      <c r="AV112" s="13" t="s">
        <v>80</v>
      </c>
      <c r="AW112" s="13" t="s">
        <v>32</v>
      </c>
      <c r="AX112" s="13" t="s">
        <v>70</v>
      </c>
      <c r="AY112" s="236" t="s">
        <v>118</v>
      </c>
    </row>
    <row r="113" s="16" customFormat="1">
      <c r="A113" s="16"/>
      <c r="B113" s="258"/>
      <c r="C113" s="259"/>
      <c r="D113" s="227" t="s">
        <v>129</v>
      </c>
      <c r="E113" s="260" t="s">
        <v>19</v>
      </c>
      <c r="F113" s="261" t="s">
        <v>153</v>
      </c>
      <c r="G113" s="259"/>
      <c r="H113" s="262">
        <v>15</v>
      </c>
      <c r="I113" s="263"/>
      <c r="J113" s="259"/>
      <c r="K113" s="259"/>
      <c r="L113" s="264"/>
      <c r="M113" s="265"/>
      <c r="N113" s="266"/>
      <c r="O113" s="266"/>
      <c r="P113" s="266"/>
      <c r="Q113" s="266"/>
      <c r="R113" s="266"/>
      <c r="S113" s="266"/>
      <c r="T113" s="267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T113" s="268" t="s">
        <v>129</v>
      </c>
      <c r="AU113" s="268" t="s">
        <v>80</v>
      </c>
      <c r="AV113" s="16" t="s">
        <v>139</v>
      </c>
      <c r="AW113" s="16" t="s">
        <v>32</v>
      </c>
      <c r="AX113" s="16" t="s">
        <v>70</v>
      </c>
      <c r="AY113" s="268" t="s">
        <v>118</v>
      </c>
    </row>
    <row r="114" s="14" customFormat="1">
      <c r="A114" s="14"/>
      <c r="B114" s="237"/>
      <c r="C114" s="238"/>
      <c r="D114" s="227" t="s">
        <v>129</v>
      </c>
      <c r="E114" s="239" t="s">
        <v>19</v>
      </c>
      <c r="F114" s="240" t="s">
        <v>132</v>
      </c>
      <c r="G114" s="238"/>
      <c r="H114" s="241">
        <v>23</v>
      </c>
      <c r="I114" s="242"/>
      <c r="J114" s="238"/>
      <c r="K114" s="238"/>
      <c r="L114" s="243"/>
      <c r="M114" s="244"/>
      <c r="N114" s="245"/>
      <c r="O114" s="245"/>
      <c r="P114" s="245"/>
      <c r="Q114" s="245"/>
      <c r="R114" s="245"/>
      <c r="S114" s="245"/>
      <c r="T114" s="24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7" t="s">
        <v>129</v>
      </c>
      <c r="AU114" s="247" t="s">
        <v>80</v>
      </c>
      <c r="AV114" s="14" t="s">
        <v>125</v>
      </c>
      <c r="AW114" s="14" t="s">
        <v>32</v>
      </c>
      <c r="AX114" s="14" t="s">
        <v>78</v>
      </c>
      <c r="AY114" s="247" t="s">
        <v>118</v>
      </c>
    </row>
    <row r="115" s="2" customFormat="1" ht="37.8" customHeight="1">
      <c r="A115" s="41"/>
      <c r="B115" s="42"/>
      <c r="C115" s="207" t="s">
        <v>155</v>
      </c>
      <c r="D115" s="207" t="s">
        <v>120</v>
      </c>
      <c r="E115" s="208" t="s">
        <v>156</v>
      </c>
      <c r="F115" s="209" t="s">
        <v>157</v>
      </c>
      <c r="G115" s="210" t="s">
        <v>123</v>
      </c>
      <c r="H115" s="211">
        <v>186.458</v>
      </c>
      <c r="I115" s="212"/>
      <c r="J115" s="213">
        <f>ROUND(I115*H115,2)</f>
        <v>0</v>
      </c>
      <c r="K115" s="209" t="s">
        <v>124</v>
      </c>
      <c r="L115" s="47"/>
      <c r="M115" s="214" t="s">
        <v>19</v>
      </c>
      <c r="N115" s="215" t="s">
        <v>41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0.44</v>
      </c>
      <c r="T115" s="217">
        <f>S115*H115</f>
        <v>82.041520000000006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125</v>
      </c>
      <c r="AT115" s="218" t="s">
        <v>120</v>
      </c>
      <c r="AU115" s="218" t="s">
        <v>80</v>
      </c>
      <c r="AY115" s="20" t="s">
        <v>118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78</v>
      </c>
      <c r="BK115" s="219">
        <f>ROUND(I115*H115,2)</f>
        <v>0</v>
      </c>
      <c r="BL115" s="20" t="s">
        <v>125</v>
      </c>
      <c r="BM115" s="218" t="s">
        <v>158</v>
      </c>
    </row>
    <row r="116" s="2" customFormat="1">
      <c r="A116" s="41"/>
      <c r="B116" s="42"/>
      <c r="C116" s="43"/>
      <c r="D116" s="220" t="s">
        <v>127</v>
      </c>
      <c r="E116" s="43"/>
      <c r="F116" s="221" t="s">
        <v>159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127</v>
      </c>
      <c r="AU116" s="20" t="s">
        <v>80</v>
      </c>
    </row>
    <row r="117" s="15" customFormat="1">
      <c r="A117" s="15"/>
      <c r="B117" s="248"/>
      <c r="C117" s="249"/>
      <c r="D117" s="227" t="s">
        <v>129</v>
      </c>
      <c r="E117" s="250" t="s">
        <v>19</v>
      </c>
      <c r="F117" s="251" t="s">
        <v>160</v>
      </c>
      <c r="G117" s="249"/>
      <c r="H117" s="250" t="s">
        <v>19</v>
      </c>
      <c r="I117" s="252"/>
      <c r="J117" s="249"/>
      <c r="K117" s="249"/>
      <c r="L117" s="253"/>
      <c r="M117" s="254"/>
      <c r="N117" s="255"/>
      <c r="O117" s="255"/>
      <c r="P117" s="255"/>
      <c r="Q117" s="255"/>
      <c r="R117" s="255"/>
      <c r="S117" s="255"/>
      <c r="T117" s="256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57" t="s">
        <v>129</v>
      </c>
      <c r="AU117" s="257" t="s">
        <v>80</v>
      </c>
      <c r="AV117" s="15" t="s">
        <v>78</v>
      </c>
      <c r="AW117" s="15" t="s">
        <v>32</v>
      </c>
      <c r="AX117" s="15" t="s">
        <v>70</v>
      </c>
      <c r="AY117" s="257" t="s">
        <v>118</v>
      </c>
    </row>
    <row r="118" s="15" customFormat="1">
      <c r="A118" s="15"/>
      <c r="B118" s="248"/>
      <c r="C118" s="249"/>
      <c r="D118" s="227" t="s">
        <v>129</v>
      </c>
      <c r="E118" s="250" t="s">
        <v>19</v>
      </c>
      <c r="F118" s="251" t="s">
        <v>161</v>
      </c>
      <c r="G118" s="249"/>
      <c r="H118" s="250" t="s">
        <v>19</v>
      </c>
      <c r="I118" s="252"/>
      <c r="J118" s="249"/>
      <c r="K118" s="249"/>
      <c r="L118" s="253"/>
      <c r="M118" s="254"/>
      <c r="N118" s="255"/>
      <c r="O118" s="255"/>
      <c r="P118" s="255"/>
      <c r="Q118" s="255"/>
      <c r="R118" s="255"/>
      <c r="S118" s="255"/>
      <c r="T118" s="256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57" t="s">
        <v>129</v>
      </c>
      <c r="AU118" s="257" t="s">
        <v>80</v>
      </c>
      <c r="AV118" s="15" t="s">
        <v>78</v>
      </c>
      <c r="AW118" s="15" t="s">
        <v>32</v>
      </c>
      <c r="AX118" s="15" t="s">
        <v>70</v>
      </c>
      <c r="AY118" s="257" t="s">
        <v>118</v>
      </c>
    </row>
    <row r="119" s="13" customFormat="1">
      <c r="A119" s="13"/>
      <c r="B119" s="225"/>
      <c r="C119" s="226"/>
      <c r="D119" s="227" t="s">
        <v>129</v>
      </c>
      <c r="E119" s="228" t="s">
        <v>19</v>
      </c>
      <c r="F119" s="229" t="s">
        <v>162</v>
      </c>
      <c r="G119" s="226"/>
      <c r="H119" s="230">
        <v>36.671999999999997</v>
      </c>
      <c r="I119" s="231"/>
      <c r="J119" s="226"/>
      <c r="K119" s="226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129</v>
      </c>
      <c r="AU119" s="236" t="s">
        <v>80</v>
      </c>
      <c r="AV119" s="13" t="s">
        <v>80</v>
      </c>
      <c r="AW119" s="13" t="s">
        <v>32</v>
      </c>
      <c r="AX119" s="13" t="s">
        <v>70</v>
      </c>
      <c r="AY119" s="236" t="s">
        <v>118</v>
      </c>
    </row>
    <row r="120" s="13" customFormat="1">
      <c r="A120" s="13"/>
      <c r="B120" s="225"/>
      <c r="C120" s="226"/>
      <c r="D120" s="227" t="s">
        <v>129</v>
      </c>
      <c r="E120" s="228" t="s">
        <v>19</v>
      </c>
      <c r="F120" s="229" t="s">
        <v>163</v>
      </c>
      <c r="G120" s="226"/>
      <c r="H120" s="230">
        <v>2.7999999999999998</v>
      </c>
      <c r="I120" s="231"/>
      <c r="J120" s="226"/>
      <c r="K120" s="226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129</v>
      </c>
      <c r="AU120" s="236" t="s">
        <v>80</v>
      </c>
      <c r="AV120" s="13" t="s">
        <v>80</v>
      </c>
      <c r="AW120" s="13" t="s">
        <v>32</v>
      </c>
      <c r="AX120" s="13" t="s">
        <v>70</v>
      </c>
      <c r="AY120" s="236" t="s">
        <v>118</v>
      </c>
    </row>
    <row r="121" s="15" customFormat="1">
      <c r="A121" s="15"/>
      <c r="B121" s="248"/>
      <c r="C121" s="249"/>
      <c r="D121" s="227" t="s">
        <v>129</v>
      </c>
      <c r="E121" s="250" t="s">
        <v>19</v>
      </c>
      <c r="F121" s="251" t="s">
        <v>164</v>
      </c>
      <c r="G121" s="249"/>
      <c r="H121" s="250" t="s">
        <v>19</v>
      </c>
      <c r="I121" s="252"/>
      <c r="J121" s="249"/>
      <c r="K121" s="249"/>
      <c r="L121" s="253"/>
      <c r="M121" s="254"/>
      <c r="N121" s="255"/>
      <c r="O121" s="255"/>
      <c r="P121" s="255"/>
      <c r="Q121" s="255"/>
      <c r="R121" s="255"/>
      <c r="S121" s="255"/>
      <c r="T121" s="256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7" t="s">
        <v>129</v>
      </c>
      <c r="AU121" s="257" t="s">
        <v>80</v>
      </c>
      <c r="AV121" s="15" t="s">
        <v>78</v>
      </c>
      <c r="AW121" s="15" t="s">
        <v>32</v>
      </c>
      <c r="AX121" s="15" t="s">
        <v>70</v>
      </c>
      <c r="AY121" s="257" t="s">
        <v>118</v>
      </c>
    </row>
    <row r="122" s="13" customFormat="1">
      <c r="A122" s="13"/>
      <c r="B122" s="225"/>
      <c r="C122" s="226"/>
      <c r="D122" s="227" t="s">
        <v>129</v>
      </c>
      <c r="E122" s="228" t="s">
        <v>19</v>
      </c>
      <c r="F122" s="229" t="s">
        <v>165</v>
      </c>
      <c r="G122" s="226"/>
      <c r="H122" s="230">
        <v>34.271999999999998</v>
      </c>
      <c r="I122" s="231"/>
      <c r="J122" s="226"/>
      <c r="K122" s="226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129</v>
      </c>
      <c r="AU122" s="236" t="s">
        <v>80</v>
      </c>
      <c r="AV122" s="13" t="s">
        <v>80</v>
      </c>
      <c r="AW122" s="13" t="s">
        <v>32</v>
      </c>
      <c r="AX122" s="13" t="s">
        <v>70</v>
      </c>
      <c r="AY122" s="236" t="s">
        <v>118</v>
      </c>
    </row>
    <row r="123" s="13" customFormat="1">
      <c r="A123" s="13"/>
      <c r="B123" s="225"/>
      <c r="C123" s="226"/>
      <c r="D123" s="227" t="s">
        <v>129</v>
      </c>
      <c r="E123" s="228" t="s">
        <v>19</v>
      </c>
      <c r="F123" s="229" t="s">
        <v>166</v>
      </c>
      <c r="G123" s="226"/>
      <c r="H123" s="230">
        <v>1.6000000000000001</v>
      </c>
      <c r="I123" s="231"/>
      <c r="J123" s="226"/>
      <c r="K123" s="226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129</v>
      </c>
      <c r="AU123" s="236" t="s">
        <v>80</v>
      </c>
      <c r="AV123" s="13" t="s">
        <v>80</v>
      </c>
      <c r="AW123" s="13" t="s">
        <v>32</v>
      </c>
      <c r="AX123" s="13" t="s">
        <v>70</v>
      </c>
      <c r="AY123" s="236" t="s">
        <v>118</v>
      </c>
    </row>
    <row r="124" s="15" customFormat="1">
      <c r="A124" s="15"/>
      <c r="B124" s="248"/>
      <c r="C124" s="249"/>
      <c r="D124" s="227" t="s">
        <v>129</v>
      </c>
      <c r="E124" s="250" t="s">
        <v>19</v>
      </c>
      <c r="F124" s="251" t="s">
        <v>167</v>
      </c>
      <c r="G124" s="249"/>
      <c r="H124" s="250" t="s">
        <v>19</v>
      </c>
      <c r="I124" s="252"/>
      <c r="J124" s="249"/>
      <c r="K124" s="249"/>
      <c r="L124" s="253"/>
      <c r="M124" s="254"/>
      <c r="N124" s="255"/>
      <c r="O124" s="255"/>
      <c r="P124" s="255"/>
      <c r="Q124" s="255"/>
      <c r="R124" s="255"/>
      <c r="S124" s="255"/>
      <c r="T124" s="256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57" t="s">
        <v>129</v>
      </c>
      <c r="AU124" s="257" t="s">
        <v>80</v>
      </c>
      <c r="AV124" s="15" t="s">
        <v>78</v>
      </c>
      <c r="AW124" s="15" t="s">
        <v>32</v>
      </c>
      <c r="AX124" s="15" t="s">
        <v>70</v>
      </c>
      <c r="AY124" s="257" t="s">
        <v>118</v>
      </c>
    </row>
    <row r="125" s="13" customFormat="1">
      <c r="A125" s="13"/>
      <c r="B125" s="225"/>
      <c r="C125" s="226"/>
      <c r="D125" s="227" t="s">
        <v>129</v>
      </c>
      <c r="E125" s="228" t="s">
        <v>19</v>
      </c>
      <c r="F125" s="229" t="s">
        <v>168</v>
      </c>
      <c r="G125" s="226"/>
      <c r="H125" s="230">
        <v>45.408000000000001</v>
      </c>
      <c r="I125" s="231"/>
      <c r="J125" s="226"/>
      <c r="K125" s="226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129</v>
      </c>
      <c r="AU125" s="236" t="s">
        <v>80</v>
      </c>
      <c r="AV125" s="13" t="s">
        <v>80</v>
      </c>
      <c r="AW125" s="13" t="s">
        <v>32</v>
      </c>
      <c r="AX125" s="13" t="s">
        <v>70</v>
      </c>
      <c r="AY125" s="236" t="s">
        <v>118</v>
      </c>
    </row>
    <row r="126" s="13" customFormat="1">
      <c r="A126" s="13"/>
      <c r="B126" s="225"/>
      <c r="C126" s="226"/>
      <c r="D126" s="227" t="s">
        <v>129</v>
      </c>
      <c r="E126" s="228" t="s">
        <v>19</v>
      </c>
      <c r="F126" s="229" t="s">
        <v>169</v>
      </c>
      <c r="G126" s="226"/>
      <c r="H126" s="230">
        <v>2.3999999999999999</v>
      </c>
      <c r="I126" s="231"/>
      <c r="J126" s="226"/>
      <c r="K126" s="226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129</v>
      </c>
      <c r="AU126" s="236" t="s">
        <v>80</v>
      </c>
      <c r="AV126" s="13" t="s">
        <v>80</v>
      </c>
      <c r="AW126" s="13" t="s">
        <v>32</v>
      </c>
      <c r="AX126" s="13" t="s">
        <v>70</v>
      </c>
      <c r="AY126" s="236" t="s">
        <v>118</v>
      </c>
    </row>
    <row r="127" s="15" customFormat="1">
      <c r="A127" s="15"/>
      <c r="B127" s="248"/>
      <c r="C127" s="249"/>
      <c r="D127" s="227" t="s">
        <v>129</v>
      </c>
      <c r="E127" s="250" t="s">
        <v>19</v>
      </c>
      <c r="F127" s="251" t="s">
        <v>170</v>
      </c>
      <c r="G127" s="249"/>
      <c r="H127" s="250" t="s">
        <v>19</v>
      </c>
      <c r="I127" s="252"/>
      <c r="J127" s="249"/>
      <c r="K127" s="249"/>
      <c r="L127" s="253"/>
      <c r="M127" s="254"/>
      <c r="N127" s="255"/>
      <c r="O127" s="255"/>
      <c r="P127" s="255"/>
      <c r="Q127" s="255"/>
      <c r="R127" s="255"/>
      <c r="S127" s="255"/>
      <c r="T127" s="256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57" t="s">
        <v>129</v>
      </c>
      <c r="AU127" s="257" t="s">
        <v>80</v>
      </c>
      <c r="AV127" s="15" t="s">
        <v>78</v>
      </c>
      <c r="AW127" s="15" t="s">
        <v>32</v>
      </c>
      <c r="AX127" s="15" t="s">
        <v>70</v>
      </c>
      <c r="AY127" s="257" t="s">
        <v>118</v>
      </c>
    </row>
    <row r="128" s="13" customFormat="1">
      <c r="A128" s="13"/>
      <c r="B128" s="225"/>
      <c r="C128" s="226"/>
      <c r="D128" s="227" t="s">
        <v>129</v>
      </c>
      <c r="E128" s="228" t="s">
        <v>19</v>
      </c>
      <c r="F128" s="229" t="s">
        <v>171</v>
      </c>
      <c r="G128" s="226"/>
      <c r="H128" s="230">
        <v>55.776000000000003</v>
      </c>
      <c r="I128" s="231"/>
      <c r="J128" s="226"/>
      <c r="K128" s="226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129</v>
      </c>
      <c r="AU128" s="236" t="s">
        <v>80</v>
      </c>
      <c r="AV128" s="13" t="s">
        <v>80</v>
      </c>
      <c r="AW128" s="13" t="s">
        <v>32</v>
      </c>
      <c r="AX128" s="13" t="s">
        <v>70</v>
      </c>
      <c r="AY128" s="236" t="s">
        <v>118</v>
      </c>
    </row>
    <row r="129" s="13" customFormat="1">
      <c r="A129" s="13"/>
      <c r="B129" s="225"/>
      <c r="C129" s="226"/>
      <c r="D129" s="227" t="s">
        <v>129</v>
      </c>
      <c r="E129" s="228" t="s">
        <v>19</v>
      </c>
      <c r="F129" s="229" t="s">
        <v>169</v>
      </c>
      <c r="G129" s="226"/>
      <c r="H129" s="230">
        <v>2.3999999999999999</v>
      </c>
      <c r="I129" s="231"/>
      <c r="J129" s="226"/>
      <c r="K129" s="226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129</v>
      </c>
      <c r="AU129" s="236" t="s">
        <v>80</v>
      </c>
      <c r="AV129" s="13" t="s">
        <v>80</v>
      </c>
      <c r="AW129" s="13" t="s">
        <v>32</v>
      </c>
      <c r="AX129" s="13" t="s">
        <v>70</v>
      </c>
      <c r="AY129" s="236" t="s">
        <v>118</v>
      </c>
    </row>
    <row r="130" s="16" customFormat="1">
      <c r="A130" s="16"/>
      <c r="B130" s="258"/>
      <c r="C130" s="259"/>
      <c r="D130" s="227" t="s">
        <v>129</v>
      </c>
      <c r="E130" s="260" t="s">
        <v>19</v>
      </c>
      <c r="F130" s="261" t="s">
        <v>153</v>
      </c>
      <c r="G130" s="259"/>
      <c r="H130" s="262">
        <v>181.328</v>
      </c>
      <c r="I130" s="263"/>
      <c r="J130" s="259"/>
      <c r="K130" s="259"/>
      <c r="L130" s="264"/>
      <c r="M130" s="265"/>
      <c r="N130" s="266"/>
      <c r="O130" s="266"/>
      <c r="P130" s="266"/>
      <c r="Q130" s="266"/>
      <c r="R130" s="266"/>
      <c r="S130" s="266"/>
      <c r="T130" s="267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T130" s="268" t="s">
        <v>129</v>
      </c>
      <c r="AU130" s="268" t="s">
        <v>80</v>
      </c>
      <c r="AV130" s="16" t="s">
        <v>139</v>
      </c>
      <c r="AW130" s="16" t="s">
        <v>32</v>
      </c>
      <c r="AX130" s="16" t="s">
        <v>70</v>
      </c>
      <c r="AY130" s="268" t="s">
        <v>118</v>
      </c>
    </row>
    <row r="131" s="15" customFormat="1">
      <c r="A131" s="15"/>
      <c r="B131" s="248"/>
      <c r="C131" s="249"/>
      <c r="D131" s="227" t="s">
        <v>129</v>
      </c>
      <c r="E131" s="250" t="s">
        <v>19</v>
      </c>
      <c r="F131" s="251" t="s">
        <v>172</v>
      </c>
      <c r="G131" s="249"/>
      <c r="H131" s="250" t="s">
        <v>19</v>
      </c>
      <c r="I131" s="252"/>
      <c r="J131" s="249"/>
      <c r="K131" s="249"/>
      <c r="L131" s="253"/>
      <c r="M131" s="254"/>
      <c r="N131" s="255"/>
      <c r="O131" s="255"/>
      <c r="P131" s="255"/>
      <c r="Q131" s="255"/>
      <c r="R131" s="255"/>
      <c r="S131" s="255"/>
      <c r="T131" s="256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57" t="s">
        <v>129</v>
      </c>
      <c r="AU131" s="257" t="s">
        <v>80</v>
      </c>
      <c r="AV131" s="15" t="s">
        <v>78</v>
      </c>
      <c r="AW131" s="15" t="s">
        <v>32</v>
      </c>
      <c r="AX131" s="15" t="s">
        <v>70</v>
      </c>
      <c r="AY131" s="257" t="s">
        <v>118</v>
      </c>
    </row>
    <row r="132" s="13" customFormat="1">
      <c r="A132" s="13"/>
      <c r="B132" s="225"/>
      <c r="C132" s="226"/>
      <c r="D132" s="227" t="s">
        <v>129</v>
      </c>
      <c r="E132" s="228" t="s">
        <v>19</v>
      </c>
      <c r="F132" s="229" t="s">
        <v>173</v>
      </c>
      <c r="G132" s="226"/>
      <c r="H132" s="230">
        <v>9.5999999999999996</v>
      </c>
      <c r="I132" s="231"/>
      <c r="J132" s="226"/>
      <c r="K132" s="226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129</v>
      </c>
      <c r="AU132" s="236" t="s">
        <v>80</v>
      </c>
      <c r="AV132" s="13" t="s">
        <v>80</v>
      </c>
      <c r="AW132" s="13" t="s">
        <v>32</v>
      </c>
      <c r="AX132" s="13" t="s">
        <v>70</v>
      </c>
      <c r="AY132" s="236" t="s">
        <v>118</v>
      </c>
    </row>
    <row r="133" s="13" customFormat="1">
      <c r="A133" s="13"/>
      <c r="B133" s="225"/>
      <c r="C133" s="226"/>
      <c r="D133" s="227" t="s">
        <v>129</v>
      </c>
      <c r="E133" s="228" t="s">
        <v>19</v>
      </c>
      <c r="F133" s="229" t="s">
        <v>174</v>
      </c>
      <c r="G133" s="226"/>
      <c r="H133" s="230">
        <v>5</v>
      </c>
      <c r="I133" s="231"/>
      <c r="J133" s="226"/>
      <c r="K133" s="226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129</v>
      </c>
      <c r="AU133" s="236" t="s">
        <v>80</v>
      </c>
      <c r="AV133" s="13" t="s">
        <v>80</v>
      </c>
      <c r="AW133" s="13" t="s">
        <v>32</v>
      </c>
      <c r="AX133" s="13" t="s">
        <v>70</v>
      </c>
      <c r="AY133" s="236" t="s">
        <v>118</v>
      </c>
    </row>
    <row r="134" s="13" customFormat="1">
      <c r="A134" s="13"/>
      <c r="B134" s="225"/>
      <c r="C134" s="226"/>
      <c r="D134" s="227" t="s">
        <v>129</v>
      </c>
      <c r="E134" s="228" t="s">
        <v>19</v>
      </c>
      <c r="F134" s="229" t="s">
        <v>175</v>
      </c>
      <c r="G134" s="226"/>
      <c r="H134" s="230">
        <v>2.8799999999999999</v>
      </c>
      <c r="I134" s="231"/>
      <c r="J134" s="226"/>
      <c r="K134" s="226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129</v>
      </c>
      <c r="AU134" s="236" t="s">
        <v>80</v>
      </c>
      <c r="AV134" s="13" t="s">
        <v>80</v>
      </c>
      <c r="AW134" s="13" t="s">
        <v>32</v>
      </c>
      <c r="AX134" s="13" t="s">
        <v>70</v>
      </c>
      <c r="AY134" s="236" t="s">
        <v>118</v>
      </c>
    </row>
    <row r="135" s="16" customFormat="1">
      <c r="A135" s="16"/>
      <c r="B135" s="258"/>
      <c r="C135" s="259"/>
      <c r="D135" s="227" t="s">
        <v>129</v>
      </c>
      <c r="E135" s="260" t="s">
        <v>19</v>
      </c>
      <c r="F135" s="261" t="s">
        <v>153</v>
      </c>
      <c r="G135" s="259"/>
      <c r="H135" s="262">
        <v>17.48</v>
      </c>
      <c r="I135" s="263"/>
      <c r="J135" s="259"/>
      <c r="K135" s="259"/>
      <c r="L135" s="264"/>
      <c r="M135" s="265"/>
      <c r="N135" s="266"/>
      <c r="O135" s="266"/>
      <c r="P135" s="266"/>
      <c r="Q135" s="266"/>
      <c r="R135" s="266"/>
      <c r="S135" s="266"/>
      <c r="T135" s="267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T135" s="268" t="s">
        <v>129</v>
      </c>
      <c r="AU135" s="268" t="s">
        <v>80</v>
      </c>
      <c r="AV135" s="16" t="s">
        <v>139</v>
      </c>
      <c r="AW135" s="16" t="s">
        <v>32</v>
      </c>
      <c r="AX135" s="16" t="s">
        <v>70</v>
      </c>
      <c r="AY135" s="268" t="s">
        <v>118</v>
      </c>
    </row>
    <row r="136" s="15" customFormat="1">
      <c r="A136" s="15"/>
      <c r="B136" s="248"/>
      <c r="C136" s="249"/>
      <c r="D136" s="227" t="s">
        <v>129</v>
      </c>
      <c r="E136" s="250" t="s">
        <v>19</v>
      </c>
      <c r="F136" s="251" t="s">
        <v>176</v>
      </c>
      <c r="G136" s="249"/>
      <c r="H136" s="250" t="s">
        <v>19</v>
      </c>
      <c r="I136" s="252"/>
      <c r="J136" s="249"/>
      <c r="K136" s="249"/>
      <c r="L136" s="253"/>
      <c r="M136" s="254"/>
      <c r="N136" s="255"/>
      <c r="O136" s="255"/>
      <c r="P136" s="255"/>
      <c r="Q136" s="255"/>
      <c r="R136" s="255"/>
      <c r="S136" s="255"/>
      <c r="T136" s="25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7" t="s">
        <v>129</v>
      </c>
      <c r="AU136" s="257" t="s">
        <v>80</v>
      </c>
      <c r="AV136" s="15" t="s">
        <v>78</v>
      </c>
      <c r="AW136" s="15" t="s">
        <v>32</v>
      </c>
      <c r="AX136" s="15" t="s">
        <v>70</v>
      </c>
      <c r="AY136" s="257" t="s">
        <v>118</v>
      </c>
    </row>
    <row r="137" s="13" customFormat="1">
      <c r="A137" s="13"/>
      <c r="B137" s="225"/>
      <c r="C137" s="226"/>
      <c r="D137" s="227" t="s">
        <v>129</v>
      </c>
      <c r="E137" s="228" t="s">
        <v>19</v>
      </c>
      <c r="F137" s="229" t="s">
        <v>177</v>
      </c>
      <c r="G137" s="226"/>
      <c r="H137" s="230">
        <v>-6</v>
      </c>
      <c r="I137" s="231"/>
      <c r="J137" s="226"/>
      <c r="K137" s="226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129</v>
      </c>
      <c r="AU137" s="236" t="s">
        <v>80</v>
      </c>
      <c r="AV137" s="13" t="s">
        <v>80</v>
      </c>
      <c r="AW137" s="13" t="s">
        <v>32</v>
      </c>
      <c r="AX137" s="13" t="s">
        <v>70</v>
      </c>
      <c r="AY137" s="236" t="s">
        <v>118</v>
      </c>
    </row>
    <row r="138" s="13" customFormat="1">
      <c r="A138" s="13"/>
      <c r="B138" s="225"/>
      <c r="C138" s="226"/>
      <c r="D138" s="227" t="s">
        <v>129</v>
      </c>
      <c r="E138" s="228" t="s">
        <v>19</v>
      </c>
      <c r="F138" s="229" t="s">
        <v>178</v>
      </c>
      <c r="G138" s="226"/>
      <c r="H138" s="230">
        <v>-2</v>
      </c>
      <c r="I138" s="231"/>
      <c r="J138" s="226"/>
      <c r="K138" s="226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129</v>
      </c>
      <c r="AU138" s="236" t="s">
        <v>80</v>
      </c>
      <c r="AV138" s="13" t="s">
        <v>80</v>
      </c>
      <c r="AW138" s="13" t="s">
        <v>32</v>
      </c>
      <c r="AX138" s="13" t="s">
        <v>70</v>
      </c>
      <c r="AY138" s="236" t="s">
        <v>118</v>
      </c>
    </row>
    <row r="139" s="13" customFormat="1">
      <c r="A139" s="13"/>
      <c r="B139" s="225"/>
      <c r="C139" s="226"/>
      <c r="D139" s="227" t="s">
        <v>129</v>
      </c>
      <c r="E139" s="228" t="s">
        <v>19</v>
      </c>
      <c r="F139" s="229" t="s">
        <v>179</v>
      </c>
      <c r="G139" s="226"/>
      <c r="H139" s="230">
        <v>-3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129</v>
      </c>
      <c r="AU139" s="236" t="s">
        <v>80</v>
      </c>
      <c r="AV139" s="13" t="s">
        <v>80</v>
      </c>
      <c r="AW139" s="13" t="s">
        <v>32</v>
      </c>
      <c r="AX139" s="13" t="s">
        <v>70</v>
      </c>
      <c r="AY139" s="236" t="s">
        <v>118</v>
      </c>
    </row>
    <row r="140" s="13" customFormat="1">
      <c r="A140" s="13"/>
      <c r="B140" s="225"/>
      <c r="C140" s="226"/>
      <c r="D140" s="227" t="s">
        <v>129</v>
      </c>
      <c r="E140" s="228" t="s">
        <v>19</v>
      </c>
      <c r="F140" s="229" t="s">
        <v>180</v>
      </c>
      <c r="G140" s="226"/>
      <c r="H140" s="230">
        <v>-1.3500000000000001</v>
      </c>
      <c r="I140" s="231"/>
      <c r="J140" s="226"/>
      <c r="K140" s="226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129</v>
      </c>
      <c r="AU140" s="236" t="s">
        <v>80</v>
      </c>
      <c r="AV140" s="13" t="s">
        <v>80</v>
      </c>
      <c r="AW140" s="13" t="s">
        <v>32</v>
      </c>
      <c r="AX140" s="13" t="s">
        <v>70</v>
      </c>
      <c r="AY140" s="236" t="s">
        <v>118</v>
      </c>
    </row>
    <row r="141" s="13" customFormat="1">
      <c r="A141" s="13"/>
      <c r="B141" s="225"/>
      <c r="C141" s="226"/>
      <c r="D141" s="227" t="s">
        <v>129</v>
      </c>
      <c r="E141" s="228" t="s">
        <v>19</v>
      </c>
      <c r="F141" s="229" t="s">
        <v>181</v>
      </c>
      <c r="G141" s="226"/>
      <c r="H141" s="230">
        <v>-12.75</v>
      </c>
      <c r="I141" s="231"/>
      <c r="J141" s="226"/>
      <c r="K141" s="226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129</v>
      </c>
      <c r="AU141" s="236" t="s">
        <v>80</v>
      </c>
      <c r="AV141" s="13" t="s">
        <v>80</v>
      </c>
      <c r="AW141" s="13" t="s">
        <v>32</v>
      </c>
      <c r="AX141" s="13" t="s">
        <v>70</v>
      </c>
      <c r="AY141" s="236" t="s">
        <v>118</v>
      </c>
    </row>
    <row r="142" s="13" customFormat="1">
      <c r="A142" s="13"/>
      <c r="B142" s="225"/>
      <c r="C142" s="226"/>
      <c r="D142" s="227" t="s">
        <v>129</v>
      </c>
      <c r="E142" s="228" t="s">
        <v>19</v>
      </c>
      <c r="F142" s="229" t="s">
        <v>182</v>
      </c>
      <c r="G142" s="226"/>
      <c r="H142" s="230">
        <v>-21.300000000000001</v>
      </c>
      <c r="I142" s="231"/>
      <c r="J142" s="226"/>
      <c r="K142" s="226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129</v>
      </c>
      <c r="AU142" s="236" t="s">
        <v>80</v>
      </c>
      <c r="AV142" s="13" t="s">
        <v>80</v>
      </c>
      <c r="AW142" s="13" t="s">
        <v>32</v>
      </c>
      <c r="AX142" s="13" t="s">
        <v>70</v>
      </c>
      <c r="AY142" s="236" t="s">
        <v>118</v>
      </c>
    </row>
    <row r="143" s="16" customFormat="1">
      <c r="A143" s="16"/>
      <c r="B143" s="258"/>
      <c r="C143" s="259"/>
      <c r="D143" s="227" t="s">
        <v>129</v>
      </c>
      <c r="E143" s="260" t="s">
        <v>19</v>
      </c>
      <c r="F143" s="261" t="s">
        <v>153</v>
      </c>
      <c r="G143" s="259"/>
      <c r="H143" s="262">
        <v>-46.399999999999999</v>
      </c>
      <c r="I143" s="263"/>
      <c r="J143" s="259"/>
      <c r="K143" s="259"/>
      <c r="L143" s="264"/>
      <c r="M143" s="265"/>
      <c r="N143" s="266"/>
      <c r="O143" s="266"/>
      <c r="P143" s="266"/>
      <c r="Q143" s="266"/>
      <c r="R143" s="266"/>
      <c r="S143" s="266"/>
      <c r="T143" s="267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T143" s="268" t="s">
        <v>129</v>
      </c>
      <c r="AU143" s="268" t="s">
        <v>80</v>
      </c>
      <c r="AV143" s="16" t="s">
        <v>139</v>
      </c>
      <c r="AW143" s="16" t="s">
        <v>32</v>
      </c>
      <c r="AX143" s="16" t="s">
        <v>70</v>
      </c>
      <c r="AY143" s="268" t="s">
        <v>118</v>
      </c>
    </row>
    <row r="144" s="15" customFormat="1">
      <c r="A144" s="15"/>
      <c r="B144" s="248"/>
      <c r="C144" s="249"/>
      <c r="D144" s="227" t="s">
        <v>129</v>
      </c>
      <c r="E144" s="250" t="s">
        <v>19</v>
      </c>
      <c r="F144" s="251" t="s">
        <v>183</v>
      </c>
      <c r="G144" s="249"/>
      <c r="H144" s="250" t="s">
        <v>19</v>
      </c>
      <c r="I144" s="252"/>
      <c r="J144" s="249"/>
      <c r="K144" s="249"/>
      <c r="L144" s="253"/>
      <c r="M144" s="254"/>
      <c r="N144" s="255"/>
      <c r="O144" s="255"/>
      <c r="P144" s="255"/>
      <c r="Q144" s="255"/>
      <c r="R144" s="255"/>
      <c r="S144" s="255"/>
      <c r="T144" s="256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57" t="s">
        <v>129</v>
      </c>
      <c r="AU144" s="257" t="s">
        <v>80</v>
      </c>
      <c r="AV144" s="15" t="s">
        <v>78</v>
      </c>
      <c r="AW144" s="15" t="s">
        <v>32</v>
      </c>
      <c r="AX144" s="15" t="s">
        <v>70</v>
      </c>
      <c r="AY144" s="257" t="s">
        <v>118</v>
      </c>
    </row>
    <row r="145" s="13" customFormat="1">
      <c r="A145" s="13"/>
      <c r="B145" s="225"/>
      <c r="C145" s="226"/>
      <c r="D145" s="227" t="s">
        <v>129</v>
      </c>
      <c r="E145" s="228" t="s">
        <v>19</v>
      </c>
      <c r="F145" s="229" t="s">
        <v>184</v>
      </c>
      <c r="G145" s="226"/>
      <c r="H145" s="230">
        <v>12.75</v>
      </c>
      <c r="I145" s="231"/>
      <c r="J145" s="226"/>
      <c r="K145" s="226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129</v>
      </c>
      <c r="AU145" s="236" t="s">
        <v>80</v>
      </c>
      <c r="AV145" s="13" t="s">
        <v>80</v>
      </c>
      <c r="AW145" s="13" t="s">
        <v>32</v>
      </c>
      <c r="AX145" s="13" t="s">
        <v>70</v>
      </c>
      <c r="AY145" s="236" t="s">
        <v>118</v>
      </c>
    </row>
    <row r="146" s="13" customFormat="1">
      <c r="A146" s="13"/>
      <c r="B146" s="225"/>
      <c r="C146" s="226"/>
      <c r="D146" s="227" t="s">
        <v>129</v>
      </c>
      <c r="E146" s="228" t="s">
        <v>19</v>
      </c>
      <c r="F146" s="229" t="s">
        <v>185</v>
      </c>
      <c r="G146" s="226"/>
      <c r="H146" s="230">
        <v>21.300000000000001</v>
      </c>
      <c r="I146" s="231"/>
      <c r="J146" s="226"/>
      <c r="K146" s="226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129</v>
      </c>
      <c r="AU146" s="236" t="s">
        <v>80</v>
      </c>
      <c r="AV146" s="13" t="s">
        <v>80</v>
      </c>
      <c r="AW146" s="13" t="s">
        <v>32</v>
      </c>
      <c r="AX146" s="13" t="s">
        <v>70</v>
      </c>
      <c r="AY146" s="236" t="s">
        <v>118</v>
      </c>
    </row>
    <row r="147" s="16" customFormat="1">
      <c r="A147" s="16"/>
      <c r="B147" s="258"/>
      <c r="C147" s="259"/>
      <c r="D147" s="227" t="s">
        <v>129</v>
      </c>
      <c r="E147" s="260" t="s">
        <v>19</v>
      </c>
      <c r="F147" s="261" t="s">
        <v>153</v>
      </c>
      <c r="G147" s="259"/>
      <c r="H147" s="262">
        <v>34.049999999999997</v>
      </c>
      <c r="I147" s="263"/>
      <c r="J147" s="259"/>
      <c r="K147" s="259"/>
      <c r="L147" s="264"/>
      <c r="M147" s="265"/>
      <c r="N147" s="266"/>
      <c r="O147" s="266"/>
      <c r="P147" s="266"/>
      <c r="Q147" s="266"/>
      <c r="R147" s="266"/>
      <c r="S147" s="266"/>
      <c r="T147" s="267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T147" s="268" t="s">
        <v>129</v>
      </c>
      <c r="AU147" s="268" t="s">
        <v>80</v>
      </c>
      <c r="AV147" s="16" t="s">
        <v>139</v>
      </c>
      <c r="AW147" s="16" t="s">
        <v>32</v>
      </c>
      <c r="AX147" s="16" t="s">
        <v>70</v>
      </c>
      <c r="AY147" s="268" t="s">
        <v>118</v>
      </c>
    </row>
    <row r="148" s="14" customFormat="1">
      <c r="A148" s="14"/>
      <c r="B148" s="237"/>
      <c r="C148" s="238"/>
      <c r="D148" s="227" t="s">
        <v>129</v>
      </c>
      <c r="E148" s="239" t="s">
        <v>19</v>
      </c>
      <c r="F148" s="240" t="s">
        <v>132</v>
      </c>
      <c r="G148" s="238"/>
      <c r="H148" s="241">
        <v>186.458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7" t="s">
        <v>129</v>
      </c>
      <c r="AU148" s="247" t="s">
        <v>80</v>
      </c>
      <c r="AV148" s="14" t="s">
        <v>125</v>
      </c>
      <c r="AW148" s="14" t="s">
        <v>32</v>
      </c>
      <c r="AX148" s="14" t="s">
        <v>78</v>
      </c>
      <c r="AY148" s="247" t="s">
        <v>118</v>
      </c>
    </row>
    <row r="149" s="2" customFormat="1" ht="37.8" customHeight="1">
      <c r="A149" s="41"/>
      <c r="B149" s="42"/>
      <c r="C149" s="207" t="s">
        <v>186</v>
      </c>
      <c r="D149" s="207" t="s">
        <v>120</v>
      </c>
      <c r="E149" s="208" t="s">
        <v>187</v>
      </c>
      <c r="F149" s="209" t="s">
        <v>188</v>
      </c>
      <c r="G149" s="210" t="s">
        <v>123</v>
      </c>
      <c r="H149" s="211">
        <v>4.3499999999999996</v>
      </c>
      <c r="I149" s="212"/>
      <c r="J149" s="213">
        <f>ROUND(I149*H149,2)</f>
        <v>0</v>
      </c>
      <c r="K149" s="209" t="s">
        <v>124</v>
      </c>
      <c r="L149" s="47"/>
      <c r="M149" s="214" t="s">
        <v>19</v>
      </c>
      <c r="N149" s="215" t="s">
        <v>41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0.57999999999999996</v>
      </c>
      <c r="T149" s="217">
        <f>S149*H149</f>
        <v>2.5229999999999997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125</v>
      </c>
      <c r="AT149" s="218" t="s">
        <v>120</v>
      </c>
      <c r="AU149" s="218" t="s">
        <v>80</v>
      </c>
      <c r="AY149" s="20" t="s">
        <v>118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78</v>
      </c>
      <c r="BK149" s="219">
        <f>ROUND(I149*H149,2)</f>
        <v>0</v>
      </c>
      <c r="BL149" s="20" t="s">
        <v>125</v>
      </c>
      <c r="BM149" s="218" t="s">
        <v>189</v>
      </c>
    </row>
    <row r="150" s="2" customFormat="1">
      <c r="A150" s="41"/>
      <c r="B150" s="42"/>
      <c r="C150" s="43"/>
      <c r="D150" s="220" t="s">
        <v>127</v>
      </c>
      <c r="E150" s="43"/>
      <c r="F150" s="221" t="s">
        <v>190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127</v>
      </c>
      <c r="AU150" s="20" t="s">
        <v>80</v>
      </c>
    </row>
    <row r="151" s="15" customFormat="1">
      <c r="A151" s="15"/>
      <c r="B151" s="248"/>
      <c r="C151" s="249"/>
      <c r="D151" s="227" t="s">
        <v>129</v>
      </c>
      <c r="E151" s="250" t="s">
        <v>19</v>
      </c>
      <c r="F151" s="251" t="s">
        <v>183</v>
      </c>
      <c r="G151" s="249"/>
      <c r="H151" s="250" t="s">
        <v>19</v>
      </c>
      <c r="I151" s="252"/>
      <c r="J151" s="249"/>
      <c r="K151" s="249"/>
      <c r="L151" s="253"/>
      <c r="M151" s="254"/>
      <c r="N151" s="255"/>
      <c r="O151" s="255"/>
      <c r="P151" s="255"/>
      <c r="Q151" s="255"/>
      <c r="R151" s="255"/>
      <c r="S151" s="255"/>
      <c r="T151" s="256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57" t="s">
        <v>129</v>
      </c>
      <c r="AU151" s="257" t="s">
        <v>80</v>
      </c>
      <c r="AV151" s="15" t="s">
        <v>78</v>
      </c>
      <c r="AW151" s="15" t="s">
        <v>32</v>
      </c>
      <c r="AX151" s="15" t="s">
        <v>70</v>
      </c>
      <c r="AY151" s="257" t="s">
        <v>118</v>
      </c>
    </row>
    <row r="152" s="13" customFormat="1">
      <c r="A152" s="13"/>
      <c r="B152" s="225"/>
      <c r="C152" s="226"/>
      <c r="D152" s="227" t="s">
        <v>129</v>
      </c>
      <c r="E152" s="228" t="s">
        <v>19</v>
      </c>
      <c r="F152" s="229" t="s">
        <v>191</v>
      </c>
      <c r="G152" s="226"/>
      <c r="H152" s="230">
        <v>3</v>
      </c>
      <c r="I152" s="231"/>
      <c r="J152" s="226"/>
      <c r="K152" s="226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129</v>
      </c>
      <c r="AU152" s="236" t="s">
        <v>80</v>
      </c>
      <c r="AV152" s="13" t="s">
        <v>80</v>
      </c>
      <c r="AW152" s="13" t="s">
        <v>32</v>
      </c>
      <c r="AX152" s="13" t="s">
        <v>70</v>
      </c>
      <c r="AY152" s="236" t="s">
        <v>118</v>
      </c>
    </row>
    <row r="153" s="13" customFormat="1">
      <c r="A153" s="13"/>
      <c r="B153" s="225"/>
      <c r="C153" s="226"/>
      <c r="D153" s="227" t="s">
        <v>129</v>
      </c>
      <c r="E153" s="228" t="s">
        <v>19</v>
      </c>
      <c r="F153" s="229" t="s">
        <v>192</v>
      </c>
      <c r="G153" s="226"/>
      <c r="H153" s="230">
        <v>1.3500000000000001</v>
      </c>
      <c r="I153" s="231"/>
      <c r="J153" s="226"/>
      <c r="K153" s="226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129</v>
      </c>
      <c r="AU153" s="236" t="s">
        <v>80</v>
      </c>
      <c r="AV153" s="13" t="s">
        <v>80</v>
      </c>
      <c r="AW153" s="13" t="s">
        <v>32</v>
      </c>
      <c r="AX153" s="13" t="s">
        <v>70</v>
      </c>
      <c r="AY153" s="236" t="s">
        <v>118</v>
      </c>
    </row>
    <row r="154" s="14" customFormat="1">
      <c r="A154" s="14"/>
      <c r="B154" s="237"/>
      <c r="C154" s="238"/>
      <c r="D154" s="227" t="s">
        <v>129</v>
      </c>
      <c r="E154" s="239" t="s">
        <v>19</v>
      </c>
      <c r="F154" s="240" t="s">
        <v>132</v>
      </c>
      <c r="G154" s="238"/>
      <c r="H154" s="241">
        <v>4.3499999999999996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129</v>
      </c>
      <c r="AU154" s="247" t="s">
        <v>80</v>
      </c>
      <c r="AV154" s="14" t="s">
        <v>125</v>
      </c>
      <c r="AW154" s="14" t="s">
        <v>32</v>
      </c>
      <c r="AX154" s="14" t="s">
        <v>78</v>
      </c>
      <c r="AY154" s="247" t="s">
        <v>118</v>
      </c>
    </row>
    <row r="155" s="2" customFormat="1" ht="24.15" customHeight="1">
      <c r="A155" s="41"/>
      <c r="B155" s="42"/>
      <c r="C155" s="207" t="s">
        <v>193</v>
      </c>
      <c r="D155" s="207" t="s">
        <v>120</v>
      </c>
      <c r="E155" s="208" t="s">
        <v>194</v>
      </c>
      <c r="F155" s="209" t="s">
        <v>195</v>
      </c>
      <c r="G155" s="210" t="s">
        <v>123</v>
      </c>
      <c r="H155" s="211">
        <v>1175</v>
      </c>
      <c r="I155" s="212"/>
      <c r="J155" s="213">
        <f>ROUND(I155*H155,2)</f>
        <v>0</v>
      </c>
      <c r="K155" s="209" t="s">
        <v>124</v>
      </c>
      <c r="L155" s="47"/>
      <c r="M155" s="214" t="s">
        <v>19</v>
      </c>
      <c r="N155" s="215" t="s">
        <v>41</v>
      </c>
      <c r="O155" s="87"/>
      <c r="P155" s="216">
        <f>O155*H155</f>
        <v>0</v>
      </c>
      <c r="Q155" s="216">
        <v>6.0000000000000002E-05</v>
      </c>
      <c r="R155" s="216">
        <f>Q155*H155</f>
        <v>0.070500000000000007</v>
      </c>
      <c r="S155" s="216">
        <v>0.11500000000000001</v>
      </c>
      <c r="T155" s="217">
        <f>S155*H155</f>
        <v>135.125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125</v>
      </c>
      <c r="AT155" s="218" t="s">
        <v>120</v>
      </c>
      <c r="AU155" s="218" t="s">
        <v>80</v>
      </c>
      <c r="AY155" s="20" t="s">
        <v>118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78</v>
      </c>
      <c r="BK155" s="219">
        <f>ROUND(I155*H155,2)</f>
        <v>0</v>
      </c>
      <c r="BL155" s="20" t="s">
        <v>125</v>
      </c>
      <c r="BM155" s="218" t="s">
        <v>196</v>
      </c>
    </row>
    <row r="156" s="2" customFormat="1">
      <c r="A156" s="41"/>
      <c r="B156" s="42"/>
      <c r="C156" s="43"/>
      <c r="D156" s="220" t="s">
        <v>127</v>
      </c>
      <c r="E156" s="43"/>
      <c r="F156" s="221" t="s">
        <v>197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127</v>
      </c>
      <c r="AU156" s="20" t="s">
        <v>80</v>
      </c>
    </row>
    <row r="157" s="13" customFormat="1">
      <c r="A157" s="13"/>
      <c r="B157" s="225"/>
      <c r="C157" s="226"/>
      <c r="D157" s="227" t="s">
        <v>129</v>
      </c>
      <c r="E157" s="228" t="s">
        <v>19</v>
      </c>
      <c r="F157" s="229" t="s">
        <v>198</v>
      </c>
      <c r="G157" s="226"/>
      <c r="H157" s="230">
        <v>210</v>
      </c>
      <c r="I157" s="231"/>
      <c r="J157" s="226"/>
      <c r="K157" s="226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129</v>
      </c>
      <c r="AU157" s="236" t="s">
        <v>80</v>
      </c>
      <c r="AV157" s="13" t="s">
        <v>80</v>
      </c>
      <c r="AW157" s="13" t="s">
        <v>32</v>
      </c>
      <c r="AX157" s="13" t="s">
        <v>70</v>
      </c>
      <c r="AY157" s="236" t="s">
        <v>118</v>
      </c>
    </row>
    <row r="158" s="13" customFormat="1">
      <c r="A158" s="13"/>
      <c r="B158" s="225"/>
      <c r="C158" s="226"/>
      <c r="D158" s="227" t="s">
        <v>129</v>
      </c>
      <c r="E158" s="228" t="s">
        <v>19</v>
      </c>
      <c r="F158" s="229" t="s">
        <v>199</v>
      </c>
      <c r="G158" s="226"/>
      <c r="H158" s="230">
        <v>170</v>
      </c>
      <c r="I158" s="231"/>
      <c r="J158" s="226"/>
      <c r="K158" s="226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129</v>
      </c>
      <c r="AU158" s="236" t="s">
        <v>80</v>
      </c>
      <c r="AV158" s="13" t="s">
        <v>80</v>
      </c>
      <c r="AW158" s="13" t="s">
        <v>32</v>
      </c>
      <c r="AX158" s="13" t="s">
        <v>70</v>
      </c>
      <c r="AY158" s="236" t="s">
        <v>118</v>
      </c>
    </row>
    <row r="159" s="16" customFormat="1">
      <c r="A159" s="16"/>
      <c r="B159" s="258"/>
      <c r="C159" s="259"/>
      <c r="D159" s="227" t="s">
        <v>129</v>
      </c>
      <c r="E159" s="260" t="s">
        <v>19</v>
      </c>
      <c r="F159" s="261" t="s">
        <v>153</v>
      </c>
      <c r="G159" s="259"/>
      <c r="H159" s="262">
        <v>380</v>
      </c>
      <c r="I159" s="263"/>
      <c r="J159" s="259"/>
      <c r="K159" s="259"/>
      <c r="L159" s="264"/>
      <c r="M159" s="265"/>
      <c r="N159" s="266"/>
      <c r="O159" s="266"/>
      <c r="P159" s="266"/>
      <c r="Q159" s="266"/>
      <c r="R159" s="266"/>
      <c r="S159" s="266"/>
      <c r="T159" s="267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68" t="s">
        <v>129</v>
      </c>
      <c r="AU159" s="268" t="s">
        <v>80</v>
      </c>
      <c r="AV159" s="16" t="s">
        <v>139</v>
      </c>
      <c r="AW159" s="16" t="s">
        <v>32</v>
      </c>
      <c r="AX159" s="16" t="s">
        <v>70</v>
      </c>
      <c r="AY159" s="268" t="s">
        <v>118</v>
      </c>
    </row>
    <row r="160" s="13" customFormat="1">
      <c r="A160" s="13"/>
      <c r="B160" s="225"/>
      <c r="C160" s="226"/>
      <c r="D160" s="227" t="s">
        <v>129</v>
      </c>
      <c r="E160" s="228" t="s">
        <v>19</v>
      </c>
      <c r="F160" s="229" t="s">
        <v>200</v>
      </c>
      <c r="G160" s="226"/>
      <c r="H160" s="230">
        <v>440</v>
      </c>
      <c r="I160" s="231"/>
      <c r="J160" s="226"/>
      <c r="K160" s="226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129</v>
      </c>
      <c r="AU160" s="236" t="s">
        <v>80</v>
      </c>
      <c r="AV160" s="13" t="s">
        <v>80</v>
      </c>
      <c r="AW160" s="13" t="s">
        <v>32</v>
      </c>
      <c r="AX160" s="13" t="s">
        <v>70</v>
      </c>
      <c r="AY160" s="236" t="s">
        <v>118</v>
      </c>
    </row>
    <row r="161" s="13" customFormat="1">
      <c r="A161" s="13"/>
      <c r="B161" s="225"/>
      <c r="C161" s="226"/>
      <c r="D161" s="227" t="s">
        <v>129</v>
      </c>
      <c r="E161" s="228" t="s">
        <v>19</v>
      </c>
      <c r="F161" s="229" t="s">
        <v>201</v>
      </c>
      <c r="G161" s="226"/>
      <c r="H161" s="230">
        <v>355</v>
      </c>
      <c r="I161" s="231"/>
      <c r="J161" s="226"/>
      <c r="K161" s="226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129</v>
      </c>
      <c r="AU161" s="236" t="s">
        <v>80</v>
      </c>
      <c r="AV161" s="13" t="s">
        <v>80</v>
      </c>
      <c r="AW161" s="13" t="s">
        <v>32</v>
      </c>
      <c r="AX161" s="13" t="s">
        <v>70</v>
      </c>
      <c r="AY161" s="236" t="s">
        <v>118</v>
      </c>
    </row>
    <row r="162" s="16" customFormat="1">
      <c r="A162" s="16"/>
      <c r="B162" s="258"/>
      <c r="C162" s="259"/>
      <c r="D162" s="227" t="s">
        <v>129</v>
      </c>
      <c r="E162" s="260" t="s">
        <v>19</v>
      </c>
      <c r="F162" s="261" t="s">
        <v>153</v>
      </c>
      <c r="G162" s="259"/>
      <c r="H162" s="262">
        <v>795</v>
      </c>
      <c r="I162" s="263"/>
      <c r="J162" s="259"/>
      <c r="K162" s="259"/>
      <c r="L162" s="264"/>
      <c r="M162" s="265"/>
      <c r="N162" s="266"/>
      <c r="O162" s="266"/>
      <c r="P162" s="266"/>
      <c r="Q162" s="266"/>
      <c r="R162" s="266"/>
      <c r="S162" s="266"/>
      <c r="T162" s="267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T162" s="268" t="s">
        <v>129</v>
      </c>
      <c r="AU162" s="268" t="s">
        <v>80</v>
      </c>
      <c r="AV162" s="16" t="s">
        <v>139</v>
      </c>
      <c r="AW162" s="16" t="s">
        <v>32</v>
      </c>
      <c r="AX162" s="16" t="s">
        <v>70</v>
      </c>
      <c r="AY162" s="268" t="s">
        <v>118</v>
      </c>
    </row>
    <row r="163" s="14" customFormat="1">
      <c r="A163" s="14"/>
      <c r="B163" s="237"/>
      <c r="C163" s="238"/>
      <c r="D163" s="227" t="s">
        <v>129</v>
      </c>
      <c r="E163" s="239" t="s">
        <v>19</v>
      </c>
      <c r="F163" s="240" t="s">
        <v>132</v>
      </c>
      <c r="G163" s="238"/>
      <c r="H163" s="241">
        <v>1175</v>
      </c>
      <c r="I163" s="242"/>
      <c r="J163" s="238"/>
      <c r="K163" s="238"/>
      <c r="L163" s="243"/>
      <c r="M163" s="244"/>
      <c r="N163" s="245"/>
      <c r="O163" s="245"/>
      <c r="P163" s="245"/>
      <c r="Q163" s="245"/>
      <c r="R163" s="245"/>
      <c r="S163" s="245"/>
      <c r="T163" s="24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7" t="s">
        <v>129</v>
      </c>
      <c r="AU163" s="247" t="s">
        <v>80</v>
      </c>
      <c r="AV163" s="14" t="s">
        <v>125</v>
      </c>
      <c r="AW163" s="14" t="s">
        <v>32</v>
      </c>
      <c r="AX163" s="14" t="s">
        <v>78</v>
      </c>
      <c r="AY163" s="247" t="s">
        <v>118</v>
      </c>
    </row>
    <row r="164" s="2" customFormat="1" ht="24.15" customHeight="1">
      <c r="A164" s="41"/>
      <c r="B164" s="42"/>
      <c r="C164" s="207" t="s">
        <v>202</v>
      </c>
      <c r="D164" s="207" t="s">
        <v>120</v>
      </c>
      <c r="E164" s="208" t="s">
        <v>203</v>
      </c>
      <c r="F164" s="209" t="s">
        <v>204</v>
      </c>
      <c r="G164" s="210" t="s">
        <v>205</v>
      </c>
      <c r="H164" s="211">
        <v>306</v>
      </c>
      <c r="I164" s="212"/>
      <c r="J164" s="213">
        <f>ROUND(I164*H164,2)</f>
        <v>0</v>
      </c>
      <c r="K164" s="209" t="s">
        <v>124</v>
      </c>
      <c r="L164" s="47"/>
      <c r="M164" s="214" t="s">
        <v>19</v>
      </c>
      <c r="N164" s="215" t="s">
        <v>41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0.20499999999999999</v>
      </c>
      <c r="T164" s="217">
        <f>S164*H164</f>
        <v>62.729999999999997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125</v>
      </c>
      <c r="AT164" s="218" t="s">
        <v>120</v>
      </c>
      <c r="AU164" s="218" t="s">
        <v>80</v>
      </c>
      <c r="AY164" s="20" t="s">
        <v>118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78</v>
      </c>
      <c r="BK164" s="219">
        <f>ROUND(I164*H164,2)</f>
        <v>0</v>
      </c>
      <c r="BL164" s="20" t="s">
        <v>125</v>
      </c>
      <c r="BM164" s="218" t="s">
        <v>206</v>
      </c>
    </row>
    <row r="165" s="2" customFormat="1">
      <c r="A165" s="41"/>
      <c r="B165" s="42"/>
      <c r="C165" s="43"/>
      <c r="D165" s="220" t="s">
        <v>127</v>
      </c>
      <c r="E165" s="43"/>
      <c r="F165" s="221" t="s">
        <v>207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127</v>
      </c>
      <c r="AU165" s="20" t="s">
        <v>80</v>
      </c>
    </row>
    <row r="166" s="13" customFormat="1">
      <c r="A166" s="13"/>
      <c r="B166" s="225"/>
      <c r="C166" s="226"/>
      <c r="D166" s="227" t="s">
        <v>129</v>
      </c>
      <c r="E166" s="228" t="s">
        <v>19</v>
      </c>
      <c r="F166" s="229" t="s">
        <v>208</v>
      </c>
      <c r="G166" s="226"/>
      <c r="H166" s="230">
        <v>146</v>
      </c>
      <c r="I166" s="231"/>
      <c r="J166" s="226"/>
      <c r="K166" s="226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129</v>
      </c>
      <c r="AU166" s="236" t="s">
        <v>80</v>
      </c>
      <c r="AV166" s="13" t="s">
        <v>80</v>
      </c>
      <c r="AW166" s="13" t="s">
        <v>32</v>
      </c>
      <c r="AX166" s="13" t="s">
        <v>70</v>
      </c>
      <c r="AY166" s="236" t="s">
        <v>118</v>
      </c>
    </row>
    <row r="167" s="13" customFormat="1">
      <c r="A167" s="13"/>
      <c r="B167" s="225"/>
      <c r="C167" s="226"/>
      <c r="D167" s="227" t="s">
        <v>129</v>
      </c>
      <c r="E167" s="228" t="s">
        <v>19</v>
      </c>
      <c r="F167" s="229" t="s">
        <v>209</v>
      </c>
      <c r="G167" s="226"/>
      <c r="H167" s="230">
        <v>160</v>
      </c>
      <c r="I167" s="231"/>
      <c r="J167" s="226"/>
      <c r="K167" s="226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129</v>
      </c>
      <c r="AU167" s="236" t="s">
        <v>80</v>
      </c>
      <c r="AV167" s="13" t="s">
        <v>80</v>
      </c>
      <c r="AW167" s="13" t="s">
        <v>32</v>
      </c>
      <c r="AX167" s="13" t="s">
        <v>70</v>
      </c>
      <c r="AY167" s="236" t="s">
        <v>118</v>
      </c>
    </row>
    <row r="168" s="14" customFormat="1">
      <c r="A168" s="14"/>
      <c r="B168" s="237"/>
      <c r="C168" s="238"/>
      <c r="D168" s="227" t="s">
        <v>129</v>
      </c>
      <c r="E168" s="239" t="s">
        <v>19</v>
      </c>
      <c r="F168" s="240" t="s">
        <v>132</v>
      </c>
      <c r="G168" s="238"/>
      <c r="H168" s="241">
        <v>306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7" t="s">
        <v>129</v>
      </c>
      <c r="AU168" s="247" t="s">
        <v>80</v>
      </c>
      <c r="AV168" s="14" t="s">
        <v>125</v>
      </c>
      <c r="AW168" s="14" t="s">
        <v>32</v>
      </c>
      <c r="AX168" s="14" t="s">
        <v>78</v>
      </c>
      <c r="AY168" s="247" t="s">
        <v>118</v>
      </c>
    </row>
    <row r="169" s="2" customFormat="1" ht="49.05" customHeight="1">
      <c r="A169" s="41"/>
      <c r="B169" s="42"/>
      <c r="C169" s="207" t="s">
        <v>210</v>
      </c>
      <c r="D169" s="207" t="s">
        <v>120</v>
      </c>
      <c r="E169" s="208" t="s">
        <v>211</v>
      </c>
      <c r="F169" s="209" t="s">
        <v>212</v>
      </c>
      <c r="G169" s="210" t="s">
        <v>205</v>
      </c>
      <c r="H169" s="211">
        <v>118.40000000000001</v>
      </c>
      <c r="I169" s="212"/>
      <c r="J169" s="213">
        <f>ROUND(I169*H169,2)</f>
        <v>0</v>
      </c>
      <c r="K169" s="209" t="s">
        <v>124</v>
      </c>
      <c r="L169" s="47"/>
      <c r="M169" s="214" t="s">
        <v>19</v>
      </c>
      <c r="N169" s="215" t="s">
        <v>41</v>
      </c>
      <c r="O169" s="87"/>
      <c r="P169" s="216">
        <f>O169*H169</f>
        <v>0</v>
      </c>
      <c r="Q169" s="216">
        <v>0.036900000000000002</v>
      </c>
      <c r="R169" s="216">
        <f>Q169*H169</f>
        <v>4.3689600000000004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125</v>
      </c>
      <c r="AT169" s="218" t="s">
        <v>120</v>
      </c>
      <c r="AU169" s="218" t="s">
        <v>80</v>
      </c>
      <c r="AY169" s="20" t="s">
        <v>118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78</v>
      </c>
      <c r="BK169" s="219">
        <f>ROUND(I169*H169,2)</f>
        <v>0</v>
      </c>
      <c r="BL169" s="20" t="s">
        <v>125</v>
      </c>
      <c r="BM169" s="218" t="s">
        <v>213</v>
      </c>
    </row>
    <row r="170" s="2" customFormat="1">
      <c r="A170" s="41"/>
      <c r="B170" s="42"/>
      <c r="C170" s="43"/>
      <c r="D170" s="220" t="s">
        <v>127</v>
      </c>
      <c r="E170" s="43"/>
      <c r="F170" s="221" t="s">
        <v>214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127</v>
      </c>
      <c r="AU170" s="20" t="s">
        <v>80</v>
      </c>
    </row>
    <row r="171" s="15" customFormat="1">
      <c r="A171" s="15"/>
      <c r="B171" s="248"/>
      <c r="C171" s="249"/>
      <c r="D171" s="227" t="s">
        <v>129</v>
      </c>
      <c r="E171" s="250" t="s">
        <v>19</v>
      </c>
      <c r="F171" s="251" t="s">
        <v>215</v>
      </c>
      <c r="G171" s="249"/>
      <c r="H171" s="250" t="s">
        <v>19</v>
      </c>
      <c r="I171" s="252"/>
      <c r="J171" s="249"/>
      <c r="K171" s="249"/>
      <c r="L171" s="253"/>
      <c r="M171" s="254"/>
      <c r="N171" s="255"/>
      <c r="O171" s="255"/>
      <c r="P171" s="255"/>
      <c r="Q171" s="255"/>
      <c r="R171" s="255"/>
      <c r="S171" s="255"/>
      <c r="T171" s="256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57" t="s">
        <v>129</v>
      </c>
      <c r="AU171" s="257" t="s">
        <v>80</v>
      </c>
      <c r="AV171" s="15" t="s">
        <v>78</v>
      </c>
      <c r="AW171" s="15" t="s">
        <v>32</v>
      </c>
      <c r="AX171" s="15" t="s">
        <v>70</v>
      </c>
      <c r="AY171" s="257" t="s">
        <v>118</v>
      </c>
    </row>
    <row r="172" s="13" customFormat="1">
      <c r="A172" s="13"/>
      <c r="B172" s="225"/>
      <c r="C172" s="226"/>
      <c r="D172" s="227" t="s">
        <v>129</v>
      </c>
      <c r="E172" s="228" t="s">
        <v>19</v>
      </c>
      <c r="F172" s="229" t="s">
        <v>216</v>
      </c>
      <c r="G172" s="226"/>
      <c r="H172" s="230">
        <v>19.199999999999999</v>
      </c>
      <c r="I172" s="231"/>
      <c r="J172" s="226"/>
      <c r="K172" s="226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129</v>
      </c>
      <c r="AU172" s="236" t="s">
        <v>80</v>
      </c>
      <c r="AV172" s="13" t="s">
        <v>80</v>
      </c>
      <c r="AW172" s="13" t="s">
        <v>32</v>
      </c>
      <c r="AX172" s="13" t="s">
        <v>70</v>
      </c>
      <c r="AY172" s="236" t="s">
        <v>118</v>
      </c>
    </row>
    <row r="173" s="13" customFormat="1">
      <c r="A173" s="13"/>
      <c r="B173" s="225"/>
      <c r="C173" s="226"/>
      <c r="D173" s="227" t="s">
        <v>129</v>
      </c>
      <c r="E173" s="228" t="s">
        <v>19</v>
      </c>
      <c r="F173" s="229" t="s">
        <v>217</v>
      </c>
      <c r="G173" s="226"/>
      <c r="H173" s="230">
        <v>28.800000000000001</v>
      </c>
      <c r="I173" s="231"/>
      <c r="J173" s="226"/>
      <c r="K173" s="226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129</v>
      </c>
      <c r="AU173" s="236" t="s">
        <v>80</v>
      </c>
      <c r="AV173" s="13" t="s">
        <v>80</v>
      </c>
      <c r="AW173" s="13" t="s">
        <v>32</v>
      </c>
      <c r="AX173" s="13" t="s">
        <v>70</v>
      </c>
      <c r="AY173" s="236" t="s">
        <v>118</v>
      </c>
    </row>
    <row r="174" s="13" customFormat="1">
      <c r="A174" s="13"/>
      <c r="B174" s="225"/>
      <c r="C174" s="226"/>
      <c r="D174" s="227" t="s">
        <v>129</v>
      </c>
      <c r="E174" s="228" t="s">
        <v>19</v>
      </c>
      <c r="F174" s="229" t="s">
        <v>218</v>
      </c>
      <c r="G174" s="226"/>
      <c r="H174" s="230">
        <v>28.800000000000001</v>
      </c>
      <c r="I174" s="231"/>
      <c r="J174" s="226"/>
      <c r="K174" s="226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129</v>
      </c>
      <c r="AU174" s="236" t="s">
        <v>80</v>
      </c>
      <c r="AV174" s="13" t="s">
        <v>80</v>
      </c>
      <c r="AW174" s="13" t="s">
        <v>32</v>
      </c>
      <c r="AX174" s="13" t="s">
        <v>70</v>
      </c>
      <c r="AY174" s="236" t="s">
        <v>118</v>
      </c>
    </row>
    <row r="175" s="13" customFormat="1">
      <c r="A175" s="13"/>
      <c r="B175" s="225"/>
      <c r="C175" s="226"/>
      <c r="D175" s="227" t="s">
        <v>129</v>
      </c>
      <c r="E175" s="228" t="s">
        <v>19</v>
      </c>
      <c r="F175" s="229" t="s">
        <v>219</v>
      </c>
      <c r="G175" s="226"/>
      <c r="H175" s="230">
        <v>41.600000000000001</v>
      </c>
      <c r="I175" s="231"/>
      <c r="J175" s="226"/>
      <c r="K175" s="226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129</v>
      </c>
      <c r="AU175" s="236" t="s">
        <v>80</v>
      </c>
      <c r="AV175" s="13" t="s">
        <v>80</v>
      </c>
      <c r="AW175" s="13" t="s">
        <v>32</v>
      </c>
      <c r="AX175" s="13" t="s">
        <v>70</v>
      </c>
      <c r="AY175" s="236" t="s">
        <v>118</v>
      </c>
    </row>
    <row r="176" s="14" customFormat="1">
      <c r="A176" s="14"/>
      <c r="B176" s="237"/>
      <c r="C176" s="238"/>
      <c r="D176" s="227" t="s">
        <v>129</v>
      </c>
      <c r="E176" s="239" t="s">
        <v>19</v>
      </c>
      <c r="F176" s="240" t="s">
        <v>132</v>
      </c>
      <c r="G176" s="238"/>
      <c r="H176" s="241">
        <v>118.40000000000001</v>
      </c>
      <c r="I176" s="242"/>
      <c r="J176" s="238"/>
      <c r="K176" s="238"/>
      <c r="L176" s="243"/>
      <c r="M176" s="244"/>
      <c r="N176" s="245"/>
      <c r="O176" s="245"/>
      <c r="P176" s="245"/>
      <c r="Q176" s="245"/>
      <c r="R176" s="245"/>
      <c r="S176" s="245"/>
      <c r="T176" s="24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7" t="s">
        <v>129</v>
      </c>
      <c r="AU176" s="247" t="s">
        <v>80</v>
      </c>
      <c r="AV176" s="14" t="s">
        <v>125</v>
      </c>
      <c r="AW176" s="14" t="s">
        <v>32</v>
      </c>
      <c r="AX176" s="14" t="s">
        <v>78</v>
      </c>
      <c r="AY176" s="247" t="s">
        <v>118</v>
      </c>
    </row>
    <row r="177" s="2" customFormat="1" ht="49.05" customHeight="1">
      <c r="A177" s="41"/>
      <c r="B177" s="42"/>
      <c r="C177" s="207" t="s">
        <v>220</v>
      </c>
      <c r="D177" s="207" t="s">
        <v>120</v>
      </c>
      <c r="E177" s="208" t="s">
        <v>221</v>
      </c>
      <c r="F177" s="209" t="s">
        <v>222</v>
      </c>
      <c r="G177" s="210" t="s">
        <v>205</v>
      </c>
      <c r="H177" s="211">
        <v>19.199999999999999</v>
      </c>
      <c r="I177" s="212"/>
      <c r="J177" s="213">
        <f>ROUND(I177*H177,2)</f>
        <v>0</v>
      </c>
      <c r="K177" s="209" t="s">
        <v>124</v>
      </c>
      <c r="L177" s="47"/>
      <c r="M177" s="214" t="s">
        <v>19</v>
      </c>
      <c r="N177" s="215" t="s">
        <v>41</v>
      </c>
      <c r="O177" s="87"/>
      <c r="P177" s="216">
        <f>O177*H177</f>
        <v>0</v>
      </c>
      <c r="Q177" s="216">
        <v>0.036904300000000001</v>
      </c>
      <c r="R177" s="216">
        <f>Q177*H177</f>
        <v>0.70856255999999995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125</v>
      </c>
      <c r="AT177" s="218" t="s">
        <v>120</v>
      </c>
      <c r="AU177" s="218" t="s">
        <v>80</v>
      </c>
      <c r="AY177" s="20" t="s">
        <v>118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78</v>
      </c>
      <c r="BK177" s="219">
        <f>ROUND(I177*H177,2)</f>
        <v>0</v>
      </c>
      <c r="BL177" s="20" t="s">
        <v>125</v>
      </c>
      <c r="BM177" s="218" t="s">
        <v>223</v>
      </c>
    </row>
    <row r="178" s="2" customFormat="1">
      <c r="A178" s="41"/>
      <c r="B178" s="42"/>
      <c r="C178" s="43"/>
      <c r="D178" s="220" t="s">
        <v>127</v>
      </c>
      <c r="E178" s="43"/>
      <c r="F178" s="221" t="s">
        <v>224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127</v>
      </c>
      <c r="AU178" s="20" t="s">
        <v>80</v>
      </c>
    </row>
    <row r="179" s="15" customFormat="1">
      <c r="A179" s="15"/>
      <c r="B179" s="248"/>
      <c r="C179" s="249"/>
      <c r="D179" s="227" t="s">
        <v>129</v>
      </c>
      <c r="E179" s="250" t="s">
        <v>19</v>
      </c>
      <c r="F179" s="251" t="s">
        <v>215</v>
      </c>
      <c r="G179" s="249"/>
      <c r="H179" s="250" t="s">
        <v>19</v>
      </c>
      <c r="I179" s="252"/>
      <c r="J179" s="249"/>
      <c r="K179" s="249"/>
      <c r="L179" s="253"/>
      <c r="M179" s="254"/>
      <c r="N179" s="255"/>
      <c r="O179" s="255"/>
      <c r="P179" s="255"/>
      <c r="Q179" s="255"/>
      <c r="R179" s="255"/>
      <c r="S179" s="255"/>
      <c r="T179" s="256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57" t="s">
        <v>129</v>
      </c>
      <c r="AU179" s="257" t="s">
        <v>80</v>
      </c>
      <c r="AV179" s="15" t="s">
        <v>78</v>
      </c>
      <c r="AW179" s="15" t="s">
        <v>32</v>
      </c>
      <c r="AX179" s="15" t="s">
        <v>70</v>
      </c>
      <c r="AY179" s="257" t="s">
        <v>118</v>
      </c>
    </row>
    <row r="180" s="13" customFormat="1">
      <c r="A180" s="13"/>
      <c r="B180" s="225"/>
      <c r="C180" s="226"/>
      <c r="D180" s="227" t="s">
        <v>129</v>
      </c>
      <c r="E180" s="228" t="s">
        <v>19</v>
      </c>
      <c r="F180" s="229" t="s">
        <v>225</v>
      </c>
      <c r="G180" s="226"/>
      <c r="H180" s="230">
        <v>3.2000000000000002</v>
      </c>
      <c r="I180" s="231"/>
      <c r="J180" s="226"/>
      <c r="K180" s="226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129</v>
      </c>
      <c r="AU180" s="236" t="s">
        <v>80</v>
      </c>
      <c r="AV180" s="13" t="s">
        <v>80</v>
      </c>
      <c r="AW180" s="13" t="s">
        <v>32</v>
      </c>
      <c r="AX180" s="13" t="s">
        <v>70</v>
      </c>
      <c r="AY180" s="236" t="s">
        <v>118</v>
      </c>
    </row>
    <row r="181" s="13" customFormat="1">
      <c r="A181" s="13"/>
      <c r="B181" s="225"/>
      <c r="C181" s="226"/>
      <c r="D181" s="227" t="s">
        <v>129</v>
      </c>
      <c r="E181" s="228" t="s">
        <v>19</v>
      </c>
      <c r="F181" s="229" t="s">
        <v>226</v>
      </c>
      <c r="G181" s="226"/>
      <c r="H181" s="230">
        <v>3.2000000000000002</v>
      </c>
      <c r="I181" s="231"/>
      <c r="J181" s="226"/>
      <c r="K181" s="226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129</v>
      </c>
      <c r="AU181" s="236" t="s">
        <v>80</v>
      </c>
      <c r="AV181" s="13" t="s">
        <v>80</v>
      </c>
      <c r="AW181" s="13" t="s">
        <v>32</v>
      </c>
      <c r="AX181" s="13" t="s">
        <v>70</v>
      </c>
      <c r="AY181" s="236" t="s">
        <v>118</v>
      </c>
    </row>
    <row r="182" s="13" customFormat="1">
      <c r="A182" s="13"/>
      <c r="B182" s="225"/>
      <c r="C182" s="226"/>
      <c r="D182" s="227" t="s">
        <v>129</v>
      </c>
      <c r="E182" s="228" t="s">
        <v>19</v>
      </c>
      <c r="F182" s="229" t="s">
        <v>227</v>
      </c>
      <c r="G182" s="226"/>
      <c r="H182" s="230">
        <v>6.4000000000000004</v>
      </c>
      <c r="I182" s="231"/>
      <c r="J182" s="226"/>
      <c r="K182" s="226"/>
      <c r="L182" s="232"/>
      <c r="M182" s="233"/>
      <c r="N182" s="234"/>
      <c r="O182" s="234"/>
      <c r="P182" s="234"/>
      <c r="Q182" s="234"/>
      <c r="R182" s="234"/>
      <c r="S182" s="234"/>
      <c r="T182" s="23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6" t="s">
        <v>129</v>
      </c>
      <c r="AU182" s="236" t="s">
        <v>80</v>
      </c>
      <c r="AV182" s="13" t="s">
        <v>80</v>
      </c>
      <c r="AW182" s="13" t="s">
        <v>32</v>
      </c>
      <c r="AX182" s="13" t="s">
        <v>70</v>
      </c>
      <c r="AY182" s="236" t="s">
        <v>118</v>
      </c>
    </row>
    <row r="183" s="13" customFormat="1">
      <c r="A183" s="13"/>
      <c r="B183" s="225"/>
      <c r="C183" s="226"/>
      <c r="D183" s="227" t="s">
        <v>129</v>
      </c>
      <c r="E183" s="228" t="s">
        <v>19</v>
      </c>
      <c r="F183" s="229" t="s">
        <v>228</v>
      </c>
      <c r="G183" s="226"/>
      <c r="H183" s="230">
        <v>6.4000000000000004</v>
      </c>
      <c r="I183" s="231"/>
      <c r="J183" s="226"/>
      <c r="K183" s="226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129</v>
      </c>
      <c r="AU183" s="236" t="s">
        <v>80</v>
      </c>
      <c r="AV183" s="13" t="s">
        <v>80</v>
      </c>
      <c r="AW183" s="13" t="s">
        <v>32</v>
      </c>
      <c r="AX183" s="13" t="s">
        <v>70</v>
      </c>
      <c r="AY183" s="236" t="s">
        <v>118</v>
      </c>
    </row>
    <row r="184" s="14" customFormat="1">
      <c r="A184" s="14"/>
      <c r="B184" s="237"/>
      <c r="C184" s="238"/>
      <c r="D184" s="227" t="s">
        <v>129</v>
      </c>
      <c r="E184" s="239" t="s">
        <v>19</v>
      </c>
      <c r="F184" s="240" t="s">
        <v>132</v>
      </c>
      <c r="G184" s="238"/>
      <c r="H184" s="241">
        <v>19.199999999999999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7" t="s">
        <v>129</v>
      </c>
      <c r="AU184" s="247" t="s">
        <v>80</v>
      </c>
      <c r="AV184" s="14" t="s">
        <v>125</v>
      </c>
      <c r="AW184" s="14" t="s">
        <v>32</v>
      </c>
      <c r="AX184" s="14" t="s">
        <v>78</v>
      </c>
      <c r="AY184" s="247" t="s">
        <v>118</v>
      </c>
    </row>
    <row r="185" s="2" customFormat="1" ht="16.5" customHeight="1">
      <c r="A185" s="41"/>
      <c r="B185" s="42"/>
      <c r="C185" s="207" t="s">
        <v>229</v>
      </c>
      <c r="D185" s="207" t="s">
        <v>120</v>
      </c>
      <c r="E185" s="208" t="s">
        <v>230</v>
      </c>
      <c r="F185" s="209" t="s">
        <v>231</v>
      </c>
      <c r="G185" s="210" t="s">
        <v>123</v>
      </c>
      <c r="H185" s="211">
        <v>45</v>
      </c>
      <c r="I185" s="212"/>
      <c r="J185" s="213">
        <f>ROUND(I185*H185,2)</f>
        <v>0</v>
      </c>
      <c r="K185" s="209" t="s">
        <v>124</v>
      </c>
      <c r="L185" s="47"/>
      <c r="M185" s="214" t="s">
        <v>19</v>
      </c>
      <c r="N185" s="215" t="s">
        <v>41</v>
      </c>
      <c r="O185" s="87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125</v>
      </c>
      <c r="AT185" s="218" t="s">
        <v>120</v>
      </c>
      <c r="AU185" s="218" t="s">
        <v>80</v>
      </c>
      <c r="AY185" s="20" t="s">
        <v>118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78</v>
      </c>
      <c r="BK185" s="219">
        <f>ROUND(I185*H185,2)</f>
        <v>0</v>
      </c>
      <c r="BL185" s="20" t="s">
        <v>125</v>
      </c>
      <c r="BM185" s="218" t="s">
        <v>232</v>
      </c>
    </row>
    <row r="186" s="2" customFormat="1">
      <c r="A186" s="41"/>
      <c r="B186" s="42"/>
      <c r="C186" s="43"/>
      <c r="D186" s="220" t="s">
        <v>127</v>
      </c>
      <c r="E186" s="43"/>
      <c r="F186" s="221" t="s">
        <v>233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127</v>
      </c>
      <c r="AU186" s="20" t="s">
        <v>80</v>
      </c>
    </row>
    <row r="187" s="13" customFormat="1">
      <c r="A187" s="13"/>
      <c r="B187" s="225"/>
      <c r="C187" s="226"/>
      <c r="D187" s="227" t="s">
        <v>129</v>
      </c>
      <c r="E187" s="228" t="s">
        <v>19</v>
      </c>
      <c r="F187" s="229" t="s">
        <v>234</v>
      </c>
      <c r="G187" s="226"/>
      <c r="H187" s="230">
        <v>15</v>
      </c>
      <c r="I187" s="231"/>
      <c r="J187" s="226"/>
      <c r="K187" s="226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129</v>
      </c>
      <c r="AU187" s="236" t="s">
        <v>80</v>
      </c>
      <c r="AV187" s="13" t="s">
        <v>80</v>
      </c>
      <c r="AW187" s="13" t="s">
        <v>32</v>
      </c>
      <c r="AX187" s="13" t="s">
        <v>70</v>
      </c>
      <c r="AY187" s="236" t="s">
        <v>118</v>
      </c>
    </row>
    <row r="188" s="13" customFormat="1">
      <c r="A188" s="13"/>
      <c r="B188" s="225"/>
      <c r="C188" s="226"/>
      <c r="D188" s="227" t="s">
        <v>129</v>
      </c>
      <c r="E188" s="228" t="s">
        <v>19</v>
      </c>
      <c r="F188" s="229" t="s">
        <v>235</v>
      </c>
      <c r="G188" s="226"/>
      <c r="H188" s="230">
        <v>30</v>
      </c>
      <c r="I188" s="231"/>
      <c r="J188" s="226"/>
      <c r="K188" s="226"/>
      <c r="L188" s="232"/>
      <c r="M188" s="233"/>
      <c r="N188" s="234"/>
      <c r="O188" s="234"/>
      <c r="P188" s="234"/>
      <c r="Q188" s="234"/>
      <c r="R188" s="234"/>
      <c r="S188" s="234"/>
      <c r="T188" s="23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6" t="s">
        <v>129</v>
      </c>
      <c r="AU188" s="236" t="s">
        <v>80</v>
      </c>
      <c r="AV188" s="13" t="s">
        <v>80</v>
      </c>
      <c r="AW188" s="13" t="s">
        <v>32</v>
      </c>
      <c r="AX188" s="13" t="s">
        <v>70</v>
      </c>
      <c r="AY188" s="236" t="s">
        <v>118</v>
      </c>
    </row>
    <row r="189" s="14" customFormat="1">
      <c r="A189" s="14"/>
      <c r="B189" s="237"/>
      <c r="C189" s="238"/>
      <c r="D189" s="227" t="s">
        <v>129</v>
      </c>
      <c r="E189" s="239" t="s">
        <v>19</v>
      </c>
      <c r="F189" s="240" t="s">
        <v>132</v>
      </c>
      <c r="G189" s="238"/>
      <c r="H189" s="241">
        <v>45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7" t="s">
        <v>129</v>
      </c>
      <c r="AU189" s="247" t="s">
        <v>80</v>
      </c>
      <c r="AV189" s="14" t="s">
        <v>125</v>
      </c>
      <c r="AW189" s="14" t="s">
        <v>32</v>
      </c>
      <c r="AX189" s="14" t="s">
        <v>78</v>
      </c>
      <c r="AY189" s="247" t="s">
        <v>118</v>
      </c>
    </row>
    <row r="190" s="2" customFormat="1" ht="24.15" customHeight="1">
      <c r="A190" s="41"/>
      <c r="B190" s="42"/>
      <c r="C190" s="207" t="s">
        <v>8</v>
      </c>
      <c r="D190" s="207" t="s">
        <v>120</v>
      </c>
      <c r="E190" s="208" t="s">
        <v>236</v>
      </c>
      <c r="F190" s="209" t="s">
        <v>237</v>
      </c>
      <c r="G190" s="210" t="s">
        <v>238</v>
      </c>
      <c r="H190" s="211">
        <v>1103.423</v>
      </c>
      <c r="I190" s="212"/>
      <c r="J190" s="213">
        <f>ROUND(I190*H190,2)</f>
        <v>0</v>
      </c>
      <c r="K190" s="209" t="s">
        <v>124</v>
      </c>
      <c r="L190" s="47"/>
      <c r="M190" s="214" t="s">
        <v>19</v>
      </c>
      <c r="N190" s="215" t="s">
        <v>41</v>
      </c>
      <c r="O190" s="87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125</v>
      </c>
      <c r="AT190" s="218" t="s">
        <v>120</v>
      </c>
      <c r="AU190" s="218" t="s">
        <v>80</v>
      </c>
      <c r="AY190" s="20" t="s">
        <v>118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78</v>
      </c>
      <c r="BK190" s="219">
        <f>ROUND(I190*H190,2)</f>
        <v>0</v>
      </c>
      <c r="BL190" s="20" t="s">
        <v>125</v>
      </c>
      <c r="BM190" s="218" t="s">
        <v>239</v>
      </c>
    </row>
    <row r="191" s="2" customFormat="1">
      <c r="A191" s="41"/>
      <c r="B191" s="42"/>
      <c r="C191" s="43"/>
      <c r="D191" s="220" t="s">
        <v>127</v>
      </c>
      <c r="E191" s="43"/>
      <c r="F191" s="221" t="s">
        <v>240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127</v>
      </c>
      <c r="AU191" s="20" t="s">
        <v>80</v>
      </c>
    </row>
    <row r="192" s="13" customFormat="1">
      <c r="A192" s="13"/>
      <c r="B192" s="225"/>
      <c r="C192" s="226"/>
      <c r="D192" s="227" t="s">
        <v>129</v>
      </c>
      <c r="E192" s="228" t="s">
        <v>19</v>
      </c>
      <c r="F192" s="229" t="s">
        <v>241</v>
      </c>
      <c r="G192" s="226"/>
      <c r="H192" s="230">
        <v>228.74199999999999</v>
      </c>
      <c r="I192" s="231"/>
      <c r="J192" s="226"/>
      <c r="K192" s="226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129</v>
      </c>
      <c r="AU192" s="236" t="s">
        <v>80</v>
      </c>
      <c r="AV192" s="13" t="s">
        <v>80</v>
      </c>
      <c r="AW192" s="13" t="s">
        <v>32</v>
      </c>
      <c r="AX192" s="13" t="s">
        <v>70</v>
      </c>
      <c r="AY192" s="236" t="s">
        <v>118</v>
      </c>
    </row>
    <row r="193" s="13" customFormat="1">
      <c r="A193" s="13"/>
      <c r="B193" s="225"/>
      <c r="C193" s="226"/>
      <c r="D193" s="227" t="s">
        <v>129</v>
      </c>
      <c r="E193" s="228" t="s">
        <v>19</v>
      </c>
      <c r="F193" s="229" t="s">
        <v>242</v>
      </c>
      <c r="G193" s="226"/>
      <c r="H193" s="230">
        <v>219.34100000000001</v>
      </c>
      <c r="I193" s="231"/>
      <c r="J193" s="226"/>
      <c r="K193" s="226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129</v>
      </c>
      <c r="AU193" s="236" t="s">
        <v>80</v>
      </c>
      <c r="AV193" s="13" t="s">
        <v>80</v>
      </c>
      <c r="AW193" s="13" t="s">
        <v>32</v>
      </c>
      <c r="AX193" s="13" t="s">
        <v>70</v>
      </c>
      <c r="AY193" s="236" t="s">
        <v>118</v>
      </c>
    </row>
    <row r="194" s="13" customFormat="1">
      <c r="A194" s="13"/>
      <c r="B194" s="225"/>
      <c r="C194" s="226"/>
      <c r="D194" s="227" t="s">
        <v>129</v>
      </c>
      <c r="E194" s="228" t="s">
        <v>19</v>
      </c>
      <c r="F194" s="229" t="s">
        <v>243</v>
      </c>
      <c r="G194" s="226"/>
      <c r="H194" s="230">
        <v>323.17200000000003</v>
      </c>
      <c r="I194" s="231"/>
      <c r="J194" s="226"/>
      <c r="K194" s="226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129</v>
      </c>
      <c r="AU194" s="236" t="s">
        <v>80</v>
      </c>
      <c r="AV194" s="13" t="s">
        <v>80</v>
      </c>
      <c r="AW194" s="13" t="s">
        <v>32</v>
      </c>
      <c r="AX194" s="13" t="s">
        <v>70</v>
      </c>
      <c r="AY194" s="236" t="s">
        <v>118</v>
      </c>
    </row>
    <row r="195" s="13" customFormat="1">
      <c r="A195" s="13"/>
      <c r="B195" s="225"/>
      <c r="C195" s="226"/>
      <c r="D195" s="227" t="s">
        <v>129</v>
      </c>
      <c r="E195" s="228" t="s">
        <v>19</v>
      </c>
      <c r="F195" s="229" t="s">
        <v>244</v>
      </c>
      <c r="G195" s="226"/>
      <c r="H195" s="230">
        <v>99.036000000000001</v>
      </c>
      <c r="I195" s="231"/>
      <c r="J195" s="226"/>
      <c r="K195" s="226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129</v>
      </c>
      <c r="AU195" s="236" t="s">
        <v>80</v>
      </c>
      <c r="AV195" s="13" t="s">
        <v>80</v>
      </c>
      <c r="AW195" s="13" t="s">
        <v>32</v>
      </c>
      <c r="AX195" s="13" t="s">
        <v>70</v>
      </c>
      <c r="AY195" s="236" t="s">
        <v>118</v>
      </c>
    </row>
    <row r="196" s="13" customFormat="1">
      <c r="A196" s="13"/>
      <c r="B196" s="225"/>
      <c r="C196" s="226"/>
      <c r="D196" s="227" t="s">
        <v>129</v>
      </c>
      <c r="E196" s="228" t="s">
        <v>19</v>
      </c>
      <c r="F196" s="229" t="s">
        <v>245</v>
      </c>
      <c r="G196" s="226"/>
      <c r="H196" s="230">
        <v>360.452</v>
      </c>
      <c r="I196" s="231"/>
      <c r="J196" s="226"/>
      <c r="K196" s="226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129</v>
      </c>
      <c r="AU196" s="236" t="s">
        <v>80</v>
      </c>
      <c r="AV196" s="13" t="s">
        <v>80</v>
      </c>
      <c r="AW196" s="13" t="s">
        <v>32</v>
      </c>
      <c r="AX196" s="13" t="s">
        <v>70</v>
      </c>
      <c r="AY196" s="236" t="s">
        <v>118</v>
      </c>
    </row>
    <row r="197" s="16" customFormat="1">
      <c r="A197" s="16"/>
      <c r="B197" s="258"/>
      <c r="C197" s="259"/>
      <c r="D197" s="227" t="s">
        <v>129</v>
      </c>
      <c r="E197" s="260" t="s">
        <v>19</v>
      </c>
      <c r="F197" s="261" t="s">
        <v>153</v>
      </c>
      <c r="G197" s="259"/>
      <c r="H197" s="262">
        <v>1230.7429999999999</v>
      </c>
      <c r="I197" s="263"/>
      <c r="J197" s="259"/>
      <c r="K197" s="259"/>
      <c r="L197" s="264"/>
      <c r="M197" s="265"/>
      <c r="N197" s="266"/>
      <c r="O197" s="266"/>
      <c r="P197" s="266"/>
      <c r="Q197" s="266"/>
      <c r="R197" s="266"/>
      <c r="S197" s="266"/>
      <c r="T197" s="267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T197" s="268" t="s">
        <v>129</v>
      </c>
      <c r="AU197" s="268" t="s">
        <v>80</v>
      </c>
      <c r="AV197" s="16" t="s">
        <v>139</v>
      </c>
      <c r="AW197" s="16" t="s">
        <v>32</v>
      </c>
      <c r="AX197" s="16" t="s">
        <v>70</v>
      </c>
      <c r="AY197" s="268" t="s">
        <v>118</v>
      </c>
    </row>
    <row r="198" s="13" customFormat="1">
      <c r="A198" s="13"/>
      <c r="B198" s="225"/>
      <c r="C198" s="226"/>
      <c r="D198" s="227" t="s">
        <v>129</v>
      </c>
      <c r="E198" s="228" t="s">
        <v>19</v>
      </c>
      <c r="F198" s="229" t="s">
        <v>246</v>
      </c>
      <c r="G198" s="226"/>
      <c r="H198" s="230">
        <v>77</v>
      </c>
      <c r="I198" s="231"/>
      <c r="J198" s="226"/>
      <c r="K198" s="226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129</v>
      </c>
      <c r="AU198" s="236" t="s">
        <v>80</v>
      </c>
      <c r="AV198" s="13" t="s">
        <v>80</v>
      </c>
      <c r="AW198" s="13" t="s">
        <v>32</v>
      </c>
      <c r="AX198" s="13" t="s">
        <v>70</v>
      </c>
      <c r="AY198" s="236" t="s">
        <v>118</v>
      </c>
    </row>
    <row r="199" s="16" customFormat="1">
      <c r="A199" s="16"/>
      <c r="B199" s="258"/>
      <c r="C199" s="259"/>
      <c r="D199" s="227" t="s">
        <v>129</v>
      </c>
      <c r="E199" s="260" t="s">
        <v>19</v>
      </c>
      <c r="F199" s="261" t="s">
        <v>153</v>
      </c>
      <c r="G199" s="259"/>
      <c r="H199" s="262">
        <v>77</v>
      </c>
      <c r="I199" s="263"/>
      <c r="J199" s="259"/>
      <c r="K199" s="259"/>
      <c r="L199" s="264"/>
      <c r="M199" s="265"/>
      <c r="N199" s="266"/>
      <c r="O199" s="266"/>
      <c r="P199" s="266"/>
      <c r="Q199" s="266"/>
      <c r="R199" s="266"/>
      <c r="S199" s="266"/>
      <c r="T199" s="267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68" t="s">
        <v>129</v>
      </c>
      <c r="AU199" s="268" t="s">
        <v>80</v>
      </c>
      <c r="AV199" s="16" t="s">
        <v>139</v>
      </c>
      <c r="AW199" s="16" t="s">
        <v>32</v>
      </c>
      <c r="AX199" s="16" t="s">
        <v>70</v>
      </c>
      <c r="AY199" s="268" t="s">
        <v>118</v>
      </c>
    </row>
    <row r="200" s="15" customFormat="1">
      <c r="A200" s="15"/>
      <c r="B200" s="248"/>
      <c r="C200" s="249"/>
      <c r="D200" s="227" t="s">
        <v>129</v>
      </c>
      <c r="E200" s="250" t="s">
        <v>19</v>
      </c>
      <c r="F200" s="251" t="s">
        <v>247</v>
      </c>
      <c r="G200" s="249"/>
      <c r="H200" s="250" t="s">
        <v>19</v>
      </c>
      <c r="I200" s="252"/>
      <c r="J200" s="249"/>
      <c r="K200" s="249"/>
      <c r="L200" s="253"/>
      <c r="M200" s="254"/>
      <c r="N200" s="255"/>
      <c r="O200" s="255"/>
      <c r="P200" s="255"/>
      <c r="Q200" s="255"/>
      <c r="R200" s="255"/>
      <c r="S200" s="255"/>
      <c r="T200" s="256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57" t="s">
        <v>129</v>
      </c>
      <c r="AU200" s="257" t="s">
        <v>80</v>
      </c>
      <c r="AV200" s="15" t="s">
        <v>78</v>
      </c>
      <c r="AW200" s="15" t="s">
        <v>32</v>
      </c>
      <c r="AX200" s="15" t="s">
        <v>70</v>
      </c>
      <c r="AY200" s="257" t="s">
        <v>118</v>
      </c>
    </row>
    <row r="201" s="15" customFormat="1">
      <c r="A201" s="15"/>
      <c r="B201" s="248"/>
      <c r="C201" s="249"/>
      <c r="D201" s="227" t="s">
        <v>129</v>
      </c>
      <c r="E201" s="250" t="s">
        <v>19</v>
      </c>
      <c r="F201" s="251" t="s">
        <v>161</v>
      </c>
      <c r="G201" s="249"/>
      <c r="H201" s="250" t="s">
        <v>19</v>
      </c>
      <c r="I201" s="252"/>
      <c r="J201" s="249"/>
      <c r="K201" s="249"/>
      <c r="L201" s="253"/>
      <c r="M201" s="254"/>
      <c r="N201" s="255"/>
      <c r="O201" s="255"/>
      <c r="P201" s="255"/>
      <c r="Q201" s="255"/>
      <c r="R201" s="255"/>
      <c r="S201" s="255"/>
      <c r="T201" s="256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57" t="s">
        <v>129</v>
      </c>
      <c r="AU201" s="257" t="s">
        <v>80</v>
      </c>
      <c r="AV201" s="15" t="s">
        <v>78</v>
      </c>
      <c r="AW201" s="15" t="s">
        <v>32</v>
      </c>
      <c r="AX201" s="15" t="s">
        <v>70</v>
      </c>
      <c r="AY201" s="257" t="s">
        <v>118</v>
      </c>
    </row>
    <row r="202" s="13" customFormat="1">
      <c r="A202" s="13"/>
      <c r="B202" s="225"/>
      <c r="C202" s="226"/>
      <c r="D202" s="227" t="s">
        <v>129</v>
      </c>
      <c r="E202" s="228" t="s">
        <v>19</v>
      </c>
      <c r="F202" s="229" t="s">
        <v>248</v>
      </c>
      <c r="G202" s="226"/>
      <c r="H202" s="230">
        <v>-36.671999999999997</v>
      </c>
      <c r="I202" s="231"/>
      <c r="J202" s="226"/>
      <c r="K202" s="226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129</v>
      </c>
      <c r="AU202" s="236" t="s">
        <v>80</v>
      </c>
      <c r="AV202" s="13" t="s">
        <v>80</v>
      </c>
      <c r="AW202" s="13" t="s">
        <v>32</v>
      </c>
      <c r="AX202" s="13" t="s">
        <v>70</v>
      </c>
      <c r="AY202" s="236" t="s">
        <v>118</v>
      </c>
    </row>
    <row r="203" s="13" customFormat="1">
      <c r="A203" s="13"/>
      <c r="B203" s="225"/>
      <c r="C203" s="226"/>
      <c r="D203" s="227" t="s">
        <v>129</v>
      </c>
      <c r="E203" s="228" t="s">
        <v>19</v>
      </c>
      <c r="F203" s="229" t="s">
        <v>249</v>
      </c>
      <c r="G203" s="226"/>
      <c r="H203" s="230">
        <v>-2.7999999999999998</v>
      </c>
      <c r="I203" s="231"/>
      <c r="J203" s="226"/>
      <c r="K203" s="226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129</v>
      </c>
      <c r="AU203" s="236" t="s">
        <v>80</v>
      </c>
      <c r="AV203" s="13" t="s">
        <v>80</v>
      </c>
      <c r="AW203" s="13" t="s">
        <v>32</v>
      </c>
      <c r="AX203" s="13" t="s">
        <v>70</v>
      </c>
      <c r="AY203" s="236" t="s">
        <v>118</v>
      </c>
    </row>
    <row r="204" s="15" customFormat="1">
      <c r="A204" s="15"/>
      <c r="B204" s="248"/>
      <c r="C204" s="249"/>
      <c r="D204" s="227" t="s">
        <v>129</v>
      </c>
      <c r="E204" s="250" t="s">
        <v>19</v>
      </c>
      <c r="F204" s="251" t="s">
        <v>164</v>
      </c>
      <c r="G204" s="249"/>
      <c r="H204" s="250" t="s">
        <v>19</v>
      </c>
      <c r="I204" s="252"/>
      <c r="J204" s="249"/>
      <c r="K204" s="249"/>
      <c r="L204" s="253"/>
      <c r="M204" s="254"/>
      <c r="N204" s="255"/>
      <c r="O204" s="255"/>
      <c r="P204" s="255"/>
      <c r="Q204" s="255"/>
      <c r="R204" s="255"/>
      <c r="S204" s="255"/>
      <c r="T204" s="256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57" t="s">
        <v>129</v>
      </c>
      <c r="AU204" s="257" t="s">
        <v>80</v>
      </c>
      <c r="AV204" s="15" t="s">
        <v>78</v>
      </c>
      <c r="AW204" s="15" t="s">
        <v>32</v>
      </c>
      <c r="AX204" s="15" t="s">
        <v>70</v>
      </c>
      <c r="AY204" s="257" t="s">
        <v>118</v>
      </c>
    </row>
    <row r="205" s="13" customFormat="1">
      <c r="A205" s="13"/>
      <c r="B205" s="225"/>
      <c r="C205" s="226"/>
      <c r="D205" s="227" t="s">
        <v>129</v>
      </c>
      <c r="E205" s="228" t="s">
        <v>19</v>
      </c>
      <c r="F205" s="229" t="s">
        <v>250</v>
      </c>
      <c r="G205" s="226"/>
      <c r="H205" s="230">
        <v>-34.271999999999998</v>
      </c>
      <c r="I205" s="231"/>
      <c r="J205" s="226"/>
      <c r="K205" s="226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129</v>
      </c>
      <c r="AU205" s="236" t="s">
        <v>80</v>
      </c>
      <c r="AV205" s="13" t="s">
        <v>80</v>
      </c>
      <c r="AW205" s="13" t="s">
        <v>32</v>
      </c>
      <c r="AX205" s="13" t="s">
        <v>70</v>
      </c>
      <c r="AY205" s="236" t="s">
        <v>118</v>
      </c>
    </row>
    <row r="206" s="13" customFormat="1">
      <c r="A206" s="13"/>
      <c r="B206" s="225"/>
      <c r="C206" s="226"/>
      <c r="D206" s="227" t="s">
        <v>129</v>
      </c>
      <c r="E206" s="228" t="s">
        <v>19</v>
      </c>
      <c r="F206" s="229" t="s">
        <v>251</v>
      </c>
      <c r="G206" s="226"/>
      <c r="H206" s="230">
        <v>-1.6000000000000001</v>
      </c>
      <c r="I206" s="231"/>
      <c r="J206" s="226"/>
      <c r="K206" s="226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129</v>
      </c>
      <c r="AU206" s="236" t="s">
        <v>80</v>
      </c>
      <c r="AV206" s="13" t="s">
        <v>80</v>
      </c>
      <c r="AW206" s="13" t="s">
        <v>32</v>
      </c>
      <c r="AX206" s="13" t="s">
        <v>70</v>
      </c>
      <c r="AY206" s="236" t="s">
        <v>118</v>
      </c>
    </row>
    <row r="207" s="15" customFormat="1">
      <c r="A207" s="15"/>
      <c r="B207" s="248"/>
      <c r="C207" s="249"/>
      <c r="D207" s="227" t="s">
        <v>129</v>
      </c>
      <c r="E207" s="250" t="s">
        <v>19</v>
      </c>
      <c r="F207" s="251" t="s">
        <v>167</v>
      </c>
      <c r="G207" s="249"/>
      <c r="H207" s="250" t="s">
        <v>19</v>
      </c>
      <c r="I207" s="252"/>
      <c r="J207" s="249"/>
      <c r="K207" s="249"/>
      <c r="L207" s="253"/>
      <c r="M207" s="254"/>
      <c r="N207" s="255"/>
      <c r="O207" s="255"/>
      <c r="P207" s="255"/>
      <c r="Q207" s="255"/>
      <c r="R207" s="255"/>
      <c r="S207" s="255"/>
      <c r="T207" s="256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7" t="s">
        <v>129</v>
      </c>
      <c r="AU207" s="257" t="s">
        <v>80</v>
      </c>
      <c r="AV207" s="15" t="s">
        <v>78</v>
      </c>
      <c r="AW207" s="15" t="s">
        <v>32</v>
      </c>
      <c r="AX207" s="15" t="s">
        <v>70</v>
      </c>
      <c r="AY207" s="257" t="s">
        <v>118</v>
      </c>
    </row>
    <row r="208" s="13" customFormat="1">
      <c r="A208" s="13"/>
      <c r="B208" s="225"/>
      <c r="C208" s="226"/>
      <c r="D208" s="227" t="s">
        <v>129</v>
      </c>
      <c r="E208" s="228" t="s">
        <v>19</v>
      </c>
      <c r="F208" s="229" t="s">
        <v>252</v>
      </c>
      <c r="G208" s="226"/>
      <c r="H208" s="230">
        <v>-45.408000000000001</v>
      </c>
      <c r="I208" s="231"/>
      <c r="J208" s="226"/>
      <c r="K208" s="226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129</v>
      </c>
      <c r="AU208" s="236" t="s">
        <v>80</v>
      </c>
      <c r="AV208" s="13" t="s">
        <v>80</v>
      </c>
      <c r="AW208" s="13" t="s">
        <v>32</v>
      </c>
      <c r="AX208" s="13" t="s">
        <v>70</v>
      </c>
      <c r="AY208" s="236" t="s">
        <v>118</v>
      </c>
    </row>
    <row r="209" s="13" customFormat="1">
      <c r="A209" s="13"/>
      <c r="B209" s="225"/>
      <c r="C209" s="226"/>
      <c r="D209" s="227" t="s">
        <v>129</v>
      </c>
      <c r="E209" s="228" t="s">
        <v>19</v>
      </c>
      <c r="F209" s="229" t="s">
        <v>253</v>
      </c>
      <c r="G209" s="226"/>
      <c r="H209" s="230">
        <v>-1.296</v>
      </c>
      <c r="I209" s="231"/>
      <c r="J209" s="226"/>
      <c r="K209" s="226"/>
      <c r="L209" s="232"/>
      <c r="M209" s="233"/>
      <c r="N209" s="234"/>
      <c r="O209" s="234"/>
      <c r="P209" s="234"/>
      <c r="Q209" s="234"/>
      <c r="R209" s="234"/>
      <c r="S209" s="234"/>
      <c r="T209" s="23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6" t="s">
        <v>129</v>
      </c>
      <c r="AU209" s="236" t="s">
        <v>80</v>
      </c>
      <c r="AV209" s="13" t="s">
        <v>80</v>
      </c>
      <c r="AW209" s="13" t="s">
        <v>32</v>
      </c>
      <c r="AX209" s="13" t="s">
        <v>70</v>
      </c>
      <c r="AY209" s="236" t="s">
        <v>118</v>
      </c>
    </row>
    <row r="210" s="13" customFormat="1">
      <c r="A210" s="13"/>
      <c r="B210" s="225"/>
      <c r="C210" s="226"/>
      <c r="D210" s="227" t="s">
        <v>129</v>
      </c>
      <c r="E210" s="228" t="s">
        <v>19</v>
      </c>
      <c r="F210" s="229" t="s">
        <v>254</v>
      </c>
      <c r="G210" s="226"/>
      <c r="H210" s="230">
        <v>-8.5920000000000005</v>
      </c>
      <c r="I210" s="231"/>
      <c r="J210" s="226"/>
      <c r="K210" s="226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129</v>
      </c>
      <c r="AU210" s="236" t="s">
        <v>80</v>
      </c>
      <c r="AV210" s="13" t="s">
        <v>80</v>
      </c>
      <c r="AW210" s="13" t="s">
        <v>32</v>
      </c>
      <c r="AX210" s="13" t="s">
        <v>70</v>
      </c>
      <c r="AY210" s="236" t="s">
        <v>118</v>
      </c>
    </row>
    <row r="211" s="13" customFormat="1">
      <c r="A211" s="13"/>
      <c r="B211" s="225"/>
      <c r="C211" s="226"/>
      <c r="D211" s="227" t="s">
        <v>129</v>
      </c>
      <c r="E211" s="228" t="s">
        <v>19</v>
      </c>
      <c r="F211" s="229" t="s">
        <v>255</v>
      </c>
      <c r="G211" s="226"/>
      <c r="H211" s="230">
        <v>-2.3999999999999999</v>
      </c>
      <c r="I211" s="231"/>
      <c r="J211" s="226"/>
      <c r="K211" s="226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129</v>
      </c>
      <c r="AU211" s="236" t="s">
        <v>80</v>
      </c>
      <c r="AV211" s="13" t="s">
        <v>80</v>
      </c>
      <c r="AW211" s="13" t="s">
        <v>32</v>
      </c>
      <c r="AX211" s="13" t="s">
        <v>70</v>
      </c>
      <c r="AY211" s="236" t="s">
        <v>118</v>
      </c>
    </row>
    <row r="212" s="13" customFormat="1">
      <c r="A212" s="13"/>
      <c r="B212" s="225"/>
      <c r="C212" s="226"/>
      <c r="D212" s="227" t="s">
        <v>129</v>
      </c>
      <c r="E212" s="228" t="s">
        <v>19</v>
      </c>
      <c r="F212" s="229" t="s">
        <v>256</v>
      </c>
      <c r="G212" s="226"/>
      <c r="H212" s="230">
        <v>-0.80000000000000004</v>
      </c>
      <c r="I212" s="231"/>
      <c r="J212" s="226"/>
      <c r="K212" s="226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129</v>
      </c>
      <c r="AU212" s="236" t="s">
        <v>80</v>
      </c>
      <c r="AV212" s="13" t="s">
        <v>80</v>
      </c>
      <c r="AW212" s="13" t="s">
        <v>32</v>
      </c>
      <c r="AX212" s="13" t="s">
        <v>70</v>
      </c>
      <c r="AY212" s="236" t="s">
        <v>118</v>
      </c>
    </row>
    <row r="213" s="15" customFormat="1">
      <c r="A213" s="15"/>
      <c r="B213" s="248"/>
      <c r="C213" s="249"/>
      <c r="D213" s="227" t="s">
        <v>129</v>
      </c>
      <c r="E213" s="250" t="s">
        <v>19</v>
      </c>
      <c r="F213" s="251" t="s">
        <v>170</v>
      </c>
      <c r="G213" s="249"/>
      <c r="H213" s="250" t="s">
        <v>19</v>
      </c>
      <c r="I213" s="252"/>
      <c r="J213" s="249"/>
      <c r="K213" s="249"/>
      <c r="L213" s="253"/>
      <c r="M213" s="254"/>
      <c r="N213" s="255"/>
      <c r="O213" s="255"/>
      <c r="P213" s="255"/>
      <c r="Q213" s="255"/>
      <c r="R213" s="255"/>
      <c r="S213" s="255"/>
      <c r="T213" s="256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57" t="s">
        <v>129</v>
      </c>
      <c r="AU213" s="257" t="s">
        <v>80</v>
      </c>
      <c r="AV213" s="15" t="s">
        <v>78</v>
      </c>
      <c r="AW213" s="15" t="s">
        <v>32</v>
      </c>
      <c r="AX213" s="15" t="s">
        <v>70</v>
      </c>
      <c r="AY213" s="257" t="s">
        <v>118</v>
      </c>
    </row>
    <row r="214" s="13" customFormat="1">
      <c r="A214" s="13"/>
      <c r="B214" s="225"/>
      <c r="C214" s="226"/>
      <c r="D214" s="227" t="s">
        <v>129</v>
      </c>
      <c r="E214" s="228" t="s">
        <v>19</v>
      </c>
      <c r="F214" s="229" t="s">
        <v>257</v>
      </c>
      <c r="G214" s="226"/>
      <c r="H214" s="230">
        <v>-55.776000000000003</v>
      </c>
      <c r="I214" s="231"/>
      <c r="J214" s="226"/>
      <c r="K214" s="226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129</v>
      </c>
      <c r="AU214" s="236" t="s">
        <v>80</v>
      </c>
      <c r="AV214" s="13" t="s">
        <v>80</v>
      </c>
      <c r="AW214" s="13" t="s">
        <v>32</v>
      </c>
      <c r="AX214" s="13" t="s">
        <v>70</v>
      </c>
      <c r="AY214" s="236" t="s">
        <v>118</v>
      </c>
    </row>
    <row r="215" s="13" customFormat="1">
      <c r="A215" s="13"/>
      <c r="B215" s="225"/>
      <c r="C215" s="226"/>
      <c r="D215" s="227" t="s">
        <v>129</v>
      </c>
      <c r="E215" s="228" t="s">
        <v>19</v>
      </c>
      <c r="F215" s="229" t="s">
        <v>255</v>
      </c>
      <c r="G215" s="226"/>
      <c r="H215" s="230">
        <v>-2.3999999999999999</v>
      </c>
      <c r="I215" s="231"/>
      <c r="J215" s="226"/>
      <c r="K215" s="226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129</v>
      </c>
      <c r="AU215" s="236" t="s">
        <v>80</v>
      </c>
      <c r="AV215" s="13" t="s">
        <v>80</v>
      </c>
      <c r="AW215" s="13" t="s">
        <v>32</v>
      </c>
      <c r="AX215" s="13" t="s">
        <v>70</v>
      </c>
      <c r="AY215" s="236" t="s">
        <v>118</v>
      </c>
    </row>
    <row r="216" s="16" customFormat="1">
      <c r="A216" s="16"/>
      <c r="B216" s="258"/>
      <c r="C216" s="259"/>
      <c r="D216" s="227" t="s">
        <v>129</v>
      </c>
      <c r="E216" s="260" t="s">
        <v>19</v>
      </c>
      <c r="F216" s="261" t="s">
        <v>153</v>
      </c>
      <c r="G216" s="259"/>
      <c r="H216" s="262">
        <v>-192.01600000000005</v>
      </c>
      <c r="I216" s="263"/>
      <c r="J216" s="259"/>
      <c r="K216" s="259"/>
      <c r="L216" s="264"/>
      <c r="M216" s="265"/>
      <c r="N216" s="266"/>
      <c r="O216" s="266"/>
      <c r="P216" s="266"/>
      <c r="Q216" s="266"/>
      <c r="R216" s="266"/>
      <c r="S216" s="266"/>
      <c r="T216" s="267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T216" s="268" t="s">
        <v>129</v>
      </c>
      <c r="AU216" s="268" t="s">
        <v>80</v>
      </c>
      <c r="AV216" s="16" t="s">
        <v>139</v>
      </c>
      <c r="AW216" s="16" t="s">
        <v>32</v>
      </c>
      <c r="AX216" s="16" t="s">
        <v>70</v>
      </c>
      <c r="AY216" s="268" t="s">
        <v>118</v>
      </c>
    </row>
    <row r="217" s="15" customFormat="1">
      <c r="A217" s="15"/>
      <c r="B217" s="248"/>
      <c r="C217" s="249"/>
      <c r="D217" s="227" t="s">
        <v>129</v>
      </c>
      <c r="E217" s="250" t="s">
        <v>19</v>
      </c>
      <c r="F217" s="251" t="s">
        <v>258</v>
      </c>
      <c r="G217" s="249"/>
      <c r="H217" s="250" t="s">
        <v>19</v>
      </c>
      <c r="I217" s="252"/>
      <c r="J217" s="249"/>
      <c r="K217" s="249"/>
      <c r="L217" s="253"/>
      <c r="M217" s="254"/>
      <c r="N217" s="255"/>
      <c r="O217" s="255"/>
      <c r="P217" s="255"/>
      <c r="Q217" s="255"/>
      <c r="R217" s="255"/>
      <c r="S217" s="255"/>
      <c r="T217" s="256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57" t="s">
        <v>129</v>
      </c>
      <c r="AU217" s="257" t="s">
        <v>80</v>
      </c>
      <c r="AV217" s="15" t="s">
        <v>78</v>
      </c>
      <c r="AW217" s="15" t="s">
        <v>32</v>
      </c>
      <c r="AX217" s="15" t="s">
        <v>70</v>
      </c>
      <c r="AY217" s="257" t="s">
        <v>118</v>
      </c>
    </row>
    <row r="218" s="13" customFormat="1">
      <c r="A218" s="13"/>
      <c r="B218" s="225"/>
      <c r="C218" s="226"/>
      <c r="D218" s="227" t="s">
        <v>129</v>
      </c>
      <c r="E218" s="228" t="s">
        <v>19</v>
      </c>
      <c r="F218" s="229" t="s">
        <v>259</v>
      </c>
      <c r="G218" s="226"/>
      <c r="H218" s="230">
        <v>60</v>
      </c>
      <c r="I218" s="231"/>
      <c r="J218" s="226"/>
      <c r="K218" s="226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129</v>
      </c>
      <c r="AU218" s="236" t="s">
        <v>80</v>
      </c>
      <c r="AV218" s="13" t="s">
        <v>80</v>
      </c>
      <c r="AW218" s="13" t="s">
        <v>32</v>
      </c>
      <c r="AX218" s="13" t="s">
        <v>70</v>
      </c>
      <c r="AY218" s="236" t="s">
        <v>118</v>
      </c>
    </row>
    <row r="219" s="13" customFormat="1">
      <c r="A219" s="13"/>
      <c r="B219" s="225"/>
      <c r="C219" s="226"/>
      <c r="D219" s="227" t="s">
        <v>129</v>
      </c>
      <c r="E219" s="228" t="s">
        <v>19</v>
      </c>
      <c r="F219" s="229" t="s">
        <v>260</v>
      </c>
      <c r="G219" s="226"/>
      <c r="H219" s="230">
        <v>31.25</v>
      </c>
      <c r="I219" s="231"/>
      <c r="J219" s="226"/>
      <c r="K219" s="226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129</v>
      </c>
      <c r="AU219" s="236" t="s">
        <v>80</v>
      </c>
      <c r="AV219" s="13" t="s">
        <v>80</v>
      </c>
      <c r="AW219" s="13" t="s">
        <v>32</v>
      </c>
      <c r="AX219" s="13" t="s">
        <v>70</v>
      </c>
      <c r="AY219" s="236" t="s">
        <v>118</v>
      </c>
    </row>
    <row r="220" s="13" customFormat="1">
      <c r="A220" s="13"/>
      <c r="B220" s="225"/>
      <c r="C220" s="226"/>
      <c r="D220" s="227" t="s">
        <v>129</v>
      </c>
      <c r="E220" s="228" t="s">
        <v>19</v>
      </c>
      <c r="F220" s="229" t="s">
        <v>261</v>
      </c>
      <c r="G220" s="226"/>
      <c r="H220" s="230">
        <v>18</v>
      </c>
      <c r="I220" s="231"/>
      <c r="J220" s="226"/>
      <c r="K220" s="226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129</v>
      </c>
      <c r="AU220" s="236" t="s">
        <v>80</v>
      </c>
      <c r="AV220" s="13" t="s">
        <v>80</v>
      </c>
      <c r="AW220" s="13" t="s">
        <v>32</v>
      </c>
      <c r="AX220" s="13" t="s">
        <v>70</v>
      </c>
      <c r="AY220" s="236" t="s">
        <v>118</v>
      </c>
    </row>
    <row r="221" s="16" customFormat="1">
      <c r="A221" s="16"/>
      <c r="B221" s="258"/>
      <c r="C221" s="259"/>
      <c r="D221" s="227" t="s">
        <v>129</v>
      </c>
      <c r="E221" s="260" t="s">
        <v>19</v>
      </c>
      <c r="F221" s="261" t="s">
        <v>153</v>
      </c>
      <c r="G221" s="259"/>
      <c r="H221" s="262">
        <v>109.25</v>
      </c>
      <c r="I221" s="263"/>
      <c r="J221" s="259"/>
      <c r="K221" s="259"/>
      <c r="L221" s="264"/>
      <c r="M221" s="265"/>
      <c r="N221" s="266"/>
      <c r="O221" s="266"/>
      <c r="P221" s="266"/>
      <c r="Q221" s="266"/>
      <c r="R221" s="266"/>
      <c r="S221" s="266"/>
      <c r="T221" s="267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T221" s="268" t="s">
        <v>129</v>
      </c>
      <c r="AU221" s="268" t="s">
        <v>80</v>
      </c>
      <c r="AV221" s="16" t="s">
        <v>139</v>
      </c>
      <c r="AW221" s="16" t="s">
        <v>32</v>
      </c>
      <c r="AX221" s="16" t="s">
        <v>70</v>
      </c>
      <c r="AY221" s="268" t="s">
        <v>118</v>
      </c>
    </row>
    <row r="222" s="15" customFormat="1">
      <c r="A222" s="15"/>
      <c r="B222" s="248"/>
      <c r="C222" s="249"/>
      <c r="D222" s="227" t="s">
        <v>129</v>
      </c>
      <c r="E222" s="250" t="s">
        <v>19</v>
      </c>
      <c r="F222" s="251" t="s">
        <v>172</v>
      </c>
      <c r="G222" s="249"/>
      <c r="H222" s="250" t="s">
        <v>19</v>
      </c>
      <c r="I222" s="252"/>
      <c r="J222" s="249"/>
      <c r="K222" s="249"/>
      <c r="L222" s="253"/>
      <c r="M222" s="254"/>
      <c r="N222" s="255"/>
      <c r="O222" s="255"/>
      <c r="P222" s="255"/>
      <c r="Q222" s="255"/>
      <c r="R222" s="255"/>
      <c r="S222" s="255"/>
      <c r="T222" s="256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57" t="s">
        <v>129</v>
      </c>
      <c r="AU222" s="257" t="s">
        <v>80</v>
      </c>
      <c r="AV222" s="15" t="s">
        <v>78</v>
      </c>
      <c r="AW222" s="15" t="s">
        <v>32</v>
      </c>
      <c r="AX222" s="15" t="s">
        <v>70</v>
      </c>
      <c r="AY222" s="257" t="s">
        <v>118</v>
      </c>
    </row>
    <row r="223" s="13" customFormat="1">
      <c r="A223" s="13"/>
      <c r="B223" s="225"/>
      <c r="C223" s="226"/>
      <c r="D223" s="227" t="s">
        <v>129</v>
      </c>
      <c r="E223" s="228" t="s">
        <v>19</v>
      </c>
      <c r="F223" s="229" t="s">
        <v>262</v>
      </c>
      <c r="G223" s="226"/>
      <c r="H223" s="230">
        <v>-9.5999999999999996</v>
      </c>
      <c r="I223" s="231"/>
      <c r="J223" s="226"/>
      <c r="K223" s="226"/>
      <c r="L223" s="232"/>
      <c r="M223" s="233"/>
      <c r="N223" s="234"/>
      <c r="O223" s="234"/>
      <c r="P223" s="234"/>
      <c r="Q223" s="234"/>
      <c r="R223" s="234"/>
      <c r="S223" s="234"/>
      <c r="T223" s="23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6" t="s">
        <v>129</v>
      </c>
      <c r="AU223" s="236" t="s">
        <v>80</v>
      </c>
      <c r="AV223" s="13" t="s">
        <v>80</v>
      </c>
      <c r="AW223" s="13" t="s">
        <v>32</v>
      </c>
      <c r="AX223" s="13" t="s">
        <v>70</v>
      </c>
      <c r="AY223" s="236" t="s">
        <v>118</v>
      </c>
    </row>
    <row r="224" s="13" customFormat="1">
      <c r="A224" s="13"/>
      <c r="B224" s="225"/>
      <c r="C224" s="226"/>
      <c r="D224" s="227" t="s">
        <v>129</v>
      </c>
      <c r="E224" s="228" t="s">
        <v>19</v>
      </c>
      <c r="F224" s="229" t="s">
        <v>263</v>
      </c>
      <c r="G224" s="226"/>
      <c r="H224" s="230">
        <v>-5</v>
      </c>
      <c r="I224" s="231"/>
      <c r="J224" s="226"/>
      <c r="K224" s="226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129</v>
      </c>
      <c r="AU224" s="236" t="s">
        <v>80</v>
      </c>
      <c r="AV224" s="13" t="s">
        <v>80</v>
      </c>
      <c r="AW224" s="13" t="s">
        <v>32</v>
      </c>
      <c r="AX224" s="13" t="s">
        <v>70</v>
      </c>
      <c r="AY224" s="236" t="s">
        <v>118</v>
      </c>
    </row>
    <row r="225" s="13" customFormat="1">
      <c r="A225" s="13"/>
      <c r="B225" s="225"/>
      <c r="C225" s="226"/>
      <c r="D225" s="227" t="s">
        <v>129</v>
      </c>
      <c r="E225" s="228" t="s">
        <v>19</v>
      </c>
      <c r="F225" s="229" t="s">
        <v>264</v>
      </c>
      <c r="G225" s="226"/>
      <c r="H225" s="230">
        <v>-2.8799999999999999</v>
      </c>
      <c r="I225" s="231"/>
      <c r="J225" s="226"/>
      <c r="K225" s="226"/>
      <c r="L225" s="232"/>
      <c r="M225" s="233"/>
      <c r="N225" s="234"/>
      <c r="O225" s="234"/>
      <c r="P225" s="234"/>
      <c r="Q225" s="234"/>
      <c r="R225" s="234"/>
      <c r="S225" s="234"/>
      <c r="T225" s="23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6" t="s">
        <v>129</v>
      </c>
      <c r="AU225" s="236" t="s">
        <v>80</v>
      </c>
      <c r="AV225" s="13" t="s">
        <v>80</v>
      </c>
      <c r="AW225" s="13" t="s">
        <v>32</v>
      </c>
      <c r="AX225" s="13" t="s">
        <v>70</v>
      </c>
      <c r="AY225" s="236" t="s">
        <v>118</v>
      </c>
    </row>
    <row r="226" s="16" customFormat="1">
      <c r="A226" s="16"/>
      <c r="B226" s="258"/>
      <c r="C226" s="259"/>
      <c r="D226" s="227" t="s">
        <v>129</v>
      </c>
      <c r="E226" s="260" t="s">
        <v>19</v>
      </c>
      <c r="F226" s="261" t="s">
        <v>153</v>
      </c>
      <c r="G226" s="259"/>
      <c r="H226" s="262">
        <v>-17.48</v>
      </c>
      <c r="I226" s="263"/>
      <c r="J226" s="259"/>
      <c r="K226" s="259"/>
      <c r="L226" s="264"/>
      <c r="M226" s="265"/>
      <c r="N226" s="266"/>
      <c r="O226" s="266"/>
      <c r="P226" s="266"/>
      <c r="Q226" s="266"/>
      <c r="R226" s="266"/>
      <c r="S226" s="266"/>
      <c r="T226" s="267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T226" s="268" t="s">
        <v>129</v>
      </c>
      <c r="AU226" s="268" t="s">
        <v>80</v>
      </c>
      <c r="AV226" s="16" t="s">
        <v>139</v>
      </c>
      <c r="AW226" s="16" t="s">
        <v>32</v>
      </c>
      <c r="AX226" s="16" t="s">
        <v>70</v>
      </c>
      <c r="AY226" s="268" t="s">
        <v>118</v>
      </c>
    </row>
    <row r="227" s="15" customFormat="1">
      <c r="A227" s="15"/>
      <c r="B227" s="248"/>
      <c r="C227" s="249"/>
      <c r="D227" s="227" t="s">
        <v>129</v>
      </c>
      <c r="E227" s="250" t="s">
        <v>19</v>
      </c>
      <c r="F227" s="251" t="s">
        <v>265</v>
      </c>
      <c r="G227" s="249"/>
      <c r="H227" s="250" t="s">
        <v>19</v>
      </c>
      <c r="I227" s="252"/>
      <c r="J227" s="249"/>
      <c r="K227" s="249"/>
      <c r="L227" s="253"/>
      <c r="M227" s="254"/>
      <c r="N227" s="255"/>
      <c r="O227" s="255"/>
      <c r="P227" s="255"/>
      <c r="Q227" s="255"/>
      <c r="R227" s="255"/>
      <c r="S227" s="255"/>
      <c r="T227" s="256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57" t="s">
        <v>129</v>
      </c>
      <c r="AU227" s="257" t="s">
        <v>80</v>
      </c>
      <c r="AV227" s="15" t="s">
        <v>78</v>
      </c>
      <c r="AW227" s="15" t="s">
        <v>32</v>
      </c>
      <c r="AX227" s="15" t="s">
        <v>70</v>
      </c>
      <c r="AY227" s="257" t="s">
        <v>118</v>
      </c>
    </row>
    <row r="228" s="13" customFormat="1">
      <c r="A228" s="13"/>
      <c r="B228" s="225"/>
      <c r="C228" s="226"/>
      <c r="D228" s="227" t="s">
        <v>129</v>
      </c>
      <c r="E228" s="228" t="s">
        <v>19</v>
      </c>
      <c r="F228" s="229" t="s">
        <v>266</v>
      </c>
      <c r="G228" s="226"/>
      <c r="H228" s="230">
        <v>-9.6010000000000009</v>
      </c>
      <c r="I228" s="231"/>
      <c r="J228" s="226"/>
      <c r="K228" s="226"/>
      <c r="L228" s="232"/>
      <c r="M228" s="233"/>
      <c r="N228" s="234"/>
      <c r="O228" s="234"/>
      <c r="P228" s="234"/>
      <c r="Q228" s="234"/>
      <c r="R228" s="234"/>
      <c r="S228" s="234"/>
      <c r="T228" s="23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6" t="s">
        <v>129</v>
      </c>
      <c r="AU228" s="236" t="s">
        <v>80</v>
      </c>
      <c r="AV228" s="13" t="s">
        <v>80</v>
      </c>
      <c r="AW228" s="13" t="s">
        <v>32</v>
      </c>
      <c r="AX228" s="13" t="s">
        <v>70</v>
      </c>
      <c r="AY228" s="236" t="s">
        <v>118</v>
      </c>
    </row>
    <row r="229" s="13" customFormat="1">
      <c r="A229" s="13"/>
      <c r="B229" s="225"/>
      <c r="C229" s="226"/>
      <c r="D229" s="227" t="s">
        <v>129</v>
      </c>
      <c r="E229" s="228" t="s">
        <v>19</v>
      </c>
      <c r="F229" s="229" t="s">
        <v>267</v>
      </c>
      <c r="G229" s="226"/>
      <c r="H229" s="230">
        <v>-8.9719999999999995</v>
      </c>
      <c r="I229" s="231"/>
      <c r="J229" s="226"/>
      <c r="K229" s="226"/>
      <c r="L229" s="232"/>
      <c r="M229" s="233"/>
      <c r="N229" s="234"/>
      <c r="O229" s="234"/>
      <c r="P229" s="234"/>
      <c r="Q229" s="234"/>
      <c r="R229" s="234"/>
      <c r="S229" s="234"/>
      <c r="T229" s="23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129</v>
      </c>
      <c r="AU229" s="236" t="s">
        <v>80</v>
      </c>
      <c r="AV229" s="13" t="s">
        <v>80</v>
      </c>
      <c r="AW229" s="13" t="s">
        <v>32</v>
      </c>
      <c r="AX229" s="13" t="s">
        <v>70</v>
      </c>
      <c r="AY229" s="236" t="s">
        <v>118</v>
      </c>
    </row>
    <row r="230" s="13" customFormat="1">
      <c r="A230" s="13"/>
      <c r="B230" s="225"/>
      <c r="C230" s="226"/>
      <c r="D230" s="227" t="s">
        <v>129</v>
      </c>
      <c r="E230" s="228" t="s">
        <v>19</v>
      </c>
      <c r="F230" s="229" t="s">
        <v>268</v>
      </c>
      <c r="G230" s="226"/>
      <c r="H230" s="230">
        <v>-16.751000000000001</v>
      </c>
      <c r="I230" s="231"/>
      <c r="J230" s="226"/>
      <c r="K230" s="226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129</v>
      </c>
      <c r="AU230" s="236" t="s">
        <v>80</v>
      </c>
      <c r="AV230" s="13" t="s">
        <v>80</v>
      </c>
      <c r="AW230" s="13" t="s">
        <v>32</v>
      </c>
      <c r="AX230" s="13" t="s">
        <v>70</v>
      </c>
      <c r="AY230" s="236" t="s">
        <v>118</v>
      </c>
    </row>
    <row r="231" s="13" customFormat="1">
      <c r="A231" s="13"/>
      <c r="B231" s="225"/>
      <c r="C231" s="226"/>
      <c r="D231" s="227" t="s">
        <v>129</v>
      </c>
      <c r="E231" s="228" t="s">
        <v>19</v>
      </c>
      <c r="F231" s="229" t="s">
        <v>269</v>
      </c>
      <c r="G231" s="226"/>
      <c r="H231" s="230">
        <v>-14.602</v>
      </c>
      <c r="I231" s="231"/>
      <c r="J231" s="226"/>
      <c r="K231" s="226"/>
      <c r="L231" s="232"/>
      <c r="M231" s="233"/>
      <c r="N231" s="234"/>
      <c r="O231" s="234"/>
      <c r="P231" s="234"/>
      <c r="Q231" s="234"/>
      <c r="R231" s="234"/>
      <c r="S231" s="234"/>
      <c r="T231" s="23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6" t="s">
        <v>129</v>
      </c>
      <c r="AU231" s="236" t="s">
        <v>80</v>
      </c>
      <c r="AV231" s="13" t="s">
        <v>80</v>
      </c>
      <c r="AW231" s="13" t="s">
        <v>32</v>
      </c>
      <c r="AX231" s="13" t="s">
        <v>70</v>
      </c>
      <c r="AY231" s="236" t="s">
        <v>118</v>
      </c>
    </row>
    <row r="232" s="13" customFormat="1">
      <c r="A232" s="13"/>
      <c r="B232" s="225"/>
      <c r="C232" s="226"/>
      <c r="D232" s="227" t="s">
        <v>129</v>
      </c>
      <c r="E232" s="228" t="s">
        <v>19</v>
      </c>
      <c r="F232" s="229" t="s">
        <v>270</v>
      </c>
      <c r="G232" s="226"/>
      <c r="H232" s="230">
        <v>-40.152000000000001</v>
      </c>
      <c r="I232" s="231"/>
      <c r="J232" s="226"/>
      <c r="K232" s="226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129</v>
      </c>
      <c r="AU232" s="236" t="s">
        <v>80</v>
      </c>
      <c r="AV232" s="13" t="s">
        <v>80</v>
      </c>
      <c r="AW232" s="13" t="s">
        <v>32</v>
      </c>
      <c r="AX232" s="13" t="s">
        <v>70</v>
      </c>
      <c r="AY232" s="236" t="s">
        <v>118</v>
      </c>
    </row>
    <row r="233" s="13" customFormat="1">
      <c r="A233" s="13"/>
      <c r="B233" s="225"/>
      <c r="C233" s="226"/>
      <c r="D233" s="227" t="s">
        <v>129</v>
      </c>
      <c r="E233" s="228" t="s">
        <v>19</v>
      </c>
      <c r="F233" s="229" t="s">
        <v>271</v>
      </c>
      <c r="G233" s="226"/>
      <c r="H233" s="230">
        <v>-13.996</v>
      </c>
      <c r="I233" s="231"/>
      <c r="J233" s="226"/>
      <c r="K233" s="226"/>
      <c r="L233" s="232"/>
      <c r="M233" s="233"/>
      <c r="N233" s="234"/>
      <c r="O233" s="234"/>
      <c r="P233" s="234"/>
      <c r="Q233" s="234"/>
      <c r="R233" s="234"/>
      <c r="S233" s="234"/>
      <c r="T233" s="23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6" t="s">
        <v>129</v>
      </c>
      <c r="AU233" s="236" t="s">
        <v>80</v>
      </c>
      <c r="AV233" s="13" t="s">
        <v>80</v>
      </c>
      <c r="AW233" s="13" t="s">
        <v>32</v>
      </c>
      <c r="AX233" s="13" t="s">
        <v>70</v>
      </c>
      <c r="AY233" s="236" t="s">
        <v>118</v>
      </c>
    </row>
    <row r="234" s="16" customFormat="1">
      <c r="A234" s="16"/>
      <c r="B234" s="258"/>
      <c r="C234" s="259"/>
      <c r="D234" s="227" t="s">
        <v>129</v>
      </c>
      <c r="E234" s="260" t="s">
        <v>19</v>
      </c>
      <c r="F234" s="261" t="s">
        <v>153</v>
      </c>
      <c r="G234" s="259"/>
      <c r="H234" s="262">
        <v>-104.074</v>
      </c>
      <c r="I234" s="263"/>
      <c r="J234" s="259"/>
      <c r="K234" s="259"/>
      <c r="L234" s="264"/>
      <c r="M234" s="265"/>
      <c r="N234" s="266"/>
      <c r="O234" s="266"/>
      <c r="P234" s="266"/>
      <c r="Q234" s="266"/>
      <c r="R234" s="266"/>
      <c r="S234" s="266"/>
      <c r="T234" s="267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T234" s="268" t="s">
        <v>129</v>
      </c>
      <c r="AU234" s="268" t="s">
        <v>80</v>
      </c>
      <c r="AV234" s="16" t="s">
        <v>139</v>
      </c>
      <c r="AW234" s="16" t="s">
        <v>32</v>
      </c>
      <c r="AX234" s="16" t="s">
        <v>70</v>
      </c>
      <c r="AY234" s="268" t="s">
        <v>118</v>
      </c>
    </row>
    <row r="235" s="14" customFormat="1">
      <c r="A235" s="14"/>
      <c r="B235" s="237"/>
      <c r="C235" s="238"/>
      <c r="D235" s="227" t="s">
        <v>129</v>
      </c>
      <c r="E235" s="239" t="s">
        <v>19</v>
      </c>
      <c r="F235" s="240" t="s">
        <v>132</v>
      </c>
      <c r="G235" s="238"/>
      <c r="H235" s="241">
        <v>1103.4229999999996</v>
      </c>
      <c r="I235" s="242"/>
      <c r="J235" s="238"/>
      <c r="K235" s="238"/>
      <c r="L235" s="243"/>
      <c r="M235" s="244"/>
      <c r="N235" s="245"/>
      <c r="O235" s="245"/>
      <c r="P235" s="245"/>
      <c r="Q235" s="245"/>
      <c r="R235" s="245"/>
      <c r="S235" s="245"/>
      <c r="T235" s="24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7" t="s">
        <v>129</v>
      </c>
      <c r="AU235" s="247" t="s">
        <v>80</v>
      </c>
      <c r="AV235" s="14" t="s">
        <v>125</v>
      </c>
      <c r="AW235" s="14" t="s">
        <v>32</v>
      </c>
      <c r="AX235" s="14" t="s">
        <v>78</v>
      </c>
      <c r="AY235" s="247" t="s">
        <v>118</v>
      </c>
    </row>
    <row r="236" s="2" customFormat="1" ht="24.15" customHeight="1">
      <c r="A236" s="41"/>
      <c r="B236" s="42"/>
      <c r="C236" s="207" t="s">
        <v>272</v>
      </c>
      <c r="D236" s="207" t="s">
        <v>120</v>
      </c>
      <c r="E236" s="208" t="s">
        <v>273</v>
      </c>
      <c r="F236" s="209" t="s">
        <v>274</v>
      </c>
      <c r="G236" s="210" t="s">
        <v>238</v>
      </c>
      <c r="H236" s="211">
        <v>51.600000000000001</v>
      </c>
      <c r="I236" s="212"/>
      <c r="J236" s="213">
        <f>ROUND(I236*H236,2)</f>
        <v>0</v>
      </c>
      <c r="K236" s="209" t="s">
        <v>124</v>
      </c>
      <c r="L236" s="47"/>
      <c r="M236" s="214" t="s">
        <v>19</v>
      </c>
      <c r="N236" s="215" t="s">
        <v>41</v>
      </c>
      <c r="O236" s="87"/>
      <c r="P236" s="216">
        <f>O236*H236</f>
        <v>0</v>
      </c>
      <c r="Q236" s="216">
        <v>0</v>
      </c>
      <c r="R236" s="216">
        <f>Q236*H236</f>
        <v>0</v>
      </c>
      <c r="S236" s="216">
        <v>0</v>
      </c>
      <c r="T236" s="21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125</v>
      </c>
      <c r="AT236" s="218" t="s">
        <v>120</v>
      </c>
      <c r="AU236" s="218" t="s">
        <v>80</v>
      </c>
      <c r="AY236" s="20" t="s">
        <v>118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78</v>
      </c>
      <c r="BK236" s="219">
        <f>ROUND(I236*H236,2)</f>
        <v>0</v>
      </c>
      <c r="BL236" s="20" t="s">
        <v>125</v>
      </c>
      <c r="BM236" s="218" t="s">
        <v>275</v>
      </c>
    </row>
    <row r="237" s="2" customFormat="1">
      <c r="A237" s="41"/>
      <c r="B237" s="42"/>
      <c r="C237" s="43"/>
      <c r="D237" s="220" t="s">
        <v>127</v>
      </c>
      <c r="E237" s="43"/>
      <c r="F237" s="221" t="s">
        <v>276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127</v>
      </c>
      <c r="AU237" s="20" t="s">
        <v>80</v>
      </c>
    </row>
    <row r="238" s="15" customFormat="1">
      <c r="A238" s="15"/>
      <c r="B238" s="248"/>
      <c r="C238" s="249"/>
      <c r="D238" s="227" t="s">
        <v>129</v>
      </c>
      <c r="E238" s="250" t="s">
        <v>19</v>
      </c>
      <c r="F238" s="251" t="s">
        <v>215</v>
      </c>
      <c r="G238" s="249"/>
      <c r="H238" s="250" t="s">
        <v>19</v>
      </c>
      <c r="I238" s="252"/>
      <c r="J238" s="249"/>
      <c r="K238" s="249"/>
      <c r="L238" s="253"/>
      <c r="M238" s="254"/>
      <c r="N238" s="255"/>
      <c r="O238" s="255"/>
      <c r="P238" s="255"/>
      <c r="Q238" s="255"/>
      <c r="R238" s="255"/>
      <c r="S238" s="255"/>
      <c r="T238" s="256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57" t="s">
        <v>129</v>
      </c>
      <c r="AU238" s="257" t="s">
        <v>80</v>
      </c>
      <c r="AV238" s="15" t="s">
        <v>78</v>
      </c>
      <c r="AW238" s="15" t="s">
        <v>32</v>
      </c>
      <c r="AX238" s="15" t="s">
        <v>70</v>
      </c>
      <c r="AY238" s="257" t="s">
        <v>118</v>
      </c>
    </row>
    <row r="239" s="13" customFormat="1">
      <c r="A239" s="13"/>
      <c r="B239" s="225"/>
      <c r="C239" s="226"/>
      <c r="D239" s="227" t="s">
        <v>129</v>
      </c>
      <c r="E239" s="228" t="s">
        <v>19</v>
      </c>
      <c r="F239" s="229" t="s">
        <v>277</v>
      </c>
      <c r="G239" s="226"/>
      <c r="H239" s="230">
        <v>7.2000000000000002</v>
      </c>
      <c r="I239" s="231"/>
      <c r="J239" s="226"/>
      <c r="K239" s="226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129</v>
      </c>
      <c r="AU239" s="236" t="s">
        <v>80</v>
      </c>
      <c r="AV239" s="13" t="s">
        <v>80</v>
      </c>
      <c r="AW239" s="13" t="s">
        <v>32</v>
      </c>
      <c r="AX239" s="13" t="s">
        <v>70</v>
      </c>
      <c r="AY239" s="236" t="s">
        <v>118</v>
      </c>
    </row>
    <row r="240" s="13" customFormat="1">
      <c r="A240" s="13"/>
      <c r="B240" s="225"/>
      <c r="C240" s="226"/>
      <c r="D240" s="227" t="s">
        <v>129</v>
      </c>
      <c r="E240" s="228" t="s">
        <v>19</v>
      </c>
      <c r="F240" s="229" t="s">
        <v>278</v>
      </c>
      <c r="G240" s="226"/>
      <c r="H240" s="230">
        <v>10.800000000000001</v>
      </c>
      <c r="I240" s="231"/>
      <c r="J240" s="226"/>
      <c r="K240" s="226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129</v>
      </c>
      <c r="AU240" s="236" t="s">
        <v>80</v>
      </c>
      <c r="AV240" s="13" t="s">
        <v>80</v>
      </c>
      <c r="AW240" s="13" t="s">
        <v>32</v>
      </c>
      <c r="AX240" s="13" t="s">
        <v>70</v>
      </c>
      <c r="AY240" s="236" t="s">
        <v>118</v>
      </c>
    </row>
    <row r="241" s="13" customFormat="1">
      <c r="A241" s="13"/>
      <c r="B241" s="225"/>
      <c r="C241" s="226"/>
      <c r="D241" s="227" t="s">
        <v>129</v>
      </c>
      <c r="E241" s="228" t="s">
        <v>19</v>
      </c>
      <c r="F241" s="229" t="s">
        <v>279</v>
      </c>
      <c r="G241" s="226"/>
      <c r="H241" s="230">
        <v>10.800000000000001</v>
      </c>
      <c r="I241" s="231"/>
      <c r="J241" s="226"/>
      <c r="K241" s="226"/>
      <c r="L241" s="232"/>
      <c r="M241" s="233"/>
      <c r="N241" s="234"/>
      <c r="O241" s="234"/>
      <c r="P241" s="234"/>
      <c r="Q241" s="234"/>
      <c r="R241" s="234"/>
      <c r="S241" s="234"/>
      <c r="T241" s="23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6" t="s">
        <v>129</v>
      </c>
      <c r="AU241" s="236" t="s">
        <v>80</v>
      </c>
      <c r="AV241" s="13" t="s">
        <v>80</v>
      </c>
      <c r="AW241" s="13" t="s">
        <v>32</v>
      </c>
      <c r="AX241" s="13" t="s">
        <v>70</v>
      </c>
      <c r="AY241" s="236" t="s">
        <v>118</v>
      </c>
    </row>
    <row r="242" s="13" customFormat="1">
      <c r="A242" s="13"/>
      <c r="B242" s="225"/>
      <c r="C242" s="226"/>
      <c r="D242" s="227" t="s">
        <v>129</v>
      </c>
      <c r="E242" s="228" t="s">
        <v>19</v>
      </c>
      <c r="F242" s="229" t="s">
        <v>280</v>
      </c>
      <c r="G242" s="226"/>
      <c r="H242" s="230">
        <v>15.6</v>
      </c>
      <c r="I242" s="231"/>
      <c r="J242" s="226"/>
      <c r="K242" s="226"/>
      <c r="L242" s="232"/>
      <c r="M242" s="233"/>
      <c r="N242" s="234"/>
      <c r="O242" s="234"/>
      <c r="P242" s="234"/>
      <c r="Q242" s="234"/>
      <c r="R242" s="234"/>
      <c r="S242" s="234"/>
      <c r="T242" s="23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6" t="s">
        <v>129</v>
      </c>
      <c r="AU242" s="236" t="s">
        <v>80</v>
      </c>
      <c r="AV242" s="13" t="s">
        <v>80</v>
      </c>
      <c r="AW242" s="13" t="s">
        <v>32</v>
      </c>
      <c r="AX242" s="13" t="s">
        <v>70</v>
      </c>
      <c r="AY242" s="236" t="s">
        <v>118</v>
      </c>
    </row>
    <row r="243" s="16" customFormat="1">
      <c r="A243" s="16"/>
      <c r="B243" s="258"/>
      <c r="C243" s="259"/>
      <c r="D243" s="227" t="s">
        <v>129</v>
      </c>
      <c r="E243" s="260" t="s">
        <v>19</v>
      </c>
      <c r="F243" s="261" t="s">
        <v>153</v>
      </c>
      <c r="G243" s="259"/>
      <c r="H243" s="262">
        <v>44.399999999999999</v>
      </c>
      <c r="I243" s="263"/>
      <c r="J243" s="259"/>
      <c r="K243" s="259"/>
      <c r="L243" s="264"/>
      <c r="M243" s="265"/>
      <c r="N243" s="266"/>
      <c r="O243" s="266"/>
      <c r="P243" s="266"/>
      <c r="Q243" s="266"/>
      <c r="R243" s="266"/>
      <c r="S243" s="266"/>
      <c r="T243" s="267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T243" s="268" t="s">
        <v>129</v>
      </c>
      <c r="AU243" s="268" t="s">
        <v>80</v>
      </c>
      <c r="AV243" s="16" t="s">
        <v>139</v>
      </c>
      <c r="AW243" s="16" t="s">
        <v>32</v>
      </c>
      <c r="AX243" s="16" t="s">
        <v>70</v>
      </c>
      <c r="AY243" s="268" t="s">
        <v>118</v>
      </c>
    </row>
    <row r="244" s="15" customFormat="1">
      <c r="A244" s="15"/>
      <c r="B244" s="248"/>
      <c r="C244" s="249"/>
      <c r="D244" s="227" t="s">
        <v>129</v>
      </c>
      <c r="E244" s="250" t="s">
        <v>19</v>
      </c>
      <c r="F244" s="251" t="s">
        <v>215</v>
      </c>
      <c r="G244" s="249"/>
      <c r="H244" s="250" t="s">
        <v>19</v>
      </c>
      <c r="I244" s="252"/>
      <c r="J244" s="249"/>
      <c r="K244" s="249"/>
      <c r="L244" s="253"/>
      <c r="M244" s="254"/>
      <c r="N244" s="255"/>
      <c r="O244" s="255"/>
      <c r="P244" s="255"/>
      <c r="Q244" s="255"/>
      <c r="R244" s="255"/>
      <c r="S244" s="255"/>
      <c r="T244" s="256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57" t="s">
        <v>129</v>
      </c>
      <c r="AU244" s="257" t="s">
        <v>80</v>
      </c>
      <c r="AV244" s="15" t="s">
        <v>78</v>
      </c>
      <c r="AW244" s="15" t="s">
        <v>32</v>
      </c>
      <c r="AX244" s="15" t="s">
        <v>70</v>
      </c>
      <c r="AY244" s="257" t="s">
        <v>118</v>
      </c>
    </row>
    <row r="245" s="13" customFormat="1">
      <c r="A245" s="13"/>
      <c r="B245" s="225"/>
      <c r="C245" s="226"/>
      <c r="D245" s="227" t="s">
        <v>129</v>
      </c>
      <c r="E245" s="228" t="s">
        <v>19</v>
      </c>
      <c r="F245" s="229" t="s">
        <v>281</v>
      </c>
      <c r="G245" s="226"/>
      <c r="H245" s="230">
        <v>1.2</v>
      </c>
      <c r="I245" s="231"/>
      <c r="J245" s="226"/>
      <c r="K245" s="226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129</v>
      </c>
      <c r="AU245" s="236" t="s">
        <v>80</v>
      </c>
      <c r="AV245" s="13" t="s">
        <v>80</v>
      </c>
      <c r="AW245" s="13" t="s">
        <v>32</v>
      </c>
      <c r="AX245" s="13" t="s">
        <v>70</v>
      </c>
      <c r="AY245" s="236" t="s">
        <v>118</v>
      </c>
    </row>
    <row r="246" s="13" customFormat="1">
      <c r="A246" s="13"/>
      <c r="B246" s="225"/>
      <c r="C246" s="226"/>
      <c r="D246" s="227" t="s">
        <v>129</v>
      </c>
      <c r="E246" s="228" t="s">
        <v>19</v>
      </c>
      <c r="F246" s="229" t="s">
        <v>282</v>
      </c>
      <c r="G246" s="226"/>
      <c r="H246" s="230">
        <v>1.2</v>
      </c>
      <c r="I246" s="231"/>
      <c r="J246" s="226"/>
      <c r="K246" s="226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129</v>
      </c>
      <c r="AU246" s="236" t="s">
        <v>80</v>
      </c>
      <c r="AV246" s="13" t="s">
        <v>80</v>
      </c>
      <c r="AW246" s="13" t="s">
        <v>32</v>
      </c>
      <c r="AX246" s="13" t="s">
        <v>70</v>
      </c>
      <c r="AY246" s="236" t="s">
        <v>118</v>
      </c>
    </row>
    <row r="247" s="13" customFormat="1">
      <c r="A247" s="13"/>
      <c r="B247" s="225"/>
      <c r="C247" s="226"/>
      <c r="D247" s="227" t="s">
        <v>129</v>
      </c>
      <c r="E247" s="228" t="s">
        <v>19</v>
      </c>
      <c r="F247" s="229" t="s">
        <v>283</v>
      </c>
      <c r="G247" s="226"/>
      <c r="H247" s="230">
        <v>2.3999999999999999</v>
      </c>
      <c r="I247" s="231"/>
      <c r="J247" s="226"/>
      <c r="K247" s="226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129</v>
      </c>
      <c r="AU247" s="236" t="s">
        <v>80</v>
      </c>
      <c r="AV247" s="13" t="s">
        <v>80</v>
      </c>
      <c r="AW247" s="13" t="s">
        <v>32</v>
      </c>
      <c r="AX247" s="13" t="s">
        <v>70</v>
      </c>
      <c r="AY247" s="236" t="s">
        <v>118</v>
      </c>
    </row>
    <row r="248" s="13" customFormat="1">
      <c r="A248" s="13"/>
      <c r="B248" s="225"/>
      <c r="C248" s="226"/>
      <c r="D248" s="227" t="s">
        <v>129</v>
      </c>
      <c r="E248" s="228" t="s">
        <v>19</v>
      </c>
      <c r="F248" s="229" t="s">
        <v>284</v>
      </c>
      <c r="G248" s="226"/>
      <c r="H248" s="230">
        <v>2.3999999999999999</v>
      </c>
      <c r="I248" s="231"/>
      <c r="J248" s="226"/>
      <c r="K248" s="226"/>
      <c r="L248" s="232"/>
      <c r="M248" s="233"/>
      <c r="N248" s="234"/>
      <c r="O248" s="234"/>
      <c r="P248" s="234"/>
      <c r="Q248" s="234"/>
      <c r="R248" s="234"/>
      <c r="S248" s="234"/>
      <c r="T248" s="23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6" t="s">
        <v>129</v>
      </c>
      <c r="AU248" s="236" t="s">
        <v>80</v>
      </c>
      <c r="AV248" s="13" t="s">
        <v>80</v>
      </c>
      <c r="AW248" s="13" t="s">
        <v>32</v>
      </c>
      <c r="AX248" s="13" t="s">
        <v>70</v>
      </c>
      <c r="AY248" s="236" t="s">
        <v>118</v>
      </c>
    </row>
    <row r="249" s="16" customFormat="1">
      <c r="A249" s="16"/>
      <c r="B249" s="258"/>
      <c r="C249" s="259"/>
      <c r="D249" s="227" t="s">
        <v>129</v>
      </c>
      <c r="E249" s="260" t="s">
        <v>19</v>
      </c>
      <c r="F249" s="261" t="s">
        <v>153</v>
      </c>
      <c r="G249" s="259"/>
      <c r="H249" s="262">
        <v>7.2000000000000002</v>
      </c>
      <c r="I249" s="263"/>
      <c r="J249" s="259"/>
      <c r="K249" s="259"/>
      <c r="L249" s="264"/>
      <c r="M249" s="265"/>
      <c r="N249" s="266"/>
      <c r="O249" s="266"/>
      <c r="P249" s="266"/>
      <c r="Q249" s="266"/>
      <c r="R249" s="266"/>
      <c r="S249" s="266"/>
      <c r="T249" s="267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T249" s="268" t="s">
        <v>129</v>
      </c>
      <c r="AU249" s="268" t="s">
        <v>80</v>
      </c>
      <c r="AV249" s="16" t="s">
        <v>139</v>
      </c>
      <c r="AW249" s="16" t="s">
        <v>32</v>
      </c>
      <c r="AX249" s="16" t="s">
        <v>70</v>
      </c>
      <c r="AY249" s="268" t="s">
        <v>118</v>
      </c>
    </row>
    <row r="250" s="14" customFormat="1">
      <c r="A250" s="14"/>
      <c r="B250" s="237"/>
      <c r="C250" s="238"/>
      <c r="D250" s="227" t="s">
        <v>129</v>
      </c>
      <c r="E250" s="239" t="s">
        <v>19</v>
      </c>
      <c r="F250" s="240" t="s">
        <v>132</v>
      </c>
      <c r="G250" s="238"/>
      <c r="H250" s="241">
        <v>51.600000000000001</v>
      </c>
      <c r="I250" s="242"/>
      <c r="J250" s="238"/>
      <c r="K250" s="238"/>
      <c r="L250" s="243"/>
      <c r="M250" s="244"/>
      <c r="N250" s="245"/>
      <c r="O250" s="245"/>
      <c r="P250" s="245"/>
      <c r="Q250" s="245"/>
      <c r="R250" s="245"/>
      <c r="S250" s="245"/>
      <c r="T250" s="24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7" t="s">
        <v>129</v>
      </c>
      <c r="AU250" s="247" t="s">
        <v>80</v>
      </c>
      <c r="AV250" s="14" t="s">
        <v>125</v>
      </c>
      <c r="AW250" s="14" t="s">
        <v>32</v>
      </c>
      <c r="AX250" s="14" t="s">
        <v>78</v>
      </c>
      <c r="AY250" s="247" t="s">
        <v>118</v>
      </c>
    </row>
    <row r="251" s="2" customFormat="1" ht="24.15" customHeight="1">
      <c r="A251" s="41"/>
      <c r="B251" s="42"/>
      <c r="C251" s="207" t="s">
        <v>285</v>
      </c>
      <c r="D251" s="207" t="s">
        <v>120</v>
      </c>
      <c r="E251" s="208" t="s">
        <v>286</v>
      </c>
      <c r="F251" s="209" t="s">
        <v>287</v>
      </c>
      <c r="G251" s="210" t="s">
        <v>123</v>
      </c>
      <c r="H251" s="211">
        <v>2328.7379999999998</v>
      </c>
      <c r="I251" s="212"/>
      <c r="J251" s="213">
        <f>ROUND(I251*H251,2)</f>
        <v>0</v>
      </c>
      <c r="K251" s="209" t="s">
        <v>124</v>
      </c>
      <c r="L251" s="47"/>
      <c r="M251" s="214" t="s">
        <v>19</v>
      </c>
      <c r="N251" s="215" t="s">
        <v>41</v>
      </c>
      <c r="O251" s="87"/>
      <c r="P251" s="216">
        <f>O251*H251</f>
        <v>0</v>
      </c>
      <c r="Q251" s="216">
        <v>0.00058</v>
      </c>
      <c r="R251" s="216">
        <f>Q251*H251</f>
        <v>1.35066804</v>
      </c>
      <c r="S251" s="216">
        <v>0</v>
      </c>
      <c r="T251" s="217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8" t="s">
        <v>125</v>
      </c>
      <c r="AT251" s="218" t="s">
        <v>120</v>
      </c>
      <c r="AU251" s="218" t="s">
        <v>80</v>
      </c>
      <c r="AY251" s="20" t="s">
        <v>118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0" t="s">
        <v>78</v>
      </c>
      <c r="BK251" s="219">
        <f>ROUND(I251*H251,2)</f>
        <v>0</v>
      </c>
      <c r="BL251" s="20" t="s">
        <v>125</v>
      </c>
      <c r="BM251" s="218" t="s">
        <v>288</v>
      </c>
    </row>
    <row r="252" s="2" customFormat="1">
      <c r="A252" s="41"/>
      <c r="B252" s="42"/>
      <c r="C252" s="43"/>
      <c r="D252" s="220" t="s">
        <v>127</v>
      </c>
      <c r="E252" s="43"/>
      <c r="F252" s="221" t="s">
        <v>289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127</v>
      </c>
      <c r="AU252" s="20" t="s">
        <v>80</v>
      </c>
    </row>
    <row r="253" s="13" customFormat="1">
      <c r="A253" s="13"/>
      <c r="B253" s="225"/>
      <c r="C253" s="226"/>
      <c r="D253" s="227" t="s">
        <v>129</v>
      </c>
      <c r="E253" s="228" t="s">
        <v>19</v>
      </c>
      <c r="F253" s="229" t="s">
        <v>290</v>
      </c>
      <c r="G253" s="226"/>
      <c r="H253" s="230">
        <v>381.23599999999999</v>
      </c>
      <c r="I253" s="231"/>
      <c r="J253" s="226"/>
      <c r="K253" s="226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129</v>
      </c>
      <c r="AU253" s="236" t="s">
        <v>80</v>
      </c>
      <c r="AV253" s="13" t="s">
        <v>80</v>
      </c>
      <c r="AW253" s="13" t="s">
        <v>32</v>
      </c>
      <c r="AX253" s="13" t="s">
        <v>70</v>
      </c>
      <c r="AY253" s="236" t="s">
        <v>118</v>
      </c>
    </row>
    <row r="254" s="13" customFormat="1">
      <c r="A254" s="13"/>
      <c r="B254" s="225"/>
      <c r="C254" s="226"/>
      <c r="D254" s="227" t="s">
        <v>129</v>
      </c>
      <c r="E254" s="228" t="s">
        <v>19</v>
      </c>
      <c r="F254" s="229" t="s">
        <v>291</v>
      </c>
      <c r="G254" s="226"/>
      <c r="H254" s="230">
        <v>365.56799999999998</v>
      </c>
      <c r="I254" s="231"/>
      <c r="J254" s="226"/>
      <c r="K254" s="226"/>
      <c r="L254" s="232"/>
      <c r="M254" s="233"/>
      <c r="N254" s="234"/>
      <c r="O254" s="234"/>
      <c r="P254" s="234"/>
      <c r="Q254" s="234"/>
      <c r="R254" s="234"/>
      <c r="S254" s="234"/>
      <c r="T254" s="23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6" t="s">
        <v>129</v>
      </c>
      <c r="AU254" s="236" t="s">
        <v>80</v>
      </c>
      <c r="AV254" s="13" t="s">
        <v>80</v>
      </c>
      <c r="AW254" s="13" t="s">
        <v>32</v>
      </c>
      <c r="AX254" s="13" t="s">
        <v>70</v>
      </c>
      <c r="AY254" s="236" t="s">
        <v>118</v>
      </c>
    </row>
    <row r="255" s="13" customFormat="1">
      <c r="A255" s="13"/>
      <c r="B255" s="225"/>
      <c r="C255" s="226"/>
      <c r="D255" s="227" t="s">
        <v>129</v>
      </c>
      <c r="E255" s="228" t="s">
        <v>19</v>
      </c>
      <c r="F255" s="229" t="s">
        <v>292</v>
      </c>
      <c r="G255" s="226"/>
      <c r="H255" s="230">
        <v>538.62</v>
      </c>
      <c r="I255" s="231"/>
      <c r="J255" s="226"/>
      <c r="K255" s="226"/>
      <c r="L255" s="232"/>
      <c r="M255" s="233"/>
      <c r="N255" s="234"/>
      <c r="O255" s="234"/>
      <c r="P255" s="234"/>
      <c r="Q255" s="234"/>
      <c r="R255" s="234"/>
      <c r="S255" s="234"/>
      <c r="T255" s="23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6" t="s">
        <v>129</v>
      </c>
      <c r="AU255" s="236" t="s">
        <v>80</v>
      </c>
      <c r="AV255" s="13" t="s">
        <v>80</v>
      </c>
      <c r="AW255" s="13" t="s">
        <v>32</v>
      </c>
      <c r="AX255" s="13" t="s">
        <v>70</v>
      </c>
      <c r="AY255" s="236" t="s">
        <v>118</v>
      </c>
    </row>
    <row r="256" s="13" customFormat="1">
      <c r="A256" s="13"/>
      <c r="B256" s="225"/>
      <c r="C256" s="226"/>
      <c r="D256" s="227" t="s">
        <v>129</v>
      </c>
      <c r="E256" s="228" t="s">
        <v>19</v>
      </c>
      <c r="F256" s="229" t="s">
        <v>293</v>
      </c>
      <c r="G256" s="226"/>
      <c r="H256" s="230">
        <v>165.06</v>
      </c>
      <c r="I256" s="231"/>
      <c r="J256" s="226"/>
      <c r="K256" s="226"/>
      <c r="L256" s="232"/>
      <c r="M256" s="233"/>
      <c r="N256" s="234"/>
      <c r="O256" s="234"/>
      <c r="P256" s="234"/>
      <c r="Q256" s="234"/>
      <c r="R256" s="234"/>
      <c r="S256" s="234"/>
      <c r="T256" s="23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6" t="s">
        <v>129</v>
      </c>
      <c r="AU256" s="236" t="s">
        <v>80</v>
      </c>
      <c r="AV256" s="13" t="s">
        <v>80</v>
      </c>
      <c r="AW256" s="13" t="s">
        <v>32</v>
      </c>
      <c r="AX256" s="13" t="s">
        <v>70</v>
      </c>
      <c r="AY256" s="236" t="s">
        <v>118</v>
      </c>
    </row>
    <row r="257" s="13" customFormat="1">
      <c r="A257" s="13"/>
      <c r="B257" s="225"/>
      <c r="C257" s="226"/>
      <c r="D257" s="227" t="s">
        <v>129</v>
      </c>
      <c r="E257" s="228" t="s">
        <v>19</v>
      </c>
      <c r="F257" s="229" t="s">
        <v>294</v>
      </c>
      <c r="G257" s="226"/>
      <c r="H257" s="230">
        <v>600.75400000000002</v>
      </c>
      <c r="I257" s="231"/>
      <c r="J257" s="226"/>
      <c r="K257" s="226"/>
      <c r="L257" s="232"/>
      <c r="M257" s="233"/>
      <c r="N257" s="234"/>
      <c r="O257" s="234"/>
      <c r="P257" s="234"/>
      <c r="Q257" s="234"/>
      <c r="R257" s="234"/>
      <c r="S257" s="234"/>
      <c r="T257" s="23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6" t="s">
        <v>129</v>
      </c>
      <c r="AU257" s="236" t="s">
        <v>80</v>
      </c>
      <c r="AV257" s="13" t="s">
        <v>80</v>
      </c>
      <c r="AW257" s="13" t="s">
        <v>32</v>
      </c>
      <c r="AX257" s="13" t="s">
        <v>70</v>
      </c>
      <c r="AY257" s="236" t="s">
        <v>118</v>
      </c>
    </row>
    <row r="258" s="16" customFormat="1">
      <c r="A258" s="16"/>
      <c r="B258" s="258"/>
      <c r="C258" s="259"/>
      <c r="D258" s="227" t="s">
        <v>129</v>
      </c>
      <c r="E258" s="260" t="s">
        <v>19</v>
      </c>
      <c r="F258" s="261" t="s">
        <v>153</v>
      </c>
      <c r="G258" s="259"/>
      <c r="H258" s="262">
        <v>2051.2379999999998</v>
      </c>
      <c r="I258" s="263"/>
      <c r="J258" s="259"/>
      <c r="K258" s="259"/>
      <c r="L258" s="264"/>
      <c r="M258" s="265"/>
      <c r="N258" s="266"/>
      <c r="O258" s="266"/>
      <c r="P258" s="266"/>
      <c r="Q258" s="266"/>
      <c r="R258" s="266"/>
      <c r="S258" s="266"/>
      <c r="T258" s="267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T258" s="268" t="s">
        <v>129</v>
      </c>
      <c r="AU258" s="268" t="s">
        <v>80</v>
      </c>
      <c r="AV258" s="16" t="s">
        <v>139</v>
      </c>
      <c r="AW258" s="16" t="s">
        <v>32</v>
      </c>
      <c r="AX258" s="16" t="s">
        <v>70</v>
      </c>
      <c r="AY258" s="268" t="s">
        <v>118</v>
      </c>
    </row>
    <row r="259" s="13" customFormat="1">
      <c r="A259" s="13"/>
      <c r="B259" s="225"/>
      <c r="C259" s="226"/>
      <c r="D259" s="227" t="s">
        <v>129</v>
      </c>
      <c r="E259" s="228" t="s">
        <v>19</v>
      </c>
      <c r="F259" s="229" t="s">
        <v>246</v>
      </c>
      <c r="G259" s="226"/>
      <c r="H259" s="230">
        <v>77</v>
      </c>
      <c r="I259" s="231"/>
      <c r="J259" s="226"/>
      <c r="K259" s="226"/>
      <c r="L259" s="232"/>
      <c r="M259" s="233"/>
      <c r="N259" s="234"/>
      <c r="O259" s="234"/>
      <c r="P259" s="234"/>
      <c r="Q259" s="234"/>
      <c r="R259" s="234"/>
      <c r="S259" s="234"/>
      <c r="T259" s="23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6" t="s">
        <v>129</v>
      </c>
      <c r="AU259" s="236" t="s">
        <v>80</v>
      </c>
      <c r="AV259" s="13" t="s">
        <v>80</v>
      </c>
      <c r="AW259" s="13" t="s">
        <v>32</v>
      </c>
      <c r="AX259" s="13" t="s">
        <v>70</v>
      </c>
      <c r="AY259" s="236" t="s">
        <v>118</v>
      </c>
    </row>
    <row r="260" s="16" customFormat="1">
      <c r="A260" s="16"/>
      <c r="B260" s="258"/>
      <c r="C260" s="259"/>
      <c r="D260" s="227" t="s">
        <v>129</v>
      </c>
      <c r="E260" s="260" t="s">
        <v>19</v>
      </c>
      <c r="F260" s="261" t="s">
        <v>153</v>
      </c>
      <c r="G260" s="259"/>
      <c r="H260" s="262">
        <v>77</v>
      </c>
      <c r="I260" s="263"/>
      <c r="J260" s="259"/>
      <c r="K260" s="259"/>
      <c r="L260" s="264"/>
      <c r="M260" s="265"/>
      <c r="N260" s="266"/>
      <c r="O260" s="266"/>
      <c r="P260" s="266"/>
      <c r="Q260" s="266"/>
      <c r="R260" s="266"/>
      <c r="S260" s="266"/>
      <c r="T260" s="267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T260" s="268" t="s">
        <v>129</v>
      </c>
      <c r="AU260" s="268" t="s">
        <v>80</v>
      </c>
      <c r="AV260" s="16" t="s">
        <v>139</v>
      </c>
      <c r="AW260" s="16" t="s">
        <v>32</v>
      </c>
      <c r="AX260" s="16" t="s">
        <v>70</v>
      </c>
      <c r="AY260" s="268" t="s">
        <v>118</v>
      </c>
    </row>
    <row r="261" s="15" customFormat="1">
      <c r="A261" s="15"/>
      <c r="B261" s="248"/>
      <c r="C261" s="249"/>
      <c r="D261" s="227" t="s">
        <v>129</v>
      </c>
      <c r="E261" s="250" t="s">
        <v>19</v>
      </c>
      <c r="F261" s="251" t="s">
        <v>258</v>
      </c>
      <c r="G261" s="249"/>
      <c r="H261" s="250" t="s">
        <v>19</v>
      </c>
      <c r="I261" s="252"/>
      <c r="J261" s="249"/>
      <c r="K261" s="249"/>
      <c r="L261" s="253"/>
      <c r="M261" s="254"/>
      <c r="N261" s="255"/>
      <c r="O261" s="255"/>
      <c r="P261" s="255"/>
      <c r="Q261" s="255"/>
      <c r="R261" s="255"/>
      <c r="S261" s="255"/>
      <c r="T261" s="256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57" t="s">
        <v>129</v>
      </c>
      <c r="AU261" s="257" t="s">
        <v>80</v>
      </c>
      <c r="AV261" s="15" t="s">
        <v>78</v>
      </c>
      <c r="AW261" s="15" t="s">
        <v>32</v>
      </c>
      <c r="AX261" s="15" t="s">
        <v>70</v>
      </c>
      <c r="AY261" s="257" t="s">
        <v>118</v>
      </c>
    </row>
    <row r="262" s="13" customFormat="1">
      <c r="A262" s="13"/>
      <c r="B262" s="225"/>
      <c r="C262" s="226"/>
      <c r="D262" s="227" t="s">
        <v>129</v>
      </c>
      <c r="E262" s="228" t="s">
        <v>19</v>
      </c>
      <c r="F262" s="229" t="s">
        <v>295</v>
      </c>
      <c r="G262" s="226"/>
      <c r="H262" s="230">
        <v>120</v>
      </c>
      <c r="I262" s="231"/>
      <c r="J262" s="226"/>
      <c r="K262" s="226"/>
      <c r="L262" s="232"/>
      <c r="M262" s="233"/>
      <c r="N262" s="234"/>
      <c r="O262" s="234"/>
      <c r="P262" s="234"/>
      <c r="Q262" s="234"/>
      <c r="R262" s="234"/>
      <c r="S262" s="234"/>
      <c r="T262" s="23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6" t="s">
        <v>129</v>
      </c>
      <c r="AU262" s="236" t="s">
        <v>80</v>
      </c>
      <c r="AV262" s="13" t="s">
        <v>80</v>
      </c>
      <c r="AW262" s="13" t="s">
        <v>32</v>
      </c>
      <c r="AX262" s="13" t="s">
        <v>70</v>
      </c>
      <c r="AY262" s="236" t="s">
        <v>118</v>
      </c>
    </row>
    <row r="263" s="13" customFormat="1">
      <c r="A263" s="13"/>
      <c r="B263" s="225"/>
      <c r="C263" s="226"/>
      <c r="D263" s="227" t="s">
        <v>129</v>
      </c>
      <c r="E263" s="228" t="s">
        <v>19</v>
      </c>
      <c r="F263" s="229" t="s">
        <v>296</v>
      </c>
      <c r="G263" s="226"/>
      <c r="H263" s="230">
        <v>62.5</v>
      </c>
      <c r="I263" s="231"/>
      <c r="J263" s="226"/>
      <c r="K263" s="226"/>
      <c r="L263" s="232"/>
      <c r="M263" s="233"/>
      <c r="N263" s="234"/>
      <c r="O263" s="234"/>
      <c r="P263" s="234"/>
      <c r="Q263" s="234"/>
      <c r="R263" s="234"/>
      <c r="S263" s="234"/>
      <c r="T263" s="23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6" t="s">
        <v>129</v>
      </c>
      <c r="AU263" s="236" t="s">
        <v>80</v>
      </c>
      <c r="AV263" s="13" t="s">
        <v>80</v>
      </c>
      <c r="AW263" s="13" t="s">
        <v>32</v>
      </c>
      <c r="AX263" s="13" t="s">
        <v>70</v>
      </c>
      <c r="AY263" s="236" t="s">
        <v>118</v>
      </c>
    </row>
    <row r="264" s="13" customFormat="1">
      <c r="A264" s="13"/>
      <c r="B264" s="225"/>
      <c r="C264" s="226"/>
      <c r="D264" s="227" t="s">
        <v>129</v>
      </c>
      <c r="E264" s="228" t="s">
        <v>19</v>
      </c>
      <c r="F264" s="229" t="s">
        <v>261</v>
      </c>
      <c r="G264" s="226"/>
      <c r="H264" s="230">
        <v>18</v>
      </c>
      <c r="I264" s="231"/>
      <c r="J264" s="226"/>
      <c r="K264" s="226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129</v>
      </c>
      <c r="AU264" s="236" t="s">
        <v>80</v>
      </c>
      <c r="AV264" s="13" t="s">
        <v>80</v>
      </c>
      <c r="AW264" s="13" t="s">
        <v>32</v>
      </c>
      <c r="AX264" s="13" t="s">
        <v>70</v>
      </c>
      <c r="AY264" s="236" t="s">
        <v>118</v>
      </c>
    </row>
    <row r="265" s="16" customFormat="1">
      <c r="A265" s="16"/>
      <c r="B265" s="258"/>
      <c r="C265" s="259"/>
      <c r="D265" s="227" t="s">
        <v>129</v>
      </c>
      <c r="E265" s="260" t="s">
        <v>19</v>
      </c>
      <c r="F265" s="261" t="s">
        <v>153</v>
      </c>
      <c r="G265" s="259"/>
      <c r="H265" s="262">
        <v>200.5</v>
      </c>
      <c r="I265" s="263"/>
      <c r="J265" s="259"/>
      <c r="K265" s="259"/>
      <c r="L265" s="264"/>
      <c r="M265" s="265"/>
      <c r="N265" s="266"/>
      <c r="O265" s="266"/>
      <c r="P265" s="266"/>
      <c r="Q265" s="266"/>
      <c r="R265" s="266"/>
      <c r="S265" s="266"/>
      <c r="T265" s="267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T265" s="268" t="s">
        <v>129</v>
      </c>
      <c r="AU265" s="268" t="s">
        <v>80</v>
      </c>
      <c r="AV265" s="16" t="s">
        <v>139</v>
      </c>
      <c r="AW265" s="16" t="s">
        <v>32</v>
      </c>
      <c r="AX265" s="16" t="s">
        <v>70</v>
      </c>
      <c r="AY265" s="268" t="s">
        <v>118</v>
      </c>
    </row>
    <row r="266" s="14" customFormat="1">
      <c r="A266" s="14"/>
      <c r="B266" s="237"/>
      <c r="C266" s="238"/>
      <c r="D266" s="227" t="s">
        <v>129</v>
      </c>
      <c r="E266" s="239" t="s">
        <v>19</v>
      </c>
      <c r="F266" s="240" t="s">
        <v>132</v>
      </c>
      <c r="G266" s="238"/>
      <c r="H266" s="241">
        <v>2328.7379999999998</v>
      </c>
      <c r="I266" s="242"/>
      <c r="J266" s="238"/>
      <c r="K266" s="238"/>
      <c r="L266" s="243"/>
      <c r="M266" s="244"/>
      <c r="N266" s="245"/>
      <c r="O266" s="245"/>
      <c r="P266" s="245"/>
      <c r="Q266" s="245"/>
      <c r="R266" s="245"/>
      <c r="S266" s="245"/>
      <c r="T266" s="24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7" t="s">
        <v>129</v>
      </c>
      <c r="AU266" s="247" t="s">
        <v>80</v>
      </c>
      <c r="AV266" s="14" t="s">
        <v>125</v>
      </c>
      <c r="AW266" s="14" t="s">
        <v>32</v>
      </c>
      <c r="AX266" s="14" t="s">
        <v>78</v>
      </c>
      <c r="AY266" s="247" t="s">
        <v>118</v>
      </c>
    </row>
    <row r="267" s="2" customFormat="1" ht="24.15" customHeight="1">
      <c r="A267" s="41"/>
      <c r="B267" s="42"/>
      <c r="C267" s="207" t="s">
        <v>297</v>
      </c>
      <c r="D267" s="207" t="s">
        <v>120</v>
      </c>
      <c r="E267" s="208" t="s">
        <v>298</v>
      </c>
      <c r="F267" s="209" t="s">
        <v>299</v>
      </c>
      <c r="G267" s="210" t="s">
        <v>123</v>
      </c>
      <c r="H267" s="211">
        <v>2328.7379999999998</v>
      </c>
      <c r="I267" s="212"/>
      <c r="J267" s="213">
        <f>ROUND(I267*H267,2)</f>
        <v>0</v>
      </c>
      <c r="K267" s="209" t="s">
        <v>124</v>
      </c>
      <c r="L267" s="47"/>
      <c r="M267" s="214" t="s">
        <v>19</v>
      </c>
      <c r="N267" s="215" t="s">
        <v>41</v>
      </c>
      <c r="O267" s="87"/>
      <c r="P267" s="216">
        <f>O267*H267</f>
        <v>0</v>
      </c>
      <c r="Q267" s="216">
        <v>0</v>
      </c>
      <c r="R267" s="216">
        <f>Q267*H267</f>
        <v>0</v>
      </c>
      <c r="S267" s="216">
        <v>0</v>
      </c>
      <c r="T267" s="217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8" t="s">
        <v>125</v>
      </c>
      <c r="AT267" s="218" t="s">
        <v>120</v>
      </c>
      <c r="AU267" s="218" t="s">
        <v>80</v>
      </c>
      <c r="AY267" s="20" t="s">
        <v>118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20" t="s">
        <v>78</v>
      </c>
      <c r="BK267" s="219">
        <f>ROUND(I267*H267,2)</f>
        <v>0</v>
      </c>
      <c r="BL267" s="20" t="s">
        <v>125</v>
      </c>
      <c r="BM267" s="218" t="s">
        <v>300</v>
      </c>
    </row>
    <row r="268" s="2" customFormat="1">
      <c r="A268" s="41"/>
      <c r="B268" s="42"/>
      <c r="C268" s="43"/>
      <c r="D268" s="220" t="s">
        <v>127</v>
      </c>
      <c r="E268" s="43"/>
      <c r="F268" s="221" t="s">
        <v>301</v>
      </c>
      <c r="G268" s="43"/>
      <c r="H268" s="43"/>
      <c r="I268" s="222"/>
      <c r="J268" s="43"/>
      <c r="K268" s="43"/>
      <c r="L268" s="47"/>
      <c r="M268" s="223"/>
      <c r="N268" s="22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127</v>
      </c>
      <c r="AU268" s="20" t="s">
        <v>80</v>
      </c>
    </row>
    <row r="269" s="2" customFormat="1" ht="37.8" customHeight="1">
      <c r="A269" s="41"/>
      <c r="B269" s="42"/>
      <c r="C269" s="207" t="s">
        <v>302</v>
      </c>
      <c r="D269" s="207" t="s">
        <v>120</v>
      </c>
      <c r="E269" s="208" t="s">
        <v>303</v>
      </c>
      <c r="F269" s="209" t="s">
        <v>304</v>
      </c>
      <c r="G269" s="210" t="s">
        <v>238</v>
      </c>
      <c r="H269" s="211">
        <v>43.752000000000002</v>
      </c>
      <c r="I269" s="212"/>
      <c r="J269" s="213">
        <f>ROUND(I269*H269,2)</f>
        <v>0</v>
      </c>
      <c r="K269" s="209" t="s">
        <v>124</v>
      </c>
      <c r="L269" s="47"/>
      <c r="M269" s="214" t="s">
        <v>19</v>
      </c>
      <c r="N269" s="215" t="s">
        <v>41</v>
      </c>
      <c r="O269" s="87"/>
      <c r="P269" s="216">
        <f>O269*H269</f>
        <v>0</v>
      </c>
      <c r="Q269" s="216">
        <v>0</v>
      </c>
      <c r="R269" s="216">
        <f>Q269*H269</f>
        <v>0</v>
      </c>
      <c r="S269" s="216">
        <v>0</v>
      </c>
      <c r="T269" s="217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8" t="s">
        <v>125</v>
      </c>
      <c r="AT269" s="218" t="s">
        <v>120</v>
      </c>
      <c r="AU269" s="218" t="s">
        <v>80</v>
      </c>
      <c r="AY269" s="20" t="s">
        <v>118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20" t="s">
        <v>78</v>
      </c>
      <c r="BK269" s="219">
        <f>ROUND(I269*H269,2)</f>
        <v>0</v>
      </c>
      <c r="BL269" s="20" t="s">
        <v>125</v>
      </c>
      <c r="BM269" s="218" t="s">
        <v>305</v>
      </c>
    </row>
    <row r="270" s="2" customFormat="1">
      <c r="A270" s="41"/>
      <c r="B270" s="42"/>
      <c r="C270" s="43"/>
      <c r="D270" s="220" t="s">
        <v>127</v>
      </c>
      <c r="E270" s="43"/>
      <c r="F270" s="221" t="s">
        <v>306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127</v>
      </c>
      <c r="AU270" s="20" t="s">
        <v>80</v>
      </c>
    </row>
    <row r="271" s="15" customFormat="1">
      <c r="A271" s="15"/>
      <c r="B271" s="248"/>
      <c r="C271" s="249"/>
      <c r="D271" s="227" t="s">
        <v>129</v>
      </c>
      <c r="E271" s="250" t="s">
        <v>19</v>
      </c>
      <c r="F271" s="251" t="s">
        <v>307</v>
      </c>
      <c r="G271" s="249"/>
      <c r="H271" s="250" t="s">
        <v>19</v>
      </c>
      <c r="I271" s="252"/>
      <c r="J271" s="249"/>
      <c r="K271" s="249"/>
      <c r="L271" s="253"/>
      <c r="M271" s="254"/>
      <c r="N271" s="255"/>
      <c r="O271" s="255"/>
      <c r="P271" s="255"/>
      <c r="Q271" s="255"/>
      <c r="R271" s="255"/>
      <c r="S271" s="255"/>
      <c r="T271" s="256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57" t="s">
        <v>129</v>
      </c>
      <c r="AU271" s="257" t="s">
        <v>80</v>
      </c>
      <c r="AV271" s="15" t="s">
        <v>78</v>
      </c>
      <c r="AW271" s="15" t="s">
        <v>32</v>
      </c>
      <c r="AX271" s="15" t="s">
        <v>70</v>
      </c>
      <c r="AY271" s="257" t="s">
        <v>118</v>
      </c>
    </row>
    <row r="272" s="13" customFormat="1">
      <c r="A272" s="13"/>
      <c r="B272" s="225"/>
      <c r="C272" s="226"/>
      <c r="D272" s="227" t="s">
        <v>129</v>
      </c>
      <c r="E272" s="228" t="s">
        <v>19</v>
      </c>
      <c r="F272" s="229" t="s">
        <v>308</v>
      </c>
      <c r="G272" s="226"/>
      <c r="H272" s="230">
        <v>4.2000000000000002</v>
      </c>
      <c r="I272" s="231"/>
      <c r="J272" s="226"/>
      <c r="K272" s="226"/>
      <c r="L272" s="232"/>
      <c r="M272" s="233"/>
      <c r="N272" s="234"/>
      <c r="O272" s="234"/>
      <c r="P272" s="234"/>
      <c r="Q272" s="234"/>
      <c r="R272" s="234"/>
      <c r="S272" s="234"/>
      <c r="T272" s="23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6" t="s">
        <v>129</v>
      </c>
      <c r="AU272" s="236" t="s">
        <v>80</v>
      </c>
      <c r="AV272" s="13" t="s">
        <v>80</v>
      </c>
      <c r="AW272" s="13" t="s">
        <v>32</v>
      </c>
      <c r="AX272" s="13" t="s">
        <v>70</v>
      </c>
      <c r="AY272" s="236" t="s">
        <v>118</v>
      </c>
    </row>
    <row r="273" s="13" customFormat="1">
      <c r="A273" s="13"/>
      <c r="B273" s="225"/>
      <c r="C273" s="226"/>
      <c r="D273" s="227" t="s">
        <v>129</v>
      </c>
      <c r="E273" s="228" t="s">
        <v>19</v>
      </c>
      <c r="F273" s="229" t="s">
        <v>309</v>
      </c>
      <c r="G273" s="226"/>
      <c r="H273" s="230">
        <v>3.9249999999999998</v>
      </c>
      <c r="I273" s="231"/>
      <c r="J273" s="226"/>
      <c r="K273" s="226"/>
      <c r="L273" s="232"/>
      <c r="M273" s="233"/>
      <c r="N273" s="234"/>
      <c r="O273" s="234"/>
      <c r="P273" s="234"/>
      <c r="Q273" s="234"/>
      <c r="R273" s="234"/>
      <c r="S273" s="234"/>
      <c r="T273" s="23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6" t="s">
        <v>129</v>
      </c>
      <c r="AU273" s="236" t="s">
        <v>80</v>
      </c>
      <c r="AV273" s="13" t="s">
        <v>80</v>
      </c>
      <c r="AW273" s="13" t="s">
        <v>32</v>
      </c>
      <c r="AX273" s="13" t="s">
        <v>70</v>
      </c>
      <c r="AY273" s="236" t="s">
        <v>118</v>
      </c>
    </row>
    <row r="274" s="13" customFormat="1">
      <c r="A274" s="13"/>
      <c r="B274" s="225"/>
      <c r="C274" s="226"/>
      <c r="D274" s="227" t="s">
        <v>129</v>
      </c>
      <c r="E274" s="228" t="s">
        <v>19</v>
      </c>
      <c r="F274" s="229" t="s">
        <v>310</v>
      </c>
      <c r="G274" s="226"/>
      <c r="H274" s="230">
        <v>7.3289999999999997</v>
      </c>
      <c r="I274" s="231"/>
      <c r="J274" s="226"/>
      <c r="K274" s="226"/>
      <c r="L274" s="232"/>
      <c r="M274" s="233"/>
      <c r="N274" s="234"/>
      <c r="O274" s="234"/>
      <c r="P274" s="234"/>
      <c r="Q274" s="234"/>
      <c r="R274" s="234"/>
      <c r="S274" s="234"/>
      <c r="T274" s="23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6" t="s">
        <v>129</v>
      </c>
      <c r="AU274" s="236" t="s">
        <v>80</v>
      </c>
      <c r="AV274" s="13" t="s">
        <v>80</v>
      </c>
      <c r="AW274" s="13" t="s">
        <v>32</v>
      </c>
      <c r="AX274" s="13" t="s">
        <v>70</v>
      </c>
      <c r="AY274" s="236" t="s">
        <v>118</v>
      </c>
    </row>
    <row r="275" s="13" customFormat="1">
      <c r="A275" s="13"/>
      <c r="B275" s="225"/>
      <c r="C275" s="226"/>
      <c r="D275" s="227" t="s">
        <v>129</v>
      </c>
      <c r="E275" s="228" t="s">
        <v>19</v>
      </c>
      <c r="F275" s="229" t="s">
        <v>311</v>
      </c>
      <c r="G275" s="226"/>
      <c r="H275" s="230">
        <v>6.3879999999999999</v>
      </c>
      <c r="I275" s="231"/>
      <c r="J275" s="226"/>
      <c r="K275" s="226"/>
      <c r="L275" s="232"/>
      <c r="M275" s="233"/>
      <c r="N275" s="234"/>
      <c r="O275" s="234"/>
      <c r="P275" s="234"/>
      <c r="Q275" s="234"/>
      <c r="R275" s="234"/>
      <c r="S275" s="234"/>
      <c r="T275" s="23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6" t="s">
        <v>129</v>
      </c>
      <c r="AU275" s="236" t="s">
        <v>80</v>
      </c>
      <c r="AV275" s="13" t="s">
        <v>80</v>
      </c>
      <c r="AW275" s="13" t="s">
        <v>32</v>
      </c>
      <c r="AX275" s="13" t="s">
        <v>70</v>
      </c>
      <c r="AY275" s="236" t="s">
        <v>118</v>
      </c>
    </row>
    <row r="276" s="16" customFormat="1">
      <c r="A276" s="16"/>
      <c r="B276" s="258"/>
      <c r="C276" s="259"/>
      <c r="D276" s="227" t="s">
        <v>129</v>
      </c>
      <c r="E276" s="260" t="s">
        <v>19</v>
      </c>
      <c r="F276" s="261" t="s">
        <v>153</v>
      </c>
      <c r="G276" s="259"/>
      <c r="H276" s="262">
        <v>21.841999999999999</v>
      </c>
      <c r="I276" s="263"/>
      <c r="J276" s="259"/>
      <c r="K276" s="259"/>
      <c r="L276" s="264"/>
      <c r="M276" s="265"/>
      <c r="N276" s="266"/>
      <c r="O276" s="266"/>
      <c r="P276" s="266"/>
      <c r="Q276" s="266"/>
      <c r="R276" s="266"/>
      <c r="S276" s="266"/>
      <c r="T276" s="267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T276" s="268" t="s">
        <v>129</v>
      </c>
      <c r="AU276" s="268" t="s">
        <v>80</v>
      </c>
      <c r="AV276" s="16" t="s">
        <v>139</v>
      </c>
      <c r="AW276" s="16" t="s">
        <v>32</v>
      </c>
      <c r="AX276" s="16" t="s">
        <v>70</v>
      </c>
      <c r="AY276" s="268" t="s">
        <v>118</v>
      </c>
    </row>
    <row r="277" s="13" customFormat="1">
      <c r="A277" s="13"/>
      <c r="B277" s="225"/>
      <c r="C277" s="226"/>
      <c r="D277" s="227" t="s">
        <v>129</v>
      </c>
      <c r="E277" s="228" t="s">
        <v>19</v>
      </c>
      <c r="F277" s="229" t="s">
        <v>312</v>
      </c>
      <c r="G277" s="226"/>
      <c r="H277" s="230">
        <v>0.377</v>
      </c>
      <c r="I277" s="231"/>
      <c r="J277" s="226"/>
      <c r="K277" s="226"/>
      <c r="L277" s="232"/>
      <c r="M277" s="233"/>
      <c r="N277" s="234"/>
      <c r="O277" s="234"/>
      <c r="P277" s="234"/>
      <c r="Q277" s="234"/>
      <c r="R277" s="234"/>
      <c r="S277" s="234"/>
      <c r="T277" s="23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6" t="s">
        <v>129</v>
      </c>
      <c r="AU277" s="236" t="s">
        <v>80</v>
      </c>
      <c r="AV277" s="13" t="s">
        <v>80</v>
      </c>
      <c r="AW277" s="13" t="s">
        <v>32</v>
      </c>
      <c r="AX277" s="13" t="s">
        <v>70</v>
      </c>
      <c r="AY277" s="236" t="s">
        <v>118</v>
      </c>
    </row>
    <row r="278" s="13" customFormat="1">
      <c r="A278" s="13"/>
      <c r="B278" s="225"/>
      <c r="C278" s="226"/>
      <c r="D278" s="227" t="s">
        <v>129</v>
      </c>
      <c r="E278" s="228" t="s">
        <v>19</v>
      </c>
      <c r="F278" s="229" t="s">
        <v>313</v>
      </c>
      <c r="G278" s="226"/>
      <c r="H278" s="230">
        <v>0.86399999999999999</v>
      </c>
      <c r="I278" s="231"/>
      <c r="J278" s="226"/>
      <c r="K278" s="226"/>
      <c r="L278" s="232"/>
      <c r="M278" s="233"/>
      <c r="N278" s="234"/>
      <c r="O278" s="234"/>
      <c r="P278" s="234"/>
      <c r="Q278" s="234"/>
      <c r="R278" s="234"/>
      <c r="S278" s="234"/>
      <c r="T278" s="23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6" t="s">
        <v>129</v>
      </c>
      <c r="AU278" s="236" t="s">
        <v>80</v>
      </c>
      <c r="AV278" s="13" t="s">
        <v>80</v>
      </c>
      <c r="AW278" s="13" t="s">
        <v>32</v>
      </c>
      <c r="AX278" s="13" t="s">
        <v>70</v>
      </c>
      <c r="AY278" s="236" t="s">
        <v>118</v>
      </c>
    </row>
    <row r="279" s="16" customFormat="1">
      <c r="A279" s="16"/>
      <c r="B279" s="258"/>
      <c r="C279" s="259"/>
      <c r="D279" s="227" t="s">
        <v>129</v>
      </c>
      <c r="E279" s="260" t="s">
        <v>19</v>
      </c>
      <c r="F279" s="261" t="s">
        <v>153</v>
      </c>
      <c r="G279" s="259"/>
      <c r="H279" s="262">
        <v>1.2410000000000001</v>
      </c>
      <c r="I279" s="263"/>
      <c r="J279" s="259"/>
      <c r="K279" s="259"/>
      <c r="L279" s="264"/>
      <c r="M279" s="265"/>
      <c r="N279" s="266"/>
      <c r="O279" s="266"/>
      <c r="P279" s="266"/>
      <c r="Q279" s="266"/>
      <c r="R279" s="266"/>
      <c r="S279" s="266"/>
      <c r="T279" s="267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T279" s="268" t="s">
        <v>129</v>
      </c>
      <c r="AU279" s="268" t="s">
        <v>80</v>
      </c>
      <c r="AV279" s="16" t="s">
        <v>139</v>
      </c>
      <c r="AW279" s="16" t="s">
        <v>32</v>
      </c>
      <c r="AX279" s="16" t="s">
        <v>70</v>
      </c>
      <c r="AY279" s="268" t="s">
        <v>118</v>
      </c>
    </row>
    <row r="280" s="13" customFormat="1">
      <c r="A280" s="13"/>
      <c r="B280" s="225"/>
      <c r="C280" s="226"/>
      <c r="D280" s="227" t="s">
        <v>129</v>
      </c>
      <c r="E280" s="228" t="s">
        <v>19</v>
      </c>
      <c r="F280" s="229" t="s">
        <v>314</v>
      </c>
      <c r="G280" s="226"/>
      <c r="H280" s="230">
        <v>16.393000000000001</v>
      </c>
      <c r="I280" s="231"/>
      <c r="J280" s="226"/>
      <c r="K280" s="226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129</v>
      </c>
      <c r="AU280" s="236" t="s">
        <v>80</v>
      </c>
      <c r="AV280" s="13" t="s">
        <v>80</v>
      </c>
      <c r="AW280" s="13" t="s">
        <v>32</v>
      </c>
      <c r="AX280" s="13" t="s">
        <v>70</v>
      </c>
      <c r="AY280" s="236" t="s">
        <v>118</v>
      </c>
    </row>
    <row r="281" s="13" customFormat="1">
      <c r="A281" s="13"/>
      <c r="B281" s="225"/>
      <c r="C281" s="226"/>
      <c r="D281" s="227" t="s">
        <v>129</v>
      </c>
      <c r="E281" s="228" t="s">
        <v>19</v>
      </c>
      <c r="F281" s="229" t="s">
        <v>315</v>
      </c>
      <c r="G281" s="226"/>
      <c r="H281" s="230">
        <v>4.2759999999999998</v>
      </c>
      <c r="I281" s="231"/>
      <c r="J281" s="226"/>
      <c r="K281" s="226"/>
      <c r="L281" s="232"/>
      <c r="M281" s="233"/>
      <c r="N281" s="234"/>
      <c r="O281" s="234"/>
      <c r="P281" s="234"/>
      <c r="Q281" s="234"/>
      <c r="R281" s="234"/>
      <c r="S281" s="234"/>
      <c r="T281" s="23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6" t="s">
        <v>129</v>
      </c>
      <c r="AU281" s="236" t="s">
        <v>80</v>
      </c>
      <c r="AV281" s="13" t="s">
        <v>80</v>
      </c>
      <c r="AW281" s="13" t="s">
        <v>32</v>
      </c>
      <c r="AX281" s="13" t="s">
        <v>70</v>
      </c>
      <c r="AY281" s="236" t="s">
        <v>118</v>
      </c>
    </row>
    <row r="282" s="16" customFormat="1">
      <c r="A282" s="16"/>
      <c r="B282" s="258"/>
      <c r="C282" s="259"/>
      <c r="D282" s="227" t="s">
        <v>129</v>
      </c>
      <c r="E282" s="260" t="s">
        <v>19</v>
      </c>
      <c r="F282" s="261" t="s">
        <v>153</v>
      </c>
      <c r="G282" s="259"/>
      <c r="H282" s="262">
        <v>20.669</v>
      </c>
      <c r="I282" s="263"/>
      <c r="J282" s="259"/>
      <c r="K282" s="259"/>
      <c r="L282" s="264"/>
      <c r="M282" s="265"/>
      <c r="N282" s="266"/>
      <c r="O282" s="266"/>
      <c r="P282" s="266"/>
      <c r="Q282" s="266"/>
      <c r="R282" s="266"/>
      <c r="S282" s="266"/>
      <c r="T282" s="267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T282" s="268" t="s">
        <v>129</v>
      </c>
      <c r="AU282" s="268" t="s">
        <v>80</v>
      </c>
      <c r="AV282" s="16" t="s">
        <v>139</v>
      </c>
      <c r="AW282" s="16" t="s">
        <v>32</v>
      </c>
      <c r="AX282" s="16" t="s">
        <v>70</v>
      </c>
      <c r="AY282" s="268" t="s">
        <v>118</v>
      </c>
    </row>
    <row r="283" s="14" customFormat="1">
      <c r="A283" s="14"/>
      <c r="B283" s="237"/>
      <c r="C283" s="238"/>
      <c r="D283" s="227" t="s">
        <v>129</v>
      </c>
      <c r="E283" s="239" t="s">
        <v>19</v>
      </c>
      <c r="F283" s="240" t="s">
        <v>132</v>
      </c>
      <c r="G283" s="238"/>
      <c r="H283" s="241">
        <v>43.752000000000002</v>
      </c>
      <c r="I283" s="242"/>
      <c r="J283" s="238"/>
      <c r="K283" s="238"/>
      <c r="L283" s="243"/>
      <c r="M283" s="244"/>
      <c r="N283" s="245"/>
      <c r="O283" s="245"/>
      <c r="P283" s="245"/>
      <c r="Q283" s="245"/>
      <c r="R283" s="245"/>
      <c r="S283" s="245"/>
      <c r="T283" s="24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7" t="s">
        <v>129</v>
      </c>
      <c r="AU283" s="247" t="s">
        <v>80</v>
      </c>
      <c r="AV283" s="14" t="s">
        <v>125</v>
      </c>
      <c r="AW283" s="14" t="s">
        <v>32</v>
      </c>
      <c r="AX283" s="14" t="s">
        <v>78</v>
      </c>
      <c r="AY283" s="247" t="s">
        <v>118</v>
      </c>
    </row>
    <row r="284" s="2" customFormat="1" ht="33" customHeight="1">
      <c r="A284" s="41"/>
      <c r="B284" s="42"/>
      <c r="C284" s="207" t="s">
        <v>316</v>
      </c>
      <c r="D284" s="207" t="s">
        <v>120</v>
      </c>
      <c r="E284" s="208" t="s">
        <v>317</v>
      </c>
      <c r="F284" s="209" t="s">
        <v>318</v>
      </c>
      <c r="G284" s="210" t="s">
        <v>238</v>
      </c>
      <c r="H284" s="211">
        <v>140.95400000000001</v>
      </c>
      <c r="I284" s="212"/>
      <c r="J284" s="213">
        <f>ROUND(I284*H284,2)</f>
        <v>0</v>
      </c>
      <c r="K284" s="209" t="s">
        <v>319</v>
      </c>
      <c r="L284" s="47"/>
      <c r="M284" s="214" t="s">
        <v>19</v>
      </c>
      <c r="N284" s="215" t="s">
        <v>41</v>
      </c>
      <c r="O284" s="87"/>
      <c r="P284" s="216">
        <f>O284*H284</f>
        <v>0</v>
      </c>
      <c r="Q284" s="216">
        <v>0</v>
      </c>
      <c r="R284" s="216">
        <f>Q284*H284</f>
        <v>0</v>
      </c>
      <c r="S284" s="216">
        <v>0</v>
      </c>
      <c r="T284" s="217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8" t="s">
        <v>125</v>
      </c>
      <c r="AT284" s="218" t="s">
        <v>120</v>
      </c>
      <c r="AU284" s="218" t="s">
        <v>80</v>
      </c>
      <c r="AY284" s="20" t="s">
        <v>118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20" t="s">
        <v>78</v>
      </c>
      <c r="BK284" s="219">
        <f>ROUND(I284*H284,2)</f>
        <v>0</v>
      </c>
      <c r="BL284" s="20" t="s">
        <v>125</v>
      </c>
      <c r="BM284" s="218" t="s">
        <v>320</v>
      </c>
    </row>
    <row r="285" s="2" customFormat="1">
      <c r="A285" s="41"/>
      <c r="B285" s="42"/>
      <c r="C285" s="43"/>
      <c r="D285" s="220" t="s">
        <v>127</v>
      </c>
      <c r="E285" s="43"/>
      <c r="F285" s="221" t="s">
        <v>321</v>
      </c>
      <c r="G285" s="43"/>
      <c r="H285" s="43"/>
      <c r="I285" s="222"/>
      <c r="J285" s="43"/>
      <c r="K285" s="43"/>
      <c r="L285" s="47"/>
      <c r="M285" s="223"/>
      <c r="N285" s="224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127</v>
      </c>
      <c r="AU285" s="20" t="s">
        <v>80</v>
      </c>
    </row>
    <row r="286" s="15" customFormat="1">
      <c r="A286" s="15"/>
      <c r="B286" s="248"/>
      <c r="C286" s="249"/>
      <c r="D286" s="227" t="s">
        <v>129</v>
      </c>
      <c r="E286" s="250" t="s">
        <v>19</v>
      </c>
      <c r="F286" s="251" t="s">
        <v>322</v>
      </c>
      <c r="G286" s="249"/>
      <c r="H286" s="250" t="s">
        <v>19</v>
      </c>
      <c r="I286" s="252"/>
      <c r="J286" s="249"/>
      <c r="K286" s="249"/>
      <c r="L286" s="253"/>
      <c r="M286" s="254"/>
      <c r="N286" s="255"/>
      <c r="O286" s="255"/>
      <c r="P286" s="255"/>
      <c r="Q286" s="255"/>
      <c r="R286" s="255"/>
      <c r="S286" s="255"/>
      <c r="T286" s="256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57" t="s">
        <v>129</v>
      </c>
      <c r="AU286" s="257" t="s">
        <v>80</v>
      </c>
      <c r="AV286" s="15" t="s">
        <v>78</v>
      </c>
      <c r="AW286" s="15" t="s">
        <v>32</v>
      </c>
      <c r="AX286" s="15" t="s">
        <v>70</v>
      </c>
      <c r="AY286" s="257" t="s">
        <v>118</v>
      </c>
    </row>
    <row r="287" s="13" customFormat="1">
      <c r="A287" s="13"/>
      <c r="B287" s="225"/>
      <c r="C287" s="226"/>
      <c r="D287" s="227" t="s">
        <v>129</v>
      </c>
      <c r="E287" s="228" t="s">
        <v>19</v>
      </c>
      <c r="F287" s="229" t="s">
        <v>323</v>
      </c>
      <c r="G287" s="226"/>
      <c r="H287" s="230">
        <v>66.653999999999996</v>
      </c>
      <c r="I287" s="231"/>
      <c r="J287" s="226"/>
      <c r="K287" s="226"/>
      <c r="L287" s="232"/>
      <c r="M287" s="233"/>
      <c r="N287" s="234"/>
      <c r="O287" s="234"/>
      <c r="P287" s="234"/>
      <c r="Q287" s="234"/>
      <c r="R287" s="234"/>
      <c r="S287" s="234"/>
      <c r="T287" s="23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6" t="s">
        <v>129</v>
      </c>
      <c r="AU287" s="236" t="s">
        <v>80</v>
      </c>
      <c r="AV287" s="13" t="s">
        <v>80</v>
      </c>
      <c r="AW287" s="13" t="s">
        <v>32</v>
      </c>
      <c r="AX287" s="13" t="s">
        <v>70</v>
      </c>
      <c r="AY287" s="236" t="s">
        <v>118</v>
      </c>
    </row>
    <row r="288" s="13" customFormat="1">
      <c r="A288" s="13"/>
      <c r="B288" s="225"/>
      <c r="C288" s="226"/>
      <c r="D288" s="227" t="s">
        <v>129</v>
      </c>
      <c r="E288" s="228" t="s">
        <v>19</v>
      </c>
      <c r="F288" s="229" t="s">
        <v>324</v>
      </c>
      <c r="G288" s="226"/>
      <c r="H288" s="230">
        <v>3.823</v>
      </c>
      <c r="I288" s="231"/>
      <c r="J288" s="226"/>
      <c r="K288" s="226"/>
      <c r="L288" s="232"/>
      <c r="M288" s="233"/>
      <c r="N288" s="234"/>
      <c r="O288" s="234"/>
      <c r="P288" s="234"/>
      <c r="Q288" s="234"/>
      <c r="R288" s="234"/>
      <c r="S288" s="234"/>
      <c r="T288" s="23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129</v>
      </c>
      <c r="AU288" s="236" t="s">
        <v>80</v>
      </c>
      <c r="AV288" s="13" t="s">
        <v>80</v>
      </c>
      <c r="AW288" s="13" t="s">
        <v>32</v>
      </c>
      <c r="AX288" s="13" t="s">
        <v>70</v>
      </c>
      <c r="AY288" s="236" t="s">
        <v>118</v>
      </c>
    </row>
    <row r="289" s="16" customFormat="1">
      <c r="A289" s="16"/>
      <c r="B289" s="258"/>
      <c r="C289" s="259"/>
      <c r="D289" s="227" t="s">
        <v>129</v>
      </c>
      <c r="E289" s="260" t="s">
        <v>19</v>
      </c>
      <c r="F289" s="261" t="s">
        <v>153</v>
      </c>
      <c r="G289" s="259"/>
      <c r="H289" s="262">
        <v>70.477000000000004</v>
      </c>
      <c r="I289" s="263"/>
      <c r="J289" s="259"/>
      <c r="K289" s="259"/>
      <c r="L289" s="264"/>
      <c r="M289" s="265"/>
      <c r="N289" s="266"/>
      <c r="O289" s="266"/>
      <c r="P289" s="266"/>
      <c r="Q289" s="266"/>
      <c r="R289" s="266"/>
      <c r="S289" s="266"/>
      <c r="T289" s="267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T289" s="268" t="s">
        <v>129</v>
      </c>
      <c r="AU289" s="268" t="s">
        <v>80</v>
      </c>
      <c r="AV289" s="16" t="s">
        <v>139</v>
      </c>
      <c r="AW289" s="16" t="s">
        <v>32</v>
      </c>
      <c r="AX289" s="16" t="s">
        <v>70</v>
      </c>
      <c r="AY289" s="268" t="s">
        <v>118</v>
      </c>
    </row>
    <row r="290" s="15" customFormat="1">
      <c r="A290" s="15"/>
      <c r="B290" s="248"/>
      <c r="C290" s="249"/>
      <c r="D290" s="227" t="s">
        <v>129</v>
      </c>
      <c r="E290" s="250" t="s">
        <v>19</v>
      </c>
      <c r="F290" s="251" t="s">
        <v>325</v>
      </c>
      <c r="G290" s="249"/>
      <c r="H290" s="250" t="s">
        <v>19</v>
      </c>
      <c r="I290" s="252"/>
      <c r="J290" s="249"/>
      <c r="K290" s="249"/>
      <c r="L290" s="253"/>
      <c r="M290" s="254"/>
      <c r="N290" s="255"/>
      <c r="O290" s="255"/>
      <c r="P290" s="255"/>
      <c r="Q290" s="255"/>
      <c r="R290" s="255"/>
      <c r="S290" s="255"/>
      <c r="T290" s="256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57" t="s">
        <v>129</v>
      </c>
      <c r="AU290" s="257" t="s">
        <v>80</v>
      </c>
      <c r="AV290" s="15" t="s">
        <v>78</v>
      </c>
      <c r="AW290" s="15" t="s">
        <v>32</v>
      </c>
      <c r="AX290" s="15" t="s">
        <v>70</v>
      </c>
      <c r="AY290" s="257" t="s">
        <v>118</v>
      </c>
    </row>
    <row r="291" s="13" customFormat="1">
      <c r="A291" s="13"/>
      <c r="B291" s="225"/>
      <c r="C291" s="226"/>
      <c r="D291" s="227" t="s">
        <v>129</v>
      </c>
      <c r="E291" s="228" t="s">
        <v>19</v>
      </c>
      <c r="F291" s="229" t="s">
        <v>323</v>
      </c>
      <c r="G291" s="226"/>
      <c r="H291" s="230">
        <v>66.653999999999996</v>
      </c>
      <c r="I291" s="231"/>
      <c r="J291" s="226"/>
      <c r="K291" s="226"/>
      <c r="L291" s="232"/>
      <c r="M291" s="233"/>
      <c r="N291" s="234"/>
      <c r="O291" s="234"/>
      <c r="P291" s="234"/>
      <c r="Q291" s="234"/>
      <c r="R291" s="234"/>
      <c r="S291" s="234"/>
      <c r="T291" s="23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6" t="s">
        <v>129</v>
      </c>
      <c r="AU291" s="236" t="s">
        <v>80</v>
      </c>
      <c r="AV291" s="13" t="s">
        <v>80</v>
      </c>
      <c r="AW291" s="13" t="s">
        <v>32</v>
      </c>
      <c r="AX291" s="13" t="s">
        <v>70</v>
      </c>
      <c r="AY291" s="236" t="s">
        <v>118</v>
      </c>
    </row>
    <row r="292" s="13" customFormat="1">
      <c r="A292" s="13"/>
      <c r="B292" s="225"/>
      <c r="C292" s="226"/>
      <c r="D292" s="227" t="s">
        <v>129</v>
      </c>
      <c r="E292" s="228" t="s">
        <v>19</v>
      </c>
      <c r="F292" s="229" t="s">
        <v>324</v>
      </c>
      <c r="G292" s="226"/>
      <c r="H292" s="230">
        <v>3.823</v>
      </c>
      <c r="I292" s="231"/>
      <c r="J292" s="226"/>
      <c r="K292" s="226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129</v>
      </c>
      <c r="AU292" s="236" t="s">
        <v>80</v>
      </c>
      <c r="AV292" s="13" t="s">
        <v>80</v>
      </c>
      <c r="AW292" s="13" t="s">
        <v>32</v>
      </c>
      <c r="AX292" s="13" t="s">
        <v>70</v>
      </c>
      <c r="AY292" s="236" t="s">
        <v>118</v>
      </c>
    </row>
    <row r="293" s="16" customFormat="1">
      <c r="A293" s="16"/>
      <c r="B293" s="258"/>
      <c r="C293" s="259"/>
      <c r="D293" s="227" t="s">
        <v>129</v>
      </c>
      <c r="E293" s="260" t="s">
        <v>19</v>
      </c>
      <c r="F293" s="261" t="s">
        <v>153</v>
      </c>
      <c r="G293" s="259"/>
      <c r="H293" s="262">
        <v>70.477000000000004</v>
      </c>
      <c r="I293" s="263"/>
      <c r="J293" s="259"/>
      <c r="K293" s="259"/>
      <c r="L293" s="264"/>
      <c r="M293" s="265"/>
      <c r="N293" s="266"/>
      <c r="O293" s="266"/>
      <c r="P293" s="266"/>
      <c r="Q293" s="266"/>
      <c r="R293" s="266"/>
      <c r="S293" s="266"/>
      <c r="T293" s="267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T293" s="268" t="s">
        <v>129</v>
      </c>
      <c r="AU293" s="268" t="s">
        <v>80</v>
      </c>
      <c r="AV293" s="16" t="s">
        <v>139</v>
      </c>
      <c r="AW293" s="16" t="s">
        <v>32</v>
      </c>
      <c r="AX293" s="16" t="s">
        <v>70</v>
      </c>
      <c r="AY293" s="268" t="s">
        <v>118</v>
      </c>
    </row>
    <row r="294" s="14" customFormat="1">
      <c r="A294" s="14"/>
      <c r="B294" s="237"/>
      <c r="C294" s="238"/>
      <c r="D294" s="227" t="s">
        <v>129</v>
      </c>
      <c r="E294" s="239" t="s">
        <v>19</v>
      </c>
      <c r="F294" s="240" t="s">
        <v>132</v>
      </c>
      <c r="G294" s="238"/>
      <c r="H294" s="241">
        <v>140.95400000000001</v>
      </c>
      <c r="I294" s="242"/>
      <c r="J294" s="238"/>
      <c r="K294" s="238"/>
      <c r="L294" s="243"/>
      <c r="M294" s="244"/>
      <c r="N294" s="245"/>
      <c r="O294" s="245"/>
      <c r="P294" s="245"/>
      <c r="Q294" s="245"/>
      <c r="R294" s="245"/>
      <c r="S294" s="245"/>
      <c r="T294" s="24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7" t="s">
        <v>129</v>
      </c>
      <c r="AU294" s="247" t="s">
        <v>80</v>
      </c>
      <c r="AV294" s="14" t="s">
        <v>125</v>
      </c>
      <c r="AW294" s="14" t="s">
        <v>32</v>
      </c>
      <c r="AX294" s="14" t="s">
        <v>78</v>
      </c>
      <c r="AY294" s="247" t="s">
        <v>118</v>
      </c>
    </row>
    <row r="295" s="2" customFormat="1" ht="37.8" customHeight="1">
      <c r="A295" s="41"/>
      <c r="B295" s="42"/>
      <c r="C295" s="207" t="s">
        <v>326</v>
      </c>
      <c r="D295" s="207" t="s">
        <v>120</v>
      </c>
      <c r="E295" s="208" t="s">
        <v>327</v>
      </c>
      <c r="F295" s="209" t="s">
        <v>328</v>
      </c>
      <c r="G295" s="210" t="s">
        <v>238</v>
      </c>
      <c r="H295" s="211">
        <v>1036.769</v>
      </c>
      <c r="I295" s="212"/>
      <c r="J295" s="213">
        <f>ROUND(I295*H295,2)</f>
        <v>0</v>
      </c>
      <c r="K295" s="209" t="s">
        <v>124</v>
      </c>
      <c r="L295" s="47"/>
      <c r="M295" s="214" t="s">
        <v>19</v>
      </c>
      <c r="N295" s="215" t="s">
        <v>41</v>
      </c>
      <c r="O295" s="87"/>
      <c r="P295" s="216">
        <f>O295*H295</f>
        <v>0</v>
      </c>
      <c r="Q295" s="216">
        <v>0</v>
      </c>
      <c r="R295" s="216">
        <f>Q295*H295</f>
        <v>0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125</v>
      </c>
      <c r="AT295" s="218" t="s">
        <v>120</v>
      </c>
      <c r="AU295" s="218" t="s">
        <v>80</v>
      </c>
      <c r="AY295" s="20" t="s">
        <v>118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78</v>
      </c>
      <c r="BK295" s="219">
        <f>ROUND(I295*H295,2)</f>
        <v>0</v>
      </c>
      <c r="BL295" s="20" t="s">
        <v>125</v>
      </c>
      <c r="BM295" s="218" t="s">
        <v>329</v>
      </c>
    </row>
    <row r="296" s="2" customFormat="1">
      <c r="A296" s="41"/>
      <c r="B296" s="42"/>
      <c r="C296" s="43"/>
      <c r="D296" s="220" t="s">
        <v>127</v>
      </c>
      <c r="E296" s="43"/>
      <c r="F296" s="221" t="s">
        <v>330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127</v>
      </c>
      <c r="AU296" s="20" t="s">
        <v>80</v>
      </c>
    </row>
    <row r="297" s="15" customFormat="1">
      <c r="A297" s="15"/>
      <c r="B297" s="248"/>
      <c r="C297" s="249"/>
      <c r="D297" s="227" t="s">
        <v>129</v>
      </c>
      <c r="E297" s="250" t="s">
        <v>19</v>
      </c>
      <c r="F297" s="251" t="s">
        <v>331</v>
      </c>
      <c r="G297" s="249"/>
      <c r="H297" s="250" t="s">
        <v>19</v>
      </c>
      <c r="I297" s="252"/>
      <c r="J297" s="249"/>
      <c r="K297" s="249"/>
      <c r="L297" s="253"/>
      <c r="M297" s="254"/>
      <c r="N297" s="255"/>
      <c r="O297" s="255"/>
      <c r="P297" s="255"/>
      <c r="Q297" s="255"/>
      <c r="R297" s="255"/>
      <c r="S297" s="255"/>
      <c r="T297" s="256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57" t="s">
        <v>129</v>
      </c>
      <c r="AU297" s="257" t="s">
        <v>80</v>
      </c>
      <c r="AV297" s="15" t="s">
        <v>78</v>
      </c>
      <c r="AW297" s="15" t="s">
        <v>32</v>
      </c>
      <c r="AX297" s="15" t="s">
        <v>70</v>
      </c>
      <c r="AY297" s="257" t="s">
        <v>118</v>
      </c>
    </row>
    <row r="298" s="13" customFormat="1">
      <c r="A298" s="13"/>
      <c r="B298" s="225"/>
      <c r="C298" s="226"/>
      <c r="D298" s="227" t="s">
        <v>129</v>
      </c>
      <c r="E298" s="228" t="s">
        <v>19</v>
      </c>
      <c r="F298" s="229" t="s">
        <v>241</v>
      </c>
      <c r="G298" s="226"/>
      <c r="H298" s="230">
        <v>228.74199999999999</v>
      </c>
      <c r="I298" s="231"/>
      <c r="J298" s="226"/>
      <c r="K298" s="226"/>
      <c r="L298" s="232"/>
      <c r="M298" s="233"/>
      <c r="N298" s="234"/>
      <c r="O298" s="234"/>
      <c r="P298" s="234"/>
      <c r="Q298" s="234"/>
      <c r="R298" s="234"/>
      <c r="S298" s="234"/>
      <c r="T298" s="23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6" t="s">
        <v>129</v>
      </c>
      <c r="AU298" s="236" t="s">
        <v>80</v>
      </c>
      <c r="AV298" s="13" t="s">
        <v>80</v>
      </c>
      <c r="AW298" s="13" t="s">
        <v>32</v>
      </c>
      <c r="AX298" s="13" t="s">
        <v>70</v>
      </c>
      <c r="AY298" s="236" t="s">
        <v>118</v>
      </c>
    </row>
    <row r="299" s="13" customFormat="1">
      <c r="A299" s="13"/>
      <c r="B299" s="225"/>
      <c r="C299" s="226"/>
      <c r="D299" s="227" t="s">
        <v>129</v>
      </c>
      <c r="E299" s="228" t="s">
        <v>19</v>
      </c>
      <c r="F299" s="229" t="s">
        <v>242</v>
      </c>
      <c r="G299" s="226"/>
      <c r="H299" s="230">
        <v>219.34100000000001</v>
      </c>
      <c r="I299" s="231"/>
      <c r="J299" s="226"/>
      <c r="K299" s="226"/>
      <c r="L299" s="232"/>
      <c r="M299" s="233"/>
      <c r="N299" s="234"/>
      <c r="O299" s="234"/>
      <c r="P299" s="234"/>
      <c r="Q299" s="234"/>
      <c r="R299" s="234"/>
      <c r="S299" s="234"/>
      <c r="T299" s="23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6" t="s">
        <v>129</v>
      </c>
      <c r="AU299" s="236" t="s">
        <v>80</v>
      </c>
      <c r="AV299" s="13" t="s">
        <v>80</v>
      </c>
      <c r="AW299" s="13" t="s">
        <v>32</v>
      </c>
      <c r="AX299" s="13" t="s">
        <v>70</v>
      </c>
      <c r="AY299" s="236" t="s">
        <v>118</v>
      </c>
    </row>
    <row r="300" s="13" customFormat="1">
      <c r="A300" s="13"/>
      <c r="B300" s="225"/>
      <c r="C300" s="226"/>
      <c r="D300" s="227" t="s">
        <v>129</v>
      </c>
      <c r="E300" s="228" t="s">
        <v>19</v>
      </c>
      <c r="F300" s="229" t="s">
        <v>243</v>
      </c>
      <c r="G300" s="226"/>
      <c r="H300" s="230">
        <v>323.17200000000003</v>
      </c>
      <c r="I300" s="231"/>
      <c r="J300" s="226"/>
      <c r="K300" s="226"/>
      <c r="L300" s="232"/>
      <c r="M300" s="233"/>
      <c r="N300" s="234"/>
      <c r="O300" s="234"/>
      <c r="P300" s="234"/>
      <c r="Q300" s="234"/>
      <c r="R300" s="234"/>
      <c r="S300" s="234"/>
      <c r="T300" s="23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6" t="s">
        <v>129</v>
      </c>
      <c r="AU300" s="236" t="s">
        <v>80</v>
      </c>
      <c r="AV300" s="13" t="s">
        <v>80</v>
      </c>
      <c r="AW300" s="13" t="s">
        <v>32</v>
      </c>
      <c r="AX300" s="13" t="s">
        <v>70</v>
      </c>
      <c r="AY300" s="236" t="s">
        <v>118</v>
      </c>
    </row>
    <row r="301" s="13" customFormat="1">
      <c r="A301" s="13"/>
      <c r="B301" s="225"/>
      <c r="C301" s="226"/>
      <c r="D301" s="227" t="s">
        <v>129</v>
      </c>
      <c r="E301" s="228" t="s">
        <v>19</v>
      </c>
      <c r="F301" s="229" t="s">
        <v>244</v>
      </c>
      <c r="G301" s="226"/>
      <c r="H301" s="230">
        <v>99.036000000000001</v>
      </c>
      <c r="I301" s="231"/>
      <c r="J301" s="226"/>
      <c r="K301" s="226"/>
      <c r="L301" s="232"/>
      <c r="M301" s="233"/>
      <c r="N301" s="234"/>
      <c r="O301" s="234"/>
      <c r="P301" s="234"/>
      <c r="Q301" s="234"/>
      <c r="R301" s="234"/>
      <c r="S301" s="234"/>
      <c r="T301" s="23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6" t="s">
        <v>129</v>
      </c>
      <c r="AU301" s="236" t="s">
        <v>80</v>
      </c>
      <c r="AV301" s="13" t="s">
        <v>80</v>
      </c>
      <c r="AW301" s="13" t="s">
        <v>32</v>
      </c>
      <c r="AX301" s="13" t="s">
        <v>70</v>
      </c>
      <c r="AY301" s="236" t="s">
        <v>118</v>
      </c>
    </row>
    <row r="302" s="13" customFormat="1">
      <c r="A302" s="13"/>
      <c r="B302" s="225"/>
      <c r="C302" s="226"/>
      <c r="D302" s="227" t="s">
        <v>129</v>
      </c>
      <c r="E302" s="228" t="s">
        <v>19</v>
      </c>
      <c r="F302" s="229" t="s">
        <v>245</v>
      </c>
      <c r="G302" s="226"/>
      <c r="H302" s="230">
        <v>360.452</v>
      </c>
      <c r="I302" s="231"/>
      <c r="J302" s="226"/>
      <c r="K302" s="226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129</v>
      </c>
      <c r="AU302" s="236" t="s">
        <v>80</v>
      </c>
      <c r="AV302" s="13" t="s">
        <v>80</v>
      </c>
      <c r="AW302" s="13" t="s">
        <v>32</v>
      </c>
      <c r="AX302" s="13" t="s">
        <v>70</v>
      </c>
      <c r="AY302" s="236" t="s">
        <v>118</v>
      </c>
    </row>
    <row r="303" s="16" customFormat="1">
      <c r="A303" s="16"/>
      <c r="B303" s="258"/>
      <c r="C303" s="259"/>
      <c r="D303" s="227" t="s">
        <v>129</v>
      </c>
      <c r="E303" s="260" t="s">
        <v>19</v>
      </c>
      <c r="F303" s="261" t="s">
        <v>153</v>
      </c>
      <c r="G303" s="259"/>
      <c r="H303" s="262">
        <v>1230.7429999999999</v>
      </c>
      <c r="I303" s="263"/>
      <c r="J303" s="259"/>
      <c r="K303" s="259"/>
      <c r="L303" s="264"/>
      <c r="M303" s="265"/>
      <c r="N303" s="266"/>
      <c r="O303" s="266"/>
      <c r="P303" s="266"/>
      <c r="Q303" s="266"/>
      <c r="R303" s="266"/>
      <c r="S303" s="266"/>
      <c r="T303" s="267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T303" s="268" t="s">
        <v>129</v>
      </c>
      <c r="AU303" s="268" t="s">
        <v>80</v>
      </c>
      <c r="AV303" s="16" t="s">
        <v>139</v>
      </c>
      <c r="AW303" s="16" t="s">
        <v>32</v>
      </c>
      <c r="AX303" s="16" t="s">
        <v>70</v>
      </c>
      <c r="AY303" s="268" t="s">
        <v>118</v>
      </c>
    </row>
    <row r="304" s="13" customFormat="1">
      <c r="A304" s="13"/>
      <c r="B304" s="225"/>
      <c r="C304" s="226"/>
      <c r="D304" s="227" t="s">
        <v>129</v>
      </c>
      <c r="E304" s="228" t="s">
        <v>19</v>
      </c>
      <c r="F304" s="229" t="s">
        <v>246</v>
      </c>
      <c r="G304" s="226"/>
      <c r="H304" s="230">
        <v>77</v>
      </c>
      <c r="I304" s="231"/>
      <c r="J304" s="226"/>
      <c r="K304" s="226"/>
      <c r="L304" s="232"/>
      <c r="M304" s="233"/>
      <c r="N304" s="234"/>
      <c r="O304" s="234"/>
      <c r="P304" s="234"/>
      <c r="Q304" s="234"/>
      <c r="R304" s="234"/>
      <c r="S304" s="234"/>
      <c r="T304" s="23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6" t="s">
        <v>129</v>
      </c>
      <c r="AU304" s="236" t="s">
        <v>80</v>
      </c>
      <c r="AV304" s="13" t="s">
        <v>80</v>
      </c>
      <c r="AW304" s="13" t="s">
        <v>32</v>
      </c>
      <c r="AX304" s="13" t="s">
        <v>70</v>
      </c>
      <c r="AY304" s="236" t="s">
        <v>118</v>
      </c>
    </row>
    <row r="305" s="16" customFormat="1">
      <c r="A305" s="16"/>
      <c r="B305" s="258"/>
      <c r="C305" s="259"/>
      <c r="D305" s="227" t="s">
        <v>129</v>
      </c>
      <c r="E305" s="260" t="s">
        <v>19</v>
      </c>
      <c r="F305" s="261" t="s">
        <v>153</v>
      </c>
      <c r="G305" s="259"/>
      <c r="H305" s="262">
        <v>77</v>
      </c>
      <c r="I305" s="263"/>
      <c r="J305" s="259"/>
      <c r="K305" s="259"/>
      <c r="L305" s="264"/>
      <c r="M305" s="265"/>
      <c r="N305" s="266"/>
      <c r="O305" s="266"/>
      <c r="P305" s="266"/>
      <c r="Q305" s="266"/>
      <c r="R305" s="266"/>
      <c r="S305" s="266"/>
      <c r="T305" s="267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T305" s="268" t="s">
        <v>129</v>
      </c>
      <c r="AU305" s="268" t="s">
        <v>80</v>
      </c>
      <c r="AV305" s="16" t="s">
        <v>139</v>
      </c>
      <c r="AW305" s="16" t="s">
        <v>32</v>
      </c>
      <c r="AX305" s="16" t="s">
        <v>70</v>
      </c>
      <c r="AY305" s="268" t="s">
        <v>118</v>
      </c>
    </row>
    <row r="306" s="15" customFormat="1">
      <c r="A306" s="15"/>
      <c r="B306" s="248"/>
      <c r="C306" s="249"/>
      <c r="D306" s="227" t="s">
        <v>129</v>
      </c>
      <c r="E306" s="250" t="s">
        <v>19</v>
      </c>
      <c r="F306" s="251" t="s">
        <v>247</v>
      </c>
      <c r="G306" s="249"/>
      <c r="H306" s="250" t="s">
        <v>19</v>
      </c>
      <c r="I306" s="252"/>
      <c r="J306" s="249"/>
      <c r="K306" s="249"/>
      <c r="L306" s="253"/>
      <c r="M306" s="254"/>
      <c r="N306" s="255"/>
      <c r="O306" s="255"/>
      <c r="P306" s="255"/>
      <c r="Q306" s="255"/>
      <c r="R306" s="255"/>
      <c r="S306" s="255"/>
      <c r="T306" s="256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57" t="s">
        <v>129</v>
      </c>
      <c r="AU306" s="257" t="s">
        <v>80</v>
      </c>
      <c r="AV306" s="15" t="s">
        <v>78</v>
      </c>
      <c r="AW306" s="15" t="s">
        <v>32</v>
      </c>
      <c r="AX306" s="15" t="s">
        <v>70</v>
      </c>
      <c r="AY306" s="257" t="s">
        <v>118</v>
      </c>
    </row>
    <row r="307" s="15" customFormat="1">
      <c r="A307" s="15"/>
      <c r="B307" s="248"/>
      <c r="C307" s="249"/>
      <c r="D307" s="227" t="s">
        <v>129</v>
      </c>
      <c r="E307" s="250" t="s">
        <v>19</v>
      </c>
      <c r="F307" s="251" t="s">
        <v>161</v>
      </c>
      <c r="G307" s="249"/>
      <c r="H307" s="250" t="s">
        <v>19</v>
      </c>
      <c r="I307" s="252"/>
      <c r="J307" s="249"/>
      <c r="K307" s="249"/>
      <c r="L307" s="253"/>
      <c r="M307" s="254"/>
      <c r="N307" s="255"/>
      <c r="O307" s="255"/>
      <c r="P307" s="255"/>
      <c r="Q307" s="255"/>
      <c r="R307" s="255"/>
      <c r="S307" s="255"/>
      <c r="T307" s="256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57" t="s">
        <v>129</v>
      </c>
      <c r="AU307" s="257" t="s">
        <v>80</v>
      </c>
      <c r="AV307" s="15" t="s">
        <v>78</v>
      </c>
      <c r="AW307" s="15" t="s">
        <v>32</v>
      </c>
      <c r="AX307" s="15" t="s">
        <v>70</v>
      </c>
      <c r="AY307" s="257" t="s">
        <v>118</v>
      </c>
    </row>
    <row r="308" s="13" customFormat="1">
      <c r="A308" s="13"/>
      <c r="B308" s="225"/>
      <c r="C308" s="226"/>
      <c r="D308" s="227" t="s">
        <v>129</v>
      </c>
      <c r="E308" s="228" t="s">
        <v>19</v>
      </c>
      <c r="F308" s="229" t="s">
        <v>248</v>
      </c>
      <c r="G308" s="226"/>
      <c r="H308" s="230">
        <v>-36.671999999999997</v>
      </c>
      <c r="I308" s="231"/>
      <c r="J308" s="226"/>
      <c r="K308" s="226"/>
      <c r="L308" s="232"/>
      <c r="M308" s="233"/>
      <c r="N308" s="234"/>
      <c r="O308" s="234"/>
      <c r="P308" s="234"/>
      <c r="Q308" s="234"/>
      <c r="R308" s="234"/>
      <c r="S308" s="234"/>
      <c r="T308" s="23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6" t="s">
        <v>129</v>
      </c>
      <c r="AU308" s="236" t="s">
        <v>80</v>
      </c>
      <c r="AV308" s="13" t="s">
        <v>80</v>
      </c>
      <c r="AW308" s="13" t="s">
        <v>32</v>
      </c>
      <c r="AX308" s="13" t="s">
        <v>70</v>
      </c>
      <c r="AY308" s="236" t="s">
        <v>118</v>
      </c>
    </row>
    <row r="309" s="13" customFormat="1">
      <c r="A309" s="13"/>
      <c r="B309" s="225"/>
      <c r="C309" s="226"/>
      <c r="D309" s="227" t="s">
        <v>129</v>
      </c>
      <c r="E309" s="228" t="s">
        <v>19</v>
      </c>
      <c r="F309" s="229" t="s">
        <v>249</v>
      </c>
      <c r="G309" s="226"/>
      <c r="H309" s="230">
        <v>-2.7999999999999998</v>
      </c>
      <c r="I309" s="231"/>
      <c r="J309" s="226"/>
      <c r="K309" s="226"/>
      <c r="L309" s="232"/>
      <c r="M309" s="233"/>
      <c r="N309" s="234"/>
      <c r="O309" s="234"/>
      <c r="P309" s="234"/>
      <c r="Q309" s="234"/>
      <c r="R309" s="234"/>
      <c r="S309" s="234"/>
      <c r="T309" s="23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6" t="s">
        <v>129</v>
      </c>
      <c r="AU309" s="236" t="s">
        <v>80</v>
      </c>
      <c r="AV309" s="13" t="s">
        <v>80</v>
      </c>
      <c r="AW309" s="13" t="s">
        <v>32</v>
      </c>
      <c r="AX309" s="13" t="s">
        <v>70</v>
      </c>
      <c r="AY309" s="236" t="s">
        <v>118</v>
      </c>
    </row>
    <row r="310" s="15" customFormat="1">
      <c r="A310" s="15"/>
      <c r="B310" s="248"/>
      <c r="C310" s="249"/>
      <c r="D310" s="227" t="s">
        <v>129</v>
      </c>
      <c r="E310" s="250" t="s">
        <v>19</v>
      </c>
      <c r="F310" s="251" t="s">
        <v>164</v>
      </c>
      <c r="G310" s="249"/>
      <c r="H310" s="250" t="s">
        <v>19</v>
      </c>
      <c r="I310" s="252"/>
      <c r="J310" s="249"/>
      <c r="K310" s="249"/>
      <c r="L310" s="253"/>
      <c r="M310" s="254"/>
      <c r="N310" s="255"/>
      <c r="O310" s="255"/>
      <c r="P310" s="255"/>
      <c r="Q310" s="255"/>
      <c r="R310" s="255"/>
      <c r="S310" s="255"/>
      <c r="T310" s="256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57" t="s">
        <v>129</v>
      </c>
      <c r="AU310" s="257" t="s">
        <v>80</v>
      </c>
      <c r="AV310" s="15" t="s">
        <v>78</v>
      </c>
      <c r="AW310" s="15" t="s">
        <v>32</v>
      </c>
      <c r="AX310" s="15" t="s">
        <v>70</v>
      </c>
      <c r="AY310" s="257" t="s">
        <v>118</v>
      </c>
    </row>
    <row r="311" s="13" customFormat="1">
      <c r="A311" s="13"/>
      <c r="B311" s="225"/>
      <c r="C311" s="226"/>
      <c r="D311" s="227" t="s">
        <v>129</v>
      </c>
      <c r="E311" s="228" t="s">
        <v>19</v>
      </c>
      <c r="F311" s="229" t="s">
        <v>250</v>
      </c>
      <c r="G311" s="226"/>
      <c r="H311" s="230">
        <v>-34.271999999999998</v>
      </c>
      <c r="I311" s="231"/>
      <c r="J311" s="226"/>
      <c r="K311" s="226"/>
      <c r="L311" s="232"/>
      <c r="M311" s="233"/>
      <c r="N311" s="234"/>
      <c r="O311" s="234"/>
      <c r="P311" s="234"/>
      <c r="Q311" s="234"/>
      <c r="R311" s="234"/>
      <c r="S311" s="234"/>
      <c r="T311" s="23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6" t="s">
        <v>129</v>
      </c>
      <c r="AU311" s="236" t="s">
        <v>80</v>
      </c>
      <c r="AV311" s="13" t="s">
        <v>80</v>
      </c>
      <c r="AW311" s="13" t="s">
        <v>32</v>
      </c>
      <c r="AX311" s="13" t="s">
        <v>70</v>
      </c>
      <c r="AY311" s="236" t="s">
        <v>118</v>
      </c>
    </row>
    <row r="312" s="13" customFormat="1">
      <c r="A312" s="13"/>
      <c r="B312" s="225"/>
      <c r="C312" s="226"/>
      <c r="D312" s="227" t="s">
        <v>129</v>
      </c>
      <c r="E312" s="228" t="s">
        <v>19</v>
      </c>
      <c r="F312" s="229" t="s">
        <v>251</v>
      </c>
      <c r="G312" s="226"/>
      <c r="H312" s="230">
        <v>-1.6000000000000001</v>
      </c>
      <c r="I312" s="231"/>
      <c r="J312" s="226"/>
      <c r="K312" s="226"/>
      <c r="L312" s="232"/>
      <c r="M312" s="233"/>
      <c r="N312" s="234"/>
      <c r="O312" s="234"/>
      <c r="P312" s="234"/>
      <c r="Q312" s="234"/>
      <c r="R312" s="234"/>
      <c r="S312" s="234"/>
      <c r="T312" s="23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6" t="s">
        <v>129</v>
      </c>
      <c r="AU312" s="236" t="s">
        <v>80</v>
      </c>
      <c r="AV312" s="13" t="s">
        <v>80</v>
      </c>
      <c r="AW312" s="13" t="s">
        <v>32</v>
      </c>
      <c r="AX312" s="13" t="s">
        <v>70</v>
      </c>
      <c r="AY312" s="236" t="s">
        <v>118</v>
      </c>
    </row>
    <row r="313" s="15" customFormat="1">
      <c r="A313" s="15"/>
      <c r="B313" s="248"/>
      <c r="C313" s="249"/>
      <c r="D313" s="227" t="s">
        <v>129</v>
      </c>
      <c r="E313" s="250" t="s">
        <v>19</v>
      </c>
      <c r="F313" s="251" t="s">
        <v>167</v>
      </c>
      <c r="G313" s="249"/>
      <c r="H313" s="250" t="s">
        <v>19</v>
      </c>
      <c r="I313" s="252"/>
      <c r="J313" s="249"/>
      <c r="K313" s="249"/>
      <c r="L313" s="253"/>
      <c r="M313" s="254"/>
      <c r="N313" s="255"/>
      <c r="O313" s="255"/>
      <c r="P313" s="255"/>
      <c r="Q313" s="255"/>
      <c r="R313" s="255"/>
      <c r="S313" s="255"/>
      <c r="T313" s="256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57" t="s">
        <v>129</v>
      </c>
      <c r="AU313" s="257" t="s">
        <v>80</v>
      </c>
      <c r="AV313" s="15" t="s">
        <v>78</v>
      </c>
      <c r="AW313" s="15" t="s">
        <v>32</v>
      </c>
      <c r="AX313" s="15" t="s">
        <v>70</v>
      </c>
      <c r="AY313" s="257" t="s">
        <v>118</v>
      </c>
    </row>
    <row r="314" s="13" customFormat="1">
      <c r="A314" s="13"/>
      <c r="B314" s="225"/>
      <c r="C314" s="226"/>
      <c r="D314" s="227" t="s">
        <v>129</v>
      </c>
      <c r="E314" s="228" t="s">
        <v>19</v>
      </c>
      <c r="F314" s="229" t="s">
        <v>252</v>
      </c>
      <c r="G314" s="226"/>
      <c r="H314" s="230">
        <v>-45.408000000000001</v>
      </c>
      <c r="I314" s="231"/>
      <c r="J314" s="226"/>
      <c r="K314" s="226"/>
      <c r="L314" s="232"/>
      <c r="M314" s="233"/>
      <c r="N314" s="234"/>
      <c r="O314" s="234"/>
      <c r="P314" s="234"/>
      <c r="Q314" s="234"/>
      <c r="R314" s="234"/>
      <c r="S314" s="234"/>
      <c r="T314" s="23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6" t="s">
        <v>129</v>
      </c>
      <c r="AU314" s="236" t="s">
        <v>80</v>
      </c>
      <c r="AV314" s="13" t="s">
        <v>80</v>
      </c>
      <c r="AW314" s="13" t="s">
        <v>32</v>
      </c>
      <c r="AX314" s="13" t="s">
        <v>70</v>
      </c>
      <c r="AY314" s="236" t="s">
        <v>118</v>
      </c>
    </row>
    <row r="315" s="13" customFormat="1">
      <c r="A315" s="13"/>
      <c r="B315" s="225"/>
      <c r="C315" s="226"/>
      <c r="D315" s="227" t="s">
        <v>129</v>
      </c>
      <c r="E315" s="228" t="s">
        <v>19</v>
      </c>
      <c r="F315" s="229" t="s">
        <v>253</v>
      </c>
      <c r="G315" s="226"/>
      <c r="H315" s="230">
        <v>-1.296</v>
      </c>
      <c r="I315" s="231"/>
      <c r="J315" s="226"/>
      <c r="K315" s="226"/>
      <c r="L315" s="232"/>
      <c r="M315" s="233"/>
      <c r="N315" s="234"/>
      <c r="O315" s="234"/>
      <c r="P315" s="234"/>
      <c r="Q315" s="234"/>
      <c r="R315" s="234"/>
      <c r="S315" s="234"/>
      <c r="T315" s="23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6" t="s">
        <v>129</v>
      </c>
      <c r="AU315" s="236" t="s">
        <v>80</v>
      </c>
      <c r="AV315" s="13" t="s">
        <v>80</v>
      </c>
      <c r="AW315" s="13" t="s">
        <v>32</v>
      </c>
      <c r="AX315" s="13" t="s">
        <v>70</v>
      </c>
      <c r="AY315" s="236" t="s">
        <v>118</v>
      </c>
    </row>
    <row r="316" s="13" customFormat="1">
      <c r="A316" s="13"/>
      <c r="B316" s="225"/>
      <c r="C316" s="226"/>
      <c r="D316" s="227" t="s">
        <v>129</v>
      </c>
      <c r="E316" s="228" t="s">
        <v>19</v>
      </c>
      <c r="F316" s="229" t="s">
        <v>254</v>
      </c>
      <c r="G316" s="226"/>
      <c r="H316" s="230">
        <v>-8.5920000000000005</v>
      </c>
      <c r="I316" s="231"/>
      <c r="J316" s="226"/>
      <c r="K316" s="226"/>
      <c r="L316" s="232"/>
      <c r="M316" s="233"/>
      <c r="N316" s="234"/>
      <c r="O316" s="234"/>
      <c r="P316" s="234"/>
      <c r="Q316" s="234"/>
      <c r="R316" s="234"/>
      <c r="S316" s="234"/>
      <c r="T316" s="23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6" t="s">
        <v>129</v>
      </c>
      <c r="AU316" s="236" t="s">
        <v>80</v>
      </c>
      <c r="AV316" s="13" t="s">
        <v>80</v>
      </c>
      <c r="AW316" s="13" t="s">
        <v>32</v>
      </c>
      <c r="AX316" s="13" t="s">
        <v>70</v>
      </c>
      <c r="AY316" s="236" t="s">
        <v>118</v>
      </c>
    </row>
    <row r="317" s="13" customFormat="1">
      <c r="A317" s="13"/>
      <c r="B317" s="225"/>
      <c r="C317" s="226"/>
      <c r="D317" s="227" t="s">
        <v>129</v>
      </c>
      <c r="E317" s="228" t="s">
        <v>19</v>
      </c>
      <c r="F317" s="229" t="s">
        <v>255</v>
      </c>
      <c r="G317" s="226"/>
      <c r="H317" s="230">
        <v>-2.3999999999999999</v>
      </c>
      <c r="I317" s="231"/>
      <c r="J317" s="226"/>
      <c r="K317" s="226"/>
      <c r="L317" s="232"/>
      <c r="M317" s="233"/>
      <c r="N317" s="234"/>
      <c r="O317" s="234"/>
      <c r="P317" s="234"/>
      <c r="Q317" s="234"/>
      <c r="R317" s="234"/>
      <c r="S317" s="234"/>
      <c r="T317" s="23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6" t="s">
        <v>129</v>
      </c>
      <c r="AU317" s="236" t="s">
        <v>80</v>
      </c>
      <c r="AV317" s="13" t="s">
        <v>80</v>
      </c>
      <c r="AW317" s="13" t="s">
        <v>32</v>
      </c>
      <c r="AX317" s="13" t="s">
        <v>70</v>
      </c>
      <c r="AY317" s="236" t="s">
        <v>118</v>
      </c>
    </row>
    <row r="318" s="13" customFormat="1">
      <c r="A318" s="13"/>
      <c r="B318" s="225"/>
      <c r="C318" s="226"/>
      <c r="D318" s="227" t="s">
        <v>129</v>
      </c>
      <c r="E318" s="228" t="s">
        <v>19</v>
      </c>
      <c r="F318" s="229" t="s">
        <v>256</v>
      </c>
      <c r="G318" s="226"/>
      <c r="H318" s="230">
        <v>-0.80000000000000004</v>
      </c>
      <c r="I318" s="231"/>
      <c r="J318" s="226"/>
      <c r="K318" s="226"/>
      <c r="L318" s="232"/>
      <c r="M318" s="233"/>
      <c r="N318" s="234"/>
      <c r="O318" s="234"/>
      <c r="P318" s="234"/>
      <c r="Q318" s="234"/>
      <c r="R318" s="234"/>
      <c r="S318" s="234"/>
      <c r="T318" s="23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6" t="s">
        <v>129</v>
      </c>
      <c r="AU318" s="236" t="s">
        <v>80</v>
      </c>
      <c r="AV318" s="13" t="s">
        <v>80</v>
      </c>
      <c r="AW318" s="13" t="s">
        <v>32</v>
      </c>
      <c r="AX318" s="13" t="s">
        <v>70</v>
      </c>
      <c r="AY318" s="236" t="s">
        <v>118</v>
      </c>
    </row>
    <row r="319" s="15" customFormat="1">
      <c r="A319" s="15"/>
      <c r="B319" s="248"/>
      <c r="C319" s="249"/>
      <c r="D319" s="227" t="s">
        <v>129</v>
      </c>
      <c r="E319" s="250" t="s">
        <v>19</v>
      </c>
      <c r="F319" s="251" t="s">
        <v>170</v>
      </c>
      <c r="G319" s="249"/>
      <c r="H319" s="250" t="s">
        <v>19</v>
      </c>
      <c r="I319" s="252"/>
      <c r="J319" s="249"/>
      <c r="K319" s="249"/>
      <c r="L319" s="253"/>
      <c r="M319" s="254"/>
      <c r="N319" s="255"/>
      <c r="O319" s="255"/>
      <c r="P319" s="255"/>
      <c r="Q319" s="255"/>
      <c r="R319" s="255"/>
      <c r="S319" s="255"/>
      <c r="T319" s="256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57" t="s">
        <v>129</v>
      </c>
      <c r="AU319" s="257" t="s">
        <v>80</v>
      </c>
      <c r="AV319" s="15" t="s">
        <v>78</v>
      </c>
      <c r="AW319" s="15" t="s">
        <v>32</v>
      </c>
      <c r="AX319" s="15" t="s">
        <v>70</v>
      </c>
      <c r="AY319" s="257" t="s">
        <v>118</v>
      </c>
    </row>
    <row r="320" s="13" customFormat="1">
      <c r="A320" s="13"/>
      <c r="B320" s="225"/>
      <c r="C320" s="226"/>
      <c r="D320" s="227" t="s">
        <v>129</v>
      </c>
      <c r="E320" s="228" t="s">
        <v>19</v>
      </c>
      <c r="F320" s="229" t="s">
        <v>257</v>
      </c>
      <c r="G320" s="226"/>
      <c r="H320" s="230">
        <v>-55.776000000000003</v>
      </c>
      <c r="I320" s="231"/>
      <c r="J320" s="226"/>
      <c r="K320" s="226"/>
      <c r="L320" s="232"/>
      <c r="M320" s="233"/>
      <c r="N320" s="234"/>
      <c r="O320" s="234"/>
      <c r="P320" s="234"/>
      <c r="Q320" s="234"/>
      <c r="R320" s="234"/>
      <c r="S320" s="234"/>
      <c r="T320" s="23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6" t="s">
        <v>129</v>
      </c>
      <c r="AU320" s="236" t="s">
        <v>80</v>
      </c>
      <c r="AV320" s="13" t="s">
        <v>80</v>
      </c>
      <c r="AW320" s="13" t="s">
        <v>32</v>
      </c>
      <c r="AX320" s="13" t="s">
        <v>70</v>
      </c>
      <c r="AY320" s="236" t="s">
        <v>118</v>
      </c>
    </row>
    <row r="321" s="13" customFormat="1">
      <c r="A321" s="13"/>
      <c r="B321" s="225"/>
      <c r="C321" s="226"/>
      <c r="D321" s="227" t="s">
        <v>129</v>
      </c>
      <c r="E321" s="228" t="s">
        <v>19</v>
      </c>
      <c r="F321" s="229" t="s">
        <v>255</v>
      </c>
      <c r="G321" s="226"/>
      <c r="H321" s="230">
        <v>-2.3999999999999999</v>
      </c>
      <c r="I321" s="231"/>
      <c r="J321" s="226"/>
      <c r="K321" s="226"/>
      <c r="L321" s="232"/>
      <c r="M321" s="233"/>
      <c r="N321" s="234"/>
      <c r="O321" s="234"/>
      <c r="P321" s="234"/>
      <c r="Q321" s="234"/>
      <c r="R321" s="234"/>
      <c r="S321" s="234"/>
      <c r="T321" s="23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6" t="s">
        <v>129</v>
      </c>
      <c r="AU321" s="236" t="s">
        <v>80</v>
      </c>
      <c r="AV321" s="13" t="s">
        <v>80</v>
      </c>
      <c r="AW321" s="13" t="s">
        <v>32</v>
      </c>
      <c r="AX321" s="13" t="s">
        <v>70</v>
      </c>
      <c r="AY321" s="236" t="s">
        <v>118</v>
      </c>
    </row>
    <row r="322" s="16" customFormat="1">
      <c r="A322" s="16"/>
      <c r="B322" s="258"/>
      <c r="C322" s="259"/>
      <c r="D322" s="227" t="s">
        <v>129</v>
      </c>
      <c r="E322" s="260" t="s">
        <v>19</v>
      </c>
      <c r="F322" s="261" t="s">
        <v>153</v>
      </c>
      <c r="G322" s="259"/>
      <c r="H322" s="262">
        <v>-192.01600000000005</v>
      </c>
      <c r="I322" s="263"/>
      <c r="J322" s="259"/>
      <c r="K322" s="259"/>
      <c r="L322" s="264"/>
      <c r="M322" s="265"/>
      <c r="N322" s="266"/>
      <c r="O322" s="266"/>
      <c r="P322" s="266"/>
      <c r="Q322" s="266"/>
      <c r="R322" s="266"/>
      <c r="S322" s="266"/>
      <c r="T322" s="267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T322" s="268" t="s">
        <v>129</v>
      </c>
      <c r="AU322" s="268" t="s">
        <v>80</v>
      </c>
      <c r="AV322" s="16" t="s">
        <v>139</v>
      </c>
      <c r="AW322" s="16" t="s">
        <v>32</v>
      </c>
      <c r="AX322" s="16" t="s">
        <v>70</v>
      </c>
      <c r="AY322" s="268" t="s">
        <v>118</v>
      </c>
    </row>
    <row r="323" s="15" customFormat="1">
      <c r="A323" s="15"/>
      <c r="B323" s="248"/>
      <c r="C323" s="249"/>
      <c r="D323" s="227" t="s">
        <v>129</v>
      </c>
      <c r="E323" s="250" t="s">
        <v>19</v>
      </c>
      <c r="F323" s="251" t="s">
        <v>258</v>
      </c>
      <c r="G323" s="249"/>
      <c r="H323" s="250" t="s">
        <v>19</v>
      </c>
      <c r="I323" s="252"/>
      <c r="J323" s="249"/>
      <c r="K323" s="249"/>
      <c r="L323" s="253"/>
      <c r="M323" s="254"/>
      <c r="N323" s="255"/>
      <c r="O323" s="255"/>
      <c r="P323" s="255"/>
      <c r="Q323" s="255"/>
      <c r="R323" s="255"/>
      <c r="S323" s="255"/>
      <c r="T323" s="256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57" t="s">
        <v>129</v>
      </c>
      <c r="AU323" s="257" t="s">
        <v>80</v>
      </c>
      <c r="AV323" s="15" t="s">
        <v>78</v>
      </c>
      <c r="AW323" s="15" t="s">
        <v>32</v>
      </c>
      <c r="AX323" s="15" t="s">
        <v>70</v>
      </c>
      <c r="AY323" s="257" t="s">
        <v>118</v>
      </c>
    </row>
    <row r="324" s="13" customFormat="1">
      <c r="A324" s="13"/>
      <c r="B324" s="225"/>
      <c r="C324" s="226"/>
      <c r="D324" s="227" t="s">
        <v>129</v>
      </c>
      <c r="E324" s="228" t="s">
        <v>19</v>
      </c>
      <c r="F324" s="229" t="s">
        <v>259</v>
      </c>
      <c r="G324" s="226"/>
      <c r="H324" s="230">
        <v>60</v>
      </c>
      <c r="I324" s="231"/>
      <c r="J324" s="226"/>
      <c r="K324" s="226"/>
      <c r="L324" s="232"/>
      <c r="M324" s="233"/>
      <c r="N324" s="234"/>
      <c r="O324" s="234"/>
      <c r="P324" s="234"/>
      <c r="Q324" s="234"/>
      <c r="R324" s="234"/>
      <c r="S324" s="234"/>
      <c r="T324" s="23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6" t="s">
        <v>129</v>
      </c>
      <c r="AU324" s="236" t="s">
        <v>80</v>
      </c>
      <c r="AV324" s="13" t="s">
        <v>80</v>
      </c>
      <c r="AW324" s="13" t="s">
        <v>32</v>
      </c>
      <c r="AX324" s="13" t="s">
        <v>70</v>
      </c>
      <c r="AY324" s="236" t="s">
        <v>118</v>
      </c>
    </row>
    <row r="325" s="13" customFormat="1">
      <c r="A325" s="13"/>
      <c r="B325" s="225"/>
      <c r="C325" s="226"/>
      <c r="D325" s="227" t="s">
        <v>129</v>
      </c>
      <c r="E325" s="228" t="s">
        <v>19</v>
      </c>
      <c r="F325" s="229" t="s">
        <v>260</v>
      </c>
      <c r="G325" s="226"/>
      <c r="H325" s="230">
        <v>31.25</v>
      </c>
      <c r="I325" s="231"/>
      <c r="J325" s="226"/>
      <c r="K325" s="226"/>
      <c r="L325" s="232"/>
      <c r="M325" s="233"/>
      <c r="N325" s="234"/>
      <c r="O325" s="234"/>
      <c r="P325" s="234"/>
      <c r="Q325" s="234"/>
      <c r="R325" s="234"/>
      <c r="S325" s="234"/>
      <c r="T325" s="23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129</v>
      </c>
      <c r="AU325" s="236" t="s">
        <v>80</v>
      </c>
      <c r="AV325" s="13" t="s">
        <v>80</v>
      </c>
      <c r="AW325" s="13" t="s">
        <v>32</v>
      </c>
      <c r="AX325" s="13" t="s">
        <v>70</v>
      </c>
      <c r="AY325" s="236" t="s">
        <v>118</v>
      </c>
    </row>
    <row r="326" s="13" customFormat="1">
      <c r="A326" s="13"/>
      <c r="B326" s="225"/>
      <c r="C326" s="226"/>
      <c r="D326" s="227" t="s">
        <v>129</v>
      </c>
      <c r="E326" s="228" t="s">
        <v>19</v>
      </c>
      <c r="F326" s="229" t="s">
        <v>261</v>
      </c>
      <c r="G326" s="226"/>
      <c r="H326" s="230">
        <v>18</v>
      </c>
      <c r="I326" s="231"/>
      <c r="J326" s="226"/>
      <c r="K326" s="226"/>
      <c r="L326" s="232"/>
      <c r="M326" s="233"/>
      <c r="N326" s="234"/>
      <c r="O326" s="234"/>
      <c r="P326" s="234"/>
      <c r="Q326" s="234"/>
      <c r="R326" s="234"/>
      <c r="S326" s="234"/>
      <c r="T326" s="23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6" t="s">
        <v>129</v>
      </c>
      <c r="AU326" s="236" t="s">
        <v>80</v>
      </c>
      <c r="AV326" s="13" t="s">
        <v>80</v>
      </c>
      <c r="AW326" s="13" t="s">
        <v>32</v>
      </c>
      <c r="AX326" s="13" t="s">
        <v>70</v>
      </c>
      <c r="AY326" s="236" t="s">
        <v>118</v>
      </c>
    </row>
    <row r="327" s="16" customFormat="1">
      <c r="A327" s="16"/>
      <c r="B327" s="258"/>
      <c r="C327" s="259"/>
      <c r="D327" s="227" t="s">
        <v>129</v>
      </c>
      <c r="E327" s="260" t="s">
        <v>19</v>
      </c>
      <c r="F327" s="261" t="s">
        <v>153</v>
      </c>
      <c r="G327" s="259"/>
      <c r="H327" s="262">
        <v>109.25</v>
      </c>
      <c r="I327" s="263"/>
      <c r="J327" s="259"/>
      <c r="K327" s="259"/>
      <c r="L327" s="264"/>
      <c r="M327" s="265"/>
      <c r="N327" s="266"/>
      <c r="O327" s="266"/>
      <c r="P327" s="266"/>
      <c r="Q327" s="266"/>
      <c r="R327" s="266"/>
      <c r="S327" s="266"/>
      <c r="T327" s="267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T327" s="268" t="s">
        <v>129</v>
      </c>
      <c r="AU327" s="268" t="s">
        <v>80</v>
      </c>
      <c r="AV327" s="16" t="s">
        <v>139</v>
      </c>
      <c r="AW327" s="16" t="s">
        <v>32</v>
      </c>
      <c r="AX327" s="16" t="s">
        <v>70</v>
      </c>
      <c r="AY327" s="268" t="s">
        <v>118</v>
      </c>
    </row>
    <row r="328" s="15" customFormat="1">
      <c r="A328" s="15"/>
      <c r="B328" s="248"/>
      <c r="C328" s="249"/>
      <c r="D328" s="227" t="s">
        <v>129</v>
      </c>
      <c r="E328" s="250" t="s">
        <v>19</v>
      </c>
      <c r="F328" s="251" t="s">
        <v>172</v>
      </c>
      <c r="G328" s="249"/>
      <c r="H328" s="250" t="s">
        <v>19</v>
      </c>
      <c r="I328" s="252"/>
      <c r="J328" s="249"/>
      <c r="K328" s="249"/>
      <c r="L328" s="253"/>
      <c r="M328" s="254"/>
      <c r="N328" s="255"/>
      <c r="O328" s="255"/>
      <c r="P328" s="255"/>
      <c r="Q328" s="255"/>
      <c r="R328" s="255"/>
      <c r="S328" s="255"/>
      <c r="T328" s="256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57" t="s">
        <v>129</v>
      </c>
      <c r="AU328" s="257" t="s">
        <v>80</v>
      </c>
      <c r="AV328" s="15" t="s">
        <v>78</v>
      </c>
      <c r="AW328" s="15" t="s">
        <v>32</v>
      </c>
      <c r="AX328" s="15" t="s">
        <v>70</v>
      </c>
      <c r="AY328" s="257" t="s">
        <v>118</v>
      </c>
    </row>
    <row r="329" s="13" customFormat="1">
      <c r="A329" s="13"/>
      <c r="B329" s="225"/>
      <c r="C329" s="226"/>
      <c r="D329" s="227" t="s">
        <v>129</v>
      </c>
      <c r="E329" s="228" t="s">
        <v>19</v>
      </c>
      <c r="F329" s="229" t="s">
        <v>262</v>
      </c>
      <c r="G329" s="226"/>
      <c r="H329" s="230">
        <v>-9.5999999999999996</v>
      </c>
      <c r="I329" s="231"/>
      <c r="J329" s="226"/>
      <c r="K329" s="226"/>
      <c r="L329" s="232"/>
      <c r="M329" s="233"/>
      <c r="N329" s="234"/>
      <c r="O329" s="234"/>
      <c r="P329" s="234"/>
      <c r="Q329" s="234"/>
      <c r="R329" s="234"/>
      <c r="S329" s="234"/>
      <c r="T329" s="23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6" t="s">
        <v>129</v>
      </c>
      <c r="AU329" s="236" t="s">
        <v>80</v>
      </c>
      <c r="AV329" s="13" t="s">
        <v>80</v>
      </c>
      <c r="AW329" s="13" t="s">
        <v>32</v>
      </c>
      <c r="AX329" s="13" t="s">
        <v>70</v>
      </c>
      <c r="AY329" s="236" t="s">
        <v>118</v>
      </c>
    </row>
    <row r="330" s="13" customFormat="1">
      <c r="A330" s="13"/>
      <c r="B330" s="225"/>
      <c r="C330" s="226"/>
      <c r="D330" s="227" t="s">
        <v>129</v>
      </c>
      <c r="E330" s="228" t="s">
        <v>19</v>
      </c>
      <c r="F330" s="229" t="s">
        <v>263</v>
      </c>
      <c r="G330" s="226"/>
      <c r="H330" s="230">
        <v>-5</v>
      </c>
      <c r="I330" s="231"/>
      <c r="J330" s="226"/>
      <c r="K330" s="226"/>
      <c r="L330" s="232"/>
      <c r="M330" s="233"/>
      <c r="N330" s="234"/>
      <c r="O330" s="234"/>
      <c r="P330" s="234"/>
      <c r="Q330" s="234"/>
      <c r="R330" s="234"/>
      <c r="S330" s="234"/>
      <c r="T330" s="23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6" t="s">
        <v>129</v>
      </c>
      <c r="AU330" s="236" t="s">
        <v>80</v>
      </c>
      <c r="AV330" s="13" t="s">
        <v>80</v>
      </c>
      <c r="AW330" s="13" t="s">
        <v>32</v>
      </c>
      <c r="AX330" s="13" t="s">
        <v>70</v>
      </c>
      <c r="AY330" s="236" t="s">
        <v>118</v>
      </c>
    </row>
    <row r="331" s="13" customFormat="1">
      <c r="A331" s="13"/>
      <c r="B331" s="225"/>
      <c r="C331" s="226"/>
      <c r="D331" s="227" t="s">
        <v>129</v>
      </c>
      <c r="E331" s="228" t="s">
        <v>19</v>
      </c>
      <c r="F331" s="229" t="s">
        <v>264</v>
      </c>
      <c r="G331" s="226"/>
      <c r="H331" s="230">
        <v>-2.8799999999999999</v>
      </c>
      <c r="I331" s="231"/>
      <c r="J331" s="226"/>
      <c r="K331" s="226"/>
      <c r="L331" s="232"/>
      <c r="M331" s="233"/>
      <c r="N331" s="234"/>
      <c r="O331" s="234"/>
      <c r="P331" s="234"/>
      <c r="Q331" s="234"/>
      <c r="R331" s="234"/>
      <c r="S331" s="234"/>
      <c r="T331" s="23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6" t="s">
        <v>129</v>
      </c>
      <c r="AU331" s="236" t="s">
        <v>80</v>
      </c>
      <c r="AV331" s="13" t="s">
        <v>80</v>
      </c>
      <c r="AW331" s="13" t="s">
        <v>32</v>
      </c>
      <c r="AX331" s="13" t="s">
        <v>70</v>
      </c>
      <c r="AY331" s="236" t="s">
        <v>118</v>
      </c>
    </row>
    <row r="332" s="16" customFormat="1">
      <c r="A332" s="16"/>
      <c r="B332" s="258"/>
      <c r="C332" s="259"/>
      <c r="D332" s="227" t="s">
        <v>129</v>
      </c>
      <c r="E332" s="260" t="s">
        <v>19</v>
      </c>
      <c r="F332" s="261" t="s">
        <v>153</v>
      </c>
      <c r="G332" s="259"/>
      <c r="H332" s="262">
        <v>-17.48</v>
      </c>
      <c r="I332" s="263"/>
      <c r="J332" s="259"/>
      <c r="K332" s="259"/>
      <c r="L332" s="264"/>
      <c r="M332" s="265"/>
      <c r="N332" s="266"/>
      <c r="O332" s="266"/>
      <c r="P332" s="266"/>
      <c r="Q332" s="266"/>
      <c r="R332" s="266"/>
      <c r="S332" s="266"/>
      <c r="T332" s="267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T332" s="268" t="s">
        <v>129</v>
      </c>
      <c r="AU332" s="268" t="s">
        <v>80</v>
      </c>
      <c r="AV332" s="16" t="s">
        <v>139</v>
      </c>
      <c r="AW332" s="16" t="s">
        <v>32</v>
      </c>
      <c r="AX332" s="16" t="s">
        <v>70</v>
      </c>
      <c r="AY332" s="268" t="s">
        <v>118</v>
      </c>
    </row>
    <row r="333" s="15" customFormat="1">
      <c r="A333" s="15"/>
      <c r="B333" s="248"/>
      <c r="C333" s="249"/>
      <c r="D333" s="227" t="s">
        <v>129</v>
      </c>
      <c r="E333" s="250" t="s">
        <v>19</v>
      </c>
      <c r="F333" s="251" t="s">
        <v>265</v>
      </c>
      <c r="G333" s="249"/>
      <c r="H333" s="250" t="s">
        <v>19</v>
      </c>
      <c r="I333" s="252"/>
      <c r="J333" s="249"/>
      <c r="K333" s="249"/>
      <c r="L333" s="253"/>
      <c r="M333" s="254"/>
      <c r="N333" s="255"/>
      <c r="O333" s="255"/>
      <c r="P333" s="255"/>
      <c r="Q333" s="255"/>
      <c r="R333" s="255"/>
      <c r="S333" s="255"/>
      <c r="T333" s="256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57" t="s">
        <v>129</v>
      </c>
      <c r="AU333" s="257" t="s">
        <v>80</v>
      </c>
      <c r="AV333" s="15" t="s">
        <v>78</v>
      </c>
      <c r="AW333" s="15" t="s">
        <v>32</v>
      </c>
      <c r="AX333" s="15" t="s">
        <v>70</v>
      </c>
      <c r="AY333" s="257" t="s">
        <v>118</v>
      </c>
    </row>
    <row r="334" s="13" customFormat="1">
      <c r="A334" s="13"/>
      <c r="B334" s="225"/>
      <c r="C334" s="226"/>
      <c r="D334" s="227" t="s">
        <v>129</v>
      </c>
      <c r="E334" s="228" t="s">
        <v>19</v>
      </c>
      <c r="F334" s="229" t="s">
        <v>266</v>
      </c>
      <c r="G334" s="226"/>
      <c r="H334" s="230">
        <v>-9.6010000000000009</v>
      </c>
      <c r="I334" s="231"/>
      <c r="J334" s="226"/>
      <c r="K334" s="226"/>
      <c r="L334" s="232"/>
      <c r="M334" s="233"/>
      <c r="N334" s="234"/>
      <c r="O334" s="234"/>
      <c r="P334" s="234"/>
      <c r="Q334" s="234"/>
      <c r="R334" s="234"/>
      <c r="S334" s="234"/>
      <c r="T334" s="23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6" t="s">
        <v>129</v>
      </c>
      <c r="AU334" s="236" t="s">
        <v>80</v>
      </c>
      <c r="AV334" s="13" t="s">
        <v>80</v>
      </c>
      <c r="AW334" s="13" t="s">
        <v>32</v>
      </c>
      <c r="AX334" s="13" t="s">
        <v>70</v>
      </c>
      <c r="AY334" s="236" t="s">
        <v>118</v>
      </c>
    </row>
    <row r="335" s="13" customFormat="1">
      <c r="A335" s="13"/>
      <c r="B335" s="225"/>
      <c r="C335" s="226"/>
      <c r="D335" s="227" t="s">
        <v>129</v>
      </c>
      <c r="E335" s="228" t="s">
        <v>19</v>
      </c>
      <c r="F335" s="229" t="s">
        <v>267</v>
      </c>
      <c r="G335" s="226"/>
      <c r="H335" s="230">
        <v>-8.9719999999999995</v>
      </c>
      <c r="I335" s="231"/>
      <c r="J335" s="226"/>
      <c r="K335" s="226"/>
      <c r="L335" s="232"/>
      <c r="M335" s="233"/>
      <c r="N335" s="234"/>
      <c r="O335" s="234"/>
      <c r="P335" s="234"/>
      <c r="Q335" s="234"/>
      <c r="R335" s="234"/>
      <c r="S335" s="234"/>
      <c r="T335" s="23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6" t="s">
        <v>129</v>
      </c>
      <c r="AU335" s="236" t="s">
        <v>80</v>
      </c>
      <c r="AV335" s="13" t="s">
        <v>80</v>
      </c>
      <c r="AW335" s="13" t="s">
        <v>32</v>
      </c>
      <c r="AX335" s="13" t="s">
        <v>70</v>
      </c>
      <c r="AY335" s="236" t="s">
        <v>118</v>
      </c>
    </row>
    <row r="336" s="13" customFormat="1">
      <c r="A336" s="13"/>
      <c r="B336" s="225"/>
      <c r="C336" s="226"/>
      <c r="D336" s="227" t="s">
        <v>129</v>
      </c>
      <c r="E336" s="228" t="s">
        <v>19</v>
      </c>
      <c r="F336" s="229" t="s">
        <v>268</v>
      </c>
      <c r="G336" s="226"/>
      <c r="H336" s="230">
        <v>-16.751000000000001</v>
      </c>
      <c r="I336" s="231"/>
      <c r="J336" s="226"/>
      <c r="K336" s="226"/>
      <c r="L336" s="232"/>
      <c r="M336" s="233"/>
      <c r="N336" s="234"/>
      <c r="O336" s="234"/>
      <c r="P336" s="234"/>
      <c r="Q336" s="234"/>
      <c r="R336" s="234"/>
      <c r="S336" s="234"/>
      <c r="T336" s="23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6" t="s">
        <v>129</v>
      </c>
      <c r="AU336" s="236" t="s">
        <v>80</v>
      </c>
      <c r="AV336" s="13" t="s">
        <v>80</v>
      </c>
      <c r="AW336" s="13" t="s">
        <v>32</v>
      </c>
      <c r="AX336" s="13" t="s">
        <v>70</v>
      </c>
      <c r="AY336" s="236" t="s">
        <v>118</v>
      </c>
    </row>
    <row r="337" s="13" customFormat="1">
      <c r="A337" s="13"/>
      <c r="B337" s="225"/>
      <c r="C337" s="226"/>
      <c r="D337" s="227" t="s">
        <v>129</v>
      </c>
      <c r="E337" s="228" t="s">
        <v>19</v>
      </c>
      <c r="F337" s="229" t="s">
        <v>269</v>
      </c>
      <c r="G337" s="226"/>
      <c r="H337" s="230">
        <v>-14.602</v>
      </c>
      <c r="I337" s="231"/>
      <c r="J337" s="226"/>
      <c r="K337" s="226"/>
      <c r="L337" s="232"/>
      <c r="M337" s="233"/>
      <c r="N337" s="234"/>
      <c r="O337" s="234"/>
      <c r="P337" s="234"/>
      <c r="Q337" s="234"/>
      <c r="R337" s="234"/>
      <c r="S337" s="234"/>
      <c r="T337" s="23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6" t="s">
        <v>129</v>
      </c>
      <c r="AU337" s="236" t="s">
        <v>80</v>
      </c>
      <c r="AV337" s="13" t="s">
        <v>80</v>
      </c>
      <c r="AW337" s="13" t="s">
        <v>32</v>
      </c>
      <c r="AX337" s="13" t="s">
        <v>70</v>
      </c>
      <c r="AY337" s="236" t="s">
        <v>118</v>
      </c>
    </row>
    <row r="338" s="13" customFormat="1">
      <c r="A338" s="13"/>
      <c r="B338" s="225"/>
      <c r="C338" s="226"/>
      <c r="D338" s="227" t="s">
        <v>129</v>
      </c>
      <c r="E338" s="228" t="s">
        <v>19</v>
      </c>
      <c r="F338" s="229" t="s">
        <v>270</v>
      </c>
      <c r="G338" s="226"/>
      <c r="H338" s="230">
        <v>-40.152000000000001</v>
      </c>
      <c r="I338" s="231"/>
      <c r="J338" s="226"/>
      <c r="K338" s="226"/>
      <c r="L338" s="232"/>
      <c r="M338" s="233"/>
      <c r="N338" s="234"/>
      <c r="O338" s="234"/>
      <c r="P338" s="234"/>
      <c r="Q338" s="234"/>
      <c r="R338" s="234"/>
      <c r="S338" s="234"/>
      <c r="T338" s="23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6" t="s">
        <v>129</v>
      </c>
      <c r="AU338" s="236" t="s">
        <v>80</v>
      </c>
      <c r="AV338" s="13" t="s">
        <v>80</v>
      </c>
      <c r="AW338" s="13" t="s">
        <v>32</v>
      </c>
      <c r="AX338" s="13" t="s">
        <v>70</v>
      </c>
      <c r="AY338" s="236" t="s">
        <v>118</v>
      </c>
    </row>
    <row r="339" s="13" customFormat="1">
      <c r="A339" s="13"/>
      <c r="B339" s="225"/>
      <c r="C339" s="226"/>
      <c r="D339" s="227" t="s">
        <v>129</v>
      </c>
      <c r="E339" s="228" t="s">
        <v>19</v>
      </c>
      <c r="F339" s="229" t="s">
        <v>271</v>
      </c>
      <c r="G339" s="226"/>
      <c r="H339" s="230">
        <v>-13.996</v>
      </c>
      <c r="I339" s="231"/>
      <c r="J339" s="226"/>
      <c r="K339" s="226"/>
      <c r="L339" s="232"/>
      <c r="M339" s="233"/>
      <c r="N339" s="234"/>
      <c r="O339" s="234"/>
      <c r="P339" s="234"/>
      <c r="Q339" s="234"/>
      <c r="R339" s="234"/>
      <c r="S339" s="234"/>
      <c r="T339" s="23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6" t="s">
        <v>129</v>
      </c>
      <c r="AU339" s="236" t="s">
        <v>80</v>
      </c>
      <c r="AV339" s="13" t="s">
        <v>80</v>
      </c>
      <c r="AW339" s="13" t="s">
        <v>32</v>
      </c>
      <c r="AX339" s="13" t="s">
        <v>70</v>
      </c>
      <c r="AY339" s="236" t="s">
        <v>118</v>
      </c>
    </row>
    <row r="340" s="16" customFormat="1">
      <c r="A340" s="16"/>
      <c r="B340" s="258"/>
      <c r="C340" s="259"/>
      <c r="D340" s="227" t="s">
        <v>129</v>
      </c>
      <c r="E340" s="260" t="s">
        <v>19</v>
      </c>
      <c r="F340" s="261" t="s">
        <v>153</v>
      </c>
      <c r="G340" s="259"/>
      <c r="H340" s="262">
        <v>-104.074</v>
      </c>
      <c r="I340" s="263"/>
      <c r="J340" s="259"/>
      <c r="K340" s="259"/>
      <c r="L340" s="264"/>
      <c r="M340" s="265"/>
      <c r="N340" s="266"/>
      <c r="O340" s="266"/>
      <c r="P340" s="266"/>
      <c r="Q340" s="266"/>
      <c r="R340" s="266"/>
      <c r="S340" s="266"/>
      <c r="T340" s="267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T340" s="268" t="s">
        <v>129</v>
      </c>
      <c r="AU340" s="268" t="s">
        <v>80</v>
      </c>
      <c r="AV340" s="16" t="s">
        <v>139</v>
      </c>
      <c r="AW340" s="16" t="s">
        <v>32</v>
      </c>
      <c r="AX340" s="16" t="s">
        <v>70</v>
      </c>
      <c r="AY340" s="268" t="s">
        <v>118</v>
      </c>
    </row>
    <row r="341" s="13" customFormat="1">
      <c r="A341" s="13"/>
      <c r="B341" s="225"/>
      <c r="C341" s="226"/>
      <c r="D341" s="227" t="s">
        <v>129</v>
      </c>
      <c r="E341" s="228" t="s">
        <v>19</v>
      </c>
      <c r="F341" s="229" t="s">
        <v>332</v>
      </c>
      <c r="G341" s="226"/>
      <c r="H341" s="230">
        <v>-66.653999999999996</v>
      </c>
      <c r="I341" s="231"/>
      <c r="J341" s="226"/>
      <c r="K341" s="226"/>
      <c r="L341" s="232"/>
      <c r="M341" s="233"/>
      <c r="N341" s="234"/>
      <c r="O341" s="234"/>
      <c r="P341" s="234"/>
      <c r="Q341" s="234"/>
      <c r="R341" s="234"/>
      <c r="S341" s="234"/>
      <c r="T341" s="235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6" t="s">
        <v>129</v>
      </c>
      <c r="AU341" s="236" t="s">
        <v>80</v>
      </c>
      <c r="AV341" s="13" t="s">
        <v>80</v>
      </c>
      <c r="AW341" s="13" t="s">
        <v>32</v>
      </c>
      <c r="AX341" s="13" t="s">
        <v>70</v>
      </c>
      <c r="AY341" s="236" t="s">
        <v>118</v>
      </c>
    </row>
    <row r="342" s="16" customFormat="1">
      <c r="A342" s="16"/>
      <c r="B342" s="258"/>
      <c r="C342" s="259"/>
      <c r="D342" s="227" t="s">
        <v>129</v>
      </c>
      <c r="E342" s="260" t="s">
        <v>19</v>
      </c>
      <c r="F342" s="261" t="s">
        <v>153</v>
      </c>
      <c r="G342" s="259"/>
      <c r="H342" s="262">
        <v>-66.653999999999996</v>
      </c>
      <c r="I342" s="263"/>
      <c r="J342" s="259"/>
      <c r="K342" s="259"/>
      <c r="L342" s="264"/>
      <c r="M342" s="265"/>
      <c r="N342" s="266"/>
      <c r="O342" s="266"/>
      <c r="P342" s="266"/>
      <c r="Q342" s="266"/>
      <c r="R342" s="266"/>
      <c r="S342" s="266"/>
      <c r="T342" s="267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T342" s="268" t="s">
        <v>129</v>
      </c>
      <c r="AU342" s="268" t="s">
        <v>80</v>
      </c>
      <c r="AV342" s="16" t="s">
        <v>139</v>
      </c>
      <c r="AW342" s="16" t="s">
        <v>32</v>
      </c>
      <c r="AX342" s="16" t="s">
        <v>70</v>
      </c>
      <c r="AY342" s="268" t="s">
        <v>118</v>
      </c>
    </row>
    <row r="343" s="14" customFormat="1">
      <c r="A343" s="14"/>
      <c r="B343" s="237"/>
      <c r="C343" s="238"/>
      <c r="D343" s="227" t="s">
        <v>129</v>
      </c>
      <c r="E343" s="239" t="s">
        <v>19</v>
      </c>
      <c r="F343" s="240" t="s">
        <v>132</v>
      </c>
      <c r="G343" s="238"/>
      <c r="H343" s="241">
        <v>1036.7689999999996</v>
      </c>
      <c r="I343" s="242"/>
      <c r="J343" s="238"/>
      <c r="K343" s="238"/>
      <c r="L343" s="243"/>
      <c r="M343" s="244"/>
      <c r="N343" s="245"/>
      <c r="O343" s="245"/>
      <c r="P343" s="245"/>
      <c r="Q343" s="245"/>
      <c r="R343" s="245"/>
      <c r="S343" s="245"/>
      <c r="T343" s="24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7" t="s">
        <v>129</v>
      </c>
      <c r="AU343" s="247" t="s">
        <v>80</v>
      </c>
      <c r="AV343" s="14" t="s">
        <v>125</v>
      </c>
      <c r="AW343" s="14" t="s">
        <v>32</v>
      </c>
      <c r="AX343" s="14" t="s">
        <v>78</v>
      </c>
      <c r="AY343" s="247" t="s">
        <v>118</v>
      </c>
    </row>
    <row r="344" s="2" customFormat="1" ht="37.8" customHeight="1">
      <c r="A344" s="41"/>
      <c r="B344" s="42"/>
      <c r="C344" s="207" t="s">
        <v>333</v>
      </c>
      <c r="D344" s="207" t="s">
        <v>120</v>
      </c>
      <c r="E344" s="208" t="s">
        <v>334</v>
      </c>
      <c r="F344" s="209" t="s">
        <v>335</v>
      </c>
      <c r="G344" s="210" t="s">
        <v>238</v>
      </c>
      <c r="H344" s="211">
        <v>5183.8450000000003</v>
      </c>
      <c r="I344" s="212"/>
      <c r="J344" s="213">
        <f>ROUND(I344*H344,2)</f>
        <v>0</v>
      </c>
      <c r="K344" s="209" t="s">
        <v>124</v>
      </c>
      <c r="L344" s="47"/>
      <c r="M344" s="214" t="s">
        <v>19</v>
      </c>
      <c r="N344" s="215" t="s">
        <v>41</v>
      </c>
      <c r="O344" s="87"/>
      <c r="P344" s="216">
        <f>O344*H344</f>
        <v>0</v>
      </c>
      <c r="Q344" s="216">
        <v>0</v>
      </c>
      <c r="R344" s="216">
        <f>Q344*H344</f>
        <v>0</v>
      </c>
      <c r="S344" s="216">
        <v>0</v>
      </c>
      <c r="T344" s="217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18" t="s">
        <v>125</v>
      </c>
      <c r="AT344" s="218" t="s">
        <v>120</v>
      </c>
      <c r="AU344" s="218" t="s">
        <v>80</v>
      </c>
      <c r="AY344" s="20" t="s">
        <v>118</v>
      </c>
      <c r="BE344" s="219">
        <f>IF(N344="základní",J344,0)</f>
        <v>0</v>
      </c>
      <c r="BF344" s="219">
        <f>IF(N344="snížená",J344,0)</f>
        <v>0</v>
      </c>
      <c r="BG344" s="219">
        <f>IF(N344="zákl. přenesená",J344,0)</f>
        <v>0</v>
      </c>
      <c r="BH344" s="219">
        <f>IF(N344="sníž. přenesená",J344,0)</f>
        <v>0</v>
      </c>
      <c r="BI344" s="219">
        <f>IF(N344="nulová",J344,0)</f>
        <v>0</v>
      </c>
      <c r="BJ344" s="20" t="s">
        <v>78</v>
      </c>
      <c r="BK344" s="219">
        <f>ROUND(I344*H344,2)</f>
        <v>0</v>
      </c>
      <c r="BL344" s="20" t="s">
        <v>125</v>
      </c>
      <c r="BM344" s="218" t="s">
        <v>336</v>
      </c>
    </row>
    <row r="345" s="2" customFormat="1">
      <c r="A345" s="41"/>
      <c r="B345" s="42"/>
      <c r="C345" s="43"/>
      <c r="D345" s="220" t="s">
        <v>127</v>
      </c>
      <c r="E345" s="43"/>
      <c r="F345" s="221" t="s">
        <v>337</v>
      </c>
      <c r="G345" s="43"/>
      <c r="H345" s="43"/>
      <c r="I345" s="222"/>
      <c r="J345" s="43"/>
      <c r="K345" s="43"/>
      <c r="L345" s="47"/>
      <c r="M345" s="223"/>
      <c r="N345" s="224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127</v>
      </c>
      <c r="AU345" s="20" t="s">
        <v>80</v>
      </c>
    </row>
    <row r="346" s="13" customFormat="1">
      <c r="A346" s="13"/>
      <c r="B346" s="225"/>
      <c r="C346" s="226"/>
      <c r="D346" s="227" t="s">
        <v>129</v>
      </c>
      <c r="E346" s="228" t="s">
        <v>19</v>
      </c>
      <c r="F346" s="229" t="s">
        <v>338</v>
      </c>
      <c r="G346" s="226"/>
      <c r="H346" s="230">
        <v>1036.769</v>
      </c>
      <c r="I346" s="231"/>
      <c r="J346" s="226"/>
      <c r="K346" s="226"/>
      <c r="L346" s="232"/>
      <c r="M346" s="233"/>
      <c r="N346" s="234"/>
      <c r="O346" s="234"/>
      <c r="P346" s="234"/>
      <c r="Q346" s="234"/>
      <c r="R346" s="234"/>
      <c r="S346" s="234"/>
      <c r="T346" s="23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6" t="s">
        <v>129</v>
      </c>
      <c r="AU346" s="236" t="s">
        <v>80</v>
      </c>
      <c r="AV346" s="13" t="s">
        <v>80</v>
      </c>
      <c r="AW346" s="13" t="s">
        <v>32</v>
      </c>
      <c r="AX346" s="13" t="s">
        <v>70</v>
      </c>
      <c r="AY346" s="236" t="s">
        <v>118</v>
      </c>
    </row>
    <row r="347" s="14" customFormat="1">
      <c r="A347" s="14"/>
      <c r="B347" s="237"/>
      <c r="C347" s="238"/>
      <c r="D347" s="227" t="s">
        <v>129</v>
      </c>
      <c r="E347" s="239" t="s">
        <v>19</v>
      </c>
      <c r="F347" s="240" t="s">
        <v>132</v>
      </c>
      <c r="G347" s="238"/>
      <c r="H347" s="241">
        <v>1036.769</v>
      </c>
      <c r="I347" s="242"/>
      <c r="J347" s="238"/>
      <c r="K347" s="238"/>
      <c r="L347" s="243"/>
      <c r="M347" s="244"/>
      <c r="N347" s="245"/>
      <c r="O347" s="245"/>
      <c r="P347" s="245"/>
      <c r="Q347" s="245"/>
      <c r="R347" s="245"/>
      <c r="S347" s="245"/>
      <c r="T347" s="24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7" t="s">
        <v>129</v>
      </c>
      <c r="AU347" s="247" t="s">
        <v>80</v>
      </c>
      <c r="AV347" s="14" t="s">
        <v>125</v>
      </c>
      <c r="AW347" s="14" t="s">
        <v>32</v>
      </c>
      <c r="AX347" s="14" t="s">
        <v>78</v>
      </c>
      <c r="AY347" s="247" t="s">
        <v>118</v>
      </c>
    </row>
    <row r="348" s="13" customFormat="1">
      <c r="A348" s="13"/>
      <c r="B348" s="225"/>
      <c r="C348" s="226"/>
      <c r="D348" s="227" t="s">
        <v>129</v>
      </c>
      <c r="E348" s="226"/>
      <c r="F348" s="229" t="s">
        <v>339</v>
      </c>
      <c r="G348" s="226"/>
      <c r="H348" s="230">
        <v>5183.8450000000003</v>
      </c>
      <c r="I348" s="231"/>
      <c r="J348" s="226"/>
      <c r="K348" s="226"/>
      <c r="L348" s="232"/>
      <c r="M348" s="233"/>
      <c r="N348" s="234"/>
      <c r="O348" s="234"/>
      <c r="P348" s="234"/>
      <c r="Q348" s="234"/>
      <c r="R348" s="234"/>
      <c r="S348" s="234"/>
      <c r="T348" s="23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6" t="s">
        <v>129</v>
      </c>
      <c r="AU348" s="236" t="s">
        <v>80</v>
      </c>
      <c r="AV348" s="13" t="s">
        <v>80</v>
      </c>
      <c r="AW348" s="13" t="s">
        <v>4</v>
      </c>
      <c r="AX348" s="13" t="s">
        <v>78</v>
      </c>
      <c r="AY348" s="236" t="s">
        <v>118</v>
      </c>
    </row>
    <row r="349" s="2" customFormat="1" ht="24.15" customHeight="1">
      <c r="A349" s="41"/>
      <c r="B349" s="42"/>
      <c r="C349" s="207" t="s">
        <v>340</v>
      </c>
      <c r="D349" s="207" t="s">
        <v>120</v>
      </c>
      <c r="E349" s="208" t="s">
        <v>341</v>
      </c>
      <c r="F349" s="209" t="s">
        <v>342</v>
      </c>
      <c r="G349" s="210" t="s">
        <v>238</v>
      </c>
      <c r="H349" s="211">
        <v>70.477000000000004</v>
      </c>
      <c r="I349" s="212"/>
      <c r="J349" s="213">
        <f>ROUND(I349*H349,2)</f>
        <v>0</v>
      </c>
      <c r="K349" s="209" t="s">
        <v>124</v>
      </c>
      <c r="L349" s="47"/>
      <c r="M349" s="214" t="s">
        <v>19</v>
      </c>
      <c r="N349" s="215" t="s">
        <v>41</v>
      </c>
      <c r="O349" s="87"/>
      <c r="P349" s="216">
        <f>O349*H349</f>
        <v>0</v>
      </c>
      <c r="Q349" s="216">
        <v>0</v>
      </c>
      <c r="R349" s="216">
        <f>Q349*H349</f>
        <v>0</v>
      </c>
      <c r="S349" s="216">
        <v>0</v>
      </c>
      <c r="T349" s="217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8" t="s">
        <v>125</v>
      </c>
      <c r="AT349" s="218" t="s">
        <v>120</v>
      </c>
      <c r="AU349" s="218" t="s">
        <v>80</v>
      </c>
      <c r="AY349" s="20" t="s">
        <v>118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20" t="s">
        <v>78</v>
      </c>
      <c r="BK349" s="219">
        <f>ROUND(I349*H349,2)</f>
        <v>0</v>
      </c>
      <c r="BL349" s="20" t="s">
        <v>125</v>
      </c>
      <c r="BM349" s="218" t="s">
        <v>343</v>
      </c>
    </row>
    <row r="350" s="2" customFormat="1">
      <c r="A350" s="41"/>
      <c r="B350" s="42"/>
      <c r="C350" s="43"/>
      <c r="D350" s="220" t="s">
        <v>127</v>
      </c>
      <c r="E350" s="43"/>
      <c r="F350" s="221" t="s">
        <v>344</v>
      </c>
      <c r="G350" s="43"/>
      <c r="H350" s="43"/>
      <c r="I350" s="222"/>
      <c r="J350" s="43"/>
      <c r="K350" s="43"/>
      <c r="L350" s="47"/>
      <c r="M350" s="223"/>
      <c r="N350" s="224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127</v>
      </c>
      <c r="AU350" s="20" t="s">
        <v>80</v>
      </c>
    </row>
    <row r="351" s="15" customFormat="1">
      <c r="A351" s="15"/>
      <c r="B351" s="248"/>
      <c r="C351" s="249"/>
      <c r="D351" s="227" t="s">
        <v>129</v>
      </c>
      <c r="E351" s="250" t="s">
        <v>19</v>
      </c>
      <c r="F351" s="251" t="s">
        <v>345</v>
      </c>
      <c r="G351" s="249"/>
      <c r="H351" s="250" t="s">
        <v>19</v>
      </c>
      <c r="I351" s="252"/>
      <c r="J351" s="249"/>
      <c r="K351" s="249"/>
      <c r="L351" s="253"/>
      <c r="M351" s="254"/>
      <c r="N351" s="255"/>
      <c r="O351" s="255"/>
      <c r="P351" s="255"/>
      <c r="Q351" s="255"/>
      <c r="R351" s="255"/>
      <c r="S351" s="255"/>
      <c r="T351" s="256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57" t="s">
        <v>129</v>
      </c>
      <c r="AU351" s="257" t="s">
        <v>80</v>
      </c>
      <c r="AV351" s="15" t="s">
        <v>78</v>
      </c>
      <c r="AW351" s="15" t="s">
        <v>32</v>
      </c>
      <c r="AX351" s="15" t="s">
        <v>70</v>
      </c>
      <c r="AY351" s="257" t="s">
        <v>118</v>
      </c>
    </row>
    <row r="352" s="13" customFormat="1">
      <c r="A352" s="13"/>
      <c r="B352" s="225"/>
      <c r="C352" s="226"/>
      <c r="D352" s="227" t="s">
        <v>129</v>
      </c>
      <c r="E352" s="228" t="s">
        <v>19</v>
      </c>
      <c r="F352" s="229" t="s">
        <v>323</v>
      </c>
      <c r="G352" s="226"/>
      <c r="H352" s="230">
        <v>66.653999999999996</v>
      </c>
      <c r="I352" s="231"/>
      <c r="J352" s="226"/>
      <c r="K352" s="226"/>
      <c r="L352" s="232"/>
      <c r="M352" s="233"/>
      <c r="N352" s="234"/>
      <c r="O352" s="234"/>
      <c r="P352" s="234"/>
      <c r="Q352" s="234"/>
      <c r="R352" s="234"/>
      <c r="S352" s="234"/>
      <c r="T352" s="23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6" t="s">
        <v>129</v>
      </c>
      <c r="AU352" s="236" t="s">
        <v>80</v>
      </c>
      <c r="AV352" s="13" t="s">
        <v>80</v>
      </c>
      <c r="AW352" s="13" t="s">
        <v>32</v>
      </c>
      <c r="AX352" s="13" t="s">
        <v>70</v>
      </c>
      <c r="AY352" s="236" t="s">
        <v>118</v>
      </c>
    </row>
    <row r="353" s="13" customFormat="1">
      <c r="A353" s="13"/>
      <c r="B353" s="225"/>
      <c r="C353" s="226"/>
      <c r="D353" s="227" t="s">
        <v>129</v>
      </c>
      <c r="E353" s="228" t="s">
        <v>19</v>
      </c>
      <c r="F353" s="229" t="s">
        <v>324</v>
      </c>
      <c r="G353" s="226"/>
      <c r="H353" s="230">
        <v>3.823</v>
      </c>
      <c r="I353" s="231"/>
      <c r="J353" s="226"/>
      <c r="K353" s="226"/>
      <c r="L353" s="232"/>
      <c r="M353" s="233"/>
      <c r="N353" s="234"/>
      <c r="O353" s="234"/>
      <c r="P353" s="234"/>
      <c r="Q353" s="234"/>
      <c r="R353" s="234"/>
      <c r="S353" s="234"/>
      <c r="T353" s="235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6" t="s">
        <v>129</v>
      </c>
      <c r="AU353" s="236" t="s">
        <v>80</v>
      </c>
      <c r="AV353" s="13" t="s">
        <v>80</v>
      </c>
      <c r="AW353" s="13" t="s">
        <v>32</v>
      </c>
      <c r="AX353" s="13" t="s">
        <v>70</v>
      </c>
      <c r="AY353" s="236" t="s">
        <v>118</v>
      </c>
    </row>
    <row r="354" s="14" customFormat="1">
      <c r="A354" s="14"/>
      <c r="B354" s="237"/>
      <c r="C354" s="238"/>
      <c r="D354" s="227" t="s">
        <v>129</v>
      </c>
      <c r="E354" s="239" t="s">
        <v>19</v>
      </c>
      <c r="F354" s="240" t="s">
        <v>132</v>
      </c>
      <c r="G354" s="238"/>
      <c r="H354" s="241">
        <v>70.477000000000004</v>
      </c>
      <c r="I354" s="242"/>
      <c r="J354" s="238"/>
      <c r="K354" s="238"/>
      <c r="L354" s="243"/>
      <c r="M354" s="244"/>
      <c r="N354" s="245"/>
      <c r="O354" s="245"/>
      <c r="P354" s="245"/>
      <c r="Q354" s="245"/>
      <c r="R354" s="245"/>
      <c r="S354" s="245"/>
      <c r="T354" s="246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7" t="s">
        <v>129</v>
      </c>
      <c r="AU354" s="247" t="s">
        <v>80</v>
      </c>
      <c r="AV354" s="14" t="s">
        <v>125</v>
      </c>
      <c r="AW354" s="14" t="s">
        <v>32</v>
      </c>
      <c r="AX354" s="14" t="s">
        <v>78</v>
      </c>
      <c r="AY354" s="247" t="s">
        <v>118</v>
      </c>
    </row>
    <row r="355" s="2" customFormat="1" ht="24.15" customHeight="1">
      <c r="A355" s="41"/>
      <c r="B355" s="42"/>
      <c r="C355" s="207" t="s">
        <v>7</v>
      </c>
      <c r="D355" s="207" t="s">
        <v>120</v>
      </c>
      <c r="E355" s="208" t="s">
        <v>346</v>
      </c>
      <c r="F355" s="209" t="s">
        <v>347</v>
      </c>
      <c r="G355" s="210" t="s">
        <v>238</v>
      </c>
      <c r="H355" s="211">
        <v>43.752000000000002</v>
      </c>
      <c r="I355" s="212"/>
      <c r="J355" s="213">
        <f>ROUND(I355*H355,2)</f>
        <v>0</v>
      </c>
      <c r="K355" s="209" t="s">
        <v>124</v>
      </c>
      <c r="L355" s="47"/>
      <c r="M355" s="214" t="s">
        <v>19</v>
      </c>
      <c r="N355" s="215" t="s">
        <v>41</v>
      </c>
      <c r="O355" s="87"/>
      <c r="P355" s="216">
        <f>O355*H355</f>
        <v>0</v>
      </c>
      <c r="Q355" s="216">
        <v>0</v>
      </c>
      <c r="R355" s="216">
        <f>Q355*H355</f>
        <v>0</v>
      </c>
      <c r="S355" s="216">
        <v>0</v>
      </c>
      <c r="T355" s="217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18" t="s">
        <v>125</v>
      </c>
      <c r="AT355" s="218" t="s">
        <v>120</v>
      </c>
      <c r="AU355" s="218" t="s">
        <v>80</v>
      </c>
      <c r="AY355" s="20" t="s">
        <v>118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20" t="s">
        <v>78</v>
      </c>
      <c r="BK355" s="219">
        <f>ROUND(I355*H355,2)</f>
        <v>0</v>
      </c>
      <c r="BL355" s="20" t="s">
        <v>125</v>
      </c>
      <c r="BM355" s="218" t="s">
        <v>348</v>
      </c>
    </row>
    <row r="356" s="2" customFormat="1">
      <c r="A356" s="41"/>
      <c r="B356" s="42"/>
      <c r="C356" s="43"/>
      <c r="D356" s="220" t="s">
        <v>127</v>
      </c>
      <c r="E356" s="43"/>
      <c r="F356" s="221" t="s">
        <v>349</v>
      </c>
      <c r="G356" s="43"/>
      <c r="H356" s="43"/>
      <c r="I356" s="222"/>
      <c r="J356" s="43"/>
      <c r="K356" s="43"/>
      <c r="L356" s="47"/>
      <c r="M356" s="223"/>
      <c r="N356" s="224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127</v>
      </c>
      <c r="AU356" s="20" t="s">
        <v>80</v>
      </c>
    </row>
    <row r="357" s="15" customFormat="1">
      <c r="A357" s="15"/>
      <c r="B357" s="248"/>
      <c r="C357" s="249"/>
      <c r="D357" s="227" t="s">
        <v>129</v>
      </c>
      <c r="E357" s="250" t="s">
        <v>19</v>
      </c>
      <c r="F357" s="251" t="s">
        <v>307</v>
      </c>
      <c r="G357" s="249"/>
      <c r="H357" s="250" t="s">
        <v>19</v>
      </c>
      <c r="I357" s="252"/>
      <c r="J357" s="249"/>
      <c r="K357" s="249"/>
      <c r="L357" s="253"/>
      <c r="M357" s="254"/>
      <c r="N357" s="255"/>
      <c r="O357" s="255"/>
      <c r="P357" s="255"/>
      <c r="Q357" s="255"/>
      <c r="R357" s="255"/>
      <c r="S357" s="255"/>
      <c r="T357" s="256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57" t="s">
        <v>129</v>
      </c>
      <c r="AU357" s="257" t="s">
        <v>80</v>
      </c>
      <c r="AV357" s="15" t="s">
        <v>78</v>
      </c>
      <c r="AW357" s="15" t="s">
        <v>32</v>
      </c>
      <c r="AX357" s="15" t="s">
        <v>70</v>
      </c>
      <c r="AY357" s="257" t="s">
        <v>118</v>
      </c>
    </row>
    <row r="358" s="13" customFormat="1">
      <c r="A358" s="13"/>
      <c r="B358" s="225"/>
      <c r="C358" s="226"/>
      <c r="D358" s="227" t="s">
        <v>129</v>
      </c>
      <c r="E358" s="228" t="s">
        <v>19</v>
      </c>
      <c r="F358" s="229" t="s">
        <v>308</v>
      </c>
      <c r="G358" s="226"/>
      <c r="H358" s="230">
        <v>4.2000000000000002</v>
      </c>
      <c r="I358" s="231"/>
      <c r="J358" s="226"/>
      <c r="K358" s="226"/>
      <c r="L358" s="232"/>
      <c r="M358" s="233"/>
      <c r="N358" s="234"/>
      <c r="O358" s="234"/>
      <c r="P358" s="234"/>
      <c r="Q358" s="234"/>
      <c r="R358" s="234"/>
      <c r="S358" s="234"/>
      <c r="T358" s="235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6" t="s">
        <v>129</v>
      </c>
      <c r="AU358" s="236" t="s">
        <v>80</v>
      </c>
      <c r="AV358" s="13" t="s">
        <v>80</v>
      </c>
      <c r="AW358" s="13" t="s">
        <v>32</v>
      </c>
      <c r="AX358" s="13" t="s">
        <v>70</v>
      </c>
      <c r="AY358" s="236" t="s">
        <v>118</v>
      </c>
    </row>
    <row r="359" s="13" customFormat="1">
      <c r="A359" s="13"/>
      <c r="B359" s="225"/>
      <c r="C359" s="226"/>
      <c r="D359" s="227" t="s">
        <v>129</v>
      </c>
      <c r="E359" s="228" t="s">
        <v>19</v>
      </c>
      <c r="F359" s="229" t="s">
        <v>309</v>
      </c>
      <c r="G359" s="226"/>
      <c r="H359" s="230">
        <v>3.9249999999999998</v>
      </c>
      <c r="I359" s="231"/>
      <c r="J359" s="226"/>
      <c r="K359" s="226"/>
      <c r="L359" s="232"/>
      <c r="M359" s="233"/>
      <c r="N359" s="234"/>
      <c r="O359" s="234"/>
      <c r="P359" s="234"/>
      <c r="Q359" s="234"/>
      <c r="R359" s="234"/>
      <c r="S359" s="234"/>
      <c r="T359" s="23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6" t="s">
        <v>129</v>
      </c>
      <c r="AU359" s="236" t="s">
        <v>80</v>
      </c>
      <c r="AV359" s="13" t="s">
        <v>80</v>
      </c>
      <c r="AW359" s="13" t="s">
        <v>32</v>
      </c>
      <c r="AX359" s="13" t="s">
        <v>70</v>
      </c>
      <c r="AY359" s="236" t="s">
        <v>118</v>
      </c>
    </row>
    <row r="360" s="13" customFormat="1">
      <c r="A360" s="13"/>
      <c r="B360" s="225"/>
      <c r="C360" s="226"/>
      <c r="D360" s="227" t="s">
        <v>129</v>
      </c>
      <c r="E360" s="228" t="s">
        <v>19</v>
      </c>
      <c r="F360" s="229" t="s">
        <v>310</v>
      </c>
      <c r="G360" s="226"/>
      <c r="H360" s="230">
        <v>7.3289999999999997</v>
      </c>
      <c r="I360" s="231"/>
      <c r="J360" s="226"/>
      <c r="K360" s="226"/>
      <c r="L360" s="232"/>
      <c r="M360" s="233"/>
      <c r="N360" s="234"/>
      <c r="O360" s="234"/>
      <c r="P360" s="234"/>
      <c r="Q360" s="234"/>
      <c r="R360" s="234"/>
      <c r="S360" s="234"/>
      <c r="T360" s="235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6" t="s">
        <v>129</v>
      </c>
      <c r="AU360" s="236" t="s">
        <v>80</v>
      </c>
      <c r="AV360" s="13" t="s">
        <v>80</v>
      </c>
      <c r="AW360" s="13" t="s">
        <v>32</v>
      </c>
      <c r="AX360" s="13" t="s">
        <v>70</v>
      </c>
      <c r="AY360" s="236" t="s">
        <v>118</v>
      </c>
    </row>
    <row r="361" s="13" customFormat="1">
      <c r="A361" s="13"/>
      <c r="B361" s="225"/>
      <c r="C361" s="226"/>
      <c r="D361" s="227" t="s">
        <v>129</v>
      </c>
      <c r="E361" s="228" t="s">
        <v>19</v>
      </c>
      <c r="F361" s="229" t="s">
        <v>311</v>
      </c>
      <c r="G361" s="226"/>
      <c r="H361" s="230">
        <v>6.3879999999999999</v>
      </c>
      <c r="I361" s="231"/>
      <c r="J361" s="226"/>
      <c r="K361" s="226"/>
      <c r="L361" s="232"/>
      <c r="M361" s="233"/>
      <c r="N361" s="234"/>
      <c r="O361" s="234"/>
      <c r="P361" s="234"/>
      <c r="Q361" s="234"/>
      <c r="R361" s="234"/>
      <c r="S361" s="234"/>
      <c r="T361" s="235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6" t="s">
        <v>129</v>
      </c>
      <c r="AU361" s="236" t="s">
        <v>80</v>
      </c>
      <c r="AV361" s="13" t="s">
        <v>80</v>
      </c>
      <c r="AW361" s="13" t="s">
        <v>32</v>
      </c>
      <c r="AX361" s="13" t="s">
        <v>70</v>
      </c>
      <c r="AY361" s="236" t="s">
        <v>118</v>
      </c>
    </row>
    <row r="362" s="16" customFormat="1">
      <c r="A362" s="16"/>
      <c r="B362" s="258"/>
      <c r="C362" s="259"/>
      <c r="D362" s="227" t="s">
        <v>129</v>
      </c>
      <c r="E362" s="260" t="s">
        <v>19</v>
      </c>
      <c r="F362" s="261" t="s">
        <v>153</v>
      </c>
      <c r="G362" s="259"/>
      <c r="H362" s="262">
        <v>21.841999999999999</v>
      </c>
      <c r="I362" s="263"/>
      <c r="J362" s="259"/>
      <c r="K362" s="259"/>
      <c r="L362" s="264"/>
      <c r="M362" s="265"/>
      <c r="N362" s="266"/>
      <c r="O362" s="266"/>
      <c r="P362" s="266"/>
      <c r="Q362" s="266"/>
      <c r="R362" s="266"/>
      <c r="S362" s="266"/>
      <c r="T362" s="267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T362" s="268" t="s">
        <v>129</v>
      </c>
      <c r="AU362" s="268" t="s">
        <v>80</v>
      </c>
      <c r="AV362" s="16" t="s">
        <v>139</v>
      </c>
      <c r="AW362" s="16" t="s">
        <v>32</v>
      </c>
      <c r="AX362" s="16" t="s">
        <v>70</v>
      </c>
      <c r="AY362" s="268" t="s">
        <v>118</v>
      </c>
    </row>
    <row r="363" s="13" customFormat="1">
      <c r="A363" s="13"/>
      <c r="B363" s="225"/>
      <c r="C363" s="226"/>
      <c r="D363" s="227" t="s">
        <v>129</v>
      </c>
      <c r="E363" s="228" t="s">
        <v>19</v>
      </c>
      <c r="F363" s="229" t="s">
        <v>312</v>
      </c>
      <c r="G363" s="226"/>
      <c r="H363" s="230">
        <v>0.377</v>
      </c>
      <c r="I363" s="231"/>
      <c r="J363" s="226"/>
      <c r="K363" s="226"/>
      <c r="L363" s="232"/>
      <c r="M363" s="233"/>
      <c r="N363" s="234"/>
      <c r="O363" s="234"/>
      <c r="P363" s="234"/>
      <c r="Q363" s="234"/>
      <c r="R363" s="234"/>
      <c r="S363" s="234"/>
      <c r="T363" s="23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6" t="s">
        <v>129</v>
      </c>
      <c r="AU363" s="236" t="s">
        <v>80</v>
      </c>
      <c r="AV363" s="13" t="s">
        <v>80</v>
      </c>
      <c r="AW363" s="13" t="s">
        <v>32</v>
      </c>
      <c r="AX363" s="13" t="s">
        <v>70</v>
      </c>
      <c r="AY363" s="236" t="s">
        <v>118</v>
      </c>
    </row>
    <row r="364" s="13" customFormat="1">
      <c r="A364" s="13"/>
      <c r="B364" s="225"/>
      <c r="C364" s="226"/>
      <c r="D364" s="227" t="s">
        <v>129</v>
      </c>
      <c r="E364" s="228" t="s">
        <v>19</v>
      </c>
      <c r="F364" s="229" t="s">
        <v>313</v>
      </c>
      <c r="G364" s="226"/>
      <c r="H364" s="230">
        <v>0.86399999999999999</v>
      </c>
      <c r="I364" s="231"/>
      <c r="J364" s="226"/>
      <c r="K364" s="226"/>
      <c r="L364" s="232"/>
      <c r="M364" s="233"/>
      <c r="N364" s="234"/>
      <c r="O364" s="234"/>
      <c r="P364" s="234"/>
      <c r="Q364" s="234"/>
      <c r="R364" s="234"/>
      <c r="S364" s="234"/>
      <c r="T364" s="235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6" t="s">
        <v>129</v>
      </c>
      <c r="AU364" s="236" t="s">
        <v>80</v>
      </c>
      <c r="AV364" s="13" t="s">
        <v>80</v>
      </c>
      <c r="AW364" s="13" t="s">
        <v>32</v>
      </c>
      <c r="AX364" s="13" t="s">
        <v>70</v>
      </c>
      <c r="AY364" s="236" t="s">
        <v>118</v>
      </c>
    </row>
    <row r="365" s="16" customFormat="1">
      <c r="A365" s="16"/>
      <c r="B365" s="258"/>
      <c r="C365" s="259"/>
      <c r="D365" s="227" t="s">
        <v>129</v>
      </c>
      <c r="E365" s="260" t="s">
        <v>19</v>
      </c>
      <c r="F365" s="261" t="s">
        <v>153</v>
      </c>
      <c r="G365" s="259"/>
      <c r="H365" s="262">
        <v>1.2410000000000001</v>
      </c>
      <c r="I365" s="263"/>
      <c r="J365" s="259"/>
      <c r="K365" s="259"/>
      <c r="L365" s="264"/>
      <c r="M365" s="265"/>
      <c r="N365" s="266"/>
      <c r="O365" s="266"/>
      <c r="P365" s="266"/>
      <c r="Q365" s="266"/>
      <c r="R365" s="266"/>
      <c r="S365" s="266"/>
      <c r="T365" s="267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T365" s="268" t="s">
        <v>129</v>
      </c>
      <c r="AU365" s="268" t="s">
        <v>80</v>
      </c>
      <c r="AV365" s="16" t="s">
        <v>139</v>
      </c>
      <c r="AW365" s="16" t="s">
        <v>32</v>
      </c>
      <c r="AX365" s="16" t="s">
        <v>70</v>
      </c>
      <c r="AY365" s="268" t="s">
        <v>118</v>
      </c>
    </row>
    <row r="366" s="13" customFormat="1">
      <c r="A366" s="13"/>
      <c r="B366" s="225"/>
      <c r="C366" s="226"/>
      <c r="D366" s="227" t="s">
        <v>129</v>
      </c>
      <c r="E366" s="228" t="s">
        <v>19</v>
      </c>
      <c r="F366" s="229" t="s">
        <v>314</v>
      </c>
      <c r="G366" s="226"/>
      <c r="H366" s="230">
        <v>16.393000000000001</v>
      </c>
      <c r="I366" s="231"/>
      <c r="J366" s="226"/>
      <c r="K366" s="226"/>
      <c r="L366" s="232"/>
      <c r="M366" s="233"/>
      <c r="N366" s="234"/>
      <c r="O366" s="234"/>
      <c r="P366" s="234"/>
      <c r="Q366" s="234"/>
      <c r="R366" s="234"/>
      <c r="S366" s="234"/>
      <c r="T366" s="23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6" t="s">
        <v>129</v>
      </c>
      <c r="AU366" s="236" t="s">
        <v>80</v>
      </c>
      <c r="AV366" s="13" t="s">
        <v>80</v>
      </c>
      <c r="AW366" s="13" t="s">
        <v>32</v>
      </c>
      <c r="AX366" s="13" t="s">
        <v>70</v>
      </c>
      <c r="AY366" s="236" t="s">
        <v>118</v>
      </c>
    </row>
    <row r="367" s="13" customFormat="1">
      <c r="A367" s="13"/>
      <c r="B367" s="225"/>
      <c r="C367" s="226"/>
      <c r="D367" s="227" t="s">
        <v>129</v>
      </c>
      <c r="E367" s="228" t="s">
        <v>19</v>
      </c>
      <c r="F367" s="229" t="s">
        <v>315</v>
      </c>
      <c r="G367" s="226"/>
      <c r="H367" s="230">
        <v>4.2759999999999998</v>
      </c>
      <c r="I367" s="231"/>
      <c r="J367" s="226"/>
      <c r="K367" s="226"/>
      <c r="L367" s="232"/>
      <c r="M367" s="233"/>
      <c r="N367" s="234"/>
      <c r="O367" s="234"/>
      <c r="P367" s="234"/>
      <c r="Q367" s="234"/>
      <c r="R367" s="234"/>
      <c r="S367" s="234"/>
      <c r="T367" s="23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6" t="s">
        <v>129</v>
      </c>
      <c r="AU367" s="236" t="s">
        <v>80</v>
      </c>
      <c r="AV367" s="13" t="s">
        <v>80</v>
      </c>
      <c r="AW367" s="13" t="s">
        <v>32</v>
      </c>
      <c r="AX367" s="13" t="s">
        <v>70</v>
      </c>
      <c r="AY367" s="236" t="s">
        <v>118</v>
      </c>
    </row>
    <row r="368" s="16" customFormat="1">
      <c r="A368" s="16"/>
      <c r="B368" s="258"/>
      <c r="C368" s="259"/>
      <c r="D368" s="227" t="s">
        <v>129</v>
      </c>
      <c r="E368" s="260" t="s">
        <v>19</v>
      </c>
      <c r="F368" s="261" t="s">
        <v>153</v>
      </c>
      <c r="G368" s="259"/>
      <c r="H368" s="262">
        <v>20.669</v>
      </c>
      <c r="I368" s="263"/>
      <c r="J368" s="259"/>
      <c r="K368" s="259"/>
      <c r="L368" s="264"/>
      <c r="M368" s="265"/>
      <c r="N368" s="266"/>
      <c r="O368" s="266"/>
      <c r="P368" s="266"/>
      <c r="Q368" s="266"/>
      <c r="R368" s="266"/>
      <c r="S368" s="266"/>
      <c r="T368" s="267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T368" s="268" t="s">
        <v>129</v>
      </c>
      <c r="AU368" s="268" t="s">
        <v>80</v>
      </c>
      <c r="AV368" s="16" t="s">
        <v>139</v>
      </c>
      <c r="AW368" s="16" t="s">
        <v>32</v>
      </c>
      <c r="AX368" s="16" t="s">
        <v>70</v>
      </c>
      <c r="AY368" s="268" t="s">
        <v>118</v>
      </c>
    </row>
    <row r="369" s="14" customFormat="1">
      <c r="A369" s="14"/>
      <c r="B369" s="237"/>
      <c r="C369" s="238"/>
      <c r="D369" s="227" t="s">
        <v>129</v>
      </c>
      <c r="E369" s="239" t="s">
        <v>19</v>
      </c>
      <c r="F369" s="240" t="s">
        <v>132</v>
      </c>
      <c r="G369" s="238"/>
      <c r="H369" s="241">
        <v>43.752000000000002</v>
      </c>
      <c r="I369" s="242"/>
      <c r="J369" s="238"/>
      <c r="K369" s="238"/>
      <c r="L369" s="243"/>
      <c r="M369" s="244"/>
      <c r="N369" s="245"/>
      <c r="O369" s="245"/>
      <c r="P369" s="245"/>
      <c r="Q369" s="245"/>
      <c r="R369" s="245"/>
      <c r="S369" s="245"/>
      <c r="T369" s="246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7" t="s">
        <v>129</v>
      </c>
      <c r="AU369" s="247" t="s">
        <v>80</v>
      </c>
      <c r="AV369" s="14" t="s">
        <v>125</v>
      </c>
      <c r="AW369" s="14" t="s">
        <v>32</v>
      </c>
      <c r="AX369" s="14" t="s">
        <v>78</v>
      </c>
      <c r="AY369" s="247" t="s">
        <v>118</v>
      </c>
    </row>
    <row r="370" s="2" customFormat="1" ht="24.15" customHeight="1">
      <c r="A370" s="41"/>
      <c r="B370" s="42"/>
      <c r="C370" s="207" t="s">
        <v>350</v>
      </c>
      <c r="D370" s="207" t="s">
        <v>120</v>
      </c>
      <c r="E370" s="208" t="s">
        <v>351</v>
      </c>
      <c r="F370" s="209" t="s">
        <v>352</v>
      </c>
      <c r="G370" s="210" t="s">
        <v>353</v>
      </c>
      <c r="H370" s="211">
        <v>2073.538</v>
      </c>
      <c r="I370" s="212"/>
      <c r="J370" s="213">
        <f>ROUND(I370*H370,2)</f>
        <v>0</v>
      </c>
      <c r="K370" s="209" t="s">
        <v>124</v>
      </c>
      <c r="L370" s="47"/>
      <c r="M370" s="214" t="s">
        <v>19</v>
      </c>
      <c r="N370" s="215" t="s">
        <v>41</v>
      </c>
      <c r="O370" s="87"/>
      <c r="P370" s="216">
        <f>O370*H370</f>
        <v>0</v>
      </c>
      <c r="Q370" s="216">
        <v>0</v>
      </c>
      <c r="R370" s="216">
        <f>Q370*H370</f>
        <v>0</v>
      </c>
      <c r="S370" s="216">
        <v>0</v>
      </c>
      <c r="T370" s="217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18" t="s">
        <v>125</v>
      </c>
      <c r="AT370" s="218" t="s">
        <v>120</v>
      </c>
      <c r="AU370" s="218" t="s">
        <v>80</v>
      </c>
      <c r="AY370" s="20" t="s">
        <v>118</v>
      </c>
      <c r="BE370" s="219">
        <f>IF(N370="základní",J370,0)</f>
        <v>0</v>
      </c>
      <c r="BF370" s="219">
        <f>IF(N370="snížená",J370,0)</f>
        <v>0</v>
      </c>
      <c r="BG370" s="219">
        <f>IF(N370="zákl. přenesená",J370,0)</f>
        <v>0</v>
      </c>
      <c r="BH370" s="219">
        <f>IF(N370="sníž. přenesená",J370,0)</f>
        <v>0</v>
      </c>
      <c r="BI370" s="219">
        <f>IF(N370="nulová",J370,0)</f>
        <v>0</v>
      </c>
      <c r="BJ370" s="20" t="s">
        <v>78</v>
      </c>
      <c r="BK370" s="219">
        <f>ROUND(I370*H370,2)</f>
        <v>0</v>
      </c>
      <c r="BL370" s="20" t="s">
        <v>125</v>
      </c>
      <c r="BM370" s="218" t="s">
        <v>354</v>
      </c>
    </row>
    <row r="371" s="2" customFormat="1">
      <c r="A371" s="41"/>
      <c r="B371" s="42"/>
      <c r="C371" s="43"/>
      <c r="D371" s="220" t="s">
        <v>127</v>
      </c>
      <c r="E371" s="43"/>
      <c r="F371" s="221" t="s">
        <v>355</v>
      </c>
      <c r="G371" s="43"/>
      <c r="H371" s="43"/>
      <c r="I371" s="222"/>
      <c r="J371" s="43"/>
      <c r="K371" s="43"/>
      <c r="L371" s="47"/>
      <c r="M371" s="223"/>
      <c r="N371" s="224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127</v>
      </c>
      <c r="AU371" s="20" t="s">
        <v>80</v>
      </c>
    </row>
    <row r="372" s="13" customFormat="1">
      <c r="A372" s="13"/>
      <c r="B372" s="225"/>
      <c r="C372" s="226"/>
      <c r="D372" s="227" t="s">
        <v>129</v>
      </c>
      <c r="E372" s="228" t="s">
        <v>19</v>
      </c>
      <c r="F372" s="229" t="s">
        <v>338</v>
      </c>
      <c r="G372" s="226"/>
      <c r="H372" s="230">
        <v>1036.769</v>
      </c>
      <c r="I372" s="231"/>
      <c r="J372" s="226"/>
      <c r="K372" s="226"/>
      <c r="L372" s="232"/>
      <c r="M372" s="233"/>
      <c r="N372" s="234"/>
      <c r="O372" s="234"/>
      <c r="P372" s="234"/>
      <c r="Q372" s="234"/>
      <c r="R372" s="234"/>
      <c r="S372" s="234"/>
      <c r="T372" s="23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6" t="s">
        <v>129</v>
      </c>
      <c r="AU372" s="236" t="s">
        <v>80</v>
      </c>
      <c r="AV372" s="13" t="s">
        <v>80</v>
      </c>
      <c r="AW372" s="13" t="s">
        <v>32</v>
      </c>
      <c r="AX372" s="13" t="s">
        <v>70</v>
      </c>
      <c r="AY372" s="236" t="s">
        <v>118</v>
      </c>
    </row>
    <row r="373" s="14" customFormat="1">
      <c r="A373" s="14"/>
      <c r="B373" s="237"/>
      <c r="C373" s="238"/>
      <c r="D373" s="227" t="s">
        <v>129</v>
      </c>
      <c r="E373" s="239" t="s">
        <v>19</v>
      </c>
      <c r="F373" s="240" t="s">
        <v>132</v>
      </c>
      <c r="G373" s="238"/>
      <c r="H373" s="241">
        <v>1036.769</v>
      </c>
      <c r="I373" s="242"/>
      <c r="J373" s="238"/>
      <c r="K373" s="238"/>
      <c r="L373" s="243"/>
      <c r="M373" s="244"/>
      <c r="N373" s="245"/>
      <c r="O373" s="245"/>
      <c r="P373" s="245"/>
      <c r="Q373" s="245"/>
      <c r="R373" s="245"/>
      <c r="S373" s="245"/>
      <c r="T373" s="246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7" t="s">
        <v>129</v>
      </c>
      <c r="AU373" s="247" t="s">
        <v>80</v>
      </c>
      <c r="AV373" s="14" t="s">
        <v>125</v>
      </c>
      <c r="AW373" s="14" t="s">
        <v>32</v>
      </c>
      <c r="AX373" s="14" t="s">
        <v>78</v>
      </c>
      <c r="AY373" s="247" t="s">
        <v>118</v>
      </c>
    </row>
    <row r="374" s="13" customFormat="1">
      <c r="A374" s="13"/>
      <c r="B374" s="225"/>
      <c r="C374" s="226"/>
      <c r="D374" s="227" t="s">
        <v>129</v>
      </c>
      <c r="E374" s="226"/>
      <c r="F374" s="229" t="s">
        <v>356</v>
      </c>
      <c r="G374" s="226"/>
      <c r="H374" s="230">
        <v>2073.538</v>
      </c>
      <c r="I374" s="231"/>
      <c r="J374" s="226"/>
      <c r="K374" s="226"/>
      <c r="L374" s="232"/>
      <c r="M374" s="233"/>
      <c r="N374" s="234"/>
      <c r="O374" s="234"/>
      <c r="P374" s="234"/>
      <c r="Q374" s="234"/>
      <c r="R374" s="234"/>
      <c r="S374" s="234"/>
      <c r="T374" s="235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6" t="s">
        <v>129</v>
      </c>
      <c r="AU374" s="236" t="s">
        <v>80</v>
      </c>
      <c r="AV374" s="13" t="s">
        <v>80</v>
      </c>
      <c r="AW374" s="13" t="s">
        <v>4</v>
      </c>
      <c r="AX374" s="13" t="s">
        <v>78</v>
      </c>
      <c r="AY374" s="236" t="s">
        <v>118</v>
      </c>
    </row>
    <row r="375" s="2" customFormat="1" ht="24.15" customHeight="1">
      <c r="A375" s="41"/>
      <c r="B375" s="42"/>
      <c r="C375" s="207" t="s">
        <v>357</v>
      </c>
      <c r="D375" s="207" t="s">
        <v>120</v>
      </c>
      <c r="E375" s="208" t="s">
        <v>358</v>
      </c>
      <c r="F375" s="209" t="s">
        <v>359</v>
      </c>
      <c r="G375" s="210" t="s">
        <v>238</v>
      </c>
      <c r="H375" s="211">
        <v>70.477000000000004</v>
      </c>
      <c r="I375" s="212"/>
      <c r="J375" s="213">
        <f>ROUND(I375*H375,2)</f>
        <v>0</v>
      </c>
      <c r="K375" s="209" t="s">
        <v>124</v>
      </c>
      <c r="L375" s="47"/>
      <c r="M375" s="214" t="s">
        <v>19</v>
      </c>
      <c r="N375" s="215" t="s">
        <v>41</v>
      </c>
      <c r="O375" s="87"/>
      <c r="P375" s="216">
        <f>O375*H375</f>
        <v>0</v>
      </c>
      <c r="Q375" s="216">
        <v>0</v>
      </c>
      <c r="R375" s="216">
        <f>Q375*H375</f>
        <v>0</v>
      </c>
      <c r="S375" s="216">
        <v>0</v>
      </c>
      <c r="T375" s="217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18" t="s">
        <v>125</v>
      </c>
      <c r="AT375" s="218" t="s">
        <v>120</v>
      </c>
      <c r="AU375" s="218" t="s">
        <v>80</v>
      </c>
      <c r="AY375" s="20" t="s">
        <v>118</v>
      </c>
      <c r="BE375" s="219">
        <f>IF(N375="základní",J375,0)</f>
        <v>0</v>
      </c>
      <c r="BF375" s="219">
        <f>IF(N375="snížená",J375,0)</f>
        <v>0</v>
      </c>
      <c r="BG375" s="219">
        <f>IF(N375="zákl. přenesená",J375,0)</f>
        <v>0</v>
      </c>
      <c r="BH375" s="219">
        <f>IF(N375="sníž. přenesená",J375,0)</f>
        <v>0</v>
      </c>
      <c r="BI375" s="219">
        <f>IF(N375="nulová",J375,0)</f>
        <v>0</v>
      </c>
      <c r="BJ375" s="20" t="s">
        <v>78</v>
      </c>
      <c r="BK375" s="219">
        <f>ROUND(I375*H375,2)</f>
        <v>0</v>
      </c>
      <c r="BL375" s="20" t="s">
        <v>125</v>
      </c>
      <c r="BM375" s="218" t="s">
        <v>360</v>
      </c>
    </row>
    <row r="376" s="2" customFormat="1">
      <c r="A376" s="41"/>
      <c r="B376" s="42"/>
      <c r="C376" s="43"/>
      <c r="D376" s="220" t="s">
        <v>127</v>
      </c>
      <c r="E376" s="43"/>
      <c r="F376" s="221" t="s">
        <v>361</v>
      </c>
      <c r="G376" s="43"/>
      <c r="H376" s="43"/>
      <c r="I376" s="222"/>
      <c r="J376" s="43"/>
      <c r="K376" s="43"/>
      <c r="L376" s="47"/>
      <c r="M376" s="223"/>
      <c r="N376" s="224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127</v>
      </c>
      <c r="AU376" s="20" t="s">
        <v>80</v>
      </c>
    </row>
    <row r="377" s="15" customFormat="1">
      <c r="A377" s="15"/>
      <c r="B377" s="248"/>
      <c r="C377" s="249"/>
      <c r="D377" s="227" t="s">
        <v>129</v>
      </c>
      <c r="E377" s="250" t="s">
        <v>19</v>
      </c>
      <c r="F377" s="251" t="s">
        <v>362</v>
      </c>
      <c r="G377" s="249"/>
      <c r="H377" s="250" t="s">
        <v>19</v>
      </c>
      <c r="I377" s="252"/>
      <c r="J377" s="249"/>
      <c r="K377" s="249"/>
      <c r="L377" s="253"/>
      <c r="M377" s="254"/>
      <c r="N377" s="255"/>
      <c r="O377" s="255"/>
      <c r="P377" s="255"/>
      <c r="Q377" s="255"/>
      <c r="R377" s="255"/>
      <c r="S377" s="255"/>
      <c r="T377" s="256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57" t="s">
        <v>129</v>
      </c>
      <c r="AU377" s="257" t="s">
        <v>80</v>
      </c>
      <c r="AV377" s="15" t="s">
        <v>78</v>
      </c>
      <c r="AW377" s="15" t="s">
        <v>32</v>
      </c>
      <c r="AX377" s="15" t="s">
        <v>70</v>
      </c>
      <c r="AY377" s="257" t="s">
        <v>118</v>
      </c>
    </row>
    <row r="378" s="13" customFormat="1">
      <c r="A378" s="13"/>
      <c r="B378" s="225"/>
      <c r="C378" s="226"/>
      <c r="D378" s="227" t="s">
        <v>129</v>
      </c>
      <c r="E378" s="228" t="s">
        <v>19</v>
      </c>
      <c r="F378" s="229" t="s">
        <v>323</v>
      </c>
      <c r="G378" s="226"/>
      <c r="H378" s="230">
        <v>66.653999999999996</v>
      </c>
      <c r="I378" s="231"/>
      <c r="J378" s="226"/>
      <c r="K378" s="226"/>
      <c r="L378" s="232"/>
      <c r="M378" s="233"/>
      <c r="N378" s="234"/>
      <c r="O378" s="234"/>
      <c r="P378" s="234"/>
      <c r="Q378" s="234"/>
      <c r="R378" s="234"/>
      <c r="S378" s="234"/>
      <c r="T378" s="235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6" t="s">
        <v>129</v>
      </c>
      <c r="AU378" s="236" t="s">
        <v>80</v>
      </c>
      <c r="AV378" s="13" t="s">
        <v>80</v>
      </c>
      <c r="AW378" s="13" t="s">
        <v>32</v>
      </c>
      <c r="AX378" s="13" t="s">
        <v>70</v>
      </c>
      <c r="AY378" s="236" t="s">
        <v>118</v>
      </c>
    </row>
    <row r="379" s="13" customFormat="1">
      <c r="A379" s="13"/>
      <c r="B379" s="225"/>
      <c r="C379" s="226"/>
      <c r="D379" s="227" t="s">
        <v>129</v>
      </c>
      <c r="E379" s="228" t="s">
        <v>19</v>
      </c>
      <c r="F379" s="229" t="s">
        <v>324</v>
      </c>
      <c r="G379" s="226"/>
      <c r="H379" s="230">
        <v>3.823</v>
      </c>
      <c r="I379" s="231"/>
      <c r="J379" s="226"/>
      <c r="K379" s="226"/>
      <c r="L379" s="232"/>
      <c r="M379" s="233"/>
      <c r="N379" s="234"/>
      <c r="O379" s="234"/>
      <c r="P379" s="234"/>
      <c r="Q379" s="234"/>
      <c r="R379" s="234"/>
      <c r="S379" s="234"/>
      <c r="T379" s="235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6" t="s">
        <v>129</v>
      </c>
      <c r="AU379" s="236" t="s">
        <v>80</v>
      </c>
      <c r="AV379" s="13" t="s">
        <v>80</v>
      </c>
      <c r="AW379" s="13" t="s">
        <v>32</v>
      </c>
      <c r="AX379" s="13" t="s">
        <v>70</v>
      </c>
      <c r="AY379" s="236" t="s">
        <v>118</v>
      </c>
    </row>
    <row r="380" s="14" customFormat="1">
      <c r="A380" s="14"/>
      <c r="B380" s="237"/>
      <c r="C380" s="238"/>
      <c r="D380" s="227" t="s">
        <v>129</v>
      </c>
      <c r="E380" s="239" t="s">
        <v>19</v>
      </c>
      <c r="F380" s="240" t="s">
        <v>132</v>
      </c>
      <c r="G380" s="238"/>
      <c r="H380" s="241">
        <v>70.47699999999999</v>
      </c>
      <c r="I380" s="242"/>
      <c r="J380" s="238"/>
      <c r="K380" s="238"/>
      <c r="L380" s="243"/>
      <c r="M380" s="244"/>
      <c r="N380" s="245"/>
      <c r="O380" s="245"/>
      <c r="P380" s="245"/>
      <c r="Q380" s="245"/>
      <c r="R380" s="245"/>
      <c r="S380" s="245"/>
      <c r="T380" s="246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7" t="s">
        <v>129</v>
      </c>
      <c r="AU380" s="247" t="s">
        <v>80</v>
      </c>
      <c r="AV380" s="14" t="s">
        <v>125</v>
      </c>
      <c r="AW380" s="14" t="s">
        <v>32</v>
      </c>
      <c r="AX380" s="14" t="s">
        <v>78</v>
      </c>
      <c r="AY380" s="247" t="s">
        <v>118</v>
      </c>
    </row>
    <row r="381" s="2" customFormat="1" ht="24.15" customHeight="1">
      <c r="A381" s="41"/>
      <c r="B381" s="42"/>
      <c r="C381" s="207" t="s">
        <v>363</v>
      </c>
      <c r="D381" s="207" t="s">
        <v>120</v>
      </c>
      <c r="E381" s="208" t="s">
        <v>364</v>
      </c>
      <c r="F381" s="209" t="s">
        <v>365</v>
      </c>
      <c r="G381" s="210" t="s">
        <v>238</v>
      </c>
      <c r="H381" s="211">
        <v>66.653999999999996</v>
      </c>
      <c r="I381" s="212"/>
      <c r="J381" s="213">
        <f>ROUND(I381*H381,2)</f>
        <v>0</v>
      </c>
      <c r="K381" s="209" t="s">
        <v>124</v>
      </c>
      <c r="L381" s="47"/>
      <c r="M381" s="214" t="s">
        <v>19</v>
      </c>
      <c r="N381" s="215" t="s">
        <v>41</v>
      </c>
      <c r="O381" s="87"/>
      <c r="P381" s="216">
        <f>O381*H381</f>
        <v>0</v>
      </c>
      <c r="Q381" s="216">
        <v>0</v>
      </c>
      <c r="R381" s="216">
        <f>Q381*H381</f>
        <v>0</v>
      </c>
      <c r="S381" s="216">
        <v>0</v>
      </c>
      <c r="T381" s="217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18" t="s">
        <v>125</v>
      </c>
      <c r="AT381" s="218" t="s">
        <v>120</v>
      </c>
      <c r="AU381" s="218" t="s">
        <v>80</v>
      </c>
      <c r="AY381" s="20" t="s">
        <v>118</v>
      </c>
      <c r="BE381" s="219">
        <f>IF(N381="základní",J381,0)</f>
        <v>0</v>
      </c>
      <c r="BF381" s="219">
        <f>IF(N381="snížená",J381,0)</f>
        <v>0</v>
      </c>
      <c r="BG381" s="219">
        <f>IF(N381="zákl. přenesená",J381,0)</f>
        <v>0</v>
      </c>
      <c r="BH381" s="219">
        <f>IF(N381="sníž. přenesená",J381,0)</f>
        <v>0</v>
      </c>
      <c r="BI381" s="219">
        <f>IF(N381="nulová",J381,0)</f>
        <v>0</v>
      </c>
      <c r="BJ381" s="20" t="s">
        <v>78</v>
      </c>
      <c r="BK381" s="219">
        <f>ROUND(I381*H381,2)</f>
        <v>0</v>
      </c>
      <c r="BL381" s="20" t="s">
        <v>125</v>
      </c>
      <c r="BM381" s="218" t="s">
        <v>366</v>
      </c>
    </row>
    <row r="382" s="2" customFormat="1">
      <c r="A382" s="41"/>
      <c r="B382" s="42"/>
      <c r="C382" s="43"/>
      <c r="D382" s="220" t="s">
        <v>127</v>
      </c>
      <c r="E382" s="43"/>
      <c r="F382" s="221" t="s">
        <v>367</v>
      </c>
      <c r="G382" s="43"/>
      <c r="H382" s="43"/>
      <c r="I382" s="222"/>
      <c r="J382" s="43"/>
      <c r="K382" s="43"/>
      <c r="L382" s="47"/>
      <c r="M382" s="223"/>
      <c r="N382" s="224"/>
      <c r="O382" s="87"/>
      <c r="P382" s="87"/>
      <c r="Q382" s="87"/>
      <c r="R382" s="87"/>
      <c r="S382" s="87"/>
      <c r="T382" s="88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T382" s="20" t="s">
        <v>127</v>
      </c>
      <c r="AU382" s="20" t="s">
        <v>80</v>
      </c>
    </row>
    <row r="383" s="15" customFormat="1">
      <c r="A383" s="15"/>
      <c r="B383" s="248"/>
      <c r="C383" s="249"/>
      <c r="D383" s="227" t="s">
        <v>129</v>
      </c>
      <c r="E383" s="250" t="s">
        <v>19</v>
      </c>
      <c r="F383" s="251" t="s">
        <v>368</v>
      </c>
      <c r="G383" s="249"/>
      <c r="H383" s="250" t="s">
        <v>19</v>
      </c>
      <c r="I383" s="252"/>
      <c r="J383" s="249"/>
      <c r="K383" s="249"/>
      <c r="L383" s="253"/>
      <c r="M383" s="254"/>
      <c r="N383" s="255"/>
      <c r="O383" s="255"/>
      <c r="P383" s="255"/>
      <c r="Q383" s="255"/>
      <c r="R383" s="255"/>
      <c r="S383" s="255"/>
      <c r="T383" s="256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57" t="s">
        <v>129</v>
      </c>
      <c r="AU383" s="257" t="s">
        <v>80</v>
      </c>
      <c r="AV383" s="15" t="s">
        <v>78</v>
      </c>
      <c r="AW383" s="15" t="s">
        <v>32</v>
      </c>
      <c r="AX383" s="15" t="s">
        <v>70</v>
      </c>
      <c r="AY383" s="257" t="s">
        <v>118</v>
      </c>
    </row>
    <row r="384" s="13" customFormat="1">
      <c r="A384" s="13"/>
      <c r="B384" s="225"/>
      <c r="C384" s="226"/>
      <c r="D384" s="227" t="s">
        <v>129</v>
      </c>
      <c r="E384" s="228" t="s">
        <v>19</v>
      </c>
      <c r="F384" s="229" t="s">
        <v>369</v>
      </c>
      <c r="G384" s="226"/>
      <c r="H384" s="230">
        <v>17.25</v>
      </c>
      <c r="I384" s="231"/>
      <c r="J384" s="226"/>
      <c r="K384" s="226"/>
      <c r="L384" s="232"/>
      <c r="M384" s="233"/>
      <c r="N384" s="234"/>
      <c r="O384" s="234"/>
      <c r="P384" s="234"/>
      <c r="Q384" s="234"/>
      <c r="R384" s="234"/>
      <c r="S384" s="234"/>
      <c r="T384" s="23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6" t="s">
        <v>129</v>
      </c>
      <c r="AU384" s="236" t="s">
        <v>80</v>
      </c>
      <c r="AV384" s="13" t="s">
        <v>80</v>
      </c>
      <c r="AW384" s="13" t="s">
        <v>32</v>
      </c>
      <c r="AX384" s="13" t="s">
        <v>70</v>
      </c>
      <c r="AY384" s="236" t="s">
        <v>118</v>
      </c>
    </row>
    <row r="385" s="13" customFormat="1">
      <c r="A385" s="13"/>
      <c r="B385" s="225"/>
      <c r="C385" s="226"/>
      <c r="D385" s="227" t="s">
        <v>129</v>
      </c>
      <c r="E385" s="228" t="s">
        <v>19</v>
      </c>
      <c r="F385" s="229" t="s">
        <v>370</v>
      </c>
      <c r="G385" s="226"/>
      <c r="H385" s="230">
        <v>49.404000000000003</v>
      </c>
      <c r="I385" s="231"/>
      <c r="J385" s="226"/>
      <c r="K385" s="226"/>
      <c r="L385" s="232"/>
      <c r="M385" s="233"/>
      <c r="N385" s="234"/>
      <c r="O385" s="234"/>
      <c r="P385" s="234"/>
      <c r="Q385" s="234"/>
      <c r="R385" s="234"/>
      <c r="S385" s="234"/>
      <c r="T385" s="23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6" t="s">
        <v>129</v>
      </c>
      <c r="AU385" s="236" t="s">
        <v>80</v>
      </c>
      <c r="AV385" s="13" t="s">
        <v>80</v>
      </c>
      <c r="AW385" s="13" t="s">
        <v>32</v>
      </c>
      <c r="AX385" s="13" t="s">
        <v>70</v>
      </c>
      <c r="AY385" s="236" t="s">
        <v>118</v>
      </c>
    </row>
    <row r="386" s="14" customFormat="1">
      <c r="A386" s="14"/>
      <c r="B386" s="237"/>
      <c r="C386" s="238"/>
      <c r="D386" s="227" t="s">
        <v>129</v>
      </c>
      <c r="E386" s="239" t="s">
        <v>19</v>
      </c>
      <c r="F386" s="240" t="s">
        <v>132</v>
      </c>
      <c r="G386" s="238"/>
      <c r="H386" s="241">
        <v>66.653999999999996</v>
      </c>
      <c r="I386" s="242"/>
      <c r="J386" s="238"/>
      <c r="K386" s="238"/>
      <c r="L386" s="243"/>
      <c r="M386" s="244"/>
      <c r="N386" s="245"/>
      <c r="O386" s="245"/>
      <c r="P386" s="245"/>
      <c r="Q386" s="245"/>
      <c r="R386" s="245"/>
      <c r="S386" s="245"/>
      <c r="T386" s="246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7" t="s">
        <v>129</v>
      </c>
      <c r="AU386" s="247" t="s">
        <v>80</v>
      </c>
      <c r="AV386" s="14" t="s">
        <v>125</v>
      </c>
      <c r="AW386" s="14" t="s">
        <v>32</v>
      </c>
      <c r="AX386" s="14" t="s">
        <v>78</v>
      </c>
      <c r="AY386" s="247" t="s">
        <v>118</v>
      </c>
    </row>
    <row r="387" s="2" customFormat="1" ht="24.15" customHeight="1">
      <c r="A387" s="41"/>
      <c r="B387" s="42"/>
      <c r="C387" s="207" t="s">
        <v>371</v>
      </c>
      <c r="D387" s="207" t="s">
        <v>120</v>
      </c>
      <c r="E387" s="208" t="s">
        <v>364</v>
      </c>
      <c r="F387" s="209" t="s">
        <v>365</v>
      </c>
      <c r="G387" s="210" t="s">
        <v>238</v>
      </c>
      <c r="H387" s="211">
        <v>3.823</v>
      </c>
      <c r="I387" s="212"/>
      <c r="J387" s="213">
        <f>ROUND(I387*H387,2)</f>
        <v>0</v>
      </c>
      <c r="K387" s="209" t="s">
        <v>124</v>
      </c>
      <c r="L387" s="47"/>
      <c r="M387" s="214" t="s">
        <v>19</v>
      </c>
      <c r="N387" s="215" t="s">
        <v>41</v>
      </c>
      <c r="O387" s="87"/>
      <c r="P387" s="216">
        <f>O387*H387</f>
        <v>0</v>
      </c>
      <c r="Q387" s="216">
        <v>0</v>
      </c>
      <c r="R387" s="216">
        <f>Q387*H387</f>
        <v>0</v>
      </c>
      <c r="S387" s="216">
        <v>0</v>
      </c>
      <c r="T387" s="217">
        <f>S387*H387</f>
        <v>0</v>
      </c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R387" s="218" t="s">
        <v>125</v>
      </c>
      <c r="AT387" s="218" t="s">
        <v>120</v>
      </c>
      <c r="AU387" s="218" t="s">
        <v>80</v>
      </c>
      <c r="AY387" s="20" t="s">
        <v>118</v>
      </c>
      <c r="BE387" s="219">
        <f>IF(N387="základní",J387,0)</f>
        <v>0</v>
      </c>
      <c r="BF387" s="219">
        <f>IF(N387="snížená",J387,0)</f>
        <v>0</v>
      </c>
      <c r="BG387" s="219">
        <f>IF(N387="zákl. přenesená",J387,0)</f>
        <v>0</v>
      </c>
      <c r="BH387" s="219">
        <f>IF(N387="sníž. přenesená",J387,0)</f>
        <v>0</v>
      </c>
      <c r="BI387" s="219">
        <f>IF(N387="nulová",J387,0)</f>
        <v>0</v>
      </c>
      <c r="BJ387" s="20" t="s">
        <v>78</v>
      </c>
      <c r="BK387" s="219">
        <f>ROUND(I387*H387,2)</f>
        <v>0</v>
      </c>
      <c r="BL387" s="20" t="s">
        <v>125</v>
      </c>
      <c r="BM387" s="218" t="s">
        <v>372</v>
      </c>
    </row>
    <row r="388" s="2" customFormat="1">
      <c r="A388" s="41"/>
      <c r="B388" s="42"/>
      <c r="C388" s="43"/>
      <c r="D388" s="220" t="s">
        <v>127</v>
      </c>
      <c r="E388" s="43"/>
      <c r="F388" s="221" t="s">
        <v>367</v>
      </c>
      <c r="G388" s="43"/>
      <c r="H388" s="43"/>
      <c r="I388" s="222"/>
      <c r="J388" s="43"/>
      <c r="K388" s="43"/>
      <c r="L388" s="47"/>
      <c r="M388" s="223"/>
      <c r="N388" s="224"/>
      <c r="O388" s="87"/>
      <c r="P388" s="87"/>
      <c r="Q388" s="87"/>
      <c r="R388" s="87"/>
      <c r="S388" s="87"/>
      <c r="T388" s="88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T388" s="20" t="s">
        <v>127</v>
      </c>
      <c r="AU388" s="20" t="s">
        <v>80</v>
      </c>
    </row>
    <row r="389" s="15" customFormat="1">
      <c r="A389" s="15"/>
      <c r="B389" s="248"/>
      <c r="C389" s="249"/>
      <c r="D389" s="227" t="s">
        <v>129</v>
      </c>
      <c r="E389" s="250" t="s">
        <v>19</v>
      </c>
      <c r="F389" s="251" t="s">
        <v>373</v>
      </c>
      <c r="G389" s="249"/>
      <c r="H389" s="250" t="s">
        <v>19</v>
      </c>
      <c r="I389" s="252"/>
      <c r="J389" s="249"/>
      <c r="K389" s="249"/>
      <c r="L389" s="253"/>
      <c r="M389" s="254"/>
      <c r="N389" s="255"/>
      <c r="O389" s="255"/>
      <c r="P389" s="255"/>
      <c r="Q389" s="255"/>
      <c r="R389" s="255"/>
      <c r="S389" s="255"/>
      <c r="T389" s="256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57" t="s">
        <v>129</v>
      </c>
      <c r="AU389" s="257" t="s">
        <v>80</v>
      </c>
      <c r="AV389" s="15" t="s">
        <v>78</v>
      </c>
      <c r="AW389" s="15" t="s">
        <v>32</v>
      </c>
      <c r="AX389" s="15" t="s">
        <v>70</v>
      </c>
      <c r="AY389" s="257" t="s">
        <v>118</v>
      </c>
    </row>
    <row r="390" s="13" customFormat="1">
      <c r="A390" s="13"/>
      <c r="B390" s="225"/>
      <c r="C390" s="226"/>
      <c r="D390" s="227" t="s">
        <v>129</v>
      </c>
      <c r="E390" s="228" t="s">
        <v>19</v>
      </c>
      <c r="F390" s="229" t="s">
        <v>374</v>
      </c>
      <c r="G390" s="226"/>
      <c r="H390" s="230">
        <v>1.05</v>
      </c>
      <c r="I390" s="231"/>
      <c r="J390" s="226"/>
      <c r="K390" s="226"/>
      <c r="L390" s="232"/>
      <c r="M390" s="233"/>
      <c r="N390" s="234"/>
      <c r="O390" s="234"/>
      <c r="P390" s="234"/>
      <c r="Q390" s="234"/>
      <c r="R390" s="234"/>
      <c r="S390" s="234"/>
      <c r="T390" s="23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6" t="s">
        <v>129</v>
      </c>
      <c r="AU390" s="236" t="s">
        <v>80</v>
      </c>
      <c r="AV390" s="13" t="s">
        <v>80</v>
      </c>
      <c r="AW390" s="13" t="s">
        <v>32</v>
      </c>
      <c r="AX390" s="13" t="s">
        <v>70</v>
      </c>
      <c r="AY390" s="236" t="s">
        <v>118</v>
      </c>
    </row>
    <row r="391" s="13" customFormat="1">
      <c r="A391" s="13"/>
      <c r="B391" s="225"/>
      <c r="C391" s="226"/>
      <c r="D391" s="227" t="s">
        <v>129</v>
      </c>
      <c r="E391" s="228" t="s">
        <v>19</v>
      </c>
      <c r="F391" s="229" t="s">
        <v>375</v>
      </c>
      <c r="G391" s="226"/>
      <c r="H391" s="230">
        <v>0.47299999999999998</v>
      </c>
      <c r="I391" s="231"/>
      <c r="J391" s="226"/>
      <c r="K391" s="226"/>
      <c r="L391" s="232"/>
      <c r="M391" s="233"/>
      <c r="N391" s="234"/>
      <c r="O391" s="234"/>
      <c r="P391" s="234"/>
      <c r="Q391" s="234"/>
      <c r="R391" s="234"/>
      <c r="S391" s="234"/>
      <c r="T391" s="23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6" t="s">
        <v>129</v>
      </c>
      <c r="AU391" s="236" t="s">
        <v>80</v>
      </c>
      <c r="AV391" s="13" t="s">
        <v>80</v>
      </c>
      <c r="AW391" s="13" t="s">
        <v>32</v>
      </c>
      <c r="AX391" s="13" t="s">
        <v>70</v>
      </c>
      <c r="AY391" s="236" t="s">
        <v>118</v>
      </c>
    </row>
    <row r="392" s="13" customFormat="1">
      <c r="A392" s="13"/>
      <c r="B392" s="225"/>
      <c r="C392" s="226"/>
      <c r="D392" s="227" t="s">
        <v>129</v>
      </c>
      <c r="E392" s="228" t="s">
        <v>19</v>
      </c>
      <c r="F392" s="229" t="s">
        <v>376</v>
      </c>
      <c r="G392" s="226"/>
      <c r="H392" s="230">
        <v>0.59999999999999998</v>
      </c>
      <c r="I392" s="231"/>
      <c r="J392" s="226"/>
      <c r="K392" s="226"/>
      <c r="L392" s="232"/>
      <c r="M392" s="233"/>
      <c r="N392" s="234"/>
      <c r="O392" s="234"/>
      <c r="P392" s="234"/>
      <c r="Q392" s="234"/>
      <c r="R392" s="234"/>
      <c r="S392" s="234"/>
      <c r="T392" s="235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6" t="s">
        <v>129</v>
      </c>
      <c r="AU392" s="236" t="s">
        <v>80</v>
      </c>
      <c r="AV392" s="13" t="s">
        <v>80</v>
      </c>
      <c r="AW392" s="13" t="s">
        <v>32</v>
      </c>
      <c r="AX392" s="13" t="s">
        <v>70</v>
      </c>
      <c r="AY392" s="236" t="s">
        <v>118</v>
      </c>
    </row>
    <row r="393" s="13" customFormat="1">
      <c r="A393" s="13"/>
      <c r="B393" s="225"/>
      <c r="C393" s="226"/>
      <c r="D393" s="227" t="s">
        <v>129</v>
      </c>
      <c r="E393" s="228" t="s">
        <v>19</v>
      </c>
      <c r="F393" s="229" t="s">
        <v>377</v>
      </c>
      <c r="G393" s="226"/>
      <c r="H393" s="230">
        <v>0.20000000000000001</v>
      </c>
      <c r="I393" s="231"/>
      <c r="J393" s="226"/>
      <c r="K393" s="226"/>
      <c r="L393" s="232"/>
      <c r="M393" s="233"/>
      <c r="N393" s="234"/>
      <c r="O393" s="234"/>
      <c r="P393" s="234"/>
      <c r="Q393" s="234"/>
      <c r="R393" s="234"/>
      <c r="S393" s="234"/>
      <c r="T393" s="235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6" t="s">
        <v>129</v>
      </c>
      <c r="AU393" s="236" t="s">
        <v>80</v>
      </c>
      <c r="AV393" s="13" t="s">
        <v>80</v>
      </c>
      <c r="AW393" s="13" t="s">
        <v>32</v>
      </c>
      <c r="AX393" s="13" t="s">
        <v>70</v>
      </c>
      <c r="AY393" s="236" t="s">
        <v>118</v>
      </c>
    </row>
    <row r="394" s="13" customFormat="1">
      <c r="A394" s="13"/>
      <c r="B394" s="225"/>
      <c r="C394" s="226"/>
      <c r="D394" s="227" t="s">
        <v>129</v>
      </c>
      <c r="E394" s="228" t="s">
        <v>19</v>
      </c>
      <c r="F394" s="229" t="s">
        <v>378</v>
      </c>
      <c r="G394" s="226"/>
      <c r="H394" s="230">
        <v>1.5</v>
      </c>
      <c r="I394" s="231"/>
      <c r="J394" s="226"/>
      <c r="K394" s="226"/>
      <c r="L394" s="232"/>
      <c r="M394" s="233"/>
      <c r="N394" s="234"/>
      <c r="O394" s="234"/>
      <c r="P394" s="234"/>
      <c r="Q394" s="234"/>
      <c r="R394" s="234"/>
      <c r="S394" s="234"/>
      <c r="T394" s="23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6" t="s">
        <v>129</v>
      </c>
      <c r="AU394" s="236" t="s">
        <v>80</v>
      </c>
      <c r="AV394" s="13" t="s">
        <v>80</v>
      </c>
      <c r="AW394" s="13" t="s">
        <v>32</v>
      </c>
      <c r="AX394" s="13" t="s">
        <v>70</v>
      </c>
      <c r="AY394" s="236" t="s">
        <v>118</v>
      </c>
    </row>
    <row r="395" s="14" customFormat="1">
      <c r="A395" s="14"/>
      <c r="B395" s="237"/>
      <c r="C395" s="238"/>
      <c r="D395" s="227" t="s">
        <v>129</v>
      </c>
      <c r="E395" s="239" t="s">
        <v>19</v>
      </c>
      <c r="F395" s="240" t="s">
        <v>132</v>
      </c>
      <c r="G395" s="238"/>
      <c r="H395" s="241">
        <v>3.823</v>
      </c>
      <c r="I395" s="242"/>
      <c r="J395" s="238"/>
      <c r="K395" s="238"/>
      <c r="L395" s="243"/>
      <c r="M395" s="244"/>
      <c r="N395" s="245"/>
      <c r="O395" s="245"/>
      <c r="P395" s="245"/>
      <c r="Q395" s="245"/>
      <c r="R395" s="245"/>
      <c r="S395" s="245"/>
      <c r="T395" s="24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7" t="s">
        <v>129</v>
      </c>
      <c r="AU395" s="247" t="s">
        <v>80</v>
      </c>
      <c r="AV395" s="14" t="s">
        <v>125</v>
      </c>
      <c r="AW395" s="14" t="s">
        <v>32</v>
      </c>
      <c r="AX395" s="14" t="s">
        <v>78</v>
      </c>
      <c r="AY395" s="247" t="s">
        <v>118</v>
      </c>
    </row>
    <row r="396" s="2" customFormat="1" ht="24.15" customHeight="1">
      <c r="A396" s="41"/>
      <c r="B396" s="42"/>
      <c r="C396" s="207" t="s">
        <v>379</v>
      </c>
      <c r="D396" s="207" t="s">
        <v>120</v>
      </c>
      <c r="E396" s="208" t="s">
        <v>364</v>
      </c>
      <c r="F396" s="209" t="s">
        <v>365</v>
      </c>
      <c r="G396" s="210" t="s">
        <v>238</v>
      </c>
      <c r="H396" s="211">
        <v>613.72500000000002</v>
      </c>
      <c r="I396" s="212"/>
      <c r="J396" s="213">
        <f>ROUND(I396*H396,2)</f>
        <v>0</v>
      </c>
      <c r="K396" s="209" t="s">
        <v>124</v>
      </c>
      <c r="L396" s="47"/>
      <c r="M396" s="214" t="s">
        <v>19</v>
      </c>
      <c r="N396" s="215" t="s">
        <v>41</v>
      </c>
      <c r="O396" s="87"/>
      <c r="P396" s="216">
        <f>O396*H396</f>
        <v>0</v>
      </c>
      <c r="Q396" s="216">
        <v>0</v>
      </c>
      <c r="R396" s="216">
        <f>Q396*H396</f>
        <v>0</v>
      </c>
      <c r="S396" s="216">
        <v>0</v>
      </c>
      <c r="T396" s="217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18" t="s">
        <v>125</v>
      </c>
      <c r="AT396" s="218" t="s">
        <v>120</v>
      </c>
      <c r="AU396" s="218" t="s">
        <v>80</v>
      </c>
      <c r="AY396" s="20" t="s">
        <v>118</v>
      </c>
      <c r="BE396" s="219">
        <f>IF(N396="základní",J396,0)</f>
        <v>0</v>
      </c>
      <c r="BF396" s="219">
        <f>IF(N396="snížená",J396,0)</f>
        <v>0</v>
      </c>
      <c r="BG396" s="219">
        <f>IF(N396="zákl. přenesená",J396,0)</f>
        <v>0</v>
      </c>
      <c r="BH396" s="219">
        <f>IF(N396="sníž. přenesená",J396,0)</f>
        <v>0</v>
      </c>
      <c r="BI396" s="219">
        <f>IF(N396="nulová",J396,0)</f>
        <v>0</v>
      </c>
      <c r="BJ396" s="20" t="s">
        <v>78</v>
      </c>
      <c r="BK396" s="219">
        <f>ROUND(I396*H396,2)</f>
        <v>0</v>
      </c>
      <c r="BL396" s="20" t="s">
        <v>125</v>
      </c>
      <c r="BM396" s="218" t="s">
        <v>380</v>
      </c>
    </row>
    <row r="397" s="2" customFormat="1">
      <c r="A397" s="41"/>
      <c r="B397" s="42"/>
      <c r="C397" s="43"/>
      <c r="D397" s="220" t="s">
        <v>127</v>
      </c>
      <c r="E397" s="43"/>
      <c r="F397" s="221" t="s">
        <v>367</v>
      </c>
      <c r="G397" s="43"/>
      <c r="H397" s="43"/>
      <c r="I397" s="222"/>
      <c r="J397" s="43"/>
      <c r="K397" s="43"/>
      <c r="L397" s="47"/>
      <c r="M397" s="223"/>
      <c r="N397" s="224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127</v>
      </c>
      <c r="AU397" s="20" t="s">
        <v>80</v>
      </c>
    </row>
    <row r="398" s="15" customFormat="1">
      <c r="A398" s="15"/>
      <c r="B398" s="248"/>
      <c r="C398" s="249"/>
      <c r="D398" s="227" t="s">
        <v>129</v>
      </c>
      <c r="E398" s="250" t="s">
        <v>19</v>
      </c>
      <c r="F398" s="251" t="s">
        <v>381</v>
      </c>
      <c r="G398" s="249"/>
      <c r="H398" s="250" t="s">
        <v>19</v>
      </c>
      <c r="I398" s="252"/>
      <c r="J398" s="249"/>
      <c r="K398" s="249"/>
      <c r="L398" s="253"/>
      <c r="M398" s="254"/>
      <c r="N398" s="255"/>
      <c r="O398" s="255"/>
      <c r="P398" s="255"/>
      <c r="Q398" s="255"/>
      <c r="R398" s="255"/>
      <c r="S398" s="255"/>
      <c r="T398" s="256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57" t="s">
        <v>129</v>
      </c>
      <c r="AU398" s="257" t="s">
        <v>80</v>
      </c>
      <c r="AV398" s="15" t="s">
        <v>78</v>
      </c>
      <c r="AW398" s="15" t="s">
        <v>32</v>
      </c>
      <c r="AX398" s="15" t="s">
        <v>70</v>
      </c>
      <c r="AY398" s="257" t="s">
        <v>118</v>
      </c>
    </row>
    <row r="399" s="13" customFormat="1">
      <c r="A399" s="13"/>
      <c r="B399" s="225"/>
      <c r="C399" s="226"/>
      <c r="D399" s="227" t="s">
        <v>129</v>
      </c>
      <c r="E399" s="228" t="s">
        <v>19</v>
      </c>
      <c r="F399" s="229" t="s">
        <v>241</v>
      </c>
      <c r="G399" s="226"/>
      <c r="H399" s="230">
        <v>228.74199999999999</v>
      </c>
      <c r="I399" s="231"/>
      <c r="J399" s="226"/>
      <c r="K399" s="226"/>
      <c r="L399" s="232"/>
      <c r="M399" s="233"/>
      <c r="N399" s="234"/>
      <c r="O399" s="234"/>
      <c r="P399" s="234"/>
      <c r="Q399" s="234"/>
      <c r="R399" s="234"/>
      <c r="S399" s="234"/>
      <c r="T399" s="23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6" t="s">
        <v>129</v>
      </c>
      <c r="AU399" s="236" t="s">
        <v>80</v>
      </c>
      <c r="AV399" s="13" t="s">
        <v>80</v>
      </c>
      <c r="AW399" s="13" t="s">
        <v>32</v>
      </c>
      <c r="AX399" s="13" t="s">
        <v>70</v>
      </c>
      <c r="AY399" s="236" t="s">
        <v>118</v>
      </c>
    </row>
    <row r="400" s="13" customFormat="1">
      <c r="A400" s="13"/>
      <c r="B400" s="225"/>
      <c r="C400" s="226"/>
      <c r="D400" s="227" t="s">
        <v>129</v>
      </c>
      <c r="E400" s="228" t="s">
        <v>19</v>
      </c>
      <c r="F400" s="229" t="s">
        <v>242</v>
      </c>
      <c r="G400" s="226"/>
      <c r="H400" s="230">
        <v>219.34100000000001</v>
      </c>
      <c r="I400" s="231"/>
      <c r="J400" s="226"/>
      <c r="K400" s="226"/>
      <c r="L400" s="232"/>
      <c r="M400" s="233"/>
      <c r="N400" s="234"/>
      <c r="O400" s="234"/>
      <c r="P400" s="234"/>
      <c r="Q400" s="234"/>
      <c r="R400" s="234"/>
      <c r="S400" s="234"/>
      <c r="T400" s="235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6" t="s">
        <v>129</v>
      </c>
      <c r="AU400" s="236" t="s">
        <v>80</v>
      </c>
      <c r="AV400" s="13" t="s">
        <v>80</v>
      </c>
      <c r="AW400" s="13" t="s">
        <v>32</v>
      </c>
      <c r="AX400" s="13" t="s">
        <v>70</v>
      </c>
      <c r="AY400" s="236" t="s">
        <v>118</v>
      </c>
    </row>
    <row r="401" s="13" customFormat="1">
      <c r="A401" s="13"/>
      <c r="B401" s="225"/>
      <c r="C401" s="226"/>
      <c r="D401" s="227" t="s">
        <v>129</v>
      </c>
      <c r="E401" s="228" t="s">
        <v>19</v>
      </c>
      <c r="F401" s="229" t="s">
        <v>243</v>
      </c>
      <c r="G401" s="226"/>
      <c r="H401" s="230">
        <v>323.17200000000003</v>
      </c>
      <c r="I401" s="231"/>
      <c r="J401" s="226"/>
      <c r="K401" s="226"/>
      <c r="L401" s="232"/>
      <c r="M401" s="233"/>
      <c r="N401" s="234"/>
      <c r="O401" s="234"/>
      <c r="P401" s="234"/>
      <c r="Q401" s="234"/>
      <c r="R401" s="234"/>
      <c r="S401" s="234"/>
      <c r="T401" s="23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6" t="s">
        <v>129</v>
      </c>
      <c r="AU401" s="236" t="s">
        <v>80</v>
      </c>
      <c r="AV401" s="13" t="s">
        <v>80</v>
      </c>
      <c r="AW401" s="13" t="s">
        <v>32</v>
      </c>
      <c r="AX401" s="13" t="s">
        <v>70</v>
      </c>
      <c r="AY401" s="236" t="s">
        <v>118</v>
      </c>
    </row>
    <row r="402" s="13" customFormat="1">
      <c r="A402" s="13"/>
      <c r="B402" s="225"/>
      <c r="C402" s="226"/>
      <c r="D402" s="227" t="s">
        <v>129</v>
      </c>
      <c r="E402" s="228" t="s">
        <v>19</v>
      </c>
      <c r="F402" s="229" t="s">
        <v>244</v>
      </c>
      <c r="G402" s="226"/>
      <c r="H402" s="230">
        <v>99.036000000000001</v>
      </c>
      <c r="I402" s="231"/>
      <c r="J402" s="226"/>
      <c r="K402" s="226"/>
      <c r="L402" s="232"/>
      <c r="M402" s="233"/>
      <c r="N402" s="234"/>
      <c r="O402" s="234"/>
      <c r="P402" s="234"/>
      <c r="Q402" s="234"/>
      <c r="R402" s="234"/>
      <c r="S402" s="234"/>
      <c r="T402" s="235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6" t="s">
        <v>129</v>
      </c>
      <c r="AU402" s="236" t="s">
        <v>80</v>
      </c>
      <c r="AV402" s="13" t="s">
        <v>80</v>
      </c>
      <c r="AW402" s="13" t="s">
        <v>32</v>
      </c>
      <c r="AX402" s="13" t="s">
        <v>70</v>
      </c>
      <c r="AY402" s="236" t="s">
        <v>118</v>
      </c>
    </row>
    <row r="403" s="13" customFormat="1">
      <c r="A403" s="13"/>
      <c r="B403" s="225"/>
      <c r="C403" s="226"/>
      <c r="D403" s="227" t="s">
        <v>129</v>
      </c>
      <c r="E403" s="228" t="s">
        <v>19</v>
      </c>
      <c r="F403" s="229" t="s">
        <v>245</v>
      </c>
      <c r="G403" s="226"/>
      <c r="H403" s="230">
        <v>360.452</v>
      </c>
      <c r="I403" s="231"/>
      <c r="J403" s="226"/>
      <c r="K403" s="226"/>
      <c r="L403" s="232"/>
      <c r="M403" s="233"/>
      <c r="N403" s="234"/>
      <c r="O403" s="234"/>
      <c r="P403" s="234"/>
      <c r="Q403" s="234"/>
      <c r="R403" s="234"/>
      <c r="S403" s="234"/>
      <c r="T403" s="235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6" t="s">
        <v>129</v>
      </c>
      <c r="AU403" s="236" t="s">
        <v>80</v>
      </c>
      <c r="AV403" s="13" t="s">
        <v>80</v>
      </c>
      <c r="AW403" s="13" t="s">
        <v>32</v>
      </c>
      <c r="AX403" s="13" t="s">
        <v>70</v>
      </c>
      <c r="AY403" s="236" t="s">
        <v>118</v>
      </c>
    </row>
    <row r="404" s="16" customFormat="1">
      <c r="A404" s="16"/>
      <c r="B404" s="258"/>
      <c r="C404" s="259"/>
      <c r="D404" s="227" t="s">
        <v>129</v>
      </c>
      <c r="E404" s="260" t="s">
        <v>19</v>
      </c>
      <c r="F404" s="261" t="s">
        <v>153</v>
      </c>
      <c r="G404" s="259"/>
      <c r="H404" s="262">
        <v>1230.7429999999999</v>
      </c>
      <c r="I404" s="263"/>
      <c r="J404" s="259"/>
      <c r="K404" s="259"/>
      <c r="L404" s="264"/>
      <c r="M404" s="265"/>
      <c r="N404" s="266"/>
      <c r="O404" s="266"/>
      <c r="P404" s="266"/>
      <c r="Q404" s="266"/>
      <c r="R404" s="266"/>
      <c r="S404" s="266"/>
      <c r="T404" s="267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T404" s="268" t="s">
        <v>129</v>
      </c>
      <c r="AU404" s="268" t="s">
        <v>80</v>
      </c>
      <c r="AV404" s="16" t="s">
        <v>139</v>
      </c>
      <c r="AW404" s="16" t="s">
        <v>32</v>
      </c>
      <c r="AX404" s="16" t="s">
        <v>70</v>
      </c>
      <c r="AY404" s="268" t="s">
        <v>118</v>
      </c>
    </row>
    <row r="405" s="13" customFormat="1">
      <c r="A405" s="13"/>
      <c r="B405" s="225"/>
      <c r="C405" s="226"/>
      <c r="D405" s="227" t="s">
        <v>129</v>
      </c>
      <c r="E405" s="228" t="s">
        <v>19</v>
      </c>
      <c r="F405" s="229" t="s">
        <v>246</v>
      </c>
      <c r="G405" s="226"/>
      <c r="H405" s="230">
        <v>77</v>
      </c>
      <c r="I405" s="231"/>
      <c r="J405" s="226"/>
      <c r="K405" s="226"/>
      <c r="L405" s="232"/>
      <c r="M405" s="233"/>
      <c r="N405" s="234"/>
      <c r="O405" s="234"/>
      <c r="P405" s="234"/>
      <c r="Q405" s="234"/>
      <c r="R405" s="234"/>
      <c r="S405" s="234"/>
      <c r="T405" s="23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6" t="s">
        <v>129</v>
      </c>
      <c r="AU405" s="236" t="s">
        <v>80</v>
      </c>
      <c r="AV405" s="13" t="s">
        <v>80</v>
      </c>
      <c r="AW405" s="13" t="s">
        <v>32</v>
      </c>
      <c r="AX405" s="13" t="s">
        <v>70</v>
      </c>
      <c r="AY405" s="236" t="s">
        <v>118</v>
      </c>
    </row>
    <row r="406" s="16" customFormat="1">
      <c r="A406" s="16"/>
      <c r="B406" s="258"/>
      <c r="C406" s="259"/>
      <c r="D406" s="227" t="s">
        <v>129</v>
      </c>
      <c r="E406" s="260" t="s">
        <v>19</v>
      </c>
      <c r="F406" s="261" t="s">
        <v>153</v>
      </c>
      <c r="G406" s="259"/>
      <c r="H406" s="262">
        <v>77</v>
      </c>
      <c r="I406" s="263"/>
      <c r="J406" s="259"/>
      <c r="K406" s="259"/>
      <c r="L406" s="264"/>
      <c r="M406" s="265"/>
      <c r="N406" s="266"/>
      <c r="O406" s="266"/>
      <c r="P406" s="266"/>
      <c r="Q406" s="266"/>
      <c r="R406" s="266"/>
      <c r="S406" s="266"/>
      <c r="T406" s="267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T406" s="268" t="s">
        <v>129</v>
      </c>
      <c r="AU406" s="268" t="s">
        <v>80</v>
      </c>
      <c r="AV406" s="16" t="s">
        <v>139</v>
      </c>
      <c r="AW406" s="16" t="s">
        <v>32</v>
      </c>
      <c r="AX406" s="16" t="s">
        <v>70</v>
      </c>
      <c r="AY406" s="268" t="s">
        <v>118</v>
      </c>
    </row>
    <row r="407" s="15" customFormat="1">
      <c r="A407" s="15"/>
      <c r="B407" s="248"/>
      <c r="C407" s="249"/>
      <c r="D407" s="227" t="s">
        <v>129</v>
      </c>
      <c r="E407" s="250" t="s">
        <v>19</v>
      </c>
      <c r="F407" s="251" t="s">
        <v>247</v>
      </c>
      <c r="G407" s="249"/>
      <c r="H407" s="250" t="s">
        <v>19</v>
      </c>
      <c r="I407" s="252"/>
      <c r="J407" s="249"/>
      <c r="K407" s="249"/>
      <c r="L407" s="253"/>
      <c r="M407" s="254"/>
      <c r="N407" s="255"/>
      <c r="O407" s="255"/>
      <c r="P407" s="255"/>
      <c r="Q407" s="255"/>
      <c r="R407" s="255"/>
      <c r="S407" s="255"/>
      <c r="T407" s="256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57" t="s">
        <v>129</v>
      </c>
      <c r="AU407" s="257" t="s">
        <v>80</v>
      </c>
      <c r="AV407" s="15" t="s">
        <v>78</v>
      </c>
      <c r="AW407" s="15" t="s">
        <v>32</v>
      </c>
      <c r="AX407" s="15" t="s">
        <v>70</v>
      </c>
      <c r="AY407" s="257" t="s">
        <v>118</v>
      </c>
    </row>
    <row r="408" s="15" customFormat="1">
      <c r="A408" s="15"/>
      <c r="B408" s="248"/>
      <c r="C408" s="249"/>
      <c r="D408" s="227" t="s">
        <v>129</v>
      </c>
      <c r="E408" s="250" t="s">
        <v>19</v>
      </c>
      <c r="F408" s="251" t="s">
        <v>161</v>
      </c>
      <c r="G408" s="249"/>
      <c r="H408" s="250" t="s">
        <v>19</v>
      </c>
      <c r="I408" s="252"/>
      <c r="J408" s="249"/>
      <c r="K408" s="249"/>
      <c r="L408" s="253"/>
      <c r="M408" s="254"/>
      <c r="N408" s="255"/>
      <c r="O408" s="255"/>
      <c r="P408" s="255"/>
      <c r="Q408" s="255"/>
      <c r="R408" s="255"/>
      <c r="S408" s="255"/>
      <c r="T408" s="256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57" t="s">
        <v>129</v>
      </c>
      <c r="AU408" s="257" t="s">
        <v>80</v>
      </c>
      <c r="AV408" s="15" t="s">
        <v>78</v>
      </c>
      <c r="AW408" s="15" t="s">
        <v>32</v>
      </c>
      <c r="AX408" s="15" t="s">
        <v>70</v>
      </c>
      <c r="AY408" s="257" t="s">
        <v>118</v>
      </c>
    </row>
    <row r="409" s="13" customFormat="1">
      <c r="A409" s="13"/>
      <c r="B409" s="225"/>
      <c r="C409" s="226"/>
      <c r="D409" s="227" t="s">
        <v>129</v>
      </c>
      <c r="E409" s="228" t="s">
        <v>19</v>
      </c>
      <c r="F409" s="229" t="s">
        <v>248</v>
      </c>
      <c r="G409" s="226"/>
      <c r="H409" s="230">
        <v>-36.671999999999997</v>
      </c>
      <c r="I409" s="231"/>
      <c r="J409" s="226"/>
      <c r="K409" s="226"/>
      <c r="L409" s="232"/>
      <c r="M409" s="233"/>
      <c r="N409" s="234"/>
      <c r="O409" s="234"/>
      <c r="P409" s="234"/>
      <c r="Q409" s="234"/>
      <c r="R409" s="234"/>
      <c r="S409" s="234"/>
      <c r="T409" s="235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6" t="s">
        <v>129</v>
      </c>
      <c r="AU409" s="236" t="s">
        <v>80</v>
      </c>
      <c r="AV409" s="13" t="s">
        <v>80</v>
      </c>
      <c r="AW409" s="13" t="s">
        <v>32</v>
      </c>
      <c r="AX409" s="13" t="s">
        <v>70</v>
      </c>
      <c r="AY409" s="236" t="s">
        <v>118</v>
      </c>
    </row>
    <row r="410" s="13" customFormat="1">
      <c r="A410" s="13"/>
      <c r="B410" s="225"/>
      <c r="C410" s="226"/>
      <c r="D410" s="227" t="s">
        <v>129</v>
      </c>
      <c r="E410" s="228" t="s">
        <v>19</v>
      </c>
      <c r="F410" s="229" t="s">
        <v>249</v>
      </c>
      <c r="G410" s="226"/>
      <c r="H410" s="230">
        <v>-2.7999999999999998</v>
      </c>
      <c r="I410" s="231"/>
      <c r="J410" s="226"/>
      <c r="K410" s="226"/>
      <c r="L410" s="232"/>
      <c r="M410" s="233"/>
      <c r="N410" s="234"/>
      <c r="O410" s="234"/>
      <c r="P410" s="234"/>
      <c r="Q410" s="234"/>
      <c r="R410" s="234"/>
      <c r="S410" s="234"/>
      <c r="T410" s="235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6" t="s">
        <v>129</v>
      </c>
      <c r="AU410" s="236" t="s">
        <v>80</v>
      </c>
      <c r="AV410" s="13" t="s">
        <v>80</v>
      </c>
      <c r="AW410" s="13" t="s">
        <v>32</v>
      </c>
      <c r="AX410" s="13" t="s">
        <v>70</v>
      </c>
      <c r="AY410" s="236" t="s">
        <v>118</v>
      </c>
    </row>
    <row r="411" s="15" customFormat="1">
      <c r="A411" s="15"/>
      <c r="B411" s="248"/>
      <c r="C411" s="249"/>
      <c r="D411" s="227" t="s">
        <v>129</v>
      </c>
      <c r="E411" s="250" t="s">
        <v>19</v>
      </c>
      <c r="F411" s="251" t="s">
        <v>164</v>
      </c>
      <c r="G411" s="249"/>
      <c r="H411" s="250" t="s">
        <v>19</v>
      </c>
      <c r="I411" s="252"/>
      <c r="J411" s="249"/>
      <c r="K411" s="249"/>
      <c r="L411" s="253"/>
      <c r="M411" s="254"/>
      <c r="N411" s="255"/>
      <c r="O411" s="255"/>
      <c r="P411" s="255"/>
      <c r="Q411" s="255"/>
      <c r="R411" s="255"/>
      <c r="S411" s="255"/>
      <c r="T411" s="256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57" t="s">
        <v>129</v>
      </c>
      <c r="AU411" s="257" t="s">
        <v>80</v>
      </c>
      <c r="AV411" s="15" t="s">
        <v>78</v>
      </c>
      <c r="AW411" s="15" t="s">
        <v>32</v>
      </c>
      <c r="AX411" s="15" t="s">
        <v>70</v>
      </c>
      <c r="AY411" s="257" t="s">
        <v>118</v>
      </c>
    </row>
    <row r="412" s="13" customFormat="1">
      <c r="A412" s="13"/>
      <c r="B412" s="225"/>
      <c r="C412" s="226"/>
      <c r="D412" s="227" t="s">
        <v>129</v>
      </c>
      <c r="E412" s="228" t="s">
        <v>19</v>
      </c>
      <c r="F412" s="229" t="s">
        <v>250</v>
      </c>
      <c r="G412" s="226"/>
      <c r="H412" s="230">
        <v>-34.271999999999998</v>
      </c>
      <c r="I412" s="231"/>
      <c r="J412" s="226"/>
      <c r="K412" s="226"/>
      <c r="L412" s="232"/>
      <c r="M412" s="233"/>
      <c r="N412" s="234"/>
      <c r="O412" s="234"/>
      <c r="P412" s="234"/>
      <c r="Q412" s="234"/>
      <c r="R412" s="234"/>
      <c r="S412" s="234"/>
      <c r="T412" s="23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6" t="s">
        <v>129</v>
      </c>
      <c r="AU412" s="236" t="s">
        <v>80</v>
      </c>
      <c r="AV412" s="13" t="s">
        <v>80</v>
      </c>
      <c r="AW412" s="13" t="s">
        <v>32</v>
      </c>
      <c r="AX412" s="13" t="s">
        <v>70</v>
      </c>
      <c r="AY412" s="236" t="s">
        <v>118</v>
      </c>
    </row>
    <row r="413" s="13" customFormat="1">
      <c r="A413" s="13"/>
      <c r="B413" s="225"/>
      <c r="C413" s="226"/>
      <c r="D413" s="227" t="s">
        <v>129</v>
      </c>
      <c r="E413" s="228" t="s">
        <v>19</v>
      </c>
      <c r="F413" s="229" t="s">
        <v>251</v>
      </c>
      <c r="G413" s="226"/>
      <c r="H413" s="230">
        <v>-1.6000000000000001</v>
      </c>
      <c r="I413" s="231"/>
      <c r="J413" s="226"/>
      <c r="K413" s="226"/>
      <c r="L413" s="232"/>
      <c r="M413" s="233"/>
      <c r="N413" s="234"/>
      <c r="O413" s="234"/>
      <c r="P413" s="234"/>
      <c r="Q413" s="234"/>
      <c r="R413" s="234"/>
      <c r="S413" s="234"/>
      <c r="T413" s="23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6" t="s">
        <v>129</v>
      </c>
      <c r="AU413" s="236" t="s">
        <v>80</v>
      </c>
      <c r="AV413" s="13" t="s">
        <v>80</v>
      </c>
      <c r="AW413" s="13" t="s">
        <v>32</v>
      </c>
      <c r="AX413" s="13" t="s">
        <v>70</v>
      </c>
      <c r="AY413" s="236" t="s">
        <v>118</v>
      </c>
    </row>
    <row r="414" s="15" customFormat="1">
      <c r="A414" s="15"/>
      <c r="B414" s="248"/>
      <c r="C414" s="249"/>
      <c r="D414" s="227" t="s">
        <v>129</v>
      </c>
      <c r="E414" s="250" t="s">
        <v>19</v>
      </c>
      <c r="F414" s="251" t="s">
        <v>167</v>
      </c>
      <c r="G414" s="249"/>
      <c r="H414" s="250" t="s">
        <v>19</v>
      </c>
      <c r="I414" s="252"/>
      <c r="J414" s="249"/>
      <c r="K414" s="249"/>
      <c r="L414" s="253"/>
      <c r="M414" s="254"/>
      <c r="N414" s="255"/>
      <c r="O414" s="255"/>
      <c r="P414" s="255"/>
      <c r="Q414" s="255"/>
      <c r="R414" s="255"/>
      <c r="S414" s="255"/>
      <c r="T414" s="256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57" t="s">
        <v>129</v>
      </c>
      <c r="AU414" s="257" t="s">
        <v>80</v>
      </c>
      <c r="AV414" s="15" t="s">
        <v>78</v>
      </c>
      <c r="AW414" s="15" t="s">
        <v>32</v>
      </c>
      <c r="AX414" s="15" t="s">
        <v>70</v>
      </c>
      <c r="AY414" s="257" t="s">
        <v>118</v>
      </c>
    </row>
    <row r="415" s="13" customFormat="1">
      <c r="A415" s="13"/>
      <c r="B415" s="225"/>
      <c r="C415" s="226"/>
      <c r="D415" s="227" t="s">
        <v>129</v>
      </c>
      <c r="E415" s="228" t="s">
        <v>19</v>
      </c>
      <c r="F415" s="229" t="s">
        <v>252</v>
      </c>
      <c r="G415" s="226"/>
      <c r="H415" s="230">
        <v>-45.408000000000001</v>
      </c>
      <c r="I415" s="231"/>
      <c r="J415" s="226"/>
      <c r="K415" s="226"/>
      <c r="L415" s="232"/>
      <c r="M415" s="233"/>
      <c r="N415" s="234"/>
      <c r="O415" s="234"/>
      <c r="P415" s="234"/>
      <c r="Q415" s="234"/>
      <c r="R415" s="234"/>
      <c r="S415" s="234"/>
      <c r="T415" s="235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6" t="s">
        <v>129</v>
      </c>
      <c r="AU415" s="236" t="s">
        <v>80</v>
      </c>
      <c r="AV415" s="13" t="s">
        <v>80</v>
      </c>
      <c r="AW415" s="13" t="s">
        <v>32</v>
      </c>
      <c r="AX415" s="13" t="s">
        <v>70</v>
      </c>
      <c r="AY415" s="236" t="s">
        <v>118</v>
      </c>
    </row>
    <row r="416" s="13" customFormat="1">
      <c r="A416" s="13"/>
      <c r="B416" s="225"/>
      <c r="C416" s="226"/>
      <c r="D416" s="227" t="s">
        <v>129</v>
      </c>
      <c r="E416" s="228" t="s">
        <v>19</v>
      </c>
      <c r="F416" s="229" t="s">
        <v>253</v>
      </c>
      <c r="G416" s="226"/>
      <c r="H416" s="230">
        <v>-1.296</v>
      </c>
      <c r="I416" s="231"/>
      <c r="J416" s="226"/>
      <c r="K416" s="226"/>
      <c r="L416" s="232"/>
      <c r="M416" s="233"/>
      <c r="N416" s="234"/>
      <c r="O416" s="234"/>
      <c r="P416" s="234"/>
      <c r="Q416" s="234"/>
      <c r="R416" s="234"/>
      <c r="S416" s="234"/>
      <c r="T416" s="235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6" t="s">
        <v>129</v>
      </c>
      <c r="AU416" s="236" t="s">
        <v>80</v>
      </c>
      <c r="AV416" s="13" t="s">
        <v>80</v>
      </c>
      <c r="AW416" s="13" t="s">
        <v>32</v>
      </c>
      <c r="AX416" s="13" t="s">
        <v>70</v>
      </c>
      <c r="AY416" s="236" t="s">
        <v>118</v>
      </c>
    </row>
    <row r="417" s="13" customFormat="1">
      <c r="A417" s="13"/>
      <c r="B417" s="225"/>
      <c r="C417" s="226"/>
      <c r="D417" s="227" t="s">
        <v>129</v>
      </c>
      <c r="E417" s="228" t="s">
        <v>19</v>
      </c>
      <c r="F417" s="229" t="s">
        <v>254</v>
      </c>
      <c r="G417" s="226"/>
      <c r="H417" s="230">
        <v>-8.5920000000000005</v>
      </c>
      <c r="I417" s="231"/>
      <c r="J417" s="226"/>
      <c r="K417" s="226"/>
      <c r="L417" s="232"/>
      <c r="M417" s="233"/>
      <c r="N417" s="234"/>
      <c r="O417" s="234"/>
      <c r="P417" s="234"/>
      <c r="Q417" s="234"/>
      <c r="R417" s="234"/>
      <c r="S417" s="234"/>
      <c r="T417" s="235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6" t="s">
        <v>129</v>
      </c>
      <c r="AU417" s="236" t="s">
        <v>80</v>
      </c>
      <c r="AV417" s="13" t="s">
        <v>80</v>
      </c>
      <c r="AW417" s="13" t="s">
        <v>32</v>
      </c>
      <c r="AX417" s="13" t="s">
        <v>70</v>
      </c>
      <c r="AY417" s="236" t="s">
        <v>118</v>
      </c>
    </row>
    <row r="418" s="13" customFormat="1">
      <c r="A418" s="13"/>
      <c r="B418" s="225"/>
      <c r="C418" s="226"/>
      <c r="D418" s="227" t="s">
        <v>129</v>
      </c>
      <c r="E418" s="228" t="s">
        <v>19</v>
      </c>
      <c r="F418" s="229" t="s">
        <v>255</v>
      </c>
      <c r="G418" s="226"/>
      <c r="H418" s="230">
        <v>-2.3999999999999999</v>
      </c>
      <c r="I418" s="231"/>
      <c r="J418" s="226"/>
      <c r="K418" s="226"/>
      <c r="L418" s="232"/>
      <c r="M418" s="233"/>
      <c r="N418" s="234"/>
      <c r="O418" s="234"/>
      <c r="P418" s="234"/>
      <c r="Q418" s="234"/>
      <c r="R418" s="234"/>
      <c r="S418" s="234"/>
      <c r="T418" s="235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6" t="s">
        <v>129</v>
      </c>
      <c r="AU418" s="236" t="s">
        <v>80</v>
      </c>
      <c r="AV418" s="13" t="s">
        <v>80</v>
      </c>
      <c r="AW418" s="13" t="s">
        <v>32</v>
      </c>
      <c r="AX418" s="13" t="s">
        <v>70</v>
      </c>
      <c r="AY418" s="236" t="s">
        <v>118</v>
      </c>
    </row>
    <row r="419" s="13" customFormat="1">
      <c r="A419" s="13"/>
      <c r="B419" s="225"/>
      <c r="C419" s="226"/>
      <c r="D419" s="227" t="s">
        <v>129</v>
      </c>
      <c r="E419" s="228" t="s">
        <v>19</v>
      </c>
      <c r="F419" s="229" t="s">
        <v>256</v>
      </c>
      <c r="G419" s="226"/>
      <c r="H419" s="230">
        <v>-0.80000000000000004</v>
      </c>
      <c r="I419" s="231"/>
      <c r="J419" s="226"/>
      <c r="K419" s="226"/>
      <c r="L419" s="232"/>
      <c r="M419" s="233"/>
      <c r="N419" s="234"/>
      <c r="O419" s="234"/>
      <c r="P419" s="234"/>
      <c r="Q419" s="234"/>
      <c r="R419" s="234"/>
      <c r="S419" s="234"/>
      <c r="T419" s="235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6" t="s">
        <v>129</v>
      </c>
      <c r="AU419" s="236" t="s">
        <v>80</v>
      </c>
      <c r="AV419" s="13" t="s">
        <v>80</v>
      </c>
      <c r="AW419" s="13" t="s">
        <v>32</v>
      </c>
      <c r="AX419" s="13" t="s">
        <v>70</v>
      </c>
      <c r="AY419" s="236" t="s">
        <v>118</v>
      </c>
    </row>
    <row r="420" s="15" customFormat="1">
      <c r="A420" s="15"/>
      <c r="B420" s="248"/>
      <c r="C420" s="249"/>
      <c r="D420" s="227" t="s">
        <v>129</v>
      </c>
      <c r="E420" s="250" t="s">
        <v>19</v>
      </c>
      <c r="F420" s="251" t="s">
        <v>170</v>
      </c>
      <c r="G420" s="249"/>
      <c r="H420" s="250" t="s">
        <v>19</v>
      </c>
      <c r="I420" s="252"/>
      <c r="J420" s="249"/>
      <c r="K420" s="249"/>
      <c r="L420" s="253"/>
      <c r="M420" s="254"/>
      <c r="N420" s="255"/>
      <c r="O420" s="255"/>
      <c r="P420" s="255"/>
      <c r="Q420" s="255"/>
      <c r="R420" s="255"/>
      <c r="S420" s="255"/>
      <c r="T420" s="256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57" t="s">
        <v>129</v>
      </c>
      <c r="AU420" s="257" t="s">
        <v>80</v>
      </c>
      <c r="AV420" s="15" t="s">
        <v>78</v>
      </c>
      <c r="AW420" s="15" t="s">
        <v>32</v>
      </c>
      <c r="AX420" s="15" t="s">
        <v>70</v>
      </c>
      <c r="AY420" s="257" t="s">
        <v>118</v>
      </c>
    </row>
    <row r="421" s="13" customFormat="1">
      <c r="A421" s="13"/>
      <c r="B421" s="225"/>
      <c r="C421" s="226"/>
      <c r="D421" s="227" t="s">
        <v>129</v>
      </c>
      <c r="E421" s="228" t="s">
        <v>19</v>
      </c>
      <c r="F421" s="229" t="s">
        <v>257</v>
      </c>
      <c r="G421" s="226"/>
      <c r="H421" s="230">
        <v>-55.776000000000003</v>
      </c>
      <c r="I421" s="231"/>
      <c r="J421" s="226"/>
      <c r="K421" s="226"/>
      <c r="L421" s="232"/>
      <c r="M421" s="233"/>
      <c r="N421" s="234"/>
      <c r="O421" s="234"/>
      <c r="P421" s="234"/>
      <c r="Q421" s="234"/>
      <c r="R421" s="234"/>
      <c r="S421" s="234"/>
      <c r="T421" s="235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6" t="s">
        <v>129</v>
      </c>
      <c r="AU421" s="236" t="s">
        <v>80</v>
      </c>
      <c r="AV421" s="13" t="s">
        <v>80</v>
      </c>
      <c r="AW421" s="13" t="s">
        <v>32</v>
      </c>
      <c r="AX421" s="13" t="s">
        <v>70</v>
      </c>
      <c r="AY421" s="236" t="s">
        <v>118</v>
      </c>
    </row>
    <row r="422" s="13" customFormat="1">
      <c r="A422" s="13"/>
      <c r="B422" s="225"/>
      <c r="C422" s="226"/>
      <c r="D422" s="227" t="s">
        <v>129</v>
      </c>
      <c r="E422" s="228" t="s">
        <v>19</v>
      </c>
      <c r="F422" s="229" t="s">
        <v>255</v>
      </c>
      <c r="G422" s="226"/>
      <c r="H422" s="230">
        <v>-2.3999999999999999</v>
      </c>
      <c r="I422" s="231"/>
      <c r="J422" s="226"/>
      <c r="K422" s="226"/>
      <c r="L422" s="232"/>
      <c r="M422" s="233"/>
      <c r="N422" s="234"/>
      <c r="O422" s="234"/>
      <c r="P422" s="234"/>
      <c r="Q422" s="234"/>
      <c r="R422" s="234"/>
      <c r="S422" s="234"/>
      <c r="T422" s="23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6" t="s">
        <v>129</v>
      </c>
      <c r="AU422" s="236" t="s">
        <v>80</v>
      </c>
      <c r="AV422" s="13" t="s">
        <v>80</v>
      </c>
      <c r="AW422" s="13" t="s">
        <v>32</v>
      </c>
      <c r="AX422" s="13" t="s">
        <v>70</v>
      </c>
      <c r="AY422" s="236" t="s">
        <v>118</v>
      </c>
    </row>
    <row r="423" s="16" customFormat="1">
      <c r="A423" s="16"/>
      <c r="B423" s="258"/>
      <c r="C423" s="259"/>
      <c r="D423" s="227" t="s">
        <v>129</v>
      </c>
      <c r="E423" s="260" t="s">
        <v>19</v>
      </c>
      <c r="F423" s="261" t="s">
        <v>153</v>
      </c>
      <c r="G423" s="259"/>
      <c r="H423" s="262">
        <v>-192.01600000000005</v>
      </c>
      <c r="I423" s="263"/>
      <c r="J423" s="259"/>
      <c r="K423" s="259"/>
      <c r="L423" s="264"/>
      <c r="M423" s="265"/>
      <c r="N423" s="266"/>
      <c r="O423" s="266"/>
      <c r="P423" s="266"/>
      <c r="Q423" s="266"/>
      <c r="R423" s="266"/>
      <c r="S423" s="266"/>
      <c r="T423" s="267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T423" s="268" t="s">
        <v>129</v>
      </c>
      <c r="AU423" s="268" t="s">
        <v>80</v>
      </c>
      <c r="AV423" s="16" t="s">
        <v>139</v>
      </c>
      <c r="AW423" s="16" t="s">
        <v>32</v>
      </c>
      <c r="AX423" s="16" t="s">
        <v>70</v>
      </c>
      <c r="AY423" s="268" t="s">
        <v>118</v>
      </c>
    </row>
    <row r="424" s="15" customFormat="1">
      <c r="A424" s="15"/>
      <c r="B424" s="248"/>
      <c r="C424" s="249"/>
      <c r="D424" s="227" t="s">
        <v>129</v>
      </c>
      <c r="E424" s="250" t="s">
        <v>19</v>
      </c>
      <c r="F424" s="251" t="s">
        <v>258</v>
      </c>
      <c r="G424" s="249"/>
      <c r="H424" s="250" t="s">
        <v>19</v>
      </c>
      <c r="I424" s="252"/>
      <c r="J424" s="249"/>
      <c r="K424" s="249"/>
      <c r="L424" s="253"/>
      <c r="M424" s="254"/>
      <c r="N424" s="255"/>
      <c r="O424" s="255"/>
      <c r="P424" s="255"/>
      <c r="Q424" s="255"/>
      <c r="R424" s="255"/>
      <c r="S424" s="255"/>
      <c r="T424" s="256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57" t="s">
        <v>129</v>
      </c>
      <c r="AU424" s="257" t="s">
        <v>80</v>
      </c>
      <c r="AV424" s="15" t="s">
        <v>78</v>
      </c>
      <c r="AW424" s="15" t="s">
        <v>32</v>
      </c>
      <c r="AX424" s="15" t="s">
        <v>70</v>
      </c>
      <c r="AY424" s="257" t="s">
        <v>118</v>
      </c>
    </row>
    <row r="425" s="13" customFormat="1">
      <c r="A425" s="13"/>
      <c r="B425" s="225"/>
      <c r="C425" s="226"/>
      <c r="D425" s="227" t="s">
        <v>129</v>
      </c>
      <c r="E425" s="228" t="s">
        <v>19</v>
      </c>
      <c r="F425" s="229" t="s">
        <v>259</v>
      </c>
      <c r="G425" s="226"/>
      <c r="H425" s="230">
        <v>60</v>
      </c>
      <c r="I425" s="231"/>
      <c r="J425" s="226"/>
      <c r="K425" s="226"/>
      <c r="L425" s="232"/>
      <c r="M425" s="233"/>
      <c r="N425" s="234"/>
      <c r="O425" s="234"/>
      <c r="P425" s="234"/>
      <c r="Q425" s="234"/>
      <c r="R425" s="234"/>
      <c r="S425" s="234"/>
      <c r="T425" s="23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6" t="s">
        <v>129</v>
      </c>
      <c r="AU425" s="236" t="s">
        <v>80</v>
      </c>
      <c r="AV425" s="13" t="s">
        <v>80</v>
      </c>
      <c r="AW425" s="13" t="s">
        <v>32</v>
      </c>
      <c r="AX425" s="13" t="s">
        <v>70</v>
      </c>
      <c r="AY425" s="236" t="s">
        <v>118</v>
      </c>
    </row>
    <row r="426" s="13" customFormat="1">
      <c r="A426" s="13"/>
      <c r="B426" s="225"/>
      <c r="C426" s="226"/>
      <c r="D426" s="227" t="s">
        <v>129</v>
      </c>
      <c r="E426" s="228" t="s">
        <v>19</v>
      </c>
      <c r="F426" s="229" t="s">
        <v>260</v>
      </c>
      <c r="G426" s="226"/>
      <c r="H426" s="230">
        <v>31.25</v>
      </c>
      <c r="I426" s="231"/>
      <c r="J426" s="226"/>
      <c r="K426" s="226"/>
      <c r="L426" s="232"/>
      <c r="M426" s="233"/>
      <c r="N426" s="234"/>
      <c r="O426" s="234"/>
      <c r="P426" s="234"/>
      <c r="Q426" s="234"/>
      <c r="R426" s="234"/>
      <c r="S426" s="234"/>
      <c r="T426" s="235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6" t="s">
        <v>129</v>
      </c>
      <c r="AU426" s="236" t="s">
        <v>80</v>
      </c>
      <c r="AV426" s="13" t="s">
        <v>80</v>
      </c>
      <c r="AW426" s="13" t="s">
        <v>32</v>
      </c>
      <c r="AX426" s="13" t="s">
        <v>70</v>
      </c>
      <c r="AY426" s="236" t="s">
        <v>118</v>
      </c>
    </row>
    <row r="427" s="13" customFormat="1">
      <c r="A427" s="13"/>
      <c r="B427" s="225"/>
      <c r="C427" s="226"/>
      <c r="D427" s="227" t="s">
        <v>129</v>
      </c>
      <c r="E427" s="228" t="s">
        <v>19</v>
      </c>
      <c r="F427" s="229" t="s">
        <v>261</v>
      </c>
      <c r="G427" s="226"/>
      <c r="H427" s="230">
        <v>18</v>
      </c>
      <c r="I427" s="231"/>
      <c r="J427" s="226"/>
      <c r="K427" s="226"/>
      <c r="L427" s="232"/>
      <c r="M427" s="233"/>
      <c r="N427" s="234"/>
      <c r="O427" s="234"/>
      <c r="P427" s="234"/>
      <c r="Q427" s="234"/>
      <c r="R427" s="234"/>
      <c r="S427" s="234"/>
      <c r="T427" s="235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6" t="s">
        <v>129</v>
      </c>
      <c r="AU427" s="236" t="s">
        <v>80</v>
      </c>
      <c r="AV427" s="13" t="s">
        <v>80</v>
      </c>
      <c r="AW427" s="13" t="s">
        <v>32</v>
      </c>
      <c r="AX427" s="13" t="s">
        <v>70</v>
      </c>
      <c r="AY427" s="236" t="s">
        <v>118</v>
      </c>
    </row>
    <row r="428" s="16" customFormat="1">
      <c r="A428" s="16"/>
      <c r="B428" s="258"/>
      <c r="C428" s="259"/>
      <c r="D428" s="227" t="s">
        <v>129</v>
      </c>
      <c r="E428" s="260" t="s">
        <v>19</v>
      </c>
      <c r="F428" s="261" t="s">
        <v>153</v>
      </c>
      <c r="G428" s="259"/>
      <c r="H428" s="262">
        <v>109.25</v>
      </c>
      <c r="I428" s="263"/>
      <c r="J428" s="259"/>
      <c r="K428" s="259"/>
      <c r="L428" s="264"/>
      <c r="M428" s="265"/>
      <c r="N428" s="266"/>
      <c r="O428" s="266"/>
      <c r="P428" s="266"/>
      <c r="Q428" s="266"/>
      <c r="R428" s="266"/>
      <c r="S428" s="266"/>
      <c r="T428" s="267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T428" s="268" t="s">
        <v>129</v>
      </c>
      <c r="AU428" s="268" t="s">
        <v>80</v>
      </c>
      <c r="AV428" s="16" t="s">
        <v>139</v>
      </c>
      <c r="AW428" s="16" t="s">
        <v>32</v>
      </c>
      <c r="AX428" s="16" t="s">
        <v>70</v>
      </c>
      <c r="AY428" s="268" t="s">
        <v>118</v>
      </c>
    </row>
    <row r="429" s="15" customFormat="1">
      <c r="A429" s="15"/>
      <c r="B429" s="248"/>
      <c r="C429" s="249"/>
      <c r="D429" s="227" t="s">
        <v>129</v>
      </c>
      <c r="E429" s="250" t="s">
        <v>19</v>
      </c>
      <c r="F429" s="251" t="s">
        <v>172</v>
      </c>
      <c r="G429" s="249"/>
      <c r="H429" s="250" t="s">
        <v>19</v>
      </c>
      <c r="I429" s="252"/>
      <c r="J429" s="249"/>
      <c r="K429" s="249"/>
      <c r="L429" s="253"/>
      <c r="M429" s="254"/>
      <c r="N429" s="255"/>
      <c r="O429" s="255"/>
      <c r="P429" s="255"/>
      <c r="Q429" s="255"/>
      <c r="R429" s="255"/>
      <c r="S429" s="255"/>
      <c r="T429" s="256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57" t="s">
        <v>129</v>
      </c>
      <c r="AU429" s="257" t="s">
        <v>80</v>
      </c>
      <c r="AV429" s="15" t="s">
        <v>78</v>
      </c>
      <c r="AW429" s="15" t="s">
        <v>32</v>
      </c>
      <c r="AX429" s="15" t="s">
        <v>70</v>
      </c>
      <c r="AY429" s="257" t="s">
        <v>118</v>
      </c>
    </row>
    <row r="430" s="13" customFormat="1">
      <c r="A430" s="13"/>
      <c r="B430" s="225"/>
      <c r="C430" s="226"/>
      <c r="D430" s="227" t="s">
        <v>129</v>
      </c>
      <c r="E430" s="228" t="s">
        <v>19</v>
      </c>
      <c r="F430" s="229" t="s">
        <v>262</v>
      </c>
      <c r="G430" s="226"/>
      <c r="H430" s="230">
        <v>-9.5999999999999996</v>
      </c>
      <c r="I430" s="231"/>
      <c r="J430" s="226"/>
      <c r="K430" s="226"/>
      <c r="L430" s="232"/>
      <c r="M430" s="233"/>
      <c r="N430" s="234"/>
      <c r="O430" s="234"/>
      <c r="P430" s="234"/>
      <c r="Q430" s="234"/>
      <c r="R430" s="234"/>
      <c r="S430" s="234"/>
      <c r="T430" s="235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6" t="s">
        <v>129</v>
      </c>
      <c r="AU430" s="236" t="s">
        <v>80</v>
      </c>
      <c r="AV430" s="13" t="s">
        <v>80</v>
      </c>
      <c r="AW430" s="13" t="s">
        <v>32</v>
      </c>
      <c r="AX430" s="13" t="s">
        <v>70</v>
      </c>
      <c r="AY430" s="236" t="s">
        <v>118</v>
      </c>
    </row>
    <row r="431" s="13" customFormat="1">
      <c r="A431" s="13"/>
      <c r="B431" s="225"/>
      <c r="C431" s="226"/>
      <c r="D431" s="227" t="s">
        <v>129</v>
      </c>
      <c r="E431" s="228" t="s">
        <v>19</v>
      </c>
      <c r="F431" s="229" t="s">
        <v>263</v>
      </c>
      <c r="G431" s="226"/>
      <c r="H431" s="230">
        <v>-5</v>
      </c>
      <c r="I431" s="231"/>
      <c r="J431" s="226"/>
      <c r="K431" s="226"/>
      <c r="L431" s="232"/>
      <c r="M431" s="233"/>
      <c r="N431" s="234"/>
      <c r="O431" s="234"/>
      <c r="P431" s="234"/>
      <c r="Q431" s="234"/>
      <c r="R431" s="234"/>
      <c r="S431" s="234"/>
      <c r="T431" s="235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6" t="s">
        <v>129</v>
      </c>
      <c r="AU431" s="236" t="s">
        <v>80</v>
      </c>
      <c r="AV431" s="13" t="s">
        <v>80</v>
      </c>
      <c r="AW431" s="13" t="s">
        <v>32</v>
      </c>
      <c r="AX431" s="13" t="s">
        <v>70</v>
      </c>
      <c r="AY431" s="236" t="s">
        <v>118</v>
      </c>
    </row>
    <row r="432" s="13" customFormat="1">
      <c r="A432" s="13"/>
      <c r="B432" s="225"/>
      <c r="C432" s="226"/>
      <c r="D432" s="227" t="s">
        <v>129</v>
      </c>
      <c r="E432" s="228" t="s">
        <v>19</v>
      </c>
      <c r="F432" s="229" t="s">
        <v>264</v>
      </c>
      <c r="G432" s="226"/>
      <c r="H432" s="230">
        <v>-2.8799999999999999</v>
      </c>
      <c r="I432" s="231"/>
      <c r="J432" s="226"/>
      <c r="K432" s="226"/>
      <c r="L432" s="232"/>
      <c r="M432" s="233"/>
      <c r="N432" s="234"/>
      <c r="O432" s="234"/>
      <c r="P432" s="234"/>
      <c r="Q432" s="234"/>
      <c r="R432" s="234"/>
      <c r="S432" s="234"/>
      <c r="T432" s="235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6" t="s">
        <v>129</v>
      </c>
      <c r="AU432" s="236" t="s">
        <v>80</v>
      </c>
      <c r="AV432" s="13" t="s">
        <v>80</v>
      </c>
      <c r="AW432" s="13" t="s">
        <v>32</v>
      </c>
      <c r="AX432" s="13" t="s">
        <v>70</v>
      </c>
      <c r="AY432" s="236" t="s">
        <v>118</v>
      </c>
    </row>
    <row r="433" s="16" customFormat="1">
      <c r="A433" s="16"/>
      <c r="B433" s="258"/>
      <c r="C433" s="259"/>
      <c r="D433" s="227" t="s">
        <v>129</v>
      </c>
      <c r="E433" s="260" t="s">
        <v>19</v>
      </c>
      <c r="F433" s="261" t="s">
        <v>153</v>
      </c>
      <c r="G433" s="259"/>
      <c r="H433" s="262">
        <v>-17.48</v>
      </c>
      <c r="I433" s="263"/>
      <c r="J433" s="259"/>
      <c r="K433" s="259"/>
      <c r="L433" s="264"/>
      <c r="M433" s="265"/>
      <c r="N433" s="266"/>
      <c r="O433" s="266"/>
      <c r="P433" s="266"/>
      <c r="Q433" s="266"/>
      <c r="R433" s="266"/>
      <c r="S433" s="266"/>
      <c r="T433" s="267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T433" s="268" t="s">
        <v>129</v>
      </c>
      <c r="AU433" s="268" t="s">
        <v>80</v>
      </c>
      <c r="AV433" s="16" t="s">
        <v>139</v>
      </c>
      <c r="AW433" s="16" t="s">
        <v>32</v>
      </c>
      <c r="AX433" s="16" t="s">
        <v>70</v>
      </c>
      <c r="AY433" s="268" t="s">
        <v>118</v>
      </c>
    </row>
    <row r="434" s="15" customFormat="1">
      <c r="A434" s="15"/>
      <c r="B434" s="248"/>
      <c r="C434" s="249"/>
      <c r="D434" s="227" t="s">
        <v>129</v>
      </c>
      <c r="E434" s="250" t="s">
        <v>19</v>
      </c>
      <c r="F434" s="251" t="s">
        <v>382</v>
      </c>
      <c r="G434" s="249"/>
      <c r="H434" s="250" t="s">
        <v>19</v>
      </c>
      <c r="I434" s="252"/>
      <c r="J434" s="249"/>
      <c r="K434" s="249"/>
      <c r="L434" s="253"/>
      <c r="M434" s="254"/>
      <c r="N434" s="255"/>
      <c r="O434" s="255"/>
      <c r="P434" s="255"/>
      <c r="Q434" s="255"/>
      <c r="R434" s="255"/>
      <c r="S434" s="255"/>
      <c r="T434" s="256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57" t="s">
        <v>129</v>
      </c>
      <c r="AU434" s="257" t="s">
        <v>80</v>
      </c>
      <c r="AV434" s="15" t="s">
        <v>78</v>
      </c>
      <c r="AW434" s="15" t="s">
        <v>32</v>
      </c>
      <c r="AX434" s="15" t="s">
        <v>70</v>
      </c>
      <c r="AY434" s="257" t="s">
        <v>118</v>
      </c>
    </row>
    <row r="435" s="13" customFormat="1">
      <c r="A435" s="13"/>
      <c r="B435" s="225"/>
      <c r="C435" s="226"/>
      <c r="D435" s="227" t="s">
        <v>129</v>
      </c>
      <c r="E435" s="228" t="s">
        <v>19</v>
      </c>
      <c r="F435" s="229" t="s">
        <v>383</v>
      </c>
      <c r="G435" s="226"/>
      <c r="H435" s="230">
        <v>-158.666</v>
      </c>
      <c r="I435" s="231"/>
      <c r="J435" s="226"/>
      <c r="K435" s="226"/>
      <c r="L435" s="232"/>
      <c r="M435" s="233"/>
      <c r="N435" s="234"/>
      <c r="O435" s="234"/>
      <c r="P435" s="234"/>
      <c r="Q435" s="234"/>
      <c r="R435" s="234"/>
      <c r="S435" s="234"/>
      <c r="T435" s="23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6" t="s">
        <v>129</v>
      </c>
      <c r="AU435" s="236" t="s">
        <v>80</v>
      </c>
      <c r="AV435" s="13" t="s">
        <v>80</v>
      </c>
      <c r="AW435" s="13" t="s">
        <v>32</v>
      </c>
      <c r="AX435" s="13" t="s">
        <v>70</v>
      </c>
      <c r="AY435" s="236" t="s">
        <v>118</v>
      </c>
    </row>
    <row r="436" s="15" customFormat="1">
      <c r="A436" s="15"/>
      <c r="B436" s="248"/>
      <c r="C436" s="249"/>
      <c r="D436" s="227" t="s">
        <v>129</v>
      </c>
      <c r="E436" s="250" t="s">
        <v>19</v>
      </c>
      <c r="F436" s="251" t="s">
        <v>384</v>
      </c>
      <c r="G436" s="249"/>
      <c r="H436" s="250" t="s">
        <v>19</v>
      </c>
      <c r="I436" s="252"/>
      <c r="J436" s="249"/>
      <c r="K436" s="249"/>
      <c r="L436" s="253"/>
      <c r="M436" s="254"/>
      <c r="N436" s="255"/>
      <c r="O436" s="255"/>
      <c r="P436" s="255"/>
      <c r="Q436" s="255"/>
      <c r="R436" s="255"/>
      <c r="S436" s="255"/>
      <c r="T436" s="256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57" t="s">
        <v>129</v>
      </c>
      <c r="AU436" s="257" t="s">
        <v>80</v>
      </c>
      <c r="AV436" s="15" t="s">
        <v>78</v>
      </c>
      <c r="AW436" s="15" t="s">
        <v>32</v>
      </c>
      <c r="AX436" s="15" t="s">
        <v>70</v>
      </c>
      <c r="AY436" s="257" t="s">
        <v>118</v>
      </c>
    </row>
    <row r="437" s="13" customFormat="1">
      <c r="A437" s="13"/>
      <c r="B437" s="225"/>
      <c r="C437" s="226"/>
      <c r="D437" s="227" t="s">
        <v>129</v>
      </c>
      <c r="E437" s="228" t="s">
        <v>19</v>
      </c>
      <c r="F437" s="229" t="s">
        <v>385</v>
      </c>
      <c r="G437" s="226"/>
      <c r="H437" s="230">
        <v>-55.008000000000003</v>
      </c>
      <c r="I437" s="231"/>
      <c r="J437" s="226"/>
      <c r="K437" s="226"/>
      <c r="L437" s="232"/>
      <c r="M437" s="233"/>
      <c r="N437" s="234"/>
      <c r="O437" s="234"/>
      <c r="P437" s="234"/>
      <c r="Q437" s="234"/>
      <c r="R437" s="234"/>
      <c r="S437" s="234"/>
      <c r="T437" s="235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6" t="s">
        <v>129</v>
      </c>
      <c r="AU437" s="236" t="s">
        <v>80</v>
      </c>
      <c r="AV437" s="13" t="s">
        <v>80</v>
      </c>
      <c r="AW437" s="13" t="s">
        <v>32</v>
      </c>
      <c r="AX437" s="13" t="s">
        <v>70</v>
      </c>
      <c r="AY437" s="236" t="s">
        <v>118</v>
      </c>
    </row>
    <row r="438" s="13" customFormat="1">
      <c r="A438" s="13"/>
      <c r="B438" s="225"/>
      <c r="C438" s="226"/>
      <c r="D438" s="227" t="s">
        <v>129</v>
      </c>
      <c r="E438" s="228" t="s">
        <v>19</v>
      </c>
      <c r="F438" s="229" t="s">
        <v>386</v>
      </c>
      <c r="G438" s="226"/>
      <c r="H438" s="230">
        <v>-51.408000000000001</v>
      </c>
      <c r="I438" s="231"/>
      <c r="J438" s="226"/>
      <c r="K438" s="226"/>
      <c r="L438" s="232"/>
      <c r="M438" s="233"/>
      <c r="N438" s="234"/>
      <c r="O438" s="234"/>
      <c r="P438" s="234"/>
      <c r="Q438" s="234"/>
      <c r="R438" s="234"/>
      <c r="S438" s="234"/>
      <c r="T438" s="235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6" t="s">
        <v>129</v>
      </c>
      <c r="AU438" s="236" t="s">
        <v>80</v>
      </c>
      <c r="AV438" s="13" t="s">
        <v>80</v>
      </c>
      <c r="AW438" s="13" t="s">
        <v>32</v>
      </c>
      <c r="AX438" s="13" t="s">
        <v>70</v>
      </c>
      <c r="AY438" s="236" t="s">
        <v>118</v>
      </c>
    </row>
    <row r="439" s="13" customFormat="1">
      <c r="A439" s="13"/>
      <c r="B439" s="225"/>
      <c r="C439" s="226"/>
      <c r="D439" s="227" t="s">
        <v>129</v>
      </c>
      <c r="E439" s="228" t="s">
        <v>19</v>
      </c>
      <c r="F439" s="229" t="s">
        <v>387</v>
      </c>
      <c r="G439" s="226"/>
      <c r="H439" s="230">
        <v>-67.680000000000007</v>
      </c>
      <c r="I439" s="231"/>
      <c r="J439" s="226"/>
      <c r="K439" s="226"/>
      <c r="L439" s="232"/>
      <c r="M439" s="233"/>
      <c r="N439" s="234"/>
      <c r="O439" s="234"/>
      <c r="P439" s="234"/>
      <c r="Q439" s="234"/>
      <c r="R439" s="234"/>
      <c r="S439" s="234"/>
      <c r="T439" s="235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6" t="s">
        <v>129</v>
      </c>
      <c r="AU439" s="236" t="s">
        <v>80</v>
      </c>
      <c r="AV439" s="13" t="s">
        <v>80</v>
      </c>
      <c r="AW439" s="13" t="s">
        <v>32</v>
      </c>
      <c r="AX439" s="13" t="s">
        <v>70</v>
      </c>
      <c r="AY439" s="236" t="s">
        <v>118</v>
      </c>
    </row>
    <row r="440" s="13" customFormat="1">
      <c r="A440" s="13"/>
      <c r="B440" s="225"/>
      <c r="C440" s="226"/>
      <c r="D440" s="227" t="s">
        <v>129</v>
      </c>
      <c r="E440" s="228" t="s">
        <v>19</v>
      </c>
      <c r="F440" s="229" t="s">
        <v>388</v>
      </c>
      <c r="G440" s="226"/>
      <c r="H440" s="230">
        <v>-28.295999999999999</v>
      </c>
      <c r="I440" s="231"/>
      <c r="J440" s="226"/>
      <c r="K440" s="226"/>
      <c r="L440" s="232"/>
      <c r="M440" s="233"/>
      <c r="N440" s="234"/>
      <c r="O440" s="234"/>
      <c r="P440" s="234"/>
      <c r="Q440" s="234"/>
      <c r="R440" s="234"/>
      <c r="S440" s="234"/>
      <c r="T440" s="235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6" t="s">
        <v>129</v>
      </c>
      <c r="AU440" s="236" t="s">
        <v>80</v>
      </c>
      <c r="AV440" s="13" t="s">
        <v>80</v>
      </c>
      <c r="AW440" s="13" t="s">
        <v>32</v>
      </c>
      <c r="AX440" s="13" t="s">
        <v>70</v>
      </c>
      <c r="AY440" s="236" t="s">
        <v>118</v>
      </c>
    </row>
    <row r="441" s="13" customFormat="1">
      <c r="A441" s="13"/>
      <c r="B441" s="225"/>
      <c r="C441" s="226"/>
      <c r="D441" s="227" t="s">
        <v>129</v>
      </c>
      <c r="E441" s="228" t="s">
        <v>19</v>
      </c>
      <c r="F441" s="229" t="s">
        <v>389</v>
      </c>
      <c r="G441" s="226"/>
      <c r="H441" s="230">
        <v>-83.664000000000001</v>
      </c>
      <c r="I441" s="231"/>
      <c r="J441" s="226"/>
      <c r="K441" s="226"/>
      <c r="L441" s="232"/>
      <c r="M441" s="233"/>
      <c r="N441" s="234"/>
      <c r="O441" s="234"/>
      <c r="P441" s="234"/>
      <c r="Q441" s="234"/>
      <c r="R441" s="234"/>
      <c r="S441" s="234"/>
      <c r="T441" s="235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6" t="s">
        <v>129</v>
      </c>
      <c r="AU441" s="236" t="s">
        <v>80</v>
      </c>
      <c r="AV441" s="13" t="s">
        <v>80</v>
      </c>
      <c r="AW441" s="13" t="s">
        <v>32</v>
      </c>
      <c r="AX441" s="13" t="s">
        <v>70</v>
      </c>
      <c r="AY441" s="236" t="s">
        <v>118</v>
      </c>
    </row>
    <row r="442" s="15" customFormat="1">
      <c r="A442" s="15"/>
      <c r="B442" s="248"/>
      <c r="C442" s="249"/>
      <c r="D442" s="227" t="s">
        <v>129</v>
      </c>
      <c r="E442" s="250" t="s">
        <v>19</v>
      </c>
      <c r="F442" s="251" t="s">
        <v>258</v>
      </c>
      <c r="G442" s="249"/>
      <c r="H442" s="250" t="s">
        <v>19</v>
      </c>
      <c r="I442" s="252"/>
      <c r="J442" s="249"/>
      <c r="K442" s="249"/>
      <c r="L442" s="253"/>
      <c r="M442" s="254"/>
      <c r="N442" s="255"/>
      <c r="O442" s="255"/>
      <c r="P442" s="255"/>
      <c r="Q442" s="255"/>
      <c r="R442" s="255"/>
      <c r="S442" s="255"/>
      <c r="T442" s="256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57" t="s">
        <v>129</v>
      </c>
      <c r="AU442" s="257" t="s">
        <v>80</v>
      </c>
      <c r="AV442" s="15" t="s">
        <v>78</v>
      </c>
      <c r="AW442" s="15" t="s">
        <v>32</v>
      </c>
      <c r="AX442" s="15" t="s">
        <v>70</v>
      </c>
      <c r="AY442" s="257" t="s">
        <v>118</v>
      </c>
    </row>
    <row r="443" s="13" customFormat="1">
      <c r="A443" s="13"/>
      <c r="B443" s="225"/>
      <c r="C443" s="226"/>
      <c r="D443" s="227" t="s">
        <v>129</v>
      </c>
      <c r="E443" s="228" t="s">
        <v>19</v>
      </c>
      <c r="F443" s="229" t="s">
        <v>390</v>
      </c>
      <c r="G443" s="226"/>
      <c r="H443" s="230">
        <v>-12</v>
      </c>
      <c r="I443" s="231"/>
      <c r="J443" s="226"/>
      <c r="K443" s="226"/>
      <c r="L443" s="232"/>
      <c r="M443" s="233"/>
      <c r="N443" s="234"/>
      <c r="O443" s="234"/>
      <c r="P443" s="234"/>
      <c r="Q443" s="234"/>
      <c r="R443" s="234"/>
      <c r="S443" s="234"/>
      <c r="T443" s="235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6" t="s">
        <v>129</v>
      </c>
      <c r="AU443" s="236" t="s">
        <v>80</v>
      </c>
      <c r="AV443" s="13" t="s">
        <v>80</v>
      </c>
      <c r="AW443" s="13" t="s">
        <v>32</v>
      </c>
      <c r="AX443" s="13" t="s">
        <v>70</v>
      </c>
      <c r="AY443" s="236" t="s">
        <v>118</v>
      </c>
    </row>
    <row r="444" s="13" customFormat="1">
      <c r="A444" s="13"/>
      <c r="B444" s="225"/>
      <c r="C444" s="226"/>
      <c r="D444" s="227" t="s">
        <v>129</v>
      </c>
      <c r="E444" s="228" t="s">
        <v>19</v>
      </c>
      <c r="F444" s="229" t="s">
        <v>391</v>
      </c>
      <c r="G444" s="226"/>
      <c r="H444" s="230">
        <v>-6.25</v>
      </c>
      <c r="I444" s="231"/>
      <c r="J444" s="226"/>
      <c r="K444" s="226"/>
      <c r="L444" s="232"/>
      <c r="M444" s="233"/>
      <c r="N444" s="234"/>
      <c r="O444" s="234"/>
      <c r="P444" s="234"/>
      <c r="Q444" s="234"/>
      <c r="R444" s="234"/>
      <c r="S444" s="234"/>
      <c r="T444" s="235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6" t="s">
        <v>129</v>
      </c>
      <c r="AU444" s="236" t="s">
        <v>80</v>
      </c>
      <c r="AV444" s="13" t="s">
        <v>80</v>
      </c>
      <c r="AW444" s="13" t="s">
        <v>32</v>
      </c>
      <c r="AX444" s="13" t="s">
        <v>70</v>
      </c>
      <c r="AY444" s="236" t="s">
        <v>118</v>
      </c>
    </row>
    <row r="445" s="16" customFormat="1">
      <c r="A445" s="16"/>
      <c r="B445" s="258"/>
      <c r="C445" s="259"/>
      <c r="D445" s="227" t="s">
        <v>129</v>
      </c>
      <c r="E445" s="260" t="s">
        <v>19</v>
      </c>
      <c r="F445" s="261" t="s">
        <v>153</v>
      </c>
      <c r="G445" s="259"/>
      <c r="H445" s="262">
        <v>-462.97199999999998</v>
      </c>
      <c r="I445" s="263"/>
      <c r="J445" s="259"/>
      <c r="K445" s="259"/>
      <c r="L445" s="264"/>
      <c r="M445" s="265"/>
      <c r="N445" s="266"/>
      <c r="O445" s="266"/>
      <c r="P445" s="266"/>
      <c r="Q445" s="266"/>
      <c r="R445" s="266"/>
      <c r="S445" s="266"/>
      <c r="T445" s="267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T445" s="268" t="s">
        <v>129</v>
      </c>
      <c r="AU445" s="268" t="s">
        <v>80</v>
      </c>
      <c r="AV445" s="16" t="s">
        <v>139</v>
      </c>
      <c r="AW445" s="16" t="s">
        <v>32</v>
      </c>
      <c r="AX445" s="16" t="s">
        <v>70</v>
      </c>
      <c r="AY445" s="268" t="s">
        <v>118</v>
      </c>
    </row>
    <row r="446" s="13" customFormat="1">
      <c r="A446" s="13"/>
      <c r="B446" s="225"/>
      <c r="C446" s="226"/>
      <c r="D446" s="227" t="s">
        <v>129</v>
      </c>
      <c r="E446" s="228" t="s">
        <v>19</v>
      </c>
      <c r="F446" s="229" t="s">
        <v>392</v>
      </c>
      <c r="G446" s="226"/>
      <c r="H446" s="230">
        <v>-2.4750000000000001</v>
      </c>
      <c r="I446" s="231"/>
      <c r="J446" s="226"/>
      <c r="K446" s="226"/>
      <c r="L446" s="232"/>
      <c r="M446" s="233"/>
      <c r="N446" s="234"/>
      <c r="O446" s="234"/>
      <c r="P446" s="234"/>
      <c r="Q446" s="234"/>
      <c r="R446" s="234"/>
      <c r="S446" s="234"/>
      <c r="T446" s="235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6" t="s">
        <v>129</v>
      </c>
      <c r="AU446" s="236" t="s">
        <v>80</v>
      </c>
      <c r="AV446" s="13" t="s">
        <v>80</v>
      </c>
      <c r="AW446" s="13" t="s">
        <v>32</v>
      </c>
      <c r="AX446" s="13" t="s">
        <v>70</v>
      </c>
      <c r="AY446" s="236" t="s">
        <v>118</v>
      </c>
    </row>
    <row r="447" s="13" customFormat="1">
      <c r="A447" s="13"/>
      <c r="B447" s="225"/>
      <c r="C447" s="226"/>
      <c r="D447" s="227" t="s">
        <v>129</v>
      </c>
      <c r="E447" s="228" t="s">
        <v>19</v>
      </c>
      <c r="F447" s="229" t="s">
        <v>393</v>
      </c>
      <c r="G447" s="226"/>
      <c r="H447" s="230">
        <v>-0.80000000000000004</v>
      </c>
      <c r="I447" s="231"/>
      <c r="J447" s="226"/>
      <c r="K447" s="226"/>
      <c r="L447" s="232"/>
      <c r="M447" s="233"/>
      <c r="N447" s="234"/>
      <c r="O447" s="234"/>
      <c r="P447" s="234"/>
      <c r="Q447" s="234"/>
      <c r="R447" s="234"/>
      <c r="S447" s="234"/>
      <c r="T447" s="235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6" t="s">
        <v>129</v>
      </c>
      <c r="AU447" s="236" t="s">
        <v>80</v>
      </c>
      <c r="AV447" s="13" t="s">
        <v>80</v>
      </c>
      <c r="AW447" s="13" t="s">
        <v>32</v>
      </c>
      <c r="AX447" s="13" t="s">
        <v>70</v>
      </c>
      <c r="AY447" s="236" t="s">
        <v>118</v>
      </c>
    </row>
    <row r="448" s="13" customFormat="1">
      <c r="A448" s="13"/>
      <c r="B448" s="225"/>
      <c r="C448" s="226"/>
      <c r="D448" s="227" t="s">
        <v>129</v>
      </c>
      <c r="E448" s="228" t="s">
        <v>19</v>
      </c>
      <c r="F448" s="229" t="s">
        <v>394</v>
      </c>
      <c r="G448" s="226"/>
      <c r="H448" s="230">
        <v>-2.8999999999999999</v>
      </c>
      <c r="I448" s="231"/>
      <c r="J448" s="226"/>
      <c r="K448" s="226"/>
      <c r="L448" s="232"/>
      <c r="M448" s="233"/>
      <c r="N448" s="234"/>
      <c r="O448" s="234"/>
      <c r="P448" s="234"/>
      <c r="Q448" s="234"/>
      <c r="R448" s="234"/>
      <c r="S448" s="234"/>
      <c r="T448" s="235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6" t="s">
        <v>129</v>
      </c>
      <c r="AU448" s="236" t="s">
        <v>80</v>
      </c>
      <c r="AV448" s="13" t="s">
        <v>80</v>
      </c>
      <c r="AW448" s="13" t="s">
        <v>32</v>
      </c>
      <c r="AX448" s="13" t="s">
        <v>70</v>
      </c>
      <c r="AY448" s="236" t="s">
        <v>118</v>
      </c>
    </row>
    <row r="449" s="13" customFormat="1">
      <c r="A449" s="13"/>
      <c r="B449" s="225"/>
      <c r="C449" s="226"/>
      <c r="D449" s="227" t="s">
        <v>129</v>
      </c>
      <c r="E449" s="228" t="s">
        <v>19</v>
      </c>
      <c r="F449" s="229" t="s">
        <v>395</v>
      </c>
      <c r="G449" s="226"/>
      <c r="H449" s="230">
        <v>-40.152000000000001</v>
      </c>
      <c r="I449" s="231"/>
      <c r="J449" s="226"/>
      <c r="K449" s="226"/>
      <c r="L449" s="232"/>
      <c r="M449" s="233"/>
      <c r="N449" s="234"/>
      <c r="O449" s="234"/>
      <c r="P449" s="234"/>
      <c r="Q449" s="234"/>
      <c r="R449" s="234"/>
      <c r="S449" s="234"/>
      <c r="T449" s="235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6" t="s">
        <v>129</v>
      </c>
      <c r="AU449" s="236" t="s">
        <v>80</v>
      </c>
      <c r="AV449" s="13" t="s">
        <v>80</v>
      </c>
      <c r="AW449" s="13" t="s">
        <v>32</v>
      </c>
      <c r="AX449" s="13" t="s">
        <v>70</v>
      </c>
      <c r="AY449" s="236" t="s">
        <v>118</v>
      </c>
    </row>
    <row r="450" s="13" customFormat="1">
      <c r="A450" s="13"/>
      <c r="B450" s="225"/>
      <c r="C450" s="226"/>
      <c r="D450" s="227" t="s">
        <v>129</v>
      </c>
      <c r="E450" s="228" t="s">
        <v>19</v>
      </c>
      <c r="F450" s="229" t="s">
        <v>396</v>
      </c>
      <c r="G450" s="226"/>
      <c r="H450" s="230">
        <v>-13.996</v>
      </c>
      <c r="I450" s="231"/>
      <c r="J450" s="226"/>
      <c r="K450" s="226"/>
      <c r="L450" s="232"/>
      <c r="M450" s="233"/>
      <c r="N450" s="234"/>
      <c r="O450" s="234"/>
      <c r="P450" s="234"/>
      <c r="Q450" s="234"/>
      <c r="R450" s="234"/>
      <c r="S450" s="234"/>
      <c r="T450" s="23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6" t="s">
        <v>129</v>
      </c>
      <c r="AU450" s="236" t="s">
        <v>80</v>
      </c>
      <c r="AV450" s="13" t="s">
        <v>80</v>
      </c>
      <c r="AW450" s="13" t="s">
        <v>32</v>
      </c>
      <c r="AX450" s="13" t="s">
        <v>70</v>
      </c>
      <c r="AY450" s="236" t="s">
        <v>118</v>
      </c>
    </row>
    <row r="451" s="16" customFormat="1">
      <c r="A451" s="16"/>
      <c r="B451" s="258"/>
      <c r="C451" s="259"/>
      <c r="D451" s="227" t="s">
        <v>129</v>
      </c>
      <c r="E451" s="260" t="s">
        <v>19</v>
      </c>
      <c r="F451" s="261" t="s">
        <v>153</v>
      </c>
      <c r="G451" s="259"/>
      <c r="H451" s="262">
        <v>-60.323</v>
      </c>
      <c r="I451" s="263"/>
      <c r="J451" s="259"/>
      <c r="K451" s="259"/>
      <c r="L451" s="264"/>
      <c r="M451" s="265"/>
      <c r="N451" s="266"/>
      <c r="O451" s="266"/>
      <c r="P451" s="266"/>
      <c r="Q451" s="266"/>
      <c r="R451" s="266"/>
      <c r="S451" s="266"/>
      <c r="T451" s="267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T451" s="268" t="s">
        <v>129</v>
      </c>
      <c r="AU451" s="268" t="s">
        <v>80</v>
      </c>
      <c r="AV451" s="16" t="s">
        <v>139</v>
      </c>
      <c r="AW451" s="16" t="s">
        <v>32</v>
      </c>
      <c r="AX451" s="16" t="s">
        <v>70</v>
      </c>
      <c r="AY451" s="268" t="s">
        <v>118</v>
      </c>
    </row>
    <row r="452" s="13" customFormat="1">
      <c r="A452" s="13"/>
      <c r="B452" s="225"/>
      <c r="C452" s="226"/>
      <c r="D452" s="227" t="s">
        <v>129</v>
      </c>
      <c r="E452" s="228" t="s">
        <v>19</v>
      </c>
      <c r="F452" s="229" t="s">
        <v>332</v>
      </c>
      <c r="G452" s="226"/>
      <c r="H452" s="230">
        <v>-66.653999999999996</v>
      </c>
      <c r="I452" s="231"/>
      <c r="J452" s="226"/>
      <c r="K452" s="226"/>
      <c r="L452" s="232"/>
      <c r="M452" s="233"/>
      <c r="N452" s="234"/>
      <c r="O452" s="234"/>
      <c r="P452" s="234"/>
      <c r="Q452" s="234"/>
      <c r="R452" s="234"/>
      <c r="S452" s="234"/>
      <c r="T452" s="235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6" t="s">
        <v>129</v>
      </c>
      <c r="AU452" s="236" t="s">
        <v>80</v>
      </c>
      <c r="AV452" s="13" t="s">
        <v>80</v>
      </c>
      <c r="AW452" s="13" t="s">
        <v>32</v>
      </c>
      <c r="AX452" s="13" t="s">
        <v>70</v>
      </c>
      <c r="AY452" s="236" t="s">
        <v>118</v>
      </c>
    </row>
    <row r="453" s="13" customFormat="1">
      <c r="A453" s="13"/>
      <c r="B453" s="225"/>
      <c r="C453" s="226"/>
      <c r="D453" s="227" t="s">
        <v>129</v>
      </c>
      <c r="E453" s="228" t="s">
        <v>19</v>
      </c>
      <c r="F453" s="229" t="s">
        <v>397</v>
      </c>
      <c r="G453" s="226"/>
      <c r="H453" s="230">
        <v>-3.823</v>
      </c>
      <c r="I453" s="231"/>
      <c r="J453" s="226"/>
      <c r="K453" s="226"/>
      <c r="L453" s="232"/>
      <c r="M453" s="233"/>
      <c r="N453" s="234"/>
      <c r="O453" s="234"/>
      <c r="P453" s="234"/>
      <c r="Q453" s="234"/>
      <c r="R453" s="234"/>
      <c r="S453" s="234"/>
      <c r="T453" s="235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6" t="s">
        <v>129</v>
      </c>
      <c r="AU453" s="236" t="s">
        <v>80</v>
      </c>
      <c r="AV453" s="13" t="s">
        <v>80</v>
      </c>
      <c r="AW453" s="13" t="s">
        <v>32</v>
      </c>
      <c r="AX453" s="13" t="s">
        <v>70</v>
      </c>
      <c r="AY453" s="236" t="s">
        <v>118</v>
      </c>
    </row>
    <row r="454" s="16" customFormat="1">
      <c r="A454" s="16"/>
      <c r="B454" s="258"/>
      <c r="C454" s="259"/>
      <c r="D454" s="227" t="s">
        <v>129</v>
      </c>
      <c r="E454" s="260" t="s">
        <v>19</v>
      </c>
      <c r="F454" s="261" t="s">
        <v>153</v>
      </c>
      <c r="G454" s="259"/>
      <c r="H454" s="262">
        <v>-70.47699999999999</v>
      </c>
      <c r="I454" s="263"/>
      <c r="J454" s="259"/>
      <c r="K454" s="259"/>
      <c r="L454" s="264"/>
      <c r="M454" s="265"/>
      <c r="N454" s="266"/>
      <c r="O454" s="266"/>
      <c r="P454" s="266"/>
      <c r="Q454" s="266"/>
      <c r="R454" s="266"/>
      <c r="S454" s="266"/>
      <c r="T454" s="267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T454" s="268" t="s">
        <v>129</v>
      </c>
      <c r="AU454" s="268" t="s">
        <v>80</v>
      </c>
      <c r="AV454" s="16" t="s">
        <v>139</v>
      </c>
      <c r="AW454" s="16" t="s">
        <v>32</v>
      </c>
      <c r="AX454" s="16" t="s">
        <v>70</v>
      </c>
      <c r="AY454" s="268" t="s">
        <v>118</v>
      </c>
    </row>
    <row r="455" s="14" customFormat="1">
      <c r="A455" s="14"/>
      <c r="B455" s="237"/>
      <c r="C455" s="238"/>
      <c r="D455" s="227" t="s">
        <v>129</v>
      </c>
      <c r="E455" s="239" t="s">
        <v>19</v>
      </c>
      <c r="F455" s="240" t="s">
        <v>132</v>
      </c>
      <c r="G455" s="238"/>
      <c r="H455" s="241">
        <v>613.72499999999991</v>
      </c>
      <c r="I455" s="242"/>
      <c r="J455" s="238"/>
      <c r="K455" s="238"/>
      <c r="L455" s="243"/>
      <c r="M455" s="244"/>
      <c r="N455" s="245"/>
      <c r="O455" s="245"/>
      <c r="P455" s="245"/>
      <c r="Q455" s="245"/>
      <c r="R455" s="245"/>
      <c r="S455" s="245"/>
      <c r="T455" s="246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7" t="s">
        <v>129</v>
      </c>
      <c r="AU455" s="247" t="s">
        <v>80</v>
      </c>
      <c r="AV455" s="14" t="s">
        <v>125</v>
      </c>
      <c r="AW455" s="14" t="s">
        <v>32</v>
      </c>
      <c r="AX455" s="14" t="s">
        <v>78</v>
      </c>
      <c r="AY455" s="247" t="s">
        <v>118</v>
      </c>
    </row>
    <row r="456" s="2" customFormat="1" ht="16.5" customHeight="1">
      <c r="A456" s="41"/>
      <c r="B456" s="42"/>
      <c r="C456" s="269" t="s">
        <v>398</v>
      </c>
      <c r="D456" s="269" t="s">
        <v>399</v>
      </c>
      <c r="E456" s="270" t="s">
        <v>400</v>
      </c>
      <c r="F456" s="271" t="s">
        <v>401</v>
      </c>
      <c r="G456" s="272" t="s">
        <v>353</v>
      </c>
      <c r="H456" s="273">
        <v>1227.4500000000001</v>
      </c>
      <c r="I456" s="274"/>
      <c r="J456" s="275">
        <f>ROUND(I456*H456,2)</f>
        <v>0</v>
      </c>
      <c r="K456" s="271" t="s">
        <v>124</v>
      </c>
      <c r="L456" s="276"/>
      <c r="M456" s="277" t="s">
        <v>19</v>
      </c>
      <c r="N456" s="278" t="s">
        <v>41</v>
      </c>
      <c r="O456" s="87"/>
      <c r="P456" s="216">
        <f>O456*H456</f>
        <v>0</v>
      </c>
      <c r="Q456" s="216">
        <v>0</v>
      </c>
      <c r="R456" s="216">
        <f>Q456*H456</f>
        <v>0</v>
      </c>
      <c r="S456" s="216">
        <v>0</v>
      </c>
      <c r="T456" s="217">
        <f>S456*H456</f>
        <v>0</v>
      </c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R456" s="218" t="s">
        <v>202</v>
      </c>
      <c r="AT456" s="218" t="s">
        <v>399</v>
      </c>
      <c r="AU456" s="218" t="s">
        <v>80</v>
      </c>
      <c r="AY456" s="20" t="s">
        <v>118</v>
      </c>
      <c r="BE456" s="219">
        <f>IF(N456="základní",J456,0)</f>
        <v>0</v>
      </c>
      <c r="BF456" s="219">
        <f>IF(N456="snížená",J456,0)</f>
        <v>0</v>
      </c>
      <c r="BG456" s="219">
        <f>IF(N456="zákl. přenesená",J456,0)</f>
        <v>0</v>
      </c>
      <c r="BH456" s="219">
        <f>IF(N456="sníž. přenesená",J456,0)</f>
        <v>0</v>
      </c>
      <c r="BI456" s="219">
        <f>IF(N456="nulová",J456,0)</f>
        <v>0</v>
      </c>
      <c r="BJ456" s="20" t="s">
        <v>78</v>
      </c>
      <c r="BK456" s="219">
        <f>ROUND(I456*H456,2)</f>
        <v>0</v>
      </c>
      <c r="BL456" s="20" t="s">
        <v>125</v>
      </c>
      <c r="BM456" s="218" t="s">
        <v>402</v>
      </c>
    </row>
    <row r="457" s="13" customFormat="1">
      <c r="A457" s="13"/>
      <c r="B457" s="225"/>
      <c r="C457" s="226"/>
      <c r="D457" s="227" t="s">
        <v>129</v>
      </c>
      <c r="E457" s="226"/>
      <c r="F457" s="229" t="s">
        <v>403</v>
      </c>
      <c r="G457" s="226"/>
      <c r="H457" s="230">
        <v>1227.4500000000001</v>
      </c>
      <c r="I457" s="231"/>
      <c r="J457" s="226"/>
      <c r="K457" s="226"/>
      <c r="L457" s="232"/>
      <c r="M457" s="233"/>
      <c r="N457" s="234"/>
      <c r="O457" s="234"/>
      <c r="P457" s="234"/>
      <c r="Q457" s="234"/>
      <c r="R457" s="234"/>
      <c r="S457" s="234"/>
      <c r="T457" s="23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6" t="s">
        <v>129</v>
      </c>
      <c r="AU457" s="236" t="s">
        <v>80</v>
      </c>
      <c r="AV457" s="13" t="s">
        <v>80</v>
      </c>
      <c r="AW457" s="13" t="s">
        <v>4</v>
      </c>
      <c r="AX457" s="13" t="s">
        <v>78</v>
      </c>
      <c r="AY457" s="236" t="s">
        <v>118</v>
      </c>
    </row>
    <row r="458" s="2" customFormat="1" ht="37.8" customHeight="1">
      <c r="A458" s="41"/>
      <c r="B458" s="42"/>
      <c r="C458" s="207" t="s">
        <v>404</v>
      </c>
      <c r="D458" s="207" t="s">
        <v>120</v>
      </c>
      <c r="E458" s="208" t="s">
        <v>405</v>
      </c>
      <c r="F458" s="209" t="s">
        <v>406</v>
      </c>
      <c r="G458" s="210" t="s">
        <v>238</v>
      </c>
      <c r="H458" s="211">
        <v>266.08100000000002</v>
      </c>
      <c r="I458" s="212"/>
      <c r="J458" s="213">
        <f>ROUND(I458*H458,2)</f>
        <v>0</v>
      </c>
      <c r="K458" s="209" t="s">
        <v>124</v>
      </c>
      <c r="L458" s="47"/>
      <c r="M458" s="214" t="s">
        <v>19</v>
      </c>
      <c r="N458" s="215" t="s">
        <v>41</v>
      </c>
      <c r="O458" s="87"/>
      <c r="P458" s="216">
        <f>O458*H458</f>
        <v>0</v>
      </c>
      <c r="Q458" s="216">
        <v>0</v>
      </c>
      <c r="R458" s="216">
        <f>Q458*H458</f>
        <v>0</v>
      </c>
      <c r="S458" s="216">
        <v>0</v>
      </c>
      <c r="T458" s="217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18" t="s">
        <v>125</v>
      </c>
      <c r="AT458" s="218" t="s">
        <v>120</v>
      </c>
      <c r="AU458" s="218" t="s">
        <v>80</v>
      </c>
      <c r="AY458" s="20" t="s">
        <v>118</v>
      </c>
      <c r="BE458" s="219">
        <f>IF(N458="základní",J458,0)</f>
        <v>0</v>
      </c>
      <c r="BF458" s="219">
        <f>IF(N458="snížená",J458,0)</f>
        <v>0</v>
      </c>
      <c r="BG458" s="219">
        <f>IF(N458="zákl. přenesená",J458,0)</f>
        <v>0</v>
      </c>
      <c r="BH458" s="219">
        <f>IF(N458="sníž. přenesená",J458,0)</f>
        <v>0</v>
      </c>
      <c r="BI458" s="219">
        <f>IF(N458="nulová",J458,0)</f>
        <v>0</v>
      </c>
      <c r="BJ458" s="20" t="s">
        <v>78</v>
      </c>
      <c r="BK458" s="219">
        <f>ROUND(I458*H458,2)</f>
        <v>0</v>
      </c>
      <c r="BL458" s="20" t="s">
        <v>125</v>
      </c>
      <c r="BM458" s="218" t="s">
        <v>407</v>
      </c>
    </row>
    <row r="459" s="2" customFormat="1">
      <c r="A459" s="41"/>
      <c r="B459" s="42"/>
      <c r="C459" s="43"/>
      <c r="D459" s="220" t="s">
        <v>127</v>
      </c>
      <c r="E459" s="43"/>
      <c r="F459" s="221" t="s">
        <v>408</v>
      </c>
      <c r="G459" s="43"/>
      <c r="H459" s="43"/>
      <c r="I459" s="222"/>
      <c r="J459" s="43"/>
      <c r="K459" s="43"/>
      <c r="L459" s="47"/>
      <c r="M459" s="223"/>
      <c r="N459" s="224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127</v>
      </c>
      <c r="AU459" s="20" t="s">
        <v>80</v>
      </c>
    </row>
    <row r="460" s="15" customFormat="1">
      <c r="A460" s="15"/>
      <c r="B460" s="248"/>
      <c r="C460" s="249"/>
      <c r="D460" s="227" t="s">
        <v>129</v>
      </c>
      <c r="E460" s="250" t="s">
        <v>19</v>
      </c>
      <c r="F460" s="251" t="s">
        <v>409</v>
      </c>
      <c r="G460" s="249"/>
      <c r="H460" s="250" t="s">
        <v>19</v>
      </c>
      <c r="I460" s="252"/>
      <c r="J460" s="249"/>
      <c r="K460" s="249"/>
      <c r="L460" s="253"/>
      <c r="M460" s="254"/>
      <c r="N460" s="255"/>
      <c r="O460" s="255"/>
      <c r="P460" s="255"/>
      <c r="Q460" s="255"/>
      <c r="R460" s="255"/>
      <c r="S460" s="255"/>
      <c r="T460" s="256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57" t="s">
        <v>129</v>
      </c>
      <c r="AU460" s="257" t="s">
        <v>80</v>
      </c>
      <c r="AV460" s="15" t="s">
        <v>78</v>
      </c>
      <c r="AW460" s="15" t="s">
        <v>32</v>
      </c>
      <c r="AX460" s="15" t="s">
        <v>70</v>
      </c>
      <c r="AY460" s="257" t="s">
        <v>118</v>
      </c>
    </row>
    <row r="461" s="13" customFormat="1">
      <c r="A461" s="13"/>
      <c r="B461" s="225"/>
      <c r="C461" s="226"/>
      <c r="D461" s="227" t="s">
        <v>129</v>
      </c>
      <c r="E461" s="228" t="s">
        <v>19</v>
      </c>
      <c r="F461" s="229" t="s">
        <v>410</v>
      </c>
      <c r="G461" s="226"/>
      <c r="H461" s="230">
        <v>55.008000000000003</v>
      </c>
      <c r="I461" s="231"/>
      <c r="J461" s="226"/>
      <c r="K461" s="226"/>
      <c r="L461" s="232"/>
      <c r="M461" s="233"/>
      <c r="N461" s="234"/>
      <c r="O461" s="234"/>
      <c r="P461" s="234"/>
      <c r="Q461" s="234"/>
      <c r="R461" s="234"/>
      <c r="S461" s="234"/>
      <c r="T461" s="235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6" t="s">
        <v>129</v>
      </c>
      <c r="AU461" s="236" t="s">
        <v>80</v>
      </c>
      <c r="AV461" s="13" t="s">
        <v>80</v>
      </c>
      <c r="AW461" s="13" t="s">
        <v>32</v>
      </c>
      <c r="AX461" s="13" t="s">
        <v>70</v>
      </c>
      <c r="AY461" s="236" t="s">
        <v>118</v>
      </c>
    </row>
    <row r="462" s="13" customFormat="1">
      <c r="A462" s="13"/>
      <c r="B462" s="225"/>
      <c r="C462" s="226"/>
      <c r="D462" s="227" t="s">
        <v>129</v>
      </c>
      <c r="E462" s="228" t="s">
        <v>19</v>
      </c>
      <c r="F462" s="229" t="s">
        <v>411</v>
      </c>
      <c r="G462" s="226"/>
      <c r="H462" s="230">
        <v>-7.351</v>
      </c>
      <c r="I462" s="231"/>
      <c r="J462" s="226"/>
      <c r="K462" s="226"/>
      <c r="L462" s="232"/>
      <c r="M462" s="233"/>
      <c r="N462" s="234"/>
      <c r="O462" s="234"/>
      <c r="P462" s="234"/>
      <c r="Q462" s="234"/>
      <c r="R462" s="234"/>
      <c r="S462" s="234"/>
      <c r="T462" s="235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6" t="s">
        <v>129</v>
      </c>
      <c r="AU462" s="236" t="s">
        <v>80</v>
      </c>
      <c r="AV462" s="13" t="s">
        <v>80</v>
      </c>
      <c r="AW462" s="13" t="s">
        <v>32</v>
      </c>
      <c r="AX462" s="13" t="s">
        <v>70</v>
      </c>
      <c r="AY462" s="236" t="s">
        <v>118</v>
      </c>
    </row>
    <row r="463" s="13" customFormat="1">
      <c r="A463" s="13"/>
      <c r="B463" s="225"/>
      <c r="C463" s="226"/>
      <c r="D463" s="227" t="s">
        <v>129</v>
      </c>
      <c r="E463" s="228" t="s">
        <v>19</v>
      </c>
      <c r="F463" s="229" t="s">
        <v>412</v>
      </c>
      <c r="G463" s="226"/>
      <c r="H463" s="230">
        <v>51.408000000000001</v>
      </c>
      <c r="I463" s="231"/>
      <c r="J463" s="226"/>
      <c r="K463" s="226"/>
      <c r="L463" s="232"/>
      <c r="M463" s="233"/>
      <c r="N463" s="234"/>
      <c r="O463" s="234"/>
      <c r="P463" s="234"/>
      <c r="Q463" s="234"/>
      <c r="R463" s="234"/>
      <c r="S463" s="234"/>
      <c r="T463" s="235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6" t="s">
        <v>129</v>
      </c>
      <c r="AU463" s="236" t="s">
        <v>80</v>
      </c>
      <c r="AV463" s="13" t="s">
        <v>80</v>
      </c>
      <c r="AW463" s="13" t="s">
        <v>32</v>
      </c>
      <c r="AX463" s="13" t="s">
        <v>70</v>
      </c>
      <c r="AY463" s="236" t="s">
        <v>118</v>
      </c>
    </row>
    <row r="464" s="13" customFormat="1">
      <c r="A464" s="13"/>
      <c r="B464" s="225"/>
      <c r="C464" s="226"/>
      <c r="D464" s="227" t="s">
        <v>129</v>
      </c>
      <c r="E464" s="228" t="s">
        <v>19</v>
      </c>
      <c r="F464" s="229" t="s">
        <v>413</v>
      </c>
      <c r="G464" s="226"/>
      <c r="H464" s="230">
        <v>-6.8689999999999998</v>
      </c>
      <c r="I464" s="231"/>
      <c r="J464" s="226"/>
      <c r="K464" s="226"/>
      <c r="L464" s="232"/>
      <c r="M464" s="233"/>
      <c r="N464" s="234"/>
      <c r="O464" s="234"/>
      <c r="P464" s="234"/>
      <c r="Q464" s="234"/>
      <c r="R464" s="234"/>
      <c r="S464" s="234"/>
      <c r="T464" s="235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6" t="s">
        <v>129</v>
      </c>
      <c r="AU464" s="236" t="s">
        <v>80</v>
      </c>
      <c r="AV464" s="13" t="s">
        <v>80</v>
      </c>
      <c r="AW464" s="13" t="s">
        <v>32</v>
      </c>
      <c r="AX464" s="13" t="s">
        <v>70</v>
      </c>
      <c r="AY464" s="236" t="s">
        <v>118</v>
      </c>
    </row>
    <row r="465" s="13" customFormat="1">
      <c r="A465" s="13"/>
      <c r="B465" s="225"/>
      <c r="C465" s="226"/>
      <c r="D465" s="227" t="s">
        <v>129</v>
      </c>
      <c r="E465" s="228" t="s">
        <v>19</v>
      </c>
      <c r="F465" s="229" t="s">
        <v>414</v>
      </c>
      <c r="G465" s="226"/>
      <c r="H465" s="230">
        <v>67.680000000000007</v>
      </c>
      <c r="I465" s="231"/>
      <c r="J465" s="226"/>
      <c r="K465" s="226"/>
      <c r="L465" s="232"/>
      <c r="M465" s="233"/>
      <c r="N465" s="234"/>
      <c r="O465" s="234"/>
      <c r="P465" s="234"/>
      <c r="Q465" s="234"/>
      <c r="R465" s="234"/>
      <c r="S465" s="234"/>
      <c r="T465" s="235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6" t="s">
        <v>129</v>
      </c>
      <c r="AU465" s="236" t="s">
        <v>80</v>
      </c>
      <c r="AV465" s="13" t="s">
        <v>80</v>
      </c>
      <c r="AW465" s="13" t="s">
        <v>32</v>
      </c>
      <c r="AX465" s="13" t="s">
        <v>70</v>
      </c>
      <c r="AY465" s="236" t="s">
        <v>118</v>
      </c>
    </row>
    <row r="466" s="13" customFormat="1">
      <c r="A466" s="13"/>
      <c r="B466" s="225"/>
      <c r="C466" s="226"/>
      <c r="D466" s="227" t="s">
        <v>129</v>
      </c>
      <c r="E466" s="228" t="s">
        <v>19</v>
      </c>
      <c r="F466" s="229" t="s">
        <v>415</v>
      </c>
      <c r="G466" s="226"/>
      <c r="H466" s="230">
        <v>-9.0440000000000005</v>
      </c>
      <c r="I466" s="231"/>
      <c r="J466" s="226"/>
      <c r="K466" s="226"/>
      <c r="L466" s="232"/>
      <c r="M466" s="233"/>
      <c r="N466" s="234"/>
      <c r="O466" s="234"/>
      <c r="P466" s="234"/>
      <c r="Q466" s="234"/>
      <c r="R466" s="234"/>
      <c r="S466" s="234"/>
      <c r="T466" s="235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6" t="s">
        <v>129</v>
      </c>
      <c r="AU466" s="236" t="s">
        <v>80</v>
      </c>
      <c r="AV466" s="13" t="s">
        <v>80</v>
      </c>
      <c r="AW466" s="13" t="s">
        <v>32</v>
      </c>
      <c r="AX466" s="13" t="s">
        <v>70</v>
      </c>
      <c r="AY466" s="236" t="s">
        <v>118</v>
      </c>
    </row>
    <row r="467" s="13" customFormat="1">
      <c r="A467" s="13"/>
      <c r="B467" s="225"/>
      <c r="C467" s="226"/>
      <c r="D467" s="227" t="s">
        <v>129</v>
      </c>
      <c r="E467" s="228" t="s">
        <v>19</v>
      </c>
      <c r="F467" s="229" t="s">
        <v>416</v>
      </c>
      <c r="G467" s="226"/>
      <c r="H467" s="230">
        <v>28.295999999999999</v>
      </c>
      <c r="I467" s="231"/>
      <c r="J467" s="226"/>
      <c r="K467" s="226"/>
      <c r="L467" s="232"/>
      <c r="M467" s="233"/>
      <c r="N467" s="234"/>
      <c r="O467" s="234"/>
      <c r="P467" s="234"/>
      <c r="Q467" s="234"/>
      <c r="R467" s="234"/>
      <c r="S467" s="234"/>
      <c r="T467" s="235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6" t="s">
        <v>129</v>
      </c>
      <c r="AU467" s="236" t="s">
        <v>80</v>
      </c>
      <c r="AV467" s="13" t="s">
        <v>80</v>
      </c>
      <c r="AW467" s="13" t="s">
        <v>32</v>
      </c>
      <c r="AX467" s="13" t="s">
        <v>70</v>
      </c>
      <c r="AY467" s="236" t="s">
        <v>118</v>
      </c>
    </row>
    <row r="468" s="13" customFormat="1">
      <c r="A468" s="13"/>
      <c r="B468" s="225"/>
      <c r="C468" s="226"/>
      <c r="D468" s="227" t="s">
        <v>129</v>
      </c>
      <c r="E468" s="228" t="s">
        <v>19</v>
      </c>
      <c r="F468" s="229" t="s">
        <v>417</v>
      </c>
      <c r="G468" s="226"/>
      <c r="H468" s="230">
        <v>-3.7810000000000001</v>
      </c>
      <c r="I468" s="231"/>
      <c r="J468" s="226"/>
      <c r="K468" s="226"/>
      <c r="L468" s="232"/>
      <c r="M468" s="233"/>
      <c r="N468" s="234"/>
      <c r="O468" s="234"/>
      <c r="P468" s="234"/>
      <c r="Q468" s="234"/>
      <c r="R468" s="234"/>
      <c r="S468" s="234"/>
      <c r="T468" s="235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6" t="s">
        <v>129</v>
      </c>
      <c r="AU468" s="236" t="s">
        <v>80</v>
      </c>
      <c r="AV468" s="13" t="s">
        <v>80</v>
      </c>
      <c r="AW468" s="13" t="s">
        <v>32</v>
      </c>
      <c r="AX468" s="13" t="s">
        <v>70</v>
      </c>
      <c r="AY468" s="236" t="s">
        <v>118</v>
      </c>
    </row>
    <row r="469" s="13" customFormat="1">
      <c r="A469" s="13"/>
      <c r="B469" s="225"/>
      <c r="C469" s="226"/>
      <c r="D469" s="227" t="s">
        <v>129</v>
      </c>
      <c r="E469" s="228" t="s">
        <v>19</v>
      </c>
      <c r="F469" s="229" t="s">
        <v>418</v>
      </c>
      <c r="G469" s="226"/>
      <c r="H469" s="230">
        <v>83.664000000000001</v>
      </c>
      <c r="I469" s="231"/>
      <c r="J469" s="226"/>
      <c r="K469" s="226"/>
      <c r="L469" s="232"/>
      <c r="M469" s="233"/>
      <c r="N469" s="234"/>
      <c r="O469" s="234"/>
      <c r="P469" s="234"/>
      <c r="Q469" s="234"/>
      <c r="R469" s="234"/>
      <c r="S469" s="234"/>
      <c r="T469" s="235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6" t="s">
        <v>129</v>
      </c>
      <c r="AU469" s="236" t="s">
        <v>80</v>
      </c>
      <c r="AV469" s="13" t="s">
        <v>80</v>
      </c>
      <c r="AW469" s="13" t="s">
        <v>32</v>
      </c>
      <c r="AX469" s="13" t="s">
        <v>70</v>
      </c>
      <c r="AY469" s="236" t="s">
        <v>118</v>
      </c>
    </row>
    <row r="470" s="13" customFormat="1">
      <c r="A470" s="13"/>
      <c r="B470" s="225"/>
      <c r="C470" s="226"/>
      <c r="D470" s="227" t="s">
        <v>129</v>
      </c>
      <c r="E470" s="228" t="s">
        <v>19</v>
      </c>
      <c r="F470" s="229" t="s">
        <v>419</v>
      </c>
      <c r="G470" s="226"/>
      <c r="H470" s="230">
        <v>-11.18</v>
      </c>
      <c r="I470" s="231"/>
      <c r="J470" s="226"/>
      <c r="K470" s="226"/>
      <c r="L470" s="232"/>
      <c r="M470" s="233"/>
      <c r="N470" s="234"/>
      <c r="O470" s="234"/>
      <c r="P470" s="234"/>
      <c r="Q470" s="234"/>
      <c r="R470" s="234"/>
      <c r="S470" s="234"/>
      <c r="T470" s="235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6" t="s">
        <v>129</v>
      </c>
      <c r="AU470" s="236" t="s">
        <v>80</v>
      </c>
      <c r="AV470" s="13" t="s">
        <v>80</v>
      </c>
      <c r="AW470" s="13" t="s">
        <v>32</v>
      </c>
      <c r="AX470" s="13" t="s">
        <v>70</v>
      </c>
      <c r="AY470" s="236" t="s">
        <v>118</v>
      </c>
    </row>
    <row r="471" s="16" customFormat="1">
      <c r="A471" s="16"/>
      <c r="B471" s="258"/>
      <c r="C471" s="259"/>
      <c r="D471" s="227" t="s">
        <v>129</v>
      </c>
      <c r="E471" s="260" t="s">
        <v>19</v>
      </c>
      <c r="F471" s="261" t="s">
        <v>153</v>
      </c>
      <c r="G471" s="259"/>
      <c r="H471" s="262">
        <v>247.83099999999996</v>
      </c>
      <c r="I471" s="263"/>
      <c r="J471" s="259"/>
      <c r="K471" s="259"/>
      <c r="L471" s="264"/>
      <c r="M471" s="265"/>
      <c r="N471" s="266"/>
      <c r="O471" s="266"/>
      <c r="P471" s="266"/>
      <c r="Q471" s="266"/>
      <c r="R471" s="266"/>
      <c r="S471" s="266"/>
      <c r="T471" s="267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T471" s="268" t="s">
        <v>129</v>
      </c>
      <c r="AU471" s="268" t="s">
        <v>80</v>
      </c>
      <c r="AV471" s="16" t="s">
        <v>139</v>
      </c>
      <c r="AW471" s="16" t="s">
        <v>32</v>
      </c>
      <c r="AX471" s="16" t="s">
        <v>70</v>
      </c>
      <c r="AY471" s="268" t="s">
        <v>118</v>
      </c>
    </row>
    <row r="472" s="15" customFormat="1">
      <c r="A472" s="15"/>
      <c r="B472" s="248"/>
      <c r="C472" s="249"/>
      <c r="D472" s="227" t="s">
        <v>129</v>
      </c>
      <c r="E472" s="250" t="s">
        <v>19</v>
      </c>
      <c r="F472" s="251" t="s">
        <v>258</v>
      </c>
      <c r="G472" s="249"/>
      <c r="H472" s="250" t="s">
        <v>19</v>
      </c>
      <c r="I472" s="252"/>
      <c r="J472" s="249"/>
      <c r="K472" s="249"/>
      <c r="L472" s="253"/>
      <c r="M472" s="254"/>
      <c r="N472" s="255"/>
      <c r="O472" s="255"/>
      <c r="P472" s="255"/>
      <c r="Q472" s="255"/>
      <c r="R472" s="255"/>
      <c r="S472" s="255"/>
      <c r="T472" s="256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57" t="s">
        <v>129</v>
      </c>
      <c r="AU472" s="257" t="s">
        <v>80</v>
      </c>
      <c r="AV472" s="15" t="s">
        <v>78</v>
      </c>
      <c r="AW472" s="15" t="s">
        <v>32</v>
      </c>
      <c r="AX472" s="15" t="s">
        <v>70</v>
      </c>
      <c r="AY472" s="257" t="s">
        <v>118</v>
      </c>
    </row>
    <row r="473" s="13" customFormat="1">
      <c r="A473" s="13"/>
      <c r="B473" s="225"/>
      <c r="C473" s="226"/>
      <c r="D473" s="227" t="s">
        <v>129</v>
      </c>
      <c r="E473" s="228" t="s">
        <v>19</v>
      </c>
      <c r="F473" s="229" t="s">
        <v>420</v>
      </c>
      <c r="G473" s="226"/>
      <c r="H473" s="230">
        <v>12</v>
      </c>
      <c r="I473" s="231"/>
      <c r="J473" s="226"/>
      <c r="K473" s="226"/>
      <c r="L473" s="232"/>
      <c r="M473" s="233"/>
      <c r="N473" s="234"/>
      <c r="O473" s="234"/>
      <c r="P473" s="234"/>
      <c r="Q473" s="234"/>
      <c r="R473" s="234"/>
      <c r="S473" s="234"/>
      <c r="T473" s="235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6" t="s">
        <v>129</v>
      </c>
      <c r="AU473" s="236" t="s">
        <v>80</v>
      </c>
      <c r="AV473" s="13" t="s">
        <v>80</v>
      </c>
      <c r="AW473" s="13" t="s">
        <v>32</v>
      </c>
      <c r="AX473" s="13" t="s">
        <v>70</v>
      </c>
      <c r="AY473" s="236" t="s">
        <v>118</v>
      </c>
    </row>
    <row r="474" s="13" customFormat="1">
      <c r="A474" s="13"/>
      <c r="B474" s="225"/>
      <c r="C474" s="226"/>
      <c r="D474" s="227" t="s">
        <v>129</v>
      </c>
      <c r="E474" s="228" t="s">
        <v>19</v>
      </c>
      <c r="F474" s="229" t="s">
        <v>421</v>
      </c>
      <c r="G474" s="226"/>
      <c r="H474" s="230">
        <v>6.25</v>
      </c>
      <c r="I474" s="231"/>
      <c r="J474" s="226"/>
      <c r="K474" s="226"/>
      <c r="L474" s="232"/>
      <c r="M474" s="233"/>
      <c r="N474" s="234"/>
      <c r="O474" s="234"/>
      <c r="P474" s="234"/>
      <c r="Q474" s="234"/>
      <c r="R474" s="234"/>
      <c r="S474" s="234"/>
      <c r="T474" s="235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6" t="s">
        <v>129</v>
      </c>
      <c r="AU474" s="236" t="s">
        <v>80</v>
      </c>
      <c r="AV474" s="13" t="s">
        <v>80</v>
      </c>
      <c r="AW474" s="13" t="s">
        <v>32</v>
      </c>
      <c r="AX474" s="13" t="s">
        <v>70</v>
      </c>
      <c r="AY474" s="236" t="s">
        <v>118</v>
      </c>
    </row>
    <row r="475" s="16" customFormat="1">
      <c r="A475" s="16"/>
      <c r="B475" s="258"/>
      <c r="C475" s="259"/>
      <c r="D475" s="227" t="s">
        <v>129</v>
      </c>
      <c r="E475" s="260" t="s">
        <v>19</v>
      </c>
      <c r="F475" s="261" t="s">
        <v>153</v>
      </c>
      <c r="G475" s="259"/>
      <c r="H475" s="262">
        <v>18.25</v>
      </c>
      <c r="I475" s="263"/>
      <c r="J475" s="259"/>
      <c r="K475" s="259"/>
      <c r="L475" s="264"/>
      <c r="M475" s="265"/>
      <c r="N475" s="266"/>
      <c r="O475" s="266"/>
      <c r="P475" s="266"/>
      <c r="Q475" s="266"/>
      <c r="R475" s="266"/>
      <c r="S475" s="266"/>
      <c r="T475" s="267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T475" s="268" t="s">
        <v>129</v>
      </c>
      <c r="AU475" s="268" t="s">
        <v>80</v>
      </c>
      <c r="AV475" s="16" t="s">
        <v>139</v>
      </c>
      <c r="AW475" s="16" t="s">
        <v>32</v>
      </c>
      <c r="AX475" s="16" t="s">
        <v>70</v>
      </c>
      <c r="AY475" s="268" t="s">
        <v>118</v>
      </c>
    </row>
    <row r="476" s="14" customFormat="1">
      <c r="A476" s="14"/>
      <c r="B476" s="237"/>
      <c r="C476" s="238"/>
      <c r="D476" s="227" t="s">
        <v>129</v>
      </c>
      <c r="E476" s="239" t="s">
        <v>19</v>
      </c>
      <c r="F476" s="240" t="s">
        <v>132</v>
      </c>
      <c r="G476" s="238"/>
      <c r="H476" s="241">
        <v>266.08099999999996</v>
      </c>
      <c r="I476" s="242"/>
      <c r="J476" s="238"/>
      <c r="K476" s="238"/>
      <c r="L476" s="243"/>
      <c r="M476" s="244"/>
      <c r="N476" s="245"/>
      <c r="O476" s="245"/>
      <c r="P476" s="245"/>
      <c r="Q476" s="245"/>
      <c r="R476" s="245"/>
      <c r="S476" s="245"/>
      <c r="T476" s="246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47" t="s">
        <v>129</v>
      </c>
      <c r="AU476" s="247" t="s">
        <v>80</v>
      </c>
      <c r="AV476" s="14" t="s">
        <v>125</v>
      </c>
      <c r="AW476" s="14" t="s">
        <v>32</v>
      </c>
      <c r="AX476" s="14" t="s">
        <v>78</v>
      </c>
      <c r="AY476" s="247" t="s">
        <v>118</v>
      </c>
    </row>
    <row r="477" s="2" customFormat="1" ht="16.5" customHeight="1">
      <c r="A477" s="41"/>
      <c r="B477" s="42"/>
      <c r="C477" s="269" t="s">
        <v>422</v>
      </c>
      <c r="D477" s="269" t="s">
        <v>399</v>
      </c>
      <c r="E477" s="270" t="s">
        <v>423</v>
      </c>
      <c r="F477" s="271" t="s">
        <v>424</v>
      </c>
      <c r="G477" s="272" t="s">
        <v>353</v>
      </c>
      <c r="H477" s="273">
        <v>532.16200000000003</v>
      </c>
      <c r="I477" s="274"/>
      <c r="J477" s="275">
        <f>ROUND(I477*H477,2)</f>
        <v>0</v>
      </c>
      <c r="K477" s="271" t="s">
        <v>124</v>
      </c>
      <c r="L477" s="276"/>
      <c r="M477" s="277" t="s">
        <v>19</v>
      </c>
      <c r="N477" s="278" t="s">
        <v>41</v>
      </c>
      <c r="O477" s="87"/>
      <c r="P477" s="216">
        <f>O477*H477</f>
        <v>0</v>
      </c>
      <c r="Q477" s="216">
        <v>0</v>
      </c>
      <c r="R477" s="216">
        <f>Q477*H477</f>
        <v>0</v>
      </c>
      <c r="S477" s="216">
        <v>0</v>
      </c>
      <c r="T477" s="217">
        <f>S477*H477</f>
        <v>0</v>
      </c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R477" s="218" t="s">
        <v>202</v>
      </c>
      <c r="AT477" s="218" t="s">
        <v>399</v>
      </c>
      <c r="AU477" s="218" t="s">
        <v>80</v>
      </c>
      <c r="AY477" s="20" t="s">
        <v>118</v>
      </c>
      <c r="BE477" s="219">
        <f>IF(N477="základní",J477,0)</f>
        <v>0</v>
      </c>
      <c r="BF477" s="219">
        <f>IF(N477="snížená",J477,0)</f>
        <v>0</v>
      </c>
      <c r="BG477" s="219">
        <f>IF(N477="zákl. přenesená",J477,0)</f>
        <v>0</v>
      </c>
      <c r="BH477" s="219">
        <f>IF(N477="sníž. přenesená",J477,0)</f>
        <v>0</v>
      </c>
      <c r="BI477" s="219">
        <f>IF(N477="nulová",J477,0)</f>
        <v>0</v>
      </c>
      <c r="BJ477" s="20" t="s">
        <v>78</v>
      </c>
      <c r="BK477" s="219">
        <f>ROUND(I477*H477,2)</f>
        <v>0</v>
      </c>
      <c r="BL477" s="20" t="s">
        <v>125</v>
      </c>
      <c r="BM477" s="218" t="s">
        <v>425</v>
      </c>
    </row>
    <row r="478" s="13" customFormat="1">
      <c r="A478" s="13"/>
      <c r="B478" s="225"/>
      <c r="C478" s="226"/>
      <c r="D478" s="227" t="s">
        <v>129</v>
      </c>
      <c r="E478" s="226"/>
      <c r="F478" s="229" t="s">
        <v>426</v>
      </c>
      <c r="G478" s="226"/>
      <c r="H478" s="230">
        <v>532.16200000000003</v>
      </c>
      <c r="I478" s="231"/>
      <c r="J478" s="226"/>
      <c r="K478" s="226"/>
      <c r="L478" s="232"/>
      <c r="M478" s="233"/>
      <c r="N478" s="234"/>
      <c r="O478" s="234"/>
      <c r="P478" s="234"/>
      <c r="Q478" s="234"/>
      <c r="R478" s="234"/>
      <c r="S478" s="234"/>
      <c r="T478" s="235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6" t="s">
        <v>129</v>
      </c>
      <c r="AU478" s="236" t="s">
        <v>80</v>
      </c>
      <c r="AV478" s="13" t="s">
        <v>80</v>
      </c>
      <c r="AW478" s="13" t="s">
        <v>4</v>
      </c>
      <c r="AX478" s="13" t="s">
        <v>78</v>
      </c>
      <c r="AY478" s="236" t="s">
        <v>118</v>
      </c>
    </row>
    <row r="479" s="2" customFormat="1" ht="33" customHeight="1">
      <c r="A479" s="41"/>
      <c r="B479" s="42"/>
      <c r="C479" s="207" t="s">
        <v>427</v>
      </c>
      <c r="D479" s="207" t="s">
        <v>120</v>
      </c>
      <c r="E479" s="208" t="s">
        <v>428</v>
      </c>
      <c r="F479" s="209" t="s">
        <v>429</v>
      </c>
      <c r="G479" s="210" t="s">
        <v>123</v>
      </c>
      <c r="H479" s="211">
        <v>95</v>
      </c>
      <c r="I479" s="212"/>
      <c r="J479" s="213">
        <f>ROUND(I479*H479,2)</f>
        <v>0</v>
      </c>
      <c r="K479" s="209" t="s">
        <v>124</v>
      </c>
      <c r="L479" s="47"/>
      <c r="M479" s="214" t="s">
        <v>19</v>
      </c>
      <c r="N479" s="215" t="s">
        <v>41</v>
      </c>
      <c r="O479" s="87"/>
      <c r="P479" s="216">
        <f>O479*H479</f>
        <v>0</v>
      </c>
      <c r="Q479" s="216">
        <v>0</v>
      </c>
      <c r="R479" s="216">
        <f>Q479*H479</f>
        <v>0</v>
      </c>
      <c r="S479" s="216">
        <v>0</v>
      </c>
      <c r="T479" s="217">
        <f>S479*H479</f>
        <v>0</v>
      </c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R479" s="218" t="s">
        <v>125</v>
      </c>
      <c r="AT479" s="218" t="s">
        <v>120</v>
      </c>
      <c r="AU479" s="218" t="s">
        <v>80</v>
      </c>
      <c r="AY479" s="20" t="s">
        <v>118</v>
      </c>
      <c r="BE479" s="219">
        <f>IF(N479="základní",J479,0)</f>
        <v>0</v>
      </c>
      <c r="BF479" s="219">
        <f>IF(N479="snížená",J479,0)</f>
        <v>0</v>
      </c>
      <c r="BG479" s="219">
        <f>IF(N479="zákl. přenesená",J479,0)</f>
        <v>0</v>
      </c>
      <c r="BH479" s="219">
        <f>IF(N479="sníž. přenesená",J479,0)</f>
        <v>0</v>
      </c>
      <c r="BI479" s="219">
        <f>IF(N479="nulová",J479,0)</f>
        <v>0</v>
      </c>
      <c r="BJ479" s="20" t="s">
        <v>78</v>
      </c>
      <c r="BK479" s="219">
        <f>ROUND(I479*H479,2)</f>
        <v>0</v>
      </c>
      <c r="BL479" s="20" t="s">
        <v>125</v>
      </c>
      <c r="BM479" s="218" t="s">
        <v>430</v>
      </c>
    </row>
    <row r="480" s="2" customFormat="1">
      <c r="A480" s="41"/>
      <c r="B480" s="42"/>
      <c r="C480" s="43"/>
      <c r="D480" s="220" t="s">
        <v>127</v>
      </c>
      <c r="E480" s="43"/>
      <c r="F480" s="221" t="s">
        <v>431</v>
      </c>
      <c r="G480" s="43"/>
      <c r="H480" s="43"/>
      <c r="I480" s="222"/>
      <c r="J480" s="43"/>
      <c r="K480" s="43"/>
      <c r="L480" s="47"/>
      <c r="M480" s="223"/>
      <c r="N480" s="224"/>
      <c r="O480" s="87"/>
      <c r="P480" s="87"/>
      <c r="Q480" s="87"/>
      <c r="R480" s="87"/>
      <c r="S480" s="87"/>
      <c r="T480" s="88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T480" s="20" t="s">
        <v>127</v>
      </c>
      <c r="AU480" s="20" t="s">
        <v>80</v>
      </c>
    </row>
    <row r="481" s="13" customFormat="1">
      <c r="A481" s="13"/>
      <c r="B481" s="225"/>
      <c r="C481" s="226"/>
      <c r="D481" s="227" t="s">
        <v>129</v>
      </c>
      <c r="E481" s="228" t="s">
        <v>19</v>
      </c>
      <c r="F481" s="229" t="s">
        <v>432</v>
      </c>
      <c r="G481" s="226"/>
      <c r="H481" s="230">
        <v>30</v>
      </c>
      <c r="I481" s="231"/>
      <c r="J481" s="226"/>
      <c r="K481" s="226"/>
      <c r="L481" s="232"/>
      <c r="M481" s="233"/>
      <c r="N481" s="234"/>
      <c r="O481" s="234"/>
      <c r="P481" s="234"/>
      <c r="Q481" s="234"/>
      <c r="R481" s="234"/>
      <c r="S481" s="234"/>
      <c r="T481" s="235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6" t="s">
        <v>129</v>
      </c>
      <c r="AU481" s="236" t="s">
        <v>80</v>
      </c>
      <c r="AV481" s="13" t="s">
        <v>80</v>
      </c>
      <c r="AW481" s="13" t="s">
        <v>32</v>
      </c>
      <c r="AX481" s="13" t="s">
        <v>70</v>
      </c>
      <c r="AY481" s="236" t="s">
        <v>118</v>
      </c>
    </row>
    <row r="482" s="13" customFormat="1">
      <c r="A482" s="13"/>
      <c r="B482" s="225"/>
      <c r="C482" s="226"/>
      <c r="D482" s="227" t="s">
        <v>129</v>
      </c>
      <c r="E482" s="228" t="s">
        <v>19</v>
      </c>
      <c r="F482" s="229" t="s">
        <v>433</v>
      </c>
      <c r="G482" s="226"/>
      <c r="H482" s="230">
        <v>65</v>
      </c>
      <c r="I482" s="231"/>
      <c r="J482" s="226"/>
      <c r="K482" s="226"/>
      <c r="L482" s="232"/>
      <c r="M482" s="233"/>
      <c r="N482" s="234"/>
      <c r="O482" s="234"/>
      <c r="P482" s="234"/>
      <c r="Q482" s="234"/>
      <c r="R482" s="234"/>
      <c r="S482" s="234"/>
      <c r="T482" s="235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6" t="s">
        <v>129</v>
      </c>
      <c r="AU482" s="236" t="s">
        <v>80</v>
      </c>
      <c r="AV482" s="13" t="s">
        <v>80</v>
      </c>
      <c r="AW482" s="13" t="s">
        <v>32</v>
      </c>
      <c r="AX482" s="13" t="s">
        <v>70</v>
      </c>
      <c r="AY482" s="236" t="s">
        <v>118</v>
      </c>
    </row>
    <row r="483" s="14" customFormat="1">
      <c r="A483" s="14"/>
      <c r="B483" s="237"/>
      <c r="C483" s="238"/>
      <c r="D483" s="227" t="s">
        <v>129</v>
      </c>
      <c r="E483" s="239" t="s">
        <v>19</v>
      </c>
      <c r="F483" s="240" t="s">
        <v>132</v>
      </c>
      <c r="G483" s="238"/>
      <c r="H483" s="241">
        <v>95</v>
      </c>
      <c r="I483" s="242"/>
      <c r="J483" s="238"/>
      <c r="K483" s="238"/>
      <c r="L483" s="243"/>
      <c r="M483" s="244"/>
      <c r="N483" s="245"/>
      <c r="O483" s="245"/>
      <c r="P483" s="245"/>
      <c r="Q483" s="245"/>
      <c r="R483" s="245"/>
      <c r="S483" s="245"/>
      <c r="T483" s="246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7" t="s">
        <v>129</v>
      </c>
      <c r="AU483" s="247" t="s">
        <v>80</v>
      </c>
      <c r="AV483" s="14" t="s">
        <v>125</v>
      </c>
      <c r="AW483" s="14" t="s">
        <v>32</v>
      </c>
      <c r="AX483" s="14" t="s">
        <v>78</v>
      </c>
      <c r="AY483" s="247" t="s">
        <v>118</v>
      </c>
    </row>
    <row r="484" s="2" customFormat="1" ht="24.15" customHeight="1">
      <c r="A484" s="41"/>
      <c r="B484" s="42"/>
      <c r="C484" s="207" t="s">
        <v>434</v>
      </c>
      <c r="D484" s="207" t="s">
        <v>120</v>
      </c>
      <c r="E484" s="208" t="s">
        <v>435</v>
      </c>
      <c r="F484" s="209" t="s">
        <v>436</v>
      </c>
      <c r="G484" s="210" t="s">
        <v>123</v>
      </c>
      <c r="H484" s="211">
        <v>45</v>
      </c>
      <c r="I484" s="212"/>
      <c r="J484" s="213">
        <f>ROUND(I484*H484,2)</f>
        <v>0</v>
      </c>
      <c r="K484" s="209" t="s">
        <v>124</v>
      </c>
      <c r="L484" s="47"/>
      <c r="M484" s="214" t="s">
        <v>19</v>
      </c>
      <c r="N484" s="215" t="s">
        <v>41</v>
      </c>
      <c r="O484" s="87"/>
      <c r="P484" s="216">
        <f>O484*H484</f>
        <v>0</v>
      </c>
      <c r="Q484" s="216">
        <v>0</v>
      </c>
      <c r="R484" s="216">
        <f>Q484*H484</f>
        <v>0</v>
      </c>
      <c r="S484" s="216">
        <v>0</v>
      </c>
      <c r="T484" s="217">
        <f>S484*H484</f>
        <v>0</v>
      </c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R484" s="218" t="s">
        <v>125</v>
      </c>
      <c r="AT484" s="218" t="s">
        <v>120</v>
      </c>
      <c r="AU484" s="218" t="s">
        <v>80</v>
      </c>
      <c r="AY484" s="20" t="s">
        <v>118</v>
      </c>
      <c r="BE484" s="219">
        <f>IF(N484="základní",J484,0)</f>
        <v>0</v>
      </c>
      <c r="BF484" s="219">
        <f>IF(N484="snížená",J484,0)</f>
        <v>0</v>
      </c>
      <c r="BG484" s="219">
        <f>IF(N484="zákl. přenesená",J484,0)</f>
        <v>0</v>
      </c>
      <c r="BH484" s="219">
        <f>IF(N484="sníž. přenesená",J484,0)</f>
        <v>0</v>
      </c>
      <c r="BI484" s="219">
        <f>IF(N484="nulová",J484,0)</f>
        <v>0</v>
      </c>
      <c r="BJ484" s="20" t="s">
        <v>78</v>
      </c>
      <c r="BK484" s="219">
        <f>ROUND(I484*H484,2)</f>
        <v>0</v>
      </c>
      <c r="BL484" s="20" t="s">
        <v>125</v>
      </c>
      <c r="BM484" s="218" t="s">
        <v>437</v>
      </c>
    </row>
    <row r="485" s="2" customFormat="1">
      <c r="A485" s="41"/>
      <c r="B485" s="42"/>
      <c r="C485" s="43"/>
      <c r="D485" s="220" t="s">
        <v>127</v>
      </c>
      <c r="E485" s="43"/>
      <c r="F485" s="221" t="s">
        <v>438</v>
      </c>
      <c r="G485" s="43"/>
      <c r="H485" s="43"/>
      <c r="I485" s="222"/>
      <c r="J485" s="43"/>
      <c r="K485" s="43"/>
      <c r="L485" s="47"/>
      <c r="M485" s="223"/>
      <c r="N485" s="224"/>
      <c r="O485" s="87"/>
      <c r="P485" s="87"/>
      <c r="Q485" s="87"/>
      <c r="R485" s="87"/>
      <c r="S485" s="87"/>
      <c r="T485" s="88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T485" s="20" t="s">
        <v>127</v>
      </c>
      <c r="AU485" s="20" t="s">
        <v>80</v>
      </c>
    </row>
    <row r="486" s="13" customFormat="1">
      <c r="A486" s="13"/>
      <c r="B486" s="225"/>
      <c r="C486" s="226"/>
      <c r="D486" s="227" t="s">
        <v>129</v>
      </c>
      <c r="E486" s="228" t="s">
        <v>19</v>
      </c>
      <c r="F486" s="229" t="s">
        <v>234</v>
      </c>
      <c r="G486" s="226"/>
      <c r="H486" s="230">
        <v>15</v>
      </c>
      <c r="I486" s="231"/>
      <c r="J486" s="226"/>
      <c r="K486" s="226"/>
      <c r="L486" s="232"/>
      <c r="M486" s="233"/>
      <c r="N486" s="234"/>
      <c r="O486" s="234"/>
      <c r="P486" s="234"/>
      <c r="Q486" s="234"/>
      <c r="R486" s="234"/>
      <c r="S486" s="234"/>
      <c r="T486" s="235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6" t="s">
        <v>129</v>
      </c>
      <c r="AU486" s="236" t="s">
        <v>80</v>
      </c>
      <c r="AV486" s="13" t="s">
        <v>80</v>
      </c>
      <c r="AW486" s="13" t="s">
        <v>32</v>
      </c>
      <c r="AX486" s="13" t="s">
        <v>70</v>
      </c>
      <c r="AY486" s="236" t="s">
        <v>118</v>
      </c>
    </row>
    <row r="487" s="13" customFormat="1">
      <c r="A487" s="13"/>
      <c r="B487" s="225"/>
      <c r="C487" s="226"/>
      <c r="D487" s="227" t="s">
        <v>129</v>
      </c>
      <c r="E487" s="228" t="s">
        <v>19</v>
      </c>
      <c r="F487" s="229" t="s">
        <v>235</v>
      </c>
      <c r="G487" s="226"/>
      <c r="H487" s="230">
        <v>30</v>
      </c>
      <c r="I487" s="231"/>
      <c r="J487" s="226"/>
      <c r="K487" s="226"/>
      <c r="L487" s="232"/>
      <c r="M487" s="233"/>
      <c r="N487" s="234"/>
      <c r="O487" s="234"/>
      <c r="P487" s="234"/>
      <c r="Q487" s="234"/>
      <c r="R487" s="234"/>
      <c r="S487" s="234"/>
      <c r="T487" s="235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6" t="s">
        <v>129</v>
      </c>
      <c r="AU487" s="236" t="s">
        <v>80</v>
      </c>
      <c r="AV487" s="13" t="s">
        <v>80</v>
      </c>
      <c r="AW487" s="13" t="s">
        <v>32</v>
      </c>
      <c r="AX487" s="13" t="s">
        <v>70</v>
      </c>
      <c r="AY487" s="236" t="s">
        <v>118</v>
      </c>
    </row>
    <row r="488" s="14" customFormat="1">
      <c r="A488" s="14"/>
      <c r="B488" s="237"/>
      <c r="C488" s="238"/>
      <c r="D488" s="227" t="s">
        <v>129</v>
      </c>
      <c r="E488" s="239" t="s">
        <v>19</v>
      </c>
      <c r="F488" s="240" t="s">
        <v>132</v>
      </c>
      <c r="G488" s="238"/>
      <c r="H488" s="241">
        <v>45</v>
      </c>
      <c r="I488" s="242"/>
      <c r="J488" s="238"/>
      <c r="K488" s="238"/>
      <c r="L488" s="243"/>
      <c r="M488" s="244"/>
      <c r="N488" s="245"/>
      <c r="O488" s="245"/>
      <c r="P488" s="245"/>
      <c r="Q488" s="245"/>
      <c r="R488" s="245"/>
      <c r="S488" s="245"/>
      <c r="T488" s="246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7" t="s">
        <v>129</v>
      </c>
      <c r="AU488" s="247" t="s">
        <v>80</v>
      </c>
      <c r="AV488" s="14" t="s">
        <v>125</v>
      </c>
      <c r="AW488" s="14" t="s">
        <v>32</v>
      </c>
      <c r="AX488" s="14" t="s">
        <v>78</v>
      </c>
      <c r="AY488" s="247" t="s">
        <v>118</v>
      </c>
    </row>
    <row r="489" s="2" customFormat="1" ht="24.15" customHeight="1">
      <c r="A489" s="41"/>
      <c r="B489" s="42"/>
      <c r="C489" s="207" t="s">
        <v>439</v>
      </c>
      <c r="D489" s="207" t="s">
        <v>120</v>
      </c>
      <c r="E489" s="208" t="s">
        <v>440</v>
      </c>
      <c r="F489" s="209" t="s">
        <v>441</v>
      </c>
      <c r="G489" s="210" t="s">
        <v>123</v>
      </c>
      <c r="H489" s="211">
        <v>140</v>
      </c>
      <c r="I489" s="212"/>
      <c r="J489" s="213">
        <f>ROUND(I489*H489,2)</f>
        <v>0</v>
      </c>
      <c r="K489" s="209" t="s">
        <v>124</v>
      </c>
      <c r="L489" s="47"/>
      <c r="M489" s="214" t="s">
        <v>19</v>
      </c>
      <c r="N489" s="215" t="s">
        <v>41</v>
      </c>
      <c r="O489" s="87"/>
      <c r="P489" s="216">
        <f>O489*H489</f>
        <v>0</v>
      </c>
      <c r="Q489" s="216">
        <v>0</v>
      </c>
      <c r="R489" s="216">
        <f>Q489*H489</f>
        <v>0</v>
      </c>
      <c r="S489" s="216">
        <v>0</v>
      </c>
      <c r="T489" s="217">
        <f>S489*H489</f>
        <v>0</v>
      </c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R489" s="218" t="s">
        <v>125</v>
      </c>
      <c r="AT489" s="218" t="s">
        <v>120</v>
      </c>
      <c r="AU489" s="218" t="s">
        <v>80</v>
      </c>
      <c r="AY489" s="20" t="s">
        <v>118</v>
      </c>
      <c r="BE489" s="219">
        <f>IF(N489="základní",J489,0)</f>
        <v>0</v>
      </c>
      <c r="BF489" s="219">
        <f>IF(N489="snížená",J489,0)</f>
        <v>0</v>
      </c>
      <c r="BG489" s="219">
        <f>IF(N489="zákl. přenesená",J489,0)</f>
        <v>0</v>
      </c>
      <c r="BH489" s="219">
        <f>IF(N489="sníž. přenesená",J489,0)</f>
        <v>0</v>
      </c>
      <c r="BI489" s="219">
        <f>IF(N489="nulová",J489,0)</f>
        <v>0</v>
      </c>
      <c r="BJ489" s="20" t="s">
        <v>78</v>
      </c>
      <c r="BK489" s="219">
        <f>ROUND(I489*H489,2)</f>
        <v>0</v>
      </c>
      <c r="BL489" s="20" t="s">
        <v>125</v>
      </c>
      <c r="BM489" s="218" t="s">
        <v>442</v>
      </c>
    </row>
    <row r="490" s="2" customFormat="1">
      <c r="A490" s="41"/>
      <c r="B490" s="42"/>
      <c r="C490" s="43"/>
      <c r="D490" s="220" t="s">
        <v>127</v>
      </c>
      <c r="E490" s="43"/>
      <c r="F490" s="221" t="s">
        <v>443</v>
      </c>
      <c r="G490" s="43"/>
      <c r="H490" s="43"/>
      <c r="I490" s="222"/>
      <c r="J490" s="43"/>
      <c r="K490" s="43"/>
      <c r="L490" s="47"/>
      <c r="M490" s="223"/>
      <c r="N490" s="224"/>
      <c r="O490" s="87"/>
      <c r="P490" s="87"/>
      <c r="Q490" s="87"/>
      <c r="R490" s="87"/>
      <c r="S490" s="87"/>
      <c r="T490" s="88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T490" s="20" t="s">
        <v>127</v>
      </c>
      <c r="AU490" s="20" t="s">
        <v>80</v>
      </c>
    </row>
    <row r="491" s="13" customFormat="1">
      <c r="A491" s="13"/>
      <c r="B491" s="225"/>
      <c r="C491" s="226"/>
      <c r="D491" s="227" t="s">
        <v>129</v>
      </c>
      <c r="E491" s="228" t="s">
        <v>19</v>
      </c>
      <c r="F491" s="229" t="s">
        <v>444</v>
      </c>
      <c r="G491" s="226"/>
      <c r="H491" s="230">
        <v>45</v>
      </c>
      <c r="I491" s="231"/>
      <c r="J491" s="226"/>
      <c r="K491" s="226"/>
      <c r="L491" s="232"/>
      <c r="M491" s="233"/>
      <c r="N491" s="234"/>
      <c r="O491" s="234"/>
      <c r="P491" s="234"/>
      <c r="Q491" s="234"/>
      <c r="R491" s="234"/>
      <c r="S491" s="234"/>
      <c r="T491" s="235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6" t="s">
        <v>129</v>
      </c>
      <c r="AU491" s="236" t="s">
        <v>80</v>
      </c>
      <c r="AV491" s="13" t="s">
        <v>80</v>
      </c>
      <c r="AW491" s="13" t="s">
        <v>32</v>
      </c>
      <c r="AX491" s="13" t="s">
        <v>70</v>
      </c>
      <c r="AY491" s="236" t="s">
        <v>118</v>
      </c>
    </row>
    <row r="492" s="13" customFormat="1">
      <c r="A492" s="13"/>
      <c r="B492" s="225"/>
      <c r="C492" s="226"/>
      <c r="D492" s="227" t="s">
        <v>129</v>
      </c>
      <c r="E492" s="228" t="s">
        <v>19</v>
      </c>
      <c r="F492" s="229" t="s">
        <v>445</v>
      </c>
      <c r="G492" s="226"/>
      <c r="H492" s="230">
        <v>95</v>
      </c>
      <c r="I492" s="231"/>
      <c r="J492" s="226"/>
      <c r="K492" s="226"/>
      <c r="L492" s="232"/>
      <c r="M492" s="233"/>
      <c r="N492" s="234"/>
      <c r="O492" s="234"/>
      <c r="P492" s="234"/>
      <c r="Q492" s="234"/>
      <c r="R492" s="234"/>
      <c r="S492" s="234"/>
      <c r="T492" s="235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6" t="s">
        <v>129</v>
      </c>
      <c r="AU492" s="236" t="s">
        <v>80</v>
      </c>
      <c r="AV492" s="13" t="s">
        <v>80</v>
      </c>
      <c r="AW492" s="13" t="s">
        <v>32</v>
      </c>
      <c r="AX492" s="13" t="s">
        <v>70</v>
      </c>
      <c r="AY492" s="236" t="s">
        <v>118</v>
      </c>
    </row>
    <row r="493" s="14" customFormat="1">
      <c r="A493" s="14"/>
      <c r="B493" s="237"/>
      <c r="C493" s="238"/>
      <c r="D493" s="227" t="s">
        <v>129</v>
      </c>
      <c r="E493" s="239" t="s">
        <v>19</v>
      </c>
      <c r="F493" s="240" t="s">
        <v>132</v>
      </c>
      <c r="G493" s="238"/>
      <c r="H493" s="241">
        <v>140</v>
      </c>
      <c r="I493" s="242"/>
      <c r="J493" s="238"/>
      <c r="K493" s="238"/>
      <c r="L493" s="243"/>
      <c r="M493" s="244"/>
      <c r="N493" s="245"/>
      <c r="O493" s="245"/>
      <c r="P493" s="245"/>
      <c r="Q493" s="245"/>
      <c r="R493" s="245"/>
      <c r="S493" s="245"/>
      <c r="T493" s="246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47" t="s">
        <v>129</v>
      </c>
      <c r="AU493" s="247" t="s">
        <v>80</v>
      </c>
      <c r="AV493" s="14" t="s">
        <v>125</v>
      </c>
      <c r="AW493" s="14" t="s">
        <v>32</v>
      </c>
      <c r="AX493" s="14" t="s">
        <v>78</v>
      </c>
      <c r="AY493" s="247" t="s">
        <v>118</v>
      </c>
    </row>
    <row r="494" s="2" customFormat="1" ht="16.5" customHeight="1">
      <c r="A494" s="41"/>
      <c r="B494" s="42"/>
      <c r="C494" s="269" t="s">
        <v>446</v>
      </c>
      <c r="D494" s="269" t="s">
        <v>399</v>
      </c>
      <c r="E494" s="270" t="s">
        <v>447</v>
      </c>
      <c r="F494" s="271" t="s">
        <v>448</v>
      </c>
      <c r="G494" s="272" t="s">
        <v>449</v>
      </c>
      <c r="H494" s="273">
        <v>2.7999999999999998</v>
      </c>
      <c r="I494" s="274"/>
      <c r="J494" s="275">
        <f>ROUND(I494*H494,2)</f>
        <v>0</v>
      </c>
      <c r="K494" s="271" t="s">
        <v>124</v>
      </c>
      <c r="L494" s="276"/>
      <c r="M494" s="277" t="s">
        <v>19</v>
      </c>
      <c r="N494" s="278" t="s">
        <v>41</v>
      </c>
      <c r="O494" s="87"/>
      <c r="P494" s="216">
        <f>O494*H494</f>
        <v>0</v>
      </c>
      <c r="Q494" s="216">
        <v>0.001</v>
      </c>
      <c r="R494" s="216">
        <f>Q494*H494</f>
        <v>0.0028</v>
      </c>
      <c r="S494" s="216">
        <v>0</v>
      </c>
      <c r="T494" s="217">
        <f>S494*H494</f>
        <v>0</v>
      </c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R494" s="218" t="s">
        <v>202</v>
      </c>
      <c r="AT494" s="218" t="s">
        <v>399</v>
      </c>
      <c r="AU494" s="218" t="s">
        <v>80</v>
      </c>
      <c r="AY494" s="20" t="s">
        <v>118</v>
      </c>
      <c r="BE494" s="219">
        <f>IF(N494="základní",J494,0)</f>
        <v>0</v>
      </c>
      <c r="BF494" s="219">
        <f>IF(N494="snížená",J494,0)</f>
        <v>0</v>
      </c>
      <c r="BG494" s="219">
        <f>IF(N494="zákl. přenesená",J494,0)</f>
        <v>0</v>
      </c>
      <c r="BH494" s="219">
        <f>IF(N494="sníž. přenesená",J494,0)</f>
        <v>0</v>
      </c>
      <c r="BI494" s="219">
        <f>IF(N494="nulová",J494,0)</f>
        <v>0</v>
      </c>
      <c r="BJ494" s="20" t="s">
        <v>78</v>
      </c>
      <c r="BK494" s="219">
        <f>ROUND(I494*H494,2)</f>
        <v>0</v>
      </c>
      <c r="BL494" s="20" t="s">
        <v>125</v>
      </c>
      <c r="BM494" s="218" t="s">
        <v>450</v>
      </c>
    </row>
    <row r="495" s="13" customFormat="1">
      <c r="A495" s="13"/>
      <c r="B495" s="225"/>
      <c r="C495" s="226"/>
      <c r="D495" s="227" t="s">
        <v>129</v>
      </c>
      <c r="E495" s="226"/>
      <c r="F495" s="229" t="s">
        <v>451</v>
      </c>
      <c r="G495" s="226"/>
      <c r="H495" s="230">
        <v>2.7999999999999998</v>
      </c>
      <c r="I495" s="231"/>
      <c r="J495" s="226"/>
      <c r="K495" s="226"/>
      <c r="L495" s="232"/>
      <c r="M495" s="233"/>
      <c r="N495" s="234"/>
      <c r="O495" s="234"/>
      <c r="P495" s="234"/>
      <c r="Q495" s="234"/>
      <c r="R495" s="234"/>
      <c r="S495" s="234"/>
      <c r="T495" s="235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6" t="s">
        <v>129</v>
      </c>
      <c r="AU495" s="236" t="s">
        <v>80</v>
      </c>
      <c r="AV495" s="13" t="s">
        <v>80</v>
      </c>
      <c r="AW495" s="13" t="s">
        <v>4</v>
      </c>
      <c r="AX495" s="13" t="s">
        <v>78</v>
      </c>
      <c r="AY495" s="236" t="s">
        <v>118</v>
      </c>
    </row>
    <row r="496" s="12" customFormat="1" ht="22.8" customHeight="1">
      <c r="A496" s="12"/>
      <c r="B496" s="191"/>
      <c r="C496" s="192"/>
      <c r="D496" s="193" t="s">
        <v>69</v>
      </c>
      <c r="E496" s="205" t="s">
        <v>139</v>
      </c>
      <c r="F496" s="205" t="s">
        <v>452</v>
      </c>
      <c r="G496" s="192"/>
      <c r="H496" s="192"/>
      <c r="I496" s="195"/>
      <c r="J496" s="206">
        <f>BK496</f>
        <v>0</v>
      </c>
      <c r="K496" s="192"/>
      <c r="L496" s="197"/>
      <c r="M496" s="198"/>
      <c r="N496" s="199"/>
      <c r="O496" s="199"/>
      <c r="P496" s="200">
        <f>SUM(P497:P512)</f>
        <v>0</v>
      </c>
      <c r="Q496" s="199"/>
      <c r="R496" s="200">
        <f>SUM(R497:R512)</f>
        <v>0</v>
      </c>
      <c r="S496" s="199"/>
      <c r="T496" s="201">
        <f>SUM(T497:T512)</f>
        <v>100.38820000000001</v>
      </c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R496" s="202" t="s">
        <v>78</v>
      </c>
      <c r="AT496" s="203" t="s">
        <v>69</v>
      </c>
      <c r="AU496" s="203" t="s">
        <v>78</v>
      </c>
      <c r="AY496" s="202" t="s">
        <v>118</v>
      </c>
      <c r="BK496" s="204">
        <f>SUM(BK497:BK512)</f>
        <v>0</v>
      </c>
    </row>
    <row r="497" s="2" customFormat="1" ht="21.75" customHeight="1">
      <c r="A497" s="41"/>
      <c r="B497" s="42"/>
      <c r="C497" s="207" t="s">
        <v>453</v>
      </c>
      <c r="D497" s="207" t="s">
        <v>120</v>
      </c>
      <c r="E497" s="208" t="s">
        <v>454</v>
      </c>
      <c r="F497" s="209" t="s">
        <v>455</v>
      </c>
      <c r="G497" s="210" t="s">
        <v>238</v>
      </c>
      <c r="H497" s="211">
        <v>23.082999999999998</v>
      </c>
      <c r="I497" s="212"/>
      <c r="J497" s="213">
        <f>ROUND(I497*H497,2)</f>
        <v>0</v>
      </c>
      <c r="K497" s="209" t="s">
        <v>124</v>
      </c>
      <c r="L497" s="47"/>
      <c r="M497" s="214" t="s">
        <v>19</v>
      </c>
      <c r="N497" s="215" t="s">
        <v>41</v>
      </c>
      <c r="O497" s="87"/>
      <c r="P497" s="216">
        <f>O497*H497</f>
        <v>0</v>
      </c>
      <c r="Q497" s="216">
        <v>0</v>
      </c>
      <c r="R497" s="216">
        <f>Q497*H497</f>
        <v>0</v>
      </c>
      <c r="S497" s="216">
        <v>2.2000000000000002</v>
      </c>
      <c r="T497" s="217">
        <f>S497*H497</f>
        <v>50.782600000000002</v>
      </c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R497" s="218" t="s">
        <v>125</v>
      </c>
      <c r="AT497" s="218" t="s">
        <v>120</v>
      </c>
      <c r="AU497" s="218" t="s">
        <v>80</v>
      </c>
      <c r="AY497" s="20" t="s">
        <v>118</v>
      </c>
      <c r="BE497" s="219">
        <f>IF(N497="základní",J497,0)</f>
        <v>0</v>
      </c>
      <c r="BF497" s="219">
        <f>IF(N497="snížená",J497,0)</f>
        <v>0</v>
      </c>
      <c r="BG497" s="219">
        <f>IF(N497="zákl. přenesená",J497,0)</f>
        <v>0</v>
      </c>
      <c r="BH497" s="219">
        <f>IF(N497="sníž. přenesená",J497,0)</f>
        <v>0</v>
      </c>
      <c r="BI497" s="219">
        <f>IF(N497="nulová",J497,0)</f>
        <v>0</v>
      </c>
      <c r="BJ497" s="20" t="s">
        <v>78</v>
      </c>
      <c r="BK497" s="219">
        <f>ROUND(I497*H497,2)</f>
        <v>0</v>
      </c>
      <c r="BL497" s="20" t="s">
        <v>125</v>
      </c>
      <c r="BM497" s="218" t="s">
        <v>456</v>
      </c>
    </row>
    <row r="498" s="2" customFormat="1">
      <c r="A498" s="41"/>
      <c r="B498" s="42"/>
      <c r="C498" s="43"/>
      <c r="D498" s="220" t="s">
        <v>127</v>
      </c>
      <c r="E498" s="43"/>
      <c r="F498" s="221" t="s">
        <v>457</v>
      </c>
      <c r="G498" s="43"/>
      <c r="H498" s="43"/>
      <c r="I498" s="222"/>
      <c r="J498" s="43"/>
      <c r="K498" s="43"/>
      <c r="L498" s="47"/>
      <c r="M498" s="223"/>
      <c r="N498" s="224"/>
      <c r="O498" s="87"/>
      <c r="P498" s="87"/>
      <c r="Q498" s="87"/>
      <c r="R498" s="87"/>
      <c r="S498" s="87"/>
      <c r="T498" s="88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T498" s="20" t="s">
        <v>127</v>
      </c>
      <c r="AU498" s="20" t="s">
        <v>80</v>
      </c>
    </row>
    <row r="499" s="13" customFormat="1">
      <c r="A499" s="13"/>
      <c r="B499" s="225"/>
      <c r="C499" s="226"/>
      <c r="D499" s="227" t="s">
        <v>129</v>
      </c>
      <c r="E499" s="228" t="s">
        <v>19</v>
      </c>
      <c r="F499" s="229" t="s">
        <v>308</v>
      </c>
      <c r="G499" s="226"/>
      <c r="H499" s="230">
        <v>4.2000000000000002</v>
      </c>
      <c r="I499" s="231"/>
      <c r="J499" s="226"/>
      <c r="K499" s="226"/>
      <c r="L499" s="232"/>
      <c r="M499" s="233"/>
      <c r="N499" s="234"/>
      <c r="O499" s="234"/>
      <c r="P499" s="234"/>
      <c r="Q499" s="234"/>
      <c r="R499" s="234"/>
      <c r="S499" s="234"/>
      <c r="T499" s="235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6" t="s">
        <v>129</v>
      </c>
      <c r="AU499" s="236" t="s">
        <v>80</v>
      </c>
      <c r="AV499" s="13" t="s">
        <v>80</v>
      </c>
      <c r="AW499" s="13" t="s">
        <v>32</v>
      </c>
      <c r="AX499" s="13" t="s">
        <v>70</v>
      </c>
      <c r="AY499" s="236" t="s">
        <v>118</v>
      </c>
    </row>
    <row r="500" s="13" customFormat="1">
      <c r="A500" s="13"/>
      <c r="B500" s="225"/>
      <c r="C500" s="226"/>
      <c r="D500" s="227" t="s">
        <v>129</v>
      </c>
      <c r="E500" s="228" t="s">
        <v>19</v>
      </c>
      <c r="F500" s="229" t="s">
        <v>309</v>
      </c>
      <c r="G500" s="226"/>
      <c r="H500" s="230">
        <v>3.9249999999999998</v>
      </c>
      <c r="I500" s="231"/>
      <c r="J500" s="226"/>
      <c r="K500" s="226"/>
      <c r="L500" s="232"/>
      <c r="M500" s="233"/>
      <c r="N500" s="234"/>
      <c r="O500" s="234"/>
      <c r="P500" s="234"/>
      <c r="Q500" s="234"/>
      <c r="R500" s="234"/>
      <c r="S500" s="234"/>
      <c r="T500" s="235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6" t="s">
        <v>129</v>
      </c>
      <c r="AU500" s="236" t="s">
        <v>80</v>
      </c>
      <c r="AV500" s="13" t="s">
        <v>80</v>
      </c>
      <c r="AW500" s="13" t="s">
        <v>32</v>
      </c>
      <c r="AX500" s="13" t="s">
        <v>70</v>
      </c>
      <c r="AY500" s="236" t="s">
        <v>118</v>
      </c>
    </row>
    <row r="501" s="13" customFormat="1">
      <c r="A501" s="13"/>
      <c r="B501" s="225"/>
      <c r="C501" s="226"/>
      <c r="D501" s="227" t="s">
        <v>129</v>
      </c>
      <c r="E501" s="228" t="s">
        <v>19</v>
      </c>
      <c r="F501" s="229" t="s">
        <v>310</v>
      </c>
      <c r="G501" s="226"/>
      <c r="H501" s="230">
        <v>7.3289999999999997</v>
      </c>
      <c r="I501" s="231"/>
      <c r="J501" s="226"/>
      <c r="K501" s="226"/>
      <c r="L501" s="232"/>
      <c r="M501" s="233"/>
      <c r="N501" s="234"/>
      <c r="O501" s="234"/>
      <c r="P501" s="234"/>
      <c r="Q501" s="234"/>
      <c r="R501" s="234"/>
      <c r="S501" s="234"/>
      <c r="T501" s="235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6" t="s">
        <v>129</v>
      </c>
      <c r="AU501" s="236" t="s">
        <v>80</v>
      </c>
      <c r="AV501" s="13" t="s">
        <v>80</v>
      </c>
      <c r="AW501" s="13" t="s">
        <v>32</v>
      </c>
      <c r="AX501" s="13" t="s">
        <v>70</v>
      </c>
      <c r="AY501" s="236" t="s">
        <v>118</v>
      </c>
    </row>
    <row r="502" s="13" customFormat="1">
      <c r="A502" s="13"/>
      <c r="B502" s="225"/>
      <c r="C502" s="226"/>
      <c r="D502" s="227" t="s">
        <v>129</v>
      </c>
      <c r="E502" s="228" t="s">
        <v>19</v>
      </c>
      <c r="F502" s="229" t="s">
        <v>311</v>
      </c>
      <c r="G502" s="226"/>
      <c r="H502" s="230">
        <v>6.3879999999999999</v>
      </c>
      <c r="I502" s="231"/>
      <c r="J502" s="226"/>
      <c r="K502" s="226"/>
      <c r="L502" s="232"/>
      <c r="M502" s="233"/>
      <c r="N502" s="234"/>
      <c r="O502" s="234"/>
      <c r="P502" s="234"/>
      <c r="Q502" s="234"/>
      <c r="R502" s="234"/>
      <c r="S502" s="234"/>
      <c r="T502" s="235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6" t="s">
        <v>129</v>
      </c>
      <c r="AU502" s="236" t="s">
        <v>80</v>
      </c>
      <c r="AV502" s="13" t="s">
        <v>80</v>
      </c>
      <c r="AW502" s="13" t="s">
        <v>32</v>
      </c>
      <c r="AX502" s="13" t="s">
        <v>70</v>
      </c>
      <c r="AY502" s="236" t="s">
        <v>118</v>
      </c>
    </row>
    <row r="503" s="16" customFormat="1">
      <c r="A503" s="16"/>
      <c r="B503" s="258"/>
      <c r="C503" s="259"/>
      <c r="D503" s="227" t="s">
        <v>129</v>
      </c>
      <c r="E503" s="260" t="s">
        <v>19</v>
      </c>
      <c r="F503" s="261" t="s">
        <v>153</v>
      </c>
      <c r="G503" s="259"/>
      <c r="H503" s="262">
        <v>21.841999999999999</v>
      </c>
      <c r="I503" s="263"/>
      <c r="J503" s="259"/>
      <c r="K503" s="259"/>
      <c r="L503" s="264"/>
      <c r="M503" s="265"/>
      <c r="N503" s="266"/>
      <c r="O503" s="266"/>
      <c r="P503" s="266"/>
      <c r="Q503" s="266"/>
      <c r="R503" s="266"/>
      <c r="S503" s="266"/>
      <c r="T503" s="267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T503" s="268" t="s">
        <v>129</v>
      </c>
      <c r="AU503" s="268" t="s">
        <v>80</v>
      </c>
      <c r="AV503" s="16" t="s">
        <v>139</v>
      </c>
      <c r="AW503" s="16" t="s">
        <v>32</v>
      </c>
      <c r="AX503" s="16" t="s">
        <v>70</v>
      </c>
      <c r="AY503" s="268" t="s">
        <v>118</v>
      </c>
    </row>
    <row r="504" s="13" customFormat="1">
      <c r="A504" s="13"/>
      <c r="B504" s="225"/>
      <c r="C504" s="226"/>
      <c r="D504" s="227" t="s">
        <v>129</v>
      </c>
      <c r="E504" s="228" t="s">
        <v>19</v>
      </c>
      <c r="F504" s="229" t="s">
        <v>312</v>
      </c>
      <c r="G504" s="226"/>
      <c r="H504" s="230">
        <v>0.377</v>
      </c>
      <c r="I504" s="231"/>
      <c r="J504" s="226"/>
      <c r="K504" s="226"/>
      <c r="L504" s="232"/>
      <c r="M504" s="233"/>
      <c r="N504" s="234"/>
      <c r="O504" s="234"/>
      <c r="P504" s="234"/>
      <c r="Q504" s="234"/>
      <c r="R504" s="234"/>
      <c r="S504" s="234"/>
      <c r="T504" s="235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6" t="s">
        <v>129</v>
      </c>
      <c r="AU504" s="236" t="s">
        <v>80</v>
      </c>
      <c r="AV504" s="13" t="s">
        <v>80</v>
      </c>
      <c r="AW504" s="13" t="s">
        <v>32</v>
      </c>
      <c r="AX504" s="13" t="s">
        <v>70</v>
      </c>
      <c r="AY504" s="236" t="s">
        <v>118</v>
      </c>
    </row>
    <row r="505" s="13" customFormat="1">
      <c r="A505" s="13"/>
      <c r="B505" s="225"/>
      <c r="C505" s="226"/>
      <c r="D505" s="227" t="s">
        <v>129</v>
      </c>
      <c r="E505" s="228" t="s">
        <v>19</v>
      </c>
      <c r="F505" s="229" t="s">
        <v>313</v>
      </c>
      <c r="G505" s="226"/>
      <c r="H505" s="230">
        <v>0.86399999999999999</v>
      </c>
      <c r="I505" s="231"/>
      <c r="J505" s="226"/>
      <c r="K505" s="226"/>
      <c r="L505" s="232"/>
      <c r="M505" s="233"/>
      <c r="N505" s="234"/>
      <c r="O505" s="234"/>
      <c r="P505" s="234"/>
      <c r="Q505" s="234"/>
      <c r="R505" s="234"/>
      <c r="S505" s="234"/>
      <c r="T505" s="235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6" t="s">
        <v>129</v>
      </c>
      <c r="AU505" s="236" t="s">
        <v>80</v>
      </c>
      <c r="AV505" s="13" t="s">
        <v>80</v>
      </c>
      <c r="AW505" s="13" t="s">
        <v>32</v>
      </c>
      <c r="AX505" s="13" t="s">
        <v>70</v>
      </c>
      <c r="AY505" s="236" t="s">
        <v>118</v>
      </c>
    </row>
    <row r="506" s="16" customFormat="1">
      <c r="A506" s="16"/>
      <c r="B506" s="258"/>
      <c r="C506" s="259"/>
      <c r="D506" s="227" t="s">
        <v>129</v>
      </c>
      <c r="E506" s="260" t="s">
        <v>19</v>
      </c>
      <c r="F506" s="261" t="s">
        <v>153</v>
      </c>
      <c r="G506" s="259"/>
      <c r="H506" s="262">
        <v>1.2410000000000001</v>
      </c>
      <c r="I506" s="263"/>
      <c r="J506" s="259"/>
      <c r="K506" s="259"/>
      <c r="L506" s="264"/>
      <c r="M506" s="265"/>
      <c r="N506" s="266"/>
      <c r="O506" s="266"/>
      <c r="P506" s="266"/>
      <c r="Q506" s="266"/>
      <c r="R506" s="266"/>
      <c r="S506" s="266"/>
      <c r="T506" s="267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T506" s="268" t="s">
        <v>129</v>
      </c>
      <c r="AU506" s="268" t="s">
        <v>80</v>
      </c>
      <c r="AV506" s="16" t="s">
        <v>139</v>
      </c>
      <c r="AW506" s="16" t="s">
        <v>32</v>
      </c>
      <c r="AX506" s="16" t="s">
        <v>70</v>
      </c>
      <c r="AY506" s="268" t="s">
        <v>118</v>
      </c>
    </row>
    <row r="507" s="14" customFormat="1">
      <c r="A507" s="14"/>
      <c r="B507" s="237"/>
      <c r="C507" s="238"/>
      <c r="D507" s="227" t="s">
        <v>129</v>
      </c>
      <c r="E507" s="239" t="s">
        <v>19</v>
      </c>
      <c r="F507" s="240" t="s">
        <v>132</v>
      </c>
      <c r="G507" s="238"/>
      <c r="H507" s="241">
        <v>23.082999999999998</v>
      </c>
      <c r="I507" s="242"/>
      <c r="J507" s="238"/>
      <c r="K507" s="238"/>
      <c r="L507" s="243"/>
      <c r="M507" s="244"/>
      <c r="N507" s="245"/>
      <c r="O507" s="245"/>
      <c r="P507" s="245"/>
      <c r="Q507" s="245"/>
      <c r="R507" s="245"/>
      <c r="S507" s="245"/>
      <c r="T507" s="246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47" t="s">
        <v>129</v>
      </c>
      <c r="AU507" s="247" t="s">
        <v>80</v>
      </c>
      <c r="AV507" s="14" t="s">
        <v>125</v>
      </c>
      <c r="AW507" s="14" t="s">
        <v>32</v>
      </c>
      <c r="AX507" s="14" t="s">
        <v>78</v>
      </c>
      <c r="AY507" s="247" t="s">
        <v>118</v>
      </c>
    </row>
    <row r="508" s="2" customFormat="1" ht="21.75" customHeight="1">
      <c r="A508" s="41"/>
      <c r="B508" s="42"/>
      <c r="C508" s="207" t="s">
        <v>458</v>
      </c>
      <c r="D508" s="207" t="s">
        <v>120</v>
      </c>
      <c r="E508" s="208" t="s">
        <v>459</v>
      </c>
      <c r="F508" s="209" t="s">
        <v>460</v>
      </c>
      <c r="G508" s="210" t="s">
        <v>238</v>
      </c>
      <c r="H508" s="211">
        <v>20.669</v>
      </c>
      <c r="I508" s="212"/>
      <c r="J508" s="213">
        <f>ROUND(I508*H508,2)</f>
        <v>0</v>
      </c>
      <c r="K508" s="209" t="s">
        <v>124</v>
      </c>
      <c r="L508" s="47"/>
      <c r="M508" s="214" t="s">
        <v>19</v>
      </c>
      <c r="N508" s="215" t="s">
        <v>41</v>
      </c>
      <c r="O508" s="87"/>
      <c r="P508" s="216">
        <f>O508*H508</f>
        <v>0</v>
      </c>
      <c r="Q508" s="216">
        <v>0</v>
      </c>
      <c r="R508" s="216">
        <f>Q508*H508</f>
        <v>0</v>
      </c>
      <c r="S508" s="216">
        <v>2.3999999999999999</v>
      </c>
      <c r="T508" s="217">
        <f>S508*H508</f>
        <v>49.605600000000003</v>
      </c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R508" s="218" t="s">
        <v>125</v>
      </c>
      <c r="AT508" s="218" t="s">
        <v>120</v>
      </c>
      <c r="AU508" s="218" t="s">
        <v>80</v>
      </c>
      <c r="AY508" s="20" t="s">
        <v>118</v>
      </c>
      <c r="BE508" s="219">
        <f>IF(N508="základní",J508,0)</f>
        <v>0</v>
      </c>
      <c r="BF508" s="219">
        <f>IF(N508="snížená",J508,0)</f>
        <v>0</v>
      </c>
      <c r="BG508" s="219">
        <f>IF(N508="zákl. přenesená",J508,0)</f>
        <v>0</v>
      </c>
      <c r="BH508" s="219">
        <f>IF(N508="sníž. přenesená",J508,0)</f>
        <v>0</v>
      </c>
      <c r="BI508" s="219">
        <f>IF(N508="nulová",J508,0)</f>
        <v>0</v>
      </c>
      <c r="BJ508" s="20" t="s">
        <v>78</v>
      </c>
      <c r="BK508" s="219">
        <f>ROUND(I508*H508,2)</f>
        <v>0</v>
      </c>
      <c r="BL508" s="20" t="s">
        <v>125</v>
      </c>
      <c r="BM508" s="218" t="s">
        <v>461</v>
      </c>
    </row>
    <row r="509" s="2" customFormat="1">
      <c r="A509" s="41"/>
      <c r="B509" s="42"/>
      <c r="C509" s="43"/>
      <c r="D509" s="220" t="s">
        <v>127</v>
      </c>
      <c r="E509" s="43"/>
      <c r="F509" s="221" t="s">
        <v>462</v>
      </c>
      <c r="G509" s="43"/>
      <c r="H509" s="43"/>
      <c r="I509" s="222"/>
      <c r="J509" s="43"/>
      <c r="K509" s="43"/>
      <c r="L509" s="47"/>
      <c r="M509" s="223"/>
      <c r="N509" s="224"/>
      <c r="O509" s="87"/>
      <c r="P509" s="87"/>
      <c r="Q509" s="87"/>
      <c r="R509" s="87"/>
      <c r="S509" s="87"/>
      <c r="T509" s="88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T509" s="20" t="s">
        <v>127</v>
      </c>
      <c r="AU509" s="20" t="s">
        <v>80</v>
      </c>
    </row>
    <row r="510" s="13" customFormat="1">
      <c r="A510" s="13"/>
      <c r="B510" s="225"/>
      <c r="C510" s="226"/>
      <c r="D510" s="227" t="s">
        <v>129</v>
      </c>
      <c r="E510" s="228" t="s">
        <v>19</v>
      </c>
      <c r="F510" s="229" t="s">
        <v>314</v>
      </c>
      <c r="G510" s="226"/>
      <c r="H510" s="230">
        <v>16.393000000000001</v>
      </c>
      <c r="I510" s="231"/>
      <c r="J510" s="226"/>
      <c r="K510" s="226"/>
      <c r="L510" s="232"/>
      <c r="M510" s="233"/>
      <c r="N510" s="234"/>
      <c r="O510" s="234"/>
      <c r="P510" s="234"/>
      <c r="Q510" s="234"/>
      <c r="R510" s="234"/>
      <c r="S510" s="234"/>
      <c r="T510" s="235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6" t="s">
        <v>129</v>
      </c>
      <c r="AU510" s="236" t="s">
        <v>80</v>
      </c>
      <c r="AV510" s="13" t="s">
        <v>80</v>
      </c>
      <c r="AW510" s="13" t="s">
        <v>32</v>
      </c>
      <c r="AX510" s="13" t="s">
        <v>70</v>
      </c>
      <c r="AY510" s="236" t="s">
        <v>118</v>
      </c>
    </row>
    <row r="511" s="13" customFormat="1">
      <c r="A511" s="13"/>
      <c r="B511" s="225"/>
      <c r="C511" s="226"/>
      <c r="D511" s="227" t="s">
        <v>129</v>
      </c>
      <c r="E511" s="228" t="s">
        <v>19</v>
      </c>
      <c r="F511" s="229" t="s">
        <v>315</v>
      </c>
      <c r="G511" s="226"/>
      <c r="H511" s="230">
        <v>4.2759999999999998</v>
      </c>
      <c r="I511" s="231"/>
      <c r="J511" s="226"/>
      <c r="K511" s="226"/>
      <c r="L511" s="232"/>
      <c r="M511" s="233"/>
      <c r="N511" s="234"/>
      <c r="O511" s="234"/>
      <c r="P511" s="234"/>
      <c r="Q511" s="234"/>
      <c r="R511" s="234"/>
      <c r="S511" s="234"/>
      <c r="T511" s="235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6" t="s">
        <v>129</v>
      </c>
      <c r="AU511" s="236" t="s">
        <v>80</v>
      </c>
      <c r="AV511" s="13" t="s">
        <v>80</v>
      </c>
      <c r="AW511" s="13" t="s">
        <v>32</v>
      </c>
      <c r="AX511" s="13" t="s">
        <v>70</v>
      </c>
      <c r="AY511" s="236" t="s">
        <v>118</v>
      </c>
    </row>
    <row r="512" s="14" customFormat="1">
      <c r="A512" s="14"/>
      <c r="B512" s="237"/>
      <c r="C512" s="238"/>
      <c r="D512" s="227" t="s">
        <v>129</v>
      </c>
      <c r="E512" s="239" t="s">
        <v>19</v>
      </c>
      <c r="F512" s="240" t="s">
        <v>132</v>
      </c>
      <c r="G512" s="238"/>
      <c r="H512" s="241">
        <v>20.669</v>
      </c>
      <c r="I512" s="242"/>
      <c r="J512" s="238"/>
      <c r="K512" s="238"/>
      <c r="L512" s="243"/>
      <c r="M512" s="244"/>
      <c r="N512" s="245"/>
      <c r="O512" s="245"/>
      <c r="P512" s="245"/>
      <c r="Q512" s="245"/>
      <c r="R512" s="245"/>
      <c r="S512" s="245"/>
      <c r="T512" s="246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47" t="s">
        <v>129</v>
      </c>
      <c r="AU512" s="247" t="s">
        <v>80</v>
      </c>
      <c r="AV512" s="14" t="s">
        <v>125</v>
      </c>
      <c r="AW512" s="14" t="s">
        <v>32</v>
      </c>
      <c r="AX512" s="14" t="s">
        <v>78</v>
      </c>
      <c r="AY512" s="247" t="s">
        <v>118</v>
      </c>
    </row>
    <row r="513" s="12" customFormat="1" ht="22.8" customHeight="1">
      <c r="A513" s="12"/>
      <c r="B513" s="191"/>
      <c r="C513" s="192"/>
      <c r="D513" s="193" t="s">
        <v>69</v>
      </c>
      <c r="E513" s="205" t="s">
        <v>125</v>
      </c>
      <c r="F513" s="205" t="s">
        <v>463</v>
      </c>
      <c r="G513" s="192"/>
      <c r="H513" s="192"/>
      <c r="I513" s="195"/>
      <c r="J513" s="206">
        <f>BK513</f>
        <v>0</v>
      </c>
      <c r="K513" s="192"/>
      <c r="L513" s="197"/>
      <c r="M513" s="198"/>
      <c r="N513" s="199"/>
      <c r="O513" s="199"/>
      <c r="P513" s="200">
        <f>SUM(P514:P572)</f>
        <v>0</v>
      </c>
      <c r="Q513" s="199"/>
      <c r="R513" s="200">
        <f>SUM(R514:R572)</f>
        <v>3.6584243999999999</v>
      </c>
      <c r="S513" s="199"/>
      <c r="T513" s="201">
        <f>SUM(T514:T572)</f>
        <v>0</v>
      </c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R513" s="202" t="s">
        <v>78</v>
      </c>
      <c r="AT513" s="203" t="s">
        <v>69</v>
      </c>
      <c r="AU513" s="203" t="s">
        <v>78</v>
      </c>
      <c r="AY513" s="202" t="s">
        <v>118</v>
      </c>
      <c r="BK513" s="204">
        <f>SUM(BK514:BK572)</f>
        <v>0</v>
      </c>
    </row>
    <row r="514" s="2" customFormat="1" ht="16.5" customHeight="1">
      <c r="A514" s="41"/>
      <c r="B514" s="42"/>
      <c r="C514" s="207" t="s">
        <v>464</v>
      </c>
      <c r="D514" s="207" t="s">
        <v>120</v>
      </c>
      <c r="E514" s="208" t="s">
        <v>465</v>
      </c>
      <c r="F514" s="209" t="s">
        <v>466</v>
      </c>
      <c r="G514" s="210" t="s">
        <v>238</v>
      </c>
      <c r="H514" s="211">
        <v>155.798</v>
      </c>
      <c r="I514" s="212"/>
      <c r="J514" s="213">
        <f>ROUND(I514*H514,2)</f>
        <v>0</v>
      </c>
      <c r="K514" s="209" t="s">
        <v>124</v>
      </c>
      <c r="L514" s="47"/>
      <c r="M514" s="214" t="s">
        <v>19</v>
      </c>
      <c r="N514" s="215" t="s">
        <v>41</v>
      </c>
      <c r="O514" s="87"/>
      <c r="P514" s="216">
        <f>O514*H514</f>
        <v>0</v>
      </c>
      <c r="Q514" s="216">
        <v>0</v>
      </c>
      <c r="R514" s="216">
        <f>Q514*H514</f>
        <v>0</v>
      </c>
      <c r="S514" s="216">
        <v>0</v>
      </c>
      <c r="T514" s="217">
        <f>S514*H514</f>
        <v>0</v>
      </c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R514" s="218" t="s">
        <v>125</v>
      </c>
      <c r="AT514" s="218" t="s">
        <v>120</v>
      </c>
      <c r="AU514" s="218" t="s">
        <v>80</v>
      </c>
      <c r="AY514" s="20" t="s">
        <v>118</v>
      </c>
      <c r="BE514" s="219">
        <f>IF(N514="základní",J514,0)</f>
        <v>0</v>
      </c>
      <c r="BF514" s="219">
        <f>IF(N514="snížená",J514,0)</f>
        <v>0</v>
      </c>
      <c r="BG514" s="219">
        <f>IF(N514="zákl. přenesená",J514,0)</f>
        <v>0</v>
      </c>
      <c r="BH514" s="219">
        <f>IF(N514="sníž. přenesená",J514,0)</f>
        <v>0</v>
      </c>
      <c r="BI514" s="219">
        <f>IF(N514="nulová",J514,0)</f>
        <v>0</v>
      </c>
      <c r="BJ514" s="20" t="s">
        <v>78</v>
      </c>
      <c r="BK514" s="219">
        <f>ROUND(I514*H514,2)</f>
        <v>0</v>
      </c>
      <c r="BL514" s="20" t="s">
        <v>125</v>
      </c>
      <c r="BM514" s="218" t="s">
        <v>467</v>
      </c>
    </row>
    <row r="515" s="2" customFormat="1">
      <c r="A515" s="41"/>
      <c r="B515" s="42"/>
      <c r="C515" s="43"/>
      <c r="D515" s="220" t="s">
        <v>127</v>
      </c>
      <c r="E515" s="43"/>
      <c r="F515" s="221" t="s">
        <v>468</v>
      </c>
      <c r="G515" s="43"/>
      <c r="H515" s="43"/>
      <c r="I515" s="222"/>
      <c r="J515" s="43"/>
      <c r="K515" s="43"/>
      <c r="L515" s="47"/>
      <c r="M515" s="223"/>
      <c r="N515" s="224"/>
      <c r="O515" s="87"/>
      <c r="P515" s="87"/>
      <c r="Q515" s="87"/>
      <c r="R515" s="87"/>
      <c r="S515" s="87"/>
      <c r="T515" s="88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T515" s="20" t="s">
        <v>127</v>
      </c>
      <c r="AU515" s="20" t="s">
        <v>80</v>
      </c>
    </row>
    <row r="516" s="15" customFormat="1">
      <c r="A516" s="15"/>
      <c r="B516" s="248"/>
      <c r="C516" s="249"/>
      <c r="D516" s="227" t="s">
        <v>129</v>
      </c>
      <c r="E516" s="250" t="s">
        <v>19</v>
      </c>
      <c r="F516" s="251" t="s">
        <v>469</v>
      </c>
      <c r="G516" s="249"/>
      <c r="H516" s="250" t="s">
        <v>19</v>
      </c>
      <c r="I516" s="252"/>
      <c r="J516" s="249"/>
      <c r="K516" s="249"/>
      <c r="L516" s="253"/>
      <c r="M516" s="254"/>
      <c r="N516" s="255"/>
      <c r="O516" s="255"/>
      <c r="P516" s="255"/>
      <c r="Q516" s="255"/>
      <c r="R516" s="255"/>
      <c r="S516" s="255"/>
      <c r="T516" s="256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57" t="s">
        <v>129</v>
      </c>
      <c r="AU516" s="257" t="s">
        <v>80</v>
      </c>
      <c r="AV516" s="15" t="s">
        <v>78</v>
      </c>
      <c r="AW516" s="15" t="s">
        <v>32</v>
      </c>
      <c r="AX516" s="15" t="s">
        <v>70</v>
      </c>
      <c r="AY516" s="257" t="s">
        <v>118</v>
      </c>
    </row>
    <row r="517" s="13" customFormat="1">
      <c r="A517" s="13"/>
      <c r="B517" s="225"/>
      <c r="C517" s="226"/>
      <c r="D517" s="227" t="s">
        <v>129</v>
      </c>
      <c r="E517" s="228" t="s">
        <v>19</v>
      </c>
      <c r="F517" s="229" t="s">
        <v>470</v>
      </c>
      <c r="G517" s="226"/>
      <c r="H517" s="230">
        <v>13.752000000000001</v>
      </c>
      <c r="I517" s="231"/>
      <c r="J517" s="226"/>
      <c r="K517" s="226"/>
      <c r="L517" s="232"/>
      <c r="M517" s="233"/>
      <c r="N517" s="234"/>
      <c r="O517" s="234"/>
      <c r="P517" s="234"/>
      <c r="Q517" s="234"/>
      <c r="R517" s="234"/>
      <c r="S517" s="234"/>
      <c r="T517" s="235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6" t="s">
        <v>129</v>
      </c>
      <c r="AU517" s="236" t="s">
        <v>80</v>
      </c>
      <c r="AV517" s="13" t="s">
        <v>80</v>
      </c>
      <c r="AW517" s="13" t="s">
        <v>32</v>
      </c>
      <c r="AX517" s="13" t="s">
        <v>70</v>
      </c>
      <c r="AY517" s="236" t="s">
        <v>118</v>
      </c>
    </row>
    <row r="518" s="13" customFormat="1">
      <c r="A518" s="13"/>
      <c r="B518" s="225"/>
      <c r="C518" s="226"/>
      <c r="D518" s="227" t="s">
        <v>129</v>
      </c>
      <c r="E518" s="228" t="s">
        <v>19</v>
      </c>
      <c r="F518" s="229" t="s">
        <v>471</v>
      </c>
      <c r="G518" s="226"/>
      <c r="H518" s="230">
        <v>12.852</v>
      </c>
      <c r="I518" s="231"/>
      <c r="J518" s="226"/>
      <c r="K518" s="226"/>
      <c r="L518" s="232"/>
      <c r="M518" s="233"/>
      <c r="N518" s="234"/>
      <c r="O518" s="234"/>
      <c r="P518" s="234"/>
      <c r="Q518" s="234"/>
      <c r="R518" s="234"/>
      <c r="S518" s="234"/>
      <c r="T518" s="235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6" t="s">
        <v>129</v>
      </c>
      <c r="AU518" s="236" t="s">
        <v>80</v>
      </c>
      <c r="AV518" s="13" t="s">
        <v>80</v>
      </c>
      <c r="AW518" s="13" t="s">
        <v>32</v>
      </c>
      <c r="AX518" s="13" t="s">
        <v>70</v>
      </c>
      <c r="AY518" s="236" t="s">
        <v>118</v>
      </c>
    </row>
    <row r="519" s="13" customFormat="1">
      <c r="A519" s="13"/>
      <c r="B519" s="225"/>
      <c r="C519" s="226"/>
      <c r="D519" s="227" t="s">
        <v>129</v>
      </c>
      <c r="E519" s="228" t="s">
        <v>19</v>
      </c>
      <c r="F519" s="229" t="s">
        <v>472</v>
      </c>
      <c r="G519" s="226"/>
      <c r="H519" s="230">
        <v>16.920000000000002</v>
      </c>
      <c r="I519" s="231"/>
      <c r="J519" s="226"/>
      <c r="K519" s="226"/>
      <c r="L519" s="232"/>
      <c r="M519" s="233"/>
      <c r="N519" s="234"/>
      <c r="O519" s="234"/>
      <c r="P519" s="234"/>
      <c r="Q519" s="234"/>
      <c r="R519" s="234"/>
      <c r="S519" s="234"/>
      <c r="T519" s="235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6" t="s">
        <v>129</v>
      </c>
      <c r="AU519" s="236" t="s">
        <v>80</v>
      </c>
      <c r="AV519" s="13" t="s">
        <v>80</v>
      </c>
      <c r="AW519" s="13" t="s">
        <v>32</v>
      </c>
      <c r="AX519" s="13" t="s">
        <v>70</v>
      </c>
      <c r="AY519" s="236" t="s">
        <v>118</v>
      </c>
    </row>
    <row r="520" s="13" customFormat="1">
      <c r="A520" s="13"/>
      <c r="B520" s="225"/>
      <c r="C520" s="226"/>
      <c r="D520" s="227" t="s">
        <v>129</v>
      </c>
      <c r="E520" s="228" t="s">
        <v>19</v>
      </c>
      <c r="F520" s="229" t="s">
        <v>473</v>
      </c>
      <c r="G520" s="226"/>
      <c r="H520" s="230">
        <v>7.0739999999999998</v>
      </c>
      <c r="I520" s="231"/>
      <c r="J520" s="226"/>
      <c r="K520" s="226"/>
      <c r="L520" s="232"/>
      <c r="M520" s="233"/>
      <c r="N520" s="234"/>
      <c r="O520" s="234"/>
      <c r="P520" s="234"/>
      <c r="Q520" s="234"/>
      <c r="R520" s="234"/>
      <c r="S520" s="234"/>
      <c r="T520" s="235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6" t="s">
        <v>129</v>
      </c>
      <c r="AU520" s="236" t="s">
        <v>80</v>
      </c>
      <c r="AV520" s="13" t="s">
        <v>80</v>
      </c>
      <c r="AW520" s="13" t="s">
        <v>32</v>
      </c>
      <c r="AX520" s="13" t="s">
        <v>70</v>
      </c>
      <c r="AY520" s="236" t="s">
        <v>118</v>
      </c>
    </row>
    <row r="521" s="13" customFormat="1">
      <c r="A521" s="13"/>
      <c r="B521" s="225"/>
      <c r="C521" s="226"/>
      <c r="D521" s="227" t="s">
        <v>129</v>
      </c>
      <c r="E521" s="228" t="s">
        <v>19</v>
      </c>
      <c r="F521" s="229" t="s">
        <v>474</v>
      </c>
      <c r="G521" s="226"/>
      <c r="H521" s="230">
        <v>20.916</v>
      </c>
      <c r="I521" s="231"/>
      <c r="J521" s="226"/>
      <c r="K521" s="226"/>
      <c r="L521" s="232"/>
      <c r="M521" s="233"/>
      <c r="N521" s="234"/>
      <c r="O521" s="234"/>
      <c r="P521" s="234"/>
      <c r="Q521" s="234"/>
      <c r="R521" s="234"/>
      <c r="S521" s="234"/>
      <c r="T521" s="235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6" t="s">
        <v>129</v>
      </c>
      <c r="AU521" s="236" t="s">
        <v>80</v>
      </c>
      <c r="AV521" s="13" t="s">
        <v>80</v>
      </c>
      <c r="AW521" s="13" t="s">
        <v>32</v>
      </c>
      <c r="AX521" s="13" t="s">
        <v>70</v>
      </c>
      <c r="AY521" s="236" t="s">
        <v>118</v>
      </c>
    </row>
    <row r="522" s="13" customFormat="1">
      <c r="A522" s="13"/>
      <c r="B522" s="225"/>
      <c r="C522" s="226"/>
      <c r="D522" s="227" t="s">
        <v>129</v>
      </c>
      <c r="E522" s="228" t="s">
        <v>19</v>
      </c>
      <c r="F522" s="229" t="s">
        <v>475</v>
      </c>
      <c r="G522" s="226"/>
      <c r="H522" s="230">
        <v>4.2000000000000002</v>
      </c>
      <c r="I522" s="231"/>
      <c r="J522" s="226"/>
      <c r="K522" s="226"/>
      <c r="L522" s="232"/>
      <c r="M522" s="233"/>
      <c r="N522" s="234"/>
      <c r="O522" s="234"/>
      <c r="P522" s="234"/>
      <c r="Q522" s="234"/>
      <c r="R522" s="234"/>
      <c r="S522" s="234"/>
      <c r="T522" s="235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6" t="s">
        <v>129</v>
      </c>
      <c r="AU522" s="236" t="s">
        <v>80</v>
      </c>
      <c r="AV522" s="13" t="s">
        <v>80</v>
      </c>
      <c r="AW522" s="13" t="s">
        <v>32</v>
      </c>
      <c r="AX522" s="13" t="s">
        <v>70</v>
      </c>
      <c r="AY522" s="236" t="s">
        <v>118</v>
      </c>
    </row>
    <row r="523" s="16" customFormat="1">
      <c r="A523" s="16"/>
      <c r="B523" s="258"/>
      <c r="C523" s="259"/>
      <c r="D523" s="227" t="s">
        <v>129</v>
      </c>
      <c r="E523" s="260" t="s">
        <v>19</v>
      </c>
      <c r="F523" s="261" t="s">
        <v>153</v>
      </c>
      <c r="G523" s="259"/>
      <c r="H523" s="262">
        <v>75.713999999999999</v>
      </c>
      <c r="I523" s="263"/>
      <c r="J523" s="259"/>
      <c r="K523" s="259"/>
      <c r="L523" s="264"/>
      <c r="M523" s="265"/>
      <c r="N523" s="266"/>
      <c r="O523" s="266"/>
      <c r="P523" s="266"/>
      <c r="Q523" s="266"/>
      <c r="R523" s="266"/>
      <c r="S523" s="266"/>
      <c r="T523" s="267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T523" s="268" t="s">
        <v>129</v>
      </c>
      <c r="AU523" s="268" t="s">
        <v>80</v>
      </c>
      <c r="AV523" s="16" t="s">
        <v>139</v>
      </c>
      <c r="AW523" s="16" t="s">
        <v>32</v>
      </c>
      <c r="AX523" s="16" t="s">
        <v>70</v>
      </c>
      <c r="AY523" s="268" t="s">
        <v>118</v>
      </c>
    </row>
    <row r="524" s="15" customFormat="1">
      <c r="A524" s="15"/>
      <c r="B524" s="248"/>
      <c r="C524" s="249"/>
      <c r="D524" s="227" t="s">
        <v>129</v>
      </c>
      <c r="E524" s="250" t="s">
        <v>19</v>
      </c>
      <c r="F524" s="251" t="s">
        <v>258</v>
      </c>
      <c r="G524" s="249"/>
      <c r="H524" s="250" t="s">
        <v>19</v>
      </c>
      <c r="I524" s="252"/>
      <c r="J524" s="249"/>
      <c r="K524" s="249"/>
      <c r="L524" s="253"/>
      <c r="M524" s="254"/>
      <c r="N524" s="255"/>
      <c r="O524" s="255"/>
      <c r="P524" s="255"/>
      <c r="Q524" s="255"/>
      <c r="R524" s="255"/>
      <c r="S524" s="255"/>
      <c r="T524" s="256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57" t="s">
        <v>129</v>
      </c>
      <c r="AU524" s="257" t="s">
        <v>80</v>
      </c>
      <c r="AV524" s="15" t="s">
        <v>78</v>
      </c>
      <c r="AW524" s="15" t="s">
        <v>32</v>
      </c>
      <c r="AX524" s="15" t="s">
        <v>70</v>
      </c>
      <c r="AY524" s="257" t="s">
        <v>118</v>
      </c>
    </row>
    <row r="525" s="13" customFormat="1">
      <c r="A525" s="13"/>
      <c r="B525" s="225"/>
      <c r="C525" s="226"/>
      <c r="D525" s="227" t="s">
        <v>129</v>
      </c>
      <c r="E525" s="228" t="s">
        <v>19</v>
      </c>
      <c r="F525" s="229" t="s">
        <v>476</v>
      </c>
      <c r="G525" s="226"/>
      <c r="H525" s="230">
        <v>2.3999999999999999</v>
      </c>
      <c r="I525" s="231"/>
      <c r="J525" s="226"/>
      <c r="K525" s="226"/>
      <c r="L525" s="232"/>
      <c r="M525" s="233"/>
      <c r="N525" s="234"/>
      <c r="O525" s="234"/>
      <c r="P525" s="234"/>
      <c r="Q525" s="234"/>
      <c r="R525" s="234"/>
      <c r="S525" s="234"/>
      <c r="T525" s="235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6" t="s">
        <v>129</v>
      </c>
      <c r="AU525" s="236" t="s">
        <v>80</v>
      </c>
      <c r="AV525" s="13" t="s">
        <v>80</v>
      </c>
      <c r="AW525" s="13" t="s">
        <v>32</v>
      </c>
      <c r="AX525" s="13" t="s">
        <v>70</v>
      </c>
      <c r="AY525" s="236" t="s">
        <v>118</v>
      </c>
    </row>
    <row r="526" s="13" customFormat="1">
      <c r="A526" s="13"/>
      <c r="B526" s="225"/>
      <c r="C526" s="226"/>
      <c r="D526" s="227" t="s">
        <v>129</v>
      </c>
      <c r="E526" s="228" t="s">
        <v>19</v>
      </c>
      <c r="F526" s="229" t="s">
        <v>477</v>
      </c>
      <c r="G526" s="226"/>
      <c r="H526" s="230">
        <v>1.25</v>
      </c>
      <c r="I526" s="231"/>
      <c r="J526" s="226"/>
      <c r="K526" s="226"/>
      <c r="L526" s="232"/>
      <c r="M526" s="233"/>
      <c r="N526" s="234"/>
      <c r="O526" s="234"/>
      <c r="P526" s="234"/>
      <c r="Q526" s="234"/>
      <c r="R526" s="234"/>
      <c r="S526" s="234"/>
      <c r="T526" s="235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6" t="s">
        <v>129</v>
      </c>
      <c r="AU526" s="236" t="s">
        <v>80</v>
      </c>
      <c r="AV526" s="13" t="s">
        <v>80</v>
      </c>
      <c r="AW526" s="13" t="s">
        <v>32</v>
      </c>
      <c r="AX526" s="13" t="s">
        <v>70</v>
      </c>
      <c r="AY526" s="236" t="s">
        <v>118</v>
      </c>
    </row>
    <row r="527" s="13" customFormat="1">
      <c r="A527" s="13"/>
      <c r="B527" s="225"/>
      <c r="C527" s="226"/>
      <c r="D527" s="227" t="s">
        <v>129</v>
      </c>
      <c r="E527" s="228" t="s">
        <v>19</v>
      </c>
      <c r="F527" s="229" t="s">
        <v>478</v>
      </c>
      <c r="G527" s="226"/>
      <c r="H527" s="230">
        <v>0.71999999999999997</v>
      </c>
      <c r="I527" s="231"/>
      <c r="J527" s="226"/>
      <c r="K527" s="226"/>
      <c r="L527" s="232"/>
      <c r="M527" s="233"/>
      <c r="N527" s="234"/>
      <c r="O527" s="234"/>
      <c r="P527" s="234"/>
      <c r="Q527" s="234"/>
      <c r="R527" s="234"/>
      <c r="S527" s="234"/>
      <c r="T527" s="235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6" t="s">
        <v>129</v>
      </c>
      <c r="AU527" s="236" t="s">
        <v>80</v>
      </c>
      <c r="AV527" s="13" t="s">
        <v>80</v>
      </c>
      <c r="AW527" s="13" t="s">
        <v>32</v>
      </c>
      <c r="AX527" s="13" t="s">
        <v>70</v>
      </c>
      <c r="AY527" s="236" t="s">
        <v>118</v>
      </c>
    </row>
    <row r="528" s="16" customFormat="1">
      <c r="A528" s="16"/>
      <c r="B528" s="258"/>
      <c r="C528" s="259"/>
      <c r="D528" s="227" t="s">
        <v>129</v>
      </c>
      <c r="E528" s="260" t="s">
        <v>19</v>
      </c>
      <c r="F528" s="261" t="s">
        <v>153</v>
      </c>
      <c r="G528" s="259"/>
      <c r="H528" s="262">
        <v>4.3700000000000001</v>
      </c>
      <c r="I528" s="263"/>
      <c r="J528" s="259"/>
      <c r="K528" s="259"/>
      <c r="L528" s="264"/>
      <c r="M528" s="265"/>
      <c r="N528" s="266"/>
      <c r="O528" s="266"/>
      <c r="P528" s="266"/>
      <c r="Q528" s="266"/>
      <c r="R528" s="266"/>
      <c r="S528" s="266"/>
      <c r="T528" s="267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T528" s="268" t="s">
        <v>129</v>
      </c>
      <c r="AU528" s="268" t="s">
        <v>80</v>
      </c>
      <c r="AV528" s="16" t="s">
        <v>139</v>
      </c>
      <c r="AW528" s="16" t="s">
        <v>32</v>
      </c>
      <c r="AX528" s="16" t="s">
        <v>70</v>
      </c>
      <c r="AY528" s="268" t="s">
        <v>118</v>
      </c>
    </row>
    <row r="529" s="15" customFormat="1">
      <c r="A529" s="15"/>
      <c r="B529" s="248"/>
      <c r="C529" s="249"/>
      <c r="D529" s="227" t="s">
        <v>129</v>
      </c>
      <c r="E529" s="250" t="s">
        <v>19</v>
      </c>
      <c r="F529" s="251" t="s">
        <v>479</v>
      </c>
      <c r="G529" s="249"/>
      <c r="H529" s="250" t="s">
        <v>19</v>
      </c>
      <c r="I529" s="252"/>
      <c r="J529" s="249"/>
      <c r="K529" s="249"/>
      <c r="L529" s="253"/>
      <c r="M529" s="254"/>
      <c r="N529" s="255"/>
      <c r="O529" s="255"/>
      <c r="P529" s="255"/>
      <c r="Q529" s="255"/>
      <c r="R529" s="255"/>
      <c r="S529" s="255"/>
      <c r="T529" s="256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T529" s="257" t="s">
        <v>129</v>
      </c>
      <c r="AU529" s="257" t="s">
        <v>80</v>
      </c>
      <c r="AV529" s="15" t="s">
        <v>78</v>
      </c>
      <c r="AW529" s="15" t="s">
        <v>32</v>
      </c>
      <c r="AX529" s="15" t="s">
        <v>70</v>
      </c>
      <c r="AY529" s="257" t="s">
        <v>118</v>
      </c>
    </row>
    <row r="530" s="13" customFormat="1">
      <c r="A530" s="13"/>
      <c r="B530" s="225"/>
      <c r="C530" s="226"/>
      <c r="D530" s="227" t="s">
        <v>129</v>
      </c>
      <c r="E530" s="228" t="s">
        <v>19</v>
      </c>
      <c r="F530" s="229" t="s">
        <v>470</v>
      </c>
      <c r="G530" s="226"/>
      <c r="H530" s="230">
        <v>13.752000000000001</v>
      </c>
      <c r="I530" s="231"/>
      <c r="J530" s="226"/>
      <c r="K530" s="226"/>
      <c r="L530" s="232"/>
      <c r="M530" s="233"/>
      <c r="N530" s="234"/>
      <c r="O530" s="234"/>
      <c r="P530" s="234"/>
      <c r="Q530" s="234"/>
      <c r="R530" s="234"/>
      <c r="S530" s="234"/>
      <c r="T530" s="235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6" t="s">
        <v>129</v>
      </c>
      <c r="AU530" s="236" t="s">
        <v>80</v>
      </c>
      <c r="AV530" s="13" t="s">
        <v>80</v>
      </c>
      <c r="AW530" s="13" t="s">
        <v>32</v>
      </c>
      <c r="AX530" s="13" t="s">
        <v>70</v>
      </c>
      <c r="AY530" s="236" t="s">
        <v>118</v>
      </c>
    </row>
    <row r="531" s="13" customFormat="1">
      <c r="A531" s="13"/>
      <c r="B531" s="225"/>
      <c r="C531" s="226"/>
      <c r="D531" s="227" t="s">
        <v>129</v>
      </c>
      <c r="E531" s="228" t="s">
        <v>19</v>
      </c>
      <c r="F531" s="229" t="s">
        <v>471</v>
      </c>
      <c r="G531" s="226"/>
      <c r="H531" s="230">
        <v>12.852</v>
      </c>
      <c r="I531" s="231"/>
      <c r="J531" s="226"/>
      <c r="K531" s="226"/>
      <c r="L531" s="232"/>
      <c r="M531" s="233"/>
      <c r="N531" s="234"/>
      <c r="O531" s="234"/>
      <c r="P531" s="234"/>
      <c r="Q531" s="234"/>
      <c r="R531" s="234"/>
      <c r="S531" s="234"/>
      <c r="T531" s="235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6" t="s">
        <v>129</v>
      </c>
      <c r="AU531" s="236" t="s">
        <v>80</v>
      </c>
      <c r="AV531" s="13" t="s">
        <v>80</v>
      </c>
      <c r="AW531" s="13" t="s">
        <v>32</v>
      </c>
      <c r="AX531" s="13" t="s">
        <v>70</v>
      </c>
      <c r="AY531" s="236" t="s">
        <v>118</v>
      </c>
    </row>
    <row r="532" s="13" customFormat="1">
      <c r="A532" s="13"/>
      <c r="B532" s="225"/>
      <c r="C532" s="226"/>
      <c r="D532" s="227" t="s">
        <v>129</v>
      </c>
      <c r="E532" s="228" t="s">
        <v>19</v>
      </c>
      <c r="F532" s="229" t="s">
        <v>472</v>
      </c>
      <c r="G532" s="226"/>
      <c r="H532" s="230">
        <v>16.920000000000002</v>
      </c>
      <c r="I532" s="231"/>
      <c r="J532" s="226"/>
      <c r="K532" s="226"/>
      <c r="L532" s="232"/>
      <c r="M532" s="233"/>
      <c r="N532" s="234"/>
      <c r="O532" s="234"/>
      <c r="P532" s="234"/>
      <c r="Q532" s="234"/>
      <c r="R532" s="234"/>
      <c r="S532" s="234"/>
      <c r="T532" s="235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6" t="s">
        <v>129</v>
      </c>
      <c r="AU532" s="236" t="s">
        <v>80</v>
      </c>
      <c r="AV532" s="13" t="s">
        <v>80</v>
      </c>
      <c r="AW532" s="13" t="s">
        <v>32</v>
      </c>
      <c r="AX532" s="13" t="s">
        <v>70</v>
      </c>
      <c r="AY532" s="236" t="s">
        <v>118</v>
      </c>
    </row>
    <row r="533" s="13" customFormat="1">
      <c r="A533" s="13"/>
      <c r="B533" s="225"/>
      <c r="C533" s="226"/>
      <c r="D533" s="227" t="s">
        <v>129</v>
      </c>
      <c r="E533" s="228" t="s">
        <v>19</v>
      </c>
      <c r="F533" s="229" t="s">
        <v>473</v>
      </c>
      <c r="G533" s="226"/>
      <c r="H533" s="230">
        <v>7.0739999999999998</v>
      </c>
      <c r="I533" s="231"/>
      <c r="J533" s="226"/>
      <c r="K533" s="226"/>
      <c r="L533" s="232"/>
      <c r="M533" s="233"/>
      <c r="N533" s="234"/>
      <c r="O533" s="234"/>
      <c r="P533" s="234"/>
      <c r="Q533" s="234"/>
      <c r="R533" s="234"/>
      <c r="S533" s="234"/>
      <c r="T533" s="235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6" t="s">
        <v>129</v>
      </c>
      <c r="AU533" s="236" t="s">
        <v>80</v>
      </c>
      <c r="AV533" s="13" t="s">
        <v>80</v>
      </c>
      <c r="AW533" s="13" t="s">
        <v>32</v>
      </c>
      <c r="AX533" s="13" t="s">
        <v>70</v>
      </c>
      <c r="AY533" s="236" t="s">
        <v>118</v>
      </c>
    </row>
    <row r="534" s="13" customFormat="1">
      <c r="A534" s="13"/>
      <c r="B534" s="225"/>
      <c r="C534" s="226"/>
      <c r="D534" s="227" t="s">
        <v>129</v>
      </c>
      <c r="E534" s="228" t="s">
        <v>19</v>
      </c>
      <c r="F534" s="229" t="s">
        <v>474</v>
      </c>
      <c r="G534" s="226"/>
      <c r="H534" s="230">
        <v>20.916</v>
      </c>
      <c r="I534" s="231"/>
      <c r="J534" s="226"/>
      <c r="K534" s="226"/>
      <c r="L534" s="232"/>
      <c r="M534" s="233"/>
      <c r="N534" s="234"/>
      <c r="O534" s="234"/>
      <c r="P534" s="234"/>
      <c r="Q534" s="234"/>
      <c r="R534" s="234"/>
      <c r="S534" s="234"/>
      <c r="T534" s="235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6" t="s">
        <v>129</v>
      </c>
      <c r="AU534" s="236" t="s">
        <v>80</v>
      </c>
      <c r="AV534" s="13" t="s">
        <v>80</v>
      </c>
      <c r="AW534" s="13" t="s">
        <v>32</v>
      </c>
      <c r="AX534" s="13" t="s">
        <v>70</v>
      </c>
      <c r="AY534" s="236" t="s">
        <v>118</v>
      </c>
    </row>
    <row r="535" s="13" customFormat="1">
      <c r="A535" s="13"/>
      <c r="B535" s="225"/>
      <c r="C535" s="226"/>
      <c r="D535" s="227" t="s">
        <v>129</v>
      </c>
      <c r="E535" s="228" t="s">
        <v>19</v>
      </c>
      <c r="F535" s="229" t="s">
        <v>475</v>
      </c>
      <c r="G535" s="226"/>
      <c r="H535" s="230">
        <v>4.2000000000000002</v>
      </c>
      <c r="I535" s="231"/>
      <c r="J535" s="226"/>
      <c r="K535" s="226"/>
      <c r="L535" s="232"/>
      <c r="M535" s="233"/>
      <c r="N535" s="234"/>
      <c r="O535" s="234"/>
      <c r="P535" s="234"/>
      <c r="Q535" s="234"/>
      <c r="R535" s="234"/>
      <c r="S535" s="234"/>
      <c r="T535" s="235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6" t="s">
        <v>129</v>
      </c>
      <c r="AU535" s="236" t="s">
        <v>80</v>
      </c>
      <c r="AV535" s="13" t="s">
        <v>80</v>
      </c>
      <c r="AW535" s="13" t="s">
        <v>32</v>
      </c>
      <c r="AX535" s="13" t="s">
        <v>70</v>
      </c>
      <c r="AY535" s="236" t="s">
        <v>118</v>
      </c>
    </row>
    <row r="536" s="16" customFormat="1">
      <c r="A536" s="16"/>
      <c r="B536" s="258"/>
      <c r="C536" s="259"/>
      <c r="D536" s="227" t="s">
        <v>129</v>
      </c>
      <c r="E536" s="260" t="s">
        <v>19</v>
      </c>
      <c r="F536" s="261" t="s">
        <v>153</v>
      </c>
      <c r="G536" s="259"/>
      <c r="H536" s="262">
        <v>75.713999999999999</v>
      </c>
      <c r="I536" s="263"/>
      <c r="J536" s="259"/>
      <c r="K536" s="259"/>
      <c r="L536" s="264"/>
      <c r="M536" s="265"/>
      <c r="N536" s="266"/>
      <c r="O536" s="266"/>
      <c r="P536" s="266"/>
      <c r="Q536" s="266"/>
      <c r="R536" s="266"/>
      <c r="S536" s="266"/>
      <c r="T536" s="267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T536" s="268" t="s">
        <v>129</v>
      </c>
      <c r="AU536" s="268" t="s">
        <v>80</v>
      </c>
      <c r="AV536" s="16" t="s">
        <v>139</v>
      </c>
      <c r="AW536" s="16" t="s">
        <v>32</v>
      </c>
      <c r="AX536" s="16" t="s">
        <v>70</v>
      </c>
      <c r="AY536" s="268" t="s">
        <v>118</v>
      </c>
    </row>
    <row r="537" s="14" customFormat="1">
      <c r="A537" s="14"/>
      <c r="B537" s="237"/>
      <c r="C537" s="238"/>
      <c r="D537" s="227" t="s">
        <v>129</v>
      </c>
      <c r="E537" s="239" t="s">
        <v>19</v>
      </c>
      <c r="F537" s="240" t="s">
        <v>132</v>
      </c>
      <c r="G537" s="238"/>
      <c r="H537" s="241">
        <v>155.798</v>
      </c>
      <c r="I537" s="242"/>
      <c r="J537" s="238"/>
      <c r="K537" s="238"/>
      <c r="L537" s="243"/>
      <c r="M537" s="244"/>
      <c r="N537" s="245"/>
      <c r="O537" s="245"/>
      <c r="P537" s="245"/>
      <c r="Q537" s="245"/>
      <c r="R537" s="245"/>
      <c r="S537" s="245"/>
      <c r="T537" s="246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7" t="s">
        <v>129</v>
      </c>
      <c r="AU537" s="247" t="s">
        <v>80</v>
      </c>
      <c r="AV537" s="14" t="s">
        <v>125</v>
      </c>
      <c r="AW537" s="14" t="s">
        <v>32</v>
      </c>
      <c r="AX537" s="14" t="s">
        <v>78</v>
      </c>
      <c r="AY537" s="247" t="s">
        <v>118</v>
      </c>
    </row>
    <row r="538" s="2" customFormat="1" ht="16.5" customHeight="1">
      <c r="A538" s="41"/>
      <c r="B538" s="42"/>
      <c r="C538" s="207" t="s">
        <v>480</v>
      </c>
      <c r="D538" s="207" t="s">
        <v>120</v>
      </c>
      <c r="E538" s="208" t="s">
        <v>481</v>
      </c>
      <c r="F538" s="209" t="s">
        <v>482</v>
      </c>
      <c r="G538" s="210" t="s">
        <v>483</v>
      </c>
      <c r="H538" s="211">
        <v>19</v>
      </c>
      <c r="I538" s="212"/>
      <c r="J538" s="213">
        <f>ROUND(I538*H538,2)</f>
        <v>0</v>
      </c>
      <c r="K538" s="209" t="s">
        <v>124</v>
      </c>
      <c r="L538" s="47"/>
      <c r="M538" s="214" t="s">
        <v>19</v>
      </c>
      <c r="N538" s="215" t="s">
        <v>41</v>
      </c>
      <c r="O538" s="87"/>
      <c r="P538" s="216">
        <f>O538*H538</f>
        <v>0</v>
      </c>
      <c r="Q538" s="216">
        <v>0.087417999999999996</v>
      </c>
      <c r="R538" s="216">
        <f>Q538*H538</f>
        <v>1.6609419999999999</v>
      </c>
      <c r="S538" s="216">
        <v>0</v>
      </c>
      <c r="T538" s="217">
        <f>S538*H538</f>
        <v>0</v>
      </c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R538" s="218" t="s">
        <v>125</v>
      </c>
      <c r="AT538" s="218" t="s">
        <v>120</v>
      </c>
      <c r="AU538" s="218" t="s">
        <v>80</v>
      </c>
      <c r="AY538" s="20" t="s">
        <v>118</v>
      </c>
      <c r="BE538" s="219">
        <f>IF(N538="základní",J538,0)</f>
        <v>0</v>
      </c>
      <c r="BF538" s="219">
        <f>IF(N538="snížená",J538,0)</f>
        <v>0</v>
      </c>
      <c r="BG538" s="219">
        <f>IF(N538="zákl. přenesená",J538,0)</f>
        <v>0</v>
      </c>
      <c r="BH538" s="219">
        <f>IF(N538="sníž. přenesená",J538,0)</f>
        <v>0</v>
      </c>
      <c r="BI538" s="219">
        <f>IF(N538="nulová",J538,0)</f>
        <v>0</v>
      </c>
      <c r="BJ538" s="20" t="s">
        <v>78</v>
      </c>
      <c r="BK538" s="219">
        <f>ROUND(I538*H538,2)</f>
        <v>0</v>
      </c>
      <c r="BL538" s="20" t="s">
        <v>125</v>
      </c>
      <c r="BM538" s="218" t="s">
        <v>484</v>
      </c>
    </row>
    <row r="539" s="2" customFormat="1">
      <c r="A539" s="41"/>
      <c r="B539" s="42"/>
      <c r="C539" s="43"/>
      <c r="D539" s="220" t="s">
        <v>127</v>
      </c>
      <c r="E539" s="43"/>
      <c r="F539" s="221" t="s">
        <v>485</v>
      </c>
      <c r="G539" s="43"/>
      <c r="H539" s="43"/>
      <c r="I539" s="222"/>
      <c r="J539" s="43"/>
      <c r="K539" s="43"/>
      <c r="L539" s="47"/>
      <c r="M539" s="223"/>
      <c r="N539" s="224"/>
      <c r="O539" s="87"/>
      <c r="P539" s="87"/>
      <c r="Q539" s="87"/>
      <c r="R539" s="87"/>
      <c r="S539" s="87"/>
      <c r="T539" s="88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T539" s="20" t="s">
        <v>127</v>
      </c>
      <c r="AU539" s="20" t="s">
        <v>80</v>
      </c>
    </row>
    <row r="540" s="13" customFormat="1">
      <c r="A540" s="13"/>
      <c r="B540" s="225"/>
      <c r="C540" s="226"/>
      <c r="D540" s="227" t="s">
        <v>129</v>
      </c>
      <c r="E540" s="228" t="s">
        <v>19</v>
      </c>
      <c r="F540" s="229" t="s">
        <v>486</v>
      </c>
      <c r="G540" s="226"/>
      <c r="H540" s="230">
        <v>2</v>
      </c>
      <c r="I540" s="231"/>
      <c r="J540" s="226"/>
      <c r="K540" s="226"/>
      <c r="L540" s="232"/>
      <c r="M540" s="233"/>
      <c r="N540" s="234"/>
      <c r="O540" s="234"/>
      <c r="P540" s="234"/>
      <c r="Q540" s="234"/>
      <c r="R540" s="234"/>
      <c r="S540" s="234"/>
      <c r="T540" s="235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6" t="s">
        <v>129</v>
      </c>
      <c r="AU540" s="236" t="s">
        <v>80</v>
      </c>
      <c r="AV540" s="13" t="s">
        <v>80</v>
      </c>
      <c r="AW540" s="13" t="s">
        <v>32</v>
      </c>
      <c r="AX540" s="13" t="s">
        <v>70</v>
      </c>
      <c r="AY540" s="236" t="s">
        <v>118</v>
      </c>
    </row>
    <row r="541" s="13" customFormat="1">
      <c r="A541" s="13"/>
      <c r="B541" s="225"/>
      <c r="C541" s="226"/>
      <c r="D541" s="227" t="s">
        <v>129</v>
      </c>
      <c r="E541" s="228" t="s">
        <v>19</v>
      </c>
      <c r="F541" s="229" t="s">
        <v>487</v>
      </c>
      <c r="G541" s="226"/>
      <c r="H541" s="230">
        <v>4</v>
      </c>
      <c r="I541" s="231"/>
      <c r="J541" s="226"/>
      <c r="K541" s="226"/>
      <c r="L541" s="232"/>
      <c r="M541" s="233"/>
      <c r="N541" s="234"/>
      <c r="O541" s="234"/>
      <c r="P541" s="234"/>
      <c r="Q541" s="234"/>
      <c r="R541" s="234"/>
      <c r="S541" s="234"/>
      <c r="T541" s="235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6" t="s">
        <v>129</v>
      </c>
      <c r="AU541" s="236" t="s">
        <v>80</v>
      </c>
      <c r="AV541" s="13" t="s">
        <v>80</v>
      </c>
      <c r="AW541" s="13" t="s">
        <v>32</v>
      </c>
      <c r="AX541" s="13" t="s">
        <v>70</v>
      </c>
      <c r="AY541" s="236" t="s">
        <v>118</v>
      </c>
    </row>
    <row r="542" s="13" customFormat="1">
      <c r="A542" s="13"/>
      <c r="B542" s="225"/>
      <c r="C542" s="226"/>
      <c r="D542" s="227" t="s">
        <v>129</v>
      </c>
      <c r="E542" s="228" t="s">
        <v>19</v>
      </c>
      <c r="F542" s="229" t="s">
        <v>488</v>
      </c>
      <c r="G542" s="226"/>
      <c r="H542" s="230">
        <v>13</v>
      </c>
      <c r="I542" s="231"/>
      <c r="J542" s="226"/>
      <c r="K542" s="226"/>
      <c r="L542" s="232"/>
      <c r="M542" s="233"/>
      <c r="N542" s="234"/>
      <c r="O542" s="234"/>
      <c r="P542" s="234"/>
      <c r="Q542" s="234"/>
      <c r="R542" s="234"/>
      <c r="S542" s="234"/>
      <c r="T542" s="235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6" t="s">
        <v>129</v>
      </c>
      <c r="AU542" s="236" t="s">
        <v>80</v>
      </c>
      <c r="AV542" s="13" t="s">
        <v>80</v>
      </c>
      <c r="AW542" s="13" t="s">
        <v>32</v>
      </c>
      <c r="AX542" s="13" t="s">
        <v>70</v>
      </c>
      <c r="AY542" s="236" t="s">
        <v>118</v>
      </c>
    </row>
    <row r="543" s="14" customFormat="1">
      <c r="A543" s="14"/>
      <c r="B543" s="237"/>
      <c r="C543" s="238"/>
      <c r="D543" s="227" t="s">
        <v>129</v>
      </c>
      <c r="E543" s="239" t="s">
        <v>19</v>
      </c>
      <c r="F543" s="240" t="s">
        <v>132</v>
      </c>
      <c r="G543" s="238"/>
      <c r="H543" s="241">
        <v>19</v>
      </c>
      <c r="I543" s="242"/>
      <c r="J543" s="238"/>
      <c r="K543" s="238"/>
      <c r="L543" s="243"/>
      <c r="M543" s="244"/>
      <c r="N543" s="245"/>
      <c r="O543" s="245"/>
      <c r="P543" s="245"/>
      <c r="Q543" s="245"/>
      <c r="R543" s="245"/>
      <c r="S543" s="245"/>
      <c r="T543" s="246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47" t="s">
        <v>129</v>
      </c>
      <c r="AU543" s="247" t="s">
        <v>80</v>
      </c>
      <c r="AV543" s="14" t="s">
        <v>125</v>
      </c>
      <c r="AW543" s="14" t="s">
        <v>32</v>
      </c>
      <c r="AX543" s="14" t="s">
        <v>78</v>
      </c>
      <c r="AY543" s="247" t="s">
        <v>118</v>
      </c>
    </row>
    <row r="544" s="2" customFormat="1" ht="16.5" customHeight="1">
      <c r="A544" s="41"/>
      <c r="B544" s="42"/>
      <c r="C544" s="269" t="s">
        <v>489</v>
      </c>
      <c r="D544" s="269" t="s">
        <v>399</v>
      </c>
      <c r="E544" s="270" t="s">
        <v>490</v>
      </c>
      <c r="F544" s="271" t="s">
        <v>491</v>
      </c>
      <c r="G544" s="272" t="s">
        <v>483</v>
      </c>
      <c r="H544" s="273">
        <v>2</v>
      </c>
      <c r="I544" s="274"/>
      <c r="J544" s="275">
        <f>ROUND(I544*H544,2)</f>
        <v>0</v>
      </c>
      <c r="K544" s="271" t="s">
        <v>124</v>
      </c>
      <c r="L544" s="276"/>
      <c r="M544" s="277" t="s">
        <v>19</v>
      </c>
      <c r="N544" s="278" t="s">
        <v>41</v>
      </c>
      <c r="O544" s="87"/>
      <c r="P544" s="216">
        <f>O544*H544</f>
        <v>0</v>
      </c>
      <c r="Q544" s="216">
        <v>0.032000000000000001</v>
      </c>
      <c r="R544" s="216">
        <f>Q544*H544</f>
        <v>0.064000000000000001</v>
      </c>
      <c r="S544" s="216">
        <v>0</v>
      </c>
      <c r="T544" s="217">
        <f>S544*H544</f>
        <v>0</v>
      </c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R544" s="218" t="s">
        <v>202</v>
      </c>
      <c r="AT544" s="218" t="s">
        <v>399</v>
      </c>
      <c r="AU544" s="218" t="s">
        <v>80</v>
      </c>
      <c r="AY544" s="20" t="s">
        <v>118</v>
      </c>
      <c r="BE544" s="219">
        <f>IF(N544="základní",J544,0)</f>
        <v>0</v>
      </c>
      <c r="BF544" s="219">
        <f>IF(N544="snížená",J544,0)</f>
        <v>0</v>
      </c>
      <c r="BG544" s="219">
        <f>IF(N544="zákl. přenesená",J544,0)</f>
        <v>0</v>
      </c>
      <c r="BH544" s="219">
        <f>IF(N544="sníž. přenesená",J544,0)</f>
        <v>0</v>
      </c>
      <c r="BI544" s="219">
        <f>IF(N544="nulová",J544,0)</f>
        <v>0</v>
      </c>
      <c r="BJ544" s="20" t="s">
        <v>78</v>
      </c>
      <c r="BK544" s="219">
        <f>ROUND(I544*H544,2)</f>
        <v>0</v>
      </c>
      <c r="BL544" s="20" t="s">
        <v>125</v>
      </c>
      <c r="BM544" s="218" t="s">
        <v>492</v>
      </c>
    </row>
    <row r="545" s="13" customFormat="1">
      <c r="A545" s="13"/>
      <c r="B545" s="225"/>
      <c r="C545" s="226"/>
      <c r="D545" s="227" t="s">
        <v>129</v>
      </c>
      <c r="E545" s="228" t="s">
        <v>19</v>
      </c>
      <c r="F545" s="229" t="s">
        <v>486</v>
      </c>
      <c r="G545" s="226"/>
      <c r="H545" s="230">
        <v>2</v>
      </c>
      <c r="I545" s="231"/>
      <c r="J545" s="226"/>
      <c r="K545" s="226"/>
      <c r="L545" s="232"/>
      <c r="M545" s="233"/>
      <c r="N545" s="234"/>
      <c r="O545" s="234"/>
      <c r="P545" s="234"/>
      <c r="Q545" s="234"/>
      <c r="R545" s="234"/>
      <c r="S545" s="234"/>
      <c r="T545" s="235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6" t="s">
        <v>129</v>
      </c>
      <c r="AU545" s="236" t="s">
        <v>80</v>
      </c>
      <c r="AV545" s="13" t="s">
        <v>80</v>
      </c>
      <c r="AW545" s="13" t="s">
        <v>32</v>
      </c>
      <c r="AX545" s="13" t="s">
        <v>70</v>
      </c>
      <c r="AY545" s="236" t="s">
        <v>118</v>
      </c>
    </row>
    <row r="546" s="14" customFormat="1">
      <c r="A546" s="14"/>
      <c r="B546" s="237"/>
      <c r="C546" s="238"/>
      <c r="D546" s="227" t="s">
        <v>129</v>
      </c>
      <c r="E546" s="239" t="s">
        <v>19</v>
      </c>
      <c r="F546" s="240" t="s">
        <v>132</v>
      </c>
      <c r="G546" s="238"/>
      <c r="H546" s="241">
        <v>2</v>
      </c>
      <c r="I546" s="242"/>
      <c r="J546" s="238"/>
      <c r="K546" s="238"/>
      <c r="L546" s="243"/>
      <c r="M546" s="244"/>
      <c r="N546" s="245"/>
      <c r="O546" s="245"/>
      <c r="P546" s="245"/>
      <c r="Q546" s="245"/>
      <c r="R546" s="245"/>
      <c r="S546" s="245"/>
      <c r="T546" s="246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47" t="s">
        <v>129</v>
      </c>
      <c r="AU546" s="247" t="s">
        <v>80</v>
      </c>
      <c r="AV546" s="14" t="s">
        <v>125</v>
      </c>
      <c r="AW546" s="14" t="s">
        <v>32</v>
      </c>
      <c r="AX546" s="14" t="s">
        <v>78</v>
      </c>
      <c r="AY546" s="247" t="s">
        <v>118</v>
      </c>
    </row>
    <row r="547" s="2" customFormat="1" ht="16.5" customHeight="1">
      <c r="A547" s="41"/>
      <c r="B547" s="42"/>
      <c r="C547" s="269" t="s">
        <v>493</v>
      </c>
      <c r="D547" s="269" t="s">
        <v>399</v>
      </c>
      <c r="E547" s="270" t="s">
        <v>494</v>
      </c>
      <c r="F547" s="271" t="s">
        <v>495</v>
      </c>
      <c r="G547" s="272" t="s">
        <v>483</v>
      </c>
      <c r="H547" s="273">
        <v>4</v>
      </c>
      <c r="I547" s="274"/>
      <c r="J547" s="275">
        <f>ROUND(I547*H547,2)</f>
        <v>0</v>
      </c>
      <c r="K547" s="271" t="s">
        <v>124</v>
      </c>
      <c r="L547" s="276"/>
      <c r="M547" s="277" t="s">
        <v>19</v>
      </c>
      <c r="N547" s="278" t="s">
        <v>41</v>
      </c>
      <c r="O547" s="87"/>
      <c r="P547" s="216">
        <f>O547*H547</f>
        <v>0</v>
      </c>
      <c r="Q547" s="216">
        <v>0.041000000000000002</v>
      </c>
      <c r="R547" s="216">
        <f>Q547*H547</f>
        <v>0.16400000000000001</v>
      </c>
      <c r="S547" s="216">
        <v>0</v>
      </c>
      <c r="T547" s="217">
        <f>S547*H547</f>
        <v>0</v>
      </c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R547" s="218" t="s">
        <v>202</v>
      </c>
      <c r="AT547" s="218" t="s">
        <v>399</v>
      </c>
      <c r="AU547" s="218" t="s">
        <v>80</v>
      </c>
      <c r="AY547" s="20" t="s">
        <v>118</v>
      </c>
      <c r="BE547" s="219">
        <f>IF(N547="základní",J547,0)</f>
        <v>0</v>
      </c>
      <c r="BF547" s="219">
        <f>IF(N547="snížená",J547,0)</f>
        <v>0</v>
      </c>
      <c r="BG547" s="219">
        <f>IF(N547="zákl. přenesená",J547,0)</f>
        <v>0</v>
      </c>
      <c r="BH547" s="219">
        <f>IF(N547="sníž. přenesená",J547,0)</f>
        <v>0</v>
      </c>
      <c r="BI547" s="219">
        <f>IF(N547="nulová",J547,0)</f>
        <v>0</v>
      </c>
      <c r="BJ547" s="20" t="s">
        <v>78</v>
      </c>
      <c r="BK547" s="219">
        <f>ROUND(I547*H547,2)</f>
        <v>0</v>
      </c>
      <c r="BL547" s="20" t="s">
        <v>125</v>
      </c>
      <c r="BM547" s="218" t="s">
        <v>496</v>
      </c>
    </row>
    <row r="548" s="13" customFormat="1">
      <c r="A548" s="13"/>
      <c r="B548" s="225"/>
      <c r="C548" s="226"/>
      <c r="D548" s="227" t="s">
        <v>129</v>
      </c>
      <c r="E548" s="228" t="s">
        <v>19</v>
      </c>
      <c r="F548" s="229" t="s">
        <v>487</v>
      </c>
      <c r="G548" s="226"/>
      <c r="H548" s="230">
        <v>4</v>
      </c>
      <c r="I548" s="231"/>
      <c r="J548" s="226"/>
      <c r="K548" s="226"/>
      <c r="L548" s="232"/>
      <c r="M548" s="233"/>
      <c r="N548" s="234"/>
      <c r="O548" s="234"/>
      <c r="P548" s="234"/>
      <c r="Q548" s="234"/>
      <c r="R548" s="234"/>
      <c r="S548" s="234"/>
      <c r="T548" s="235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6" t="s">
        <v>129</v>
      </c>
      <c r="AU548" s="236" t="s">
        <v>80</v>
      </c>
      <c r="AV548" s="13" t="s">
        <v>80</v>
      </c>
      <c r="AW548" s="13" t="s">
        <v>32</v>
      </c>
      <c r="AX548" s="13" t="s">
        <v>70</v>
      </c>
      <c r="AY548" s="236" t="s">
        <v>118</v>
      </c>
    </row>
    <row r="549" s="14" customFormat="1">
      <c r="A549" s="14"/>
      <c r="B549" s="237"/>
      <c r="C549" s="238"/>
      <c r="D549" s="227" t="s">
        <v>129</v>
      </c>
      <c r="E549" s="239" t="s">
        <v>19</v>
      </c>
      <c r="F549" s="240" t="s">
        <v>132</v>
      </c>
      <c r="G549" s="238"/>
      <c r="H549" s="241">
        <v>4</v>
      </c>
      <c r="I549" s="242"/>
      <c r="J549" s="238"/>
      <c r="K549" s="238"/>
      <c r="L549" s="243"/>
      <c r="M549" s="244"/>
      <c r="N549" s="245"/>
      <c r="O549" s="245"/>
      <c r="P549" s="245"/>
      <c r="Q549" s="245"/>
      <c r="R549" s="245"/>
      <c r="S549" s="245"/>
      <c r="T549" s="246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47" t="s">
        <v>129</v>
      </c>
      <c r="AU549" s="247" t="s">
        <v>80</v>
      </c>
      <c r="AV549" s="14" t="s">
        <v>125</v>
      </c>
      <c r="AW549" s="14" t="s">
        <v>32</v>
      </c>
      <c r="AX549" s="14" t="s">
        <v>78</v>
      </c>
      <c r="AY549" s="247" t="s">
        <v>118</v>
      </c>
    </row>
    <row r="550" s="2" customFormat="1" ht="16.5" customHeight="1">
      <c r="A550" s="41"/>
      <c r="B550" s="42"/>
      <c r="C550" s="269" t="s">
        <v>497</v>
      </c>
      <c r="D550" s="269" t="s">
        <v>399</v>
      </c>
      <c r="E550" s="270" t="s">
        <v>498</v>
      </c>
      <c r="F550" s="271" t="s">
        <v>499</v>
      </c>
      <c r="G550" s="272" t="s">
        <v>483</v>
      </c>
      <c r="H550" s="273">
        <v>13</v>
      </c>
      <c r="I550" s="274"/>
      <c r="J550" s="275">
        <f>ROUND(I550*H550,2)</f>
        <v>0</v>
      </c>
      <c r="K550" s="271" t="s">
        <v>124</v>
      </c>
      <c r="L550" s="276"/>
      <c r="M550" s="277" t="s">
        <v>19</v>
      </c>
      <c r="N550" s="278" t="s">
        <v>41</v>
      </c>
      <c r="O550" s="87"/>
      <c r="P550" s="216">
        <f>O550*H550</f>
        <v>0</v>
      </c>
      <c r="Q550" s="216">
        <v>0.052999999999999998</v>
      </c>
      <c r="R550" s="216">
        <f>Q550*H550</f>
        <v>0.68899999999999995</v>
      </c>
      <c r="S550" s="216">
        <v>0</v>
      </c>
      <c r="T550" s="217">
        <f>S550*H550</f>
        <v>0</v>
      </c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R550" s="218" t="s">
        <v>202</v>
      </c>
      <c r="AT550" s="218" t="s">
        <v>399</v>
      </c>
      <c r="AU550" s="218" t="s">
        <v>80</v>
      </c>
      <c r="AY550" s="20" t="s">
        <v>118</v>
      </c>
      <c r="BE550" s="219">
        <f>IF(N550="základní",J550,0)</f>
        <v>0</v>
      </c>
      <c r="BF550" s="219">
        <f>IF(N550="snížená",J550,0)</f>
        <v>0</v>
      </c>
      <c r="BG550" s="219">
        <f>IF(N550="zákl. přenesená",J550,0)</f>
        <v>0</v>
      </c>
      <c r="BH550" s="219">
        <f>IF(N550="sníž. přenesená",J550,0)</f>
        <v>0</v>
      </c>
      <c r="BI550" s="219">
        <f>IF(N550="nulová",J550,0)</f>
        <v>0</v>
      </c>
      <c r="BJ550" s="20" t="s">
        <v>78</v>
      </c>
      <c r="BK550" s="219">
        <f>ROUND(I550*H550,2)</f>
        <v>0</v>
      </c>
      <c r="BL550" s="20" t="s">
        <v>125</v>
      </c>
      <c r="BM550" s="218" t="s">
        <v>500</v>
      </c>
    </row>
    <row r="551" s="13" customFormat="1">
      <c r="A551" s="13"/>
      <c r="B551" s="225"/>
      <c r="C551" s="226"/>
      <c r="D551" s="227" t="s">
        <v>129</v>
      </c>
      <c r="E551" s="228" t="s">
        <v>19</v>
      </c>
      <c r="F551" s="229" t="s">
        <v>488</v>
      </c>
      <c r="G551" s="226"/>
      <c r="H551" s="230">
        <v>13</v>
      </c>
      <c r="I551" s="231"/>
      <c r="J551" s="226"/>
      <c r="K551" s="226"/>
      <c r="L551" s="232"/>
      <c r="M551" s="233"/>
      <c r="N551" s="234"/>
      <c r="O551" s="234"/>
      <c r="P551" s="234"/>
      <c r="Q551" s="234"/>
      <c r="R551" s="234"/>
      <c r="S551" s="234"/>
      <c r="T551" s="235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6" t="s">
        <v>129</v>
      </c>
      <c r="AU551" s="236" t="s">
        <v>80</v>
      </c>
      <c r="AV551" s="13" t="s">
        <v>80</v>
      </c>
      <c r="AW551" s="13" t="s">
        <v>32</v>
      </c>
      <c r="AX551" s="13" t="s">
        <v>70</v>
      </c>
      <c r="AY551" s="236" t="s">
        <v>118</v>
      </c>
    </row>
    <row r="552" s="14" customFormat="1">
      <c r="A552" s="14"/>
      <c r="B552" s="237"/>
      <c r="C552" s="238"/>
      <c r="D552" s="227" t="s">
        <v>129</v>
      </c>
      <c r="E552" s="239" t="s">
        <v>19</v>
      </c>
      <c r="F552" s="240" t="s">
        <v>132</v>
      </c>
      <c r="G552" s="238"/>
      <c r="H552" s="241">
        <v>13</v>
      </c>
      <c r="I552" s="242"/>
      <c r="J552" s="238"/>
      <c r="K552" s="238"/>
      <c r="L552" s="243"/>
      <c r="M552" s="244"/>
      <c r="N552" s="245"/>
      <c r="O552" s="245"/>
      <c r="P552" s="245"/>
      <c r="Q552" s="245"/>
      <c r="R552" s="245"/>
      <c r="S552" s="245"/>
      <c r="T552" s="246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47" t="s">
        <v>129</v>
      </c>
      <c r="AU552" s="247" t="s">
        <v>80</v>
      </c>
      <c r="AV552" s="14" t="s">
        <v>125</v>
      </c>
      <c r="AW552" s="14" t="s">
        <v>32</v>
      </c>
      <c r="AX552" s="14" t="s">
        <v>78</v>
      </c>
      <c r="AY552" s="247" t="s">
        <v>118</v>
      </c>
    </row>
    <row r="553" s="2" customFormat="1" ht="21.75" customHeight="1">
      <c r="A553" s="41"/>
      <c r="B553" s="42"/>
      <c r="C553" s="207" t="s">
        <v>501</v>
      </c>
      <c r="D553" s="207" t="s">
        <v>120</v>
      </c>
      <c r="E553" s="208" t="s">
        <v>502</v>
      </c>
      <c r="F553" s="209" t="s">
        <v>503</v>
      </c>
      <c r="G553" s="210" t="s">
        <v>483</v>
      </c>
      <c r="H553" s="211">
        <v>6</v>
      </c>
      <c r="I553" s="212"/>
      <c r="J553" s="213">
        <f>ROUND(I553*H553,2)</f>
        <v>0</v>
      </c>
      <c r="K553" s="209" t="s">
        <v>124</v>
      </c>
      <c r="L553" s="47"/>
      <c r="M553" s="214" t="s">
        <v>19</v>
      </c>
      <c r="N553" s="215" t="s">
        <v>41</v>
      </c>
      <c r="O553" s="87"/>
      <c r="P553" s="216">
        <f>O553*H553</f>
        <v>0</v>
      </c>
      <c r="Q553" s="216">
        <v>0.087417999999999996</v>
      </c>
      <c r="R553" s="216">
        <f>Q553*H553</f>
        <v>0.52450799999999997</v>
      </c>
      <c r="S553" s="216">
        <v>0</v>
      </c>
      <c r="T553" s="217">
        <f>S553*H553</f>
        <v>0</v>
      </c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R553" s="218" t="s">
        <v>125</v>
      </c>
      <c r="AT553" s="218" t="s">
        <v>120</v>
      </c>
      <c r="AU553" s="218" t="s">
        <v>80</v>
      </c>
      <c r="AY553" s="20" t="s">
        <v>118</v>
      </c>
      <c r="BE553" s="219">
        <f>IF(N553="základní",J553,0)</f>
        <v>0</v>
      </c>
      <c r="BF553" s="219">
        <f>IF(N553="snížená",J553,0)</f>
        <v>0</v>
      </c>
      <c r="BG553" s="219">
        <f>IF(N553="zákl. přenesená",J553,0)</f>
        <v>0</v>
      </c>
      <c r="BH553" s="219">
        <f>IF(N553="sníž. přenesená",J553,0)</f>
        <v>0</v>
      </c>
      <c r="BI553" s="219">
        <f>IF(N553="nulová",J553,0)</f>
        <v>0</v>
      </c>
      <c r="BJ553" s="20" t="s">
        <v>78</v>
      </c>
      <c r="BK553" s="219">
        <f>ROUND(I553*H553,2)</f>
        <v>0</v>
      </c>
      <c r="BL553" s="20" t="s">
        <v>125</v>
      </c>
      <c r="BM553" s="218" t="s">
        <v>504</v>
      </c>
    </row>
    <row r="554" s="2" customFormat="1">
      <c r="A554" s="41"/>
      <c r="B554" s="42"/>
      <c r="C554" s="43"/>
      <c r="D554" s="220" t="s">
        <v>127</v>
      </c>
      <c r="E554" s="43"/>
      <c r="F554" s="221" t="s">
        <v>505</v>
      </c>
      <c r="G554" s="43"/>
      <c r="H554" s="43"/>
      <c r="I554" s="222"/>
      <c r="J554" s="43"/>
      <c r="K554" s="43"/>
      <c r="L554" s="47"/>
      <c r="M554" s="223"/>
      <c r="N554" s="224"/>
      <c r="O554" s="87"/>
      <c r="P554" s="87"/>
      <c r="Q554" s="87"/>
      <c r="R554" s="87"/>
      <c r="S554" s="87"/>
      <c r="T554" s="88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T554" s="20" t="s">
        <v>127</v>
      </c>
      <c r="AU554" s="20" t="s">
        <v>80</v>
      </c>
    </row>
    <row r="555" s="13" customFormat="1">
      <c r="A555" s="13"/>
      <c r="B555" s="225"/>
      <c r="C555" s="226"/>
      <c r="D555" s="227" t="s">
        <v>129</v>
      </c>
      <c r="E555" s="228" t="s">
        <v>19</v>
      </c>
      <c r="F555" s="229" t="s">
        <v>506</v>
      </c>
      <c r="G555" s="226"/>
      <c r="H555" s="230">
        <v>6</v>
      </c>
      <c r="I555" s="231"/>
      <c r="J555" s="226"/>
      <c r="K555" s="226"/>
      <c r="L555" s="232"/>
      <c r="M555" s="233"/>
      <c r="N555" s="234"/>
      <c r="O555" s="234"/>
      <c r="P555" s="234"/>
      <c r="Q555" s="234"/>
      <c r="R555" s="234"/>
      <c r="S555" s="234"/>
      <c r="T555" s="235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6" t="s">
        <v>129</v>
      </c>
      <c r="AU555" s="236" t="s">
        <v>80</v>
      </c>
      <c r="AV555" s="13" t="s">
        <v>80</v>
      </c>
      <c r="AW555" s="13" t="s">
        <v>32</v>
      </c>
      <c r="AX555" s="13" t="s">
        <v>70</v>
      </c>
      <c r="AY555" s="236" t="s">
        <v>118</v>
      </c>
    </row>
    <row r="556" s="14" customFormat="1">
      <c r="A556" s="14"/>
      <c r="B556" s="237"/>
      <c r="C556" s="238"/>
      <c r="D556" s="227" t="s">
        <v>129</v>
      </c>
      <c r="E556" s="239" t="s">
        <v>19</v>
      </c>
      <c r="F556" s="240" t="s">
        <v>132</v>
      </c>
      <c r="G556" s="238"/>
      <c r="H556" s="241">
        <v>6</v>
      </c>
      <c r="I556" s="242"/>
      <c r="J556" s="238"/>
      <c r="K556" s="238"/>
      <c r="L556" s="243"/>
      <c r="M556" s="244"/>
      <c r="N556" s="245"/>
      <c r="O556" s="245"/>
      <c r="P556" s="245"/>
      <c r="Q556" s="245"/>
      <c r="R556" s="245"/>
      <c r="S556" s="245"/>
      <c r="T556" s="246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47" t="s">
        <v>129</v>
      </c>
      <c r="AU556" s="247" t="s">
        <v>80</v>
      </c>
      <c r="AV556" s="14" t="s">
        <v>125</v>
      </c>
      <c r="AW556" s="14" t="s">
        <v>32</v>
      </c>
      <c r="AX556" s="14" t="s">
        <v>78</v>
      </c>
      <c r="AY556" s="247" t="s">
        <v>118</v>
      </c>
    </row>
    <row r="557" s="2" customFormat="1" ht="16.5" customHeight="1">
      <c r="A557" s="41"/>
      <c r="B557" s="42"/>
      <c r="C557" s="269" t="s">
        <v>507</v>
      </c>
      <c r="D557" s="269" t="s">
        <v>399</v>
      </c>
      <c r="E557" s="270" t="s">
        <v>508</v>
      </c>
      <c r="F557" s="271" t="s">
        <v>509</v>
      </c>
      <c r="G557" s="272" t="s">
        <v>483</v>
      </c>
      <c r="H557" s="273">
        <v>6</v>
      </c>
      <c r="I557" s="274"/>
      <c r="J557" s="275">
        <f>ROUND(I557*H557,2)</f>
        <v>0</v>
      </c>
      <c r="K557" s="271" t="s">
        <v>124</v>
      </c>
      <c r="L557" s="276"/>
      <c r="M557" s="277" t="s">
        <v>19</v>
      </c>
      <c r="N557" s="278" t="s">
        <v>41</v>
      </c>
      <c r="O557" s="87"/>
      <c r="P557" s="216">
        <f>O557*H557</f>
        <v>0</v>
      </c>
      <c r="Q557" s="216">
        <v>0.081000000000000003</v>
      </c>
      <c r="R557" s="216">
        <f>Q557*H557</f>
        <v>0.48599999999999999</v>
      </c>
      <c r="S557" s="216">
        <v>0</v>
      </c>
      <c r="T557" s="217">
        <f>S557*H557</f>
        <v>0</v>
      </c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R557" s="218" t="s">
        <v>202</v>
      </c>
      <c r="AT557" s="218" t="s">
        <v>399</v>
      </c>
      <c r="AU557" s="218" t="s">
        <v>80</v>
      </c>
      <c r="AY557" s="20" t="s">
        <v>118</v>
      </c>
      <c r="BE557" s="219">
        <f>IF(N557="základní",J557,0)</f>
        <v>0</v>
      </c>
      <c r="BF557" s="219">
        <f>IF(N557="snížená",J557,0)</f>
        <v>0</v>
      </c>
      <c r="BG557" s="219">
        <f>IF(N557="zákl. přenesená",J557,0)</f>
        <v>0</v>
      </c>
      <c r="BH557" s="219">
        <f>IF(N557="sníž. přenesená",J557,0)</f>
        <v>0</v>
      </c>
      <c r="BI557" s="219">
        <f>IF(N557="nulová",J557,0)</f>
        <v>0</v>
      </c>
      <c r="BJ557" s="20" t="s">
        <v>78</v>
      </c>
      <c r="BK557" s="219">
        <f>ROUND(I557*H557,2)</f>
        <v>0</v>
      </c>
      <c r="BL557" s="20" t="s">
        <v>125</v>
      </c>
      <c r="BM557" s="218" t="s">
        <v>510</v>
      </c>
    </row>
    <row r="558" s="13" customFormat="1">
      <c r="A558" s="13"/>
      <c r="B558" s="225"/>
      <c r="C558" s="226"/>
      <c r="D558" s="227" t="s">
        <v>129</v>
      </c>
      <c r="E558" s="228" t="s">
        <v>19</v>
      </c>
      <c r="F558" s="229" t="s">
        <v>506</v>
      </c>
      <c r="G558" s="226"/>
      <c r="H558" s="230">
        <v>6</v>
      </c>
      <c r="I558" s="231"/>
      <c r="J558" s="226"/>
      <c r="K558" s="226"/>
      <c r="L558" s="232"/>
      <c r="M558" s="233"/>
      <c r="N558" s="234"/>
      <c r="O558" s="234"/>
      <c r="P558" s="234"/>
      <c r="Q558" s="234"/>
      <c r="R558" s="234"/>
      <c r="S558" s="234"/>
      <c r="T558" s="235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6" t="s">
        <v>129</v>
      </c>
      <c r="AU558" s="236" t="s">
        <v>80</v>
      </c>
      <c r="AV558" s="13" t="s">
        <v>80</v>
      </c>
      <c r="AW558" s="13" t="s">
        <v>32</v>
      </c>
      <c r="AX558" s="13" t="s">
        <v>70</v>
      </c>
      <c r="AY558" s="236" t="s">
        <v>118</v>
      </c>
    </row>
    <row r="559" s="14" customFormat="1">
      <c r="A559" s="14"/>
      <c r="B559" s="237"/>
      <c r="C559" s="238"/>
      <c r="D559" s="227" t="s">
        <v>129</v>
      </c>
      <c r="E559" s="239" t="s">
        <v>19</v>
      </c>
      <c r="F559" s="240" t="s">
        <v>132</v>
      </c>
      <c r="G559" s="238"/>
      <c r="H559" s="241">
        <v>6</v>
      </c>
      <c r="I559" s="242"/>
      <c r="J559" s="238"/>
      <c r="K559" s="238"/>
      <c r="L559" s="243"/>
      <c r="M559" s="244"/>
      <c r="N559" s="245"/>
      <c r="O559" s="245"/>
      <c r="P559" s="245"/>
      <c r="Q559" s="245"/>
      <c r="R559" s="245"/>
      <c r="S559" s="245"/>
      <c r="T559" s="246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47" t="s">
        <v>129</v>
      </c>
      <c r="AU559" s="247" t="s">
        <v>80</v>
      </c>
      <c r="AV559" s="14" t="s">
        <v>125</v>
      </c>
      <c r="AW559" s="14" t="s">
        <v>32</v>
      </c>
      <c r="AX559" s="14" t="s">
        <v>78</v>
      </c>
      <c r="AY559" s="247" t="s">
        <v>118</v>
      </c>
    </row>
    <row r="560" s="2" customFormat="1" ht="24.15" customHeight="1">
      <c r="A560" s="41"/>
      <c r="B560" s="42"/>
      <c r="C560" s="207" t="s">
        <v>511</v>
      </c>
      <c r="D560" s="207" t="s">
        <v>120</v>
      </c>
      <c r="E560" s="208" t="s">
        <v>512</v>
      </c>
      <c r="F560" s="209" t="s">
        <v>513</v>
      </c>
      <c r="G560" s="210" t="s">
        <v>238</v>
      </c>
      <c r="H560" s="211">
        <v>5.375</v>
      </c>
      <c r="I560" s="212"/>
      <c r="J560" s="213">
        <f>ROUND(I560*H560,2)</f>
        <v>0</v>
      </c>
      <c r="K560" s="209" t="s">
        <v>124</v>
      </c>
      <c r="L560" s="47"/>
      <c r="M560" s="214" t="s">
        <v>19</v>
      </c>
      <c r="N560" s="215" t="s">
        <v>41</v>
      </c>
      <c r="O560" s="87"/>
      <c r="P560" s="216">
        <f>O560*H560</f>
        <v>0</v>
      </c>
      <c r="Q560" s="216">
        <v>0</v>
      </c>
      <c r="R560" s="216">
        <f>Q560*H560</f>
        <v>0</v>
      </c>
      <c r="S560" s="216">
        <v>0</v>
      </c>
      <c r="T560" s="217">
        <f>S560*H560</f>
        <v>0</v>
      </c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R560" s="218" t="s">
        <v>125</v>
      </c>
      <c r="AT560" s="218" t="s">
        <v>120</v>
      </c>
      <c r="AU560" s="218" t="s">
        <v>80</v>
      </c>
      <c r="AY560" s="20" t="s">
        <v>118</v>
      </c>
      <c r="BE560" s="219">
        <f>IF(N560="základní",J560,0)</f>
        <v>0</v>
      </c>
      <c r="BF560" s="219">
        <f>IF(N560="snížená",J560,0)</f>
        <v>0</v>
      </c>
      <c r="BG560" s="219">
        <f>IF(N560="zákl. přenesená",J560,0)</f>
        <v>0</v>
      </c>
      <c r="BH560" s="219">
        <f>IF(N560="sníž. přenesená",J560,0)</f>
        <v>0</v>
      </c>
      <c r="BI560" s="219">
        <f>IF(N560="nulová",J560,0)</f>
        <v>0</v>
      </c>
      <c r="BJ560" s="20" t="s">
        <v>78</v>
      </c>
      <c r="BK560" s="219">
        <f>ROUND(I560*H560,2)</f>
        <v>0</v>
      </c>
      <c r="BL560" s="20" t="s">
        <v>125</v>
      </c>
      <c r="BM560" s="218" t="s">
        <v>514</v>
      </c>
    </row>
    <row r="561" s="2" customFormat="1">
      <c r="A561" s="41"/>
      <c r="B561" s="42"/>
      <c r="C561" s="43"/>
      <c r="D561" s="220" t="s">
        <v>127</v>
      </c>
      <c r="E561" s="43"/>
      <c r="F561" s="221" t="s">
        <v>515</v>
      </c>
      <c r="G561" s="43"/>
      <c r="H561" s="43"/>
      <c r="I561" s="222"/>
      <c r="J561" s="43"/>
      <c r="K561" s="43"/>
      <c r="L561" s="47"/>
      <c r="M561" s="223"/>
      <c r="N561" s="224"/>
      <c r="O561" s="87"/>
      <c r="P561" s="87"/>
      <c r="Q561" s="87"/>
      <c r="R561" s="87"/>
      <c r="S561" s="87"/>
      <c r="T561" s="88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T561" s="20" t="s">
        <v>127</v>
      </c>
      <c r="AU561" s="20" t="s">
        <v>80</v>
      </c>
    </row>
    <row r="562" s="13" customFormat="1">
      <c r="A562" s="13"/>
      <c r="B562" s="225"/>
      <c r="C562" s="226"/>
      <c r="D562" s="227" t="s">
        <v>129</v>
      </c>
      <c r="E562" s="228" t="s">
        <v>19</v>
      </c>
      <c r="F562" s="229" t="s">
        <v>516</v>
      </c>
      <c r="G562" s="226"/>
      <c r="H562" s="230">
        <v>2.4750000000000001</v>
      </c>
      <c r="I562" s="231"/>
      <c r="J562" s="226"/>
      <c r="K562" s="226"/>
      <c r="L562" s="232"/>
      <c r="M562" s="233"/>
      <c r="N562" s="234"/>
      <c r="O562" s="234"/>
      <c r="P562" s="234"/>
      <c r="Q562" s="234"/>
      <c r="R562" s="234"/>
      <c r="S562" s="234"/>
      <c r="T562" s="235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6" t="s">
        <v>129</v>
      </c>
      <c r="AU562" s="236" t="s">
        <v>80</v>
      </c>
      <c r="AV562" s="13" t="s">
        <v>80</v>
      </c>
      <c r="AW562" s="13" t="s">
        <v>32</v>
      </c>
      <c r="AX562" s="13" t="s">
        <v>70</v>
      </c>
      <c r="AY562" s="236" t="s">
        <v>118</v>
      </c>
    </row>
    <row r="563" s="13" customFormat="1">
      <c r="A563" s="13"/>
      <c r="B563" s="225"/>
      <c r="C563" s="226"/>
      <c r="D563" s="227" t="s">
        <v>129</v>
      </c>
      <c r="E563" s="228" t="s">
        <v>19</v>
      </c>
      <c r="F563" s="229" t="s">
        <v>517</v>
      </c>
      <c r="G563" s="226"/>
      <c r="H563" s="230">
        <v>0.80000000000000004</v>
      </c>
      <c r="I563" s="231"/>
      <c r="J563" s="226"/>
      <c r="K563" s="226"/>
      <c r="L563" s="232"/>
      <c r="M563" s="233"/>
      <c r="N563" s="234"/>
      <c r="O563" s="234"/>
      <c r="P563" s="234"/>
      <c r="Q563" s="234"/>
      <c r="R563" s="234"/>
      <c r="S563" s="234"/>
      <c r="T563" s="235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6" t="s">
        <v>129</v>
      </c>
      <c r="AU563" s="236" t="s">
        <v>80</v>
      </c>
      <c r="AV563" s="13" t="s">
        <v>80</v>
      </c>
      <c r="AW563" s="13" t="s">
        <v>32</v>
      </c>
      <c r="AX563" s="13" t="s">
        <v>70</v>
      </c>
      <c r="AY563" s="236" t="s">
        <v>118</v>
      </c>
    </row>
    <row r="564" s="13" customFormat="1">
      <c r="A564" s="13"/>
      <c r="B564" s="225"/>
      <c r="C564" s="226"/>
      <c r="D564" s="227" t="s">
        <v>129</v>
      </c>
      <c r="E564" s="228" t="s">
        <v>19</v>
      </c>
      <c r="F564" s="229" t="s">
        <v>518</v>
      </c>
      <c r="G564" s="226"/>
      <c r="H564" s="230">
        <v>2.1000000000000001</v>
      </c>
      <c r="I564" s="231"/>
      <c r="J564" s="226"/>
      <c r="K564" s="226"/>
      <c r="L564" s="232"/>
      <c r="M564" s="233"/>
      <c r="N564" s="234"/>
      <c r="O564" s="234"/>
      <c r="P564" s="234"/>
      <c r="Q564" s="234"/>
      <c r="R564" s="234"/>
      <c r="S564" s="234"/>
      <c r="T564" s="235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6" t="s">
        <v>129</v>
      </c>
      <c r="AU564" s="236" t="s">
        <v>80</v>
      </c>
      <c r="AV564" s="13" t="s">
        <v>80</v>
      </c>
      <c r="AW564" s="13" t="s">
        <v>32</v>
      </c>
      <c r="AX564" s="13" t="s">
        <v>70</v>
      </c>
      <c r="AY564" s="236" t="s">
        <v>118</v>
      </c>
    </row>
    <row r="565" s="14" customFormat="1">
      <c r="A565" s="14"/>
      <c r="B565" s="237"/>
      <c r="C565" s="238"/>
      <c r="D565" s="227" t="s">
        <v>129</v>
      </c>
      <c r="E565" s="239" t="s">
        <v>19</v>
      </c>
      <c r="F565" s="240" t="s">
        <v>132</v>
      </c>
      <c r="G565" s="238"/>
      <c r="H565" s="241">
        <v>5.375</v>
      </c>
      <c r="I565" s="242"/>
      <c r="J565" s="238"/>
      <c r="K565" s="238"/>
      <c r="L565" s="243"/>
      <c r="M565" s="244"/>
      <c r="N565" s="245"/>
      <c r="O565" s="245"/>
      <c r="P565" s="245"/>
      <c r="Q565" s="245"/>
      <c r="R565" s="245"/>
      <c r="S565" s="245"/>
      <c r="T565" s="246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47" t="s">
        <v>129</v>
      </c>
      <c r="AU565" s="247" t="s">
        <v>80</v>
      </c>
      <c r="AV565" s="14" t="s">
        <v>125</v>
      </c>
      <c r="AW565" s="14" t="s">
        <v>32</v>
      </c>
      <c r="AX565" s="14" t="s">
        <v>78</v>
      </c>
      <c r="AY565" s="247" t="s">
        <v>118</v>
      </c>
    </row>
    <row r="566" s="2" customFormat="1" ht="24.15" customHeight="1">
      <c r="A566" s="41"/>
      <c r="B566" s="42"/>
      <c r="C566" s="207" t="s">
        <v>519</v>
      </c>
      <c r="D566" s="207" t="s">
        <v>120</v>
      </c>
      <c r="E566" s="208" t="s">
        <v>520</v>
      </c>
      <c r="F566" s="209" t="s">
        <v>521</v>
      </c>
      <c r="G566" s="210" t="s">
        <v>123</v>
      </c>
      <c r="H566" s="211">
        <v>8.8800000000000008</v>
      </c>
      <c r="I566" s="212"/>
      <c r="J566" s="213">
        <f>ROUND(I566*H566,2)</f>
        <v>0</v>
      </c>
      <c r="K566" s="209" t="s">
        <v>124</v>
      </c>
      <c r="L566" s="47"/>
      <c r="M566" s="214" t="s">
        <v>19</v>
      </c>
      <c r="N566" s="215" t="s">
        <v>41</v>
      </c>
      <c r="O566" s="87"/>
      <c r="P566" s="216">
        <f>O566*H566</f>
        <v>0</v>
      </c>
      <c r="Q566" s="216">
        <v>0.0078799999999999999</v>
      </c>
      <c r="R566" s="216">
        <f>Q566*H566</f>
        <v>0.069974400000000006</v>
      </c>
      <c r="S566" s="216">
        <v>0</v>
      </c>
      <c r="T566" s="217">
        <f>S566*H566</f>
        <v>0</v>
      </c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R566" s="218" t="s">
        <v>125</v>
      </c>
      <c r="AT566" s="218" t="s">
        <v>120</v>
      </c>
      <c r="AU566" s="218" t="s">
        <v>80</v>
      </c>
      <c r="AY566" s="20" t="s">
        <v>118</v>
      </c>
      <c r="BE566" s="219">
        <f>IF(N566="základní",J566,0)</f>
        <v>0</v>
      </c>
      <c r="BF566" s="219">
        <f>IF(N566="snížená",J566,0)</f>
        <v>0</v>
      </c>
      <c r="BG566" s="219">
        <f>IF(N566="zákl. přenesená",J566,0)</f>
        <v>0</v>
      </c>
      <c r="BH566" s="219">
        <f>IF(N566="sníž. přenesená",J566,0)</f>
        <v>0</v>
      </c>
      <c r="BI566" s="219">
        <f>IF(N566="nulová",J566,0)</f>
        <v>0</v>
      </c>
      <c r="BJ566" s="20" t="s">
        <v>78</v>
      </c>
      <c r="BK566" s="219">
        <f>ROUND(I566*H566,2)</f>
        <v>0</v>
      </c>
      <c r="BL566" s="20" t="s">
        <v>125</v>
      </c>
      <c r="BM566" s="218" t="s">
        <v>522</v>
      </c>
    </row>
    <row r="567" s="2" customFormat="1">
      <c r="A567" s="41"/>
      <c r="B567" s="42"/>
      <c r="C567" s="43"/>
      <c r="D567" s="220" t="s">
        <v>127</v>
      </c>
      <c r="E567" s="43"/>
      <c r="F567" s="221" t="s">
        <v>523</v>
      </c>
      <c r="G567" s="43"/>
      <c r="H567" s="43"/>
      <c r="I567" s="222"/>
      <c r="J567" s="43"/>
      <c r="K567" s="43"/>
      <c r="L567" s="47"/>
      <c r="M567" s="223"/>
      <c r="N567" s="224"/>
      <c r="O567" s="87"/>
      <c r="P567" s="87"/>
      <c r="Q567" s="87"/>
      <c r="R567" s="87"/>
      <c r="S567" s="87"/>
      <c r="T567" s="88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T567" s="20" t="s">
        <v>127</v>
      </c>
      <c r="AU567" s="20" t="s">
        <v>80</v>
      </c>
    </row>
    <row r="568" s="13" customFormat="1">
      <c r="A568" s="13"/>
      <c r="B568" s="225"/>
      <c r="C568" s="226"/>
      <c r="D568" s="227" t="s">
        <v>129</v>
      </c>
      <c r="E568" s="228" t="s">
        <v>19</v>
      </c>
      <c r="F568" s="229" t="s">
        <v>524</v>
      </c>
      <c r="G568" s="226"/>
      <c r="H568" s="230">
        <v>7.9199999999999999</v>
      </c>
      <c r="I568" s="231"/>
      <c r="J568" s="226"/>
      <c r="K568" s="226"/>
      <c r="L568" s="232"/>
      <c r="M568" s="233"/>
      <c r="N568" s="234"/>
      <c r="O568" s="234"/>
      <c r="P568" s="234"/>
      <c r="Q568" s="234"/>
      <c r="R568" s="234"/>
      <c r="S568" s="234"/>
      <c r="T568" s="235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6" t="s">
        <v>129</v>
      </c>
      <c r="AU568" s="236" t="s">
        <v>80</v>
      </c>
      <c r="AV568" s="13" t="s">
        <v>80</v>
      </c>
      <c r="AW568" s="13" t="s">
        <v>32</v>
      </c>
      <c r="AX568" s="13" t="s">
        <v>70</v>
      </c>
      <c r="AY568" s="236" t="s">
        <v>118</v>
      </c>
    </row>
    <row r="569" s="13" customFormat="1">
      <c r="A569" s="13"/>
      <c r="B569" s="225"/>
      <c r="C569" s="226"/>
      <c r="D569" s="227" t="s">
        <v>129</v>
      </c>
      <c r="E569" s="228" t="s">
        <v>19</v>
      </c>
      <c r="F569" s="229" t="s">
        <v>525</v>
      </c>
      <c r="G569" s="226"/>
      <c r="H569" s="230">
        <v>0.95999999999999996</v>
      </c>
      <c r="I569" s="231"/>
      <c r="J569" s="226"/>
      <c r="K569" s="226"/>
      <c r="L569" s="232"/>
      <c r="M569" s="233"/>
      <c r="N569" s="234"/>
      <c r="O569" s="234"/>
      <c r="P569" s="234"/>
      <c r="Q569" s="234"/>
      <c r="R569" s="234"/>
      <c r="S569" s="234"/>
      <c r="T569" s="235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6" t="s">
        <v>129</v>
      </c>
      <c r="AU569" s="236" t="s">
        <v>80</v>
      </c>
      <c r="AV569" s="13" t="s">
        <v>80</v>
      </c>
      <c r="AW569" s="13" t="s">
        <v>32</v>
      </c>
      <c r="AX569" s="13" t="s">
        <v>70</v>
      </c>
      <c r="AY569" s="236" t="s">
        <v>118</v>
      </c>
    </row>
    <row r="570" s="14" customFormat="1">
      <c r="A570" s="14"/>
      <c r="B570" s="237"/>
      <c r="C570" s="238"/>
      <c r="D570" s="227" t="s">
        <v>129</v>
      </c>
      <c r="E570" s="239" t="s">
        <v>19</v>
      </c>
      <c r="F570" s="240" t="s">
        <v>132</v>
      </c>
      <c r="G570" s="238"/>
      <c r="H570" s="241">
        <v>8.8800000000000008</v>
      </c>
      <c r="I570" s="242"/>
      <c r="J570" s="238"/>
      <c r="K570" s="238"/>
      <c r="L570" s="243"/>
      <c r="M570" s="244"/>
      <c r="N570" s="245"/>
      <c r="O570" s="245"/>
      <c r="P570" s="245"/>
      <c r="Q570" s="245"/>
      <c r="R570" s="245"/>
      <c r="S570" s="245"/>
      <c r="T570" s="246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47" t="s">
        <v>129</v>
      </c>
      <c r="AU570" s="247" t="s">
        <v>80</v>
      </c>
      <c r="AV570" s="14" t="s">
        <v>125</v>
      </c>
      <c r="AW570" s="14" t="s">
        <v>32</v>
      </c>
      <c r="AX570" s="14" t="s">
        <v>78</v>
      </c>
      <c r="AY570" s="247" t="s">
        <v>118</v>
      </c>
    </row>
    <row r="571" s="2" customFormat="1" ht="24.15" customHeight="1">
      <c r="A571" s="41"/>
      <c r="B571" s="42"/>
      <c r="C571" s="207" t="s">
        <v>526</v>
      </c>
      <c r="D571" s="207" t="s">
        <v>120</v>
      </c>
      <c r="E571" s="208" t="s">
        <v>527</v>
      </c>
      <c r="F571" s="209" t="s">
        <v>528</v>
      </c>
      <c r="G571" s="210" t="s">
        <v>123</v>
      </c>
      <c r="H571" s="211">
        <v>8.8800000000000008</v>
      </c>
      <c r="I571" s="212"/>
      <c r="J571" s="213">
        <f>ROUND(I571*H571,2)</f>
        <v>0</v>
      </c>
      <c r="K571" s="209" t="s">
        <v>124</v>
      </c>
      <c r="L571" s="47"/>
      <c r="M571" s="214" t="s">
        <v>19</v>
      </c>
      <c r="N571" s="215" t="s">
        <v>41</v>
      </c>
      <c r="O571" s="87"/>
      <c r="P571" s="216">
        <f>O571*H571</f>
        <v>0</v>
      </c>
      <c r="Q571" s="216">
        <v>0</v>
      </c>
      <c r="R571" s="216">
        <f>Q571*H571</f>
        <v>0</v>
      </c>
      <c r="S571" s="216">
        <v>0</v>
      </c>
      <c r="T571" s="217">
        <f>S571*H571</f>
        <v>0</v>
      </c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R571" s="218" t="s">
        <v>125</v>
      </c>
      <c r="AT571" s="218" t="s">
        <v>120</v>
      </c>
      <c r="AU571" s="218" t="s">
        <v>80</v>
      </c>
      <c r="AY571" s="20" t="s">
        <v>118</v>
      </c>
      <c r="BE571" s="219">
        <f>IF(N571="základní",J571,0)</f>
        <v>0</v>
      </c>
      <c r="BF571" s="219">
        <f>IF(N571="snížená",J571,0)</f>
        <v>0</v>
      </c>
      <c r="BG571" s="219">
        <f>IF(N571="zákl. přenesená",J571,0)</f>
        <v>0</v>
      </c>
      <c r="BH571" s="219">
        <f>IF(N571="sníž. přenesená",J571,0)</f>
        <v>0</v>
      </c>
      <c r="BI571" s="219">
        <f>IF(N571="nulová",J571,0)</f>
        <v>0</v>
      </c>
      <c r="BJ571" s="20" t="s">
        <v>78</v>
      </c>
      <c r="BK571" s="219">
        <f>ROUND(I571*H571,2)</f>
        <v>0</v>
      </c>
      <c r="BL571" s="20" t="s">
        <v>125</v>
      </c>
      <c r="BM571" s="218" t="s">
        <v>529</v>
      </c>
    </row>
    <row r="572" s="2" customFormat="1">
      <c r="A572" s="41"/>
      <c r="B572" s="42"/>
      <c r="C572" s="43"/>
      <c r="D572" s="220" t="s">
        <v>127</v>
      </c>
      <c r="E572" s="43"/>
      <c r="F572" s="221" t="s">
        <v>530</v>
      </c>
      <c r="G572" s="43"/>
      <c r="H572" s="43"/>
      <c r="I572" s="222"/>
      <c r="J572" s="43"/>
      <c r="K572" s="43"/>
      <c r="L572" s="47"/>
      <c r="M572" s="223"/>
      <c r="N572" s="224"/>
      <c r="O572" s="87"/>
      <c r="P572" s="87"/>
      <c r="Q572" s="87"/>
      <c r="R572" s="87"/>
      <c r="S572" s="87"/>
      <c r="T572" s="88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T572" s="20" t="s">
        <v>127</v>
      </c>
      <c r="AU572" s="20" t="s">
        <v>80</v>
      </c>
    </row>
    <row r="573" s="12" customFormat="1" ht="22.8" customHeight="1">
      <c r="A573" s="12"/>
      <c r="B573" s="191"/>
      <c r="C573" s="192"/>
      <c r="D573" s="193" t="s">
        <v>69</v>
      </c>
      <c r="E573" s="205" t="s">
        <v>155</v>
      </c>
      <c r="F573" s="205" t="s">
        <v>531</v>
      </c>
      <c r="G573" s="192"/>
      <c r="H573" s="192"/>
      <c r="I573" s="195"/>
      <c r="J573" s="206">
        <f>BK573</f>
        <v>0</v>
      </c>
      <c r="K573" s="192"/>
      <c r="L573" s="197"/>
      <c r="M573" s="198"/>
      <c r="N573" s="199"/>
      <c r="O573" s="199"/>
      <c r="P573" s="200">
        <f>SUM(P574:P678)</f>
        <v>0</v>
      </c>
      <c r="Q573" s="199"/>
      <c r="R573" s="200">
        <f>SUM(R574:R678)</f>
        <v>32.958505000000002</v>
      </c>
      <c r="S573" s="199"/>
      <c r="T573" s="201">
        <f>SUM(T574:T678)</f>
        <v>0</v>
      </c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R573" s="202" t="s">
        <v>78</v>
      </c>
      <c r="AT573" s="203" t="s">
        <v>69</v>
      </c>
      <c r="AU573" s="203" t="s">
        <v>78</v>
      </c>
      <c r="AY573" s="202" t="s">
        <v>118</v>
      </c>
      <c r="BK573" s="204">
        <f>SUM(BK574:BK678)</f>
        <v>0</v>
      </c>
    </row>
    <row r="574" s="2" customFormat="1" ht="21.75" customHeight="1">
      <c r="A574" s="41"/>
      <c r="B574" s="42"/>
      <c r="C574" s="207" t="s">
        <v>532</v>
      </c>
      <c r="D574" s="207" t="s">
        <v>120</v>
      </c>
      <c r="E574" s="208" t="s">
        <v>533</v>
      </c>
      <c r="F574" s="209" t="s">
        <v>534</v>
      </c>
      <c r="G574" s="210" t="s">
        <v>123</v>
      </c>
      <c r="H574" s="211">
        <v>15</v>
      </c>
      <c r="I574" s="212"/>
      <c r="J574" s="213">
        <f>ROUND(I574*H574,2)</f>
        <v>0</v>
      </c>
      <c r="K574" s="209" t="s">
        <v>124</v>
      </c>
      <c r="L574" s="47"/>
      <c r="M574" s="214" t="s">
        <v>19</v>
      </c>
      <c r="N574" s="215" t="s">
        <v>41</v>
      </c>
      <c r="O574" s="87"/>
      <c r="P574" s="216">
        <f>O574*H574</f>
        <v>0</v>
      </c>
      <c r="Q574" s="216">
        <v>0</v>
      </c>
      <c r="R574" s="216">
        <f>Q574*H574</f>
        <v>0</v>
      </c>
      <c r="S574" s="216">
        <v>0</v>
      </c>
      <c r="T574" s="217">
        <f>S574*H574</f>
        <v>0</v>
      </c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R574" s="218" t="s">
        <v>125</v>
      </c>
      <c r="AT574" s="218" t="s">
        <v>120</v>
      </c>
      <c r="AU574" s="218" t="s">
        <v>80</v>
      </c>
      <c r="AY574" s="20" t="s">
        <v>118</v>
      </c>
      <c r="BE574" s="219">
        <f>IF(N574="základní",J574,0)</f>
        <v>0</v>
      </c>
      <c r="BF574" s="219">
        <f>IF(N574="snížená",J574,0)</f>
        <v>0</v>
      </c>
      <c r="BG574" s="219">
        <f>IF(N574="zákl. přenesená",J574,0)</f>
        <v>0</v>
      </c>
      <c r="BH574" s="219">
        <f>IF(N574="sníž. přenesená",J574,0)</f>
        <v>0</v>
      </c>
      <c r="BI574" s="219">
        <f>IF(N574="nulová",J574,0)</f>
        <v>0</v>
      </c>
      <c r="BJ574" s="20" t="s">
        <v>78</v>
      </c>
      <c r="BK574" s="219">
        <f>ROUND(I574*H574,2)</f>
        <v>0</v>
      </c>
      <c r="BL574" s="20" t="s">
        <v>125</v>
      </c>
      <c r="BM574" s="218" t="s">
        <v>535</v>
      </c>
    </row>
    <row r="575" s="2" customFormat="1">
      <c r="A575" s="41"/>
      <c r="B575" s="42"/>
      <c r="C575" s="43"/>
      <c r="D575" s="220" t="s">
        <v>127</v>
      </c>
      <c r="E575" s="43"/>
      <c r="F575" s="221" t="s">
        <v>536</v>
      </c>
      <c r="G575" s="43"/>
      <c r="H575" s="43"/>
      <c r="I575" s="222"/>
      <c r="J575" s="43"/>
      <c r="K575" s="43"/>
      <c r="L575" s="47"/>
      <c r="M575" s="223"/>
      <c r="N575" s="224"/>
      <c r="O575" s="87"/>
      <c r="P575" s="87"/>
      <c r="Q575" s="87"/>
      <c r="R575" s="87"/>
      <c r="S575" s="87"/>
      <c r="T575" s="88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T575" s="20" t="s">
        <v>127</v>
      </c>
      <c r="AU575" s="20" t="s">
        <v>80</v>
      </c>
    </row>
    <row r="576" s="13" customFormat="1">
      <c r="A576" s="13"/>
      <c r="B576" s="225"/>
      <c r="C576" s="226"/>
      <c r="D576" s="227" t="s">
        <v>129</v>
      </c>
      <c r="E576" s="228" t="s">
        <v>19</v>
      </c>
      <c r="F576" s="229" t="s">
        <v>537</v>
      </c>
      <c r="G576" s="226"/>
      <c r="H576" s="230">
        <v>15</v>
      </c>
      <c r="I576" s="231"/>
      <c r="J576" s="226"/>
      <c r="K576" s="226"/>
      <c r="L576" s="232"/>
      <c r="M576" s="233"/>
      <c r="N576" s="234"/>
      <c r="O576" s="234"/>
      <c r="P576" s="234"/>
      <c r="Q576" s="234"/>
      <c r="R576" s="234"/>
      <c r="S576" s="234"/>
      <c r="T576" s="235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6" t="s">
        <v>129</v>
      </c>
      <c r="AU576" s="236" t="s">
        <v>80</v>
      </c>
      <c r="AV576" s="13" t="s">
        <v>80</v>
      </c>
      <c r="AW576" s="13" t="s">
        <v>32</v>
      </c>
      <c r="AX576" s="13" t="s">
        <v>70</v>
      </c>
      <c r="AY576" s="236" t="s">
        <v>118</v>
      </c>
    </row>
    <row r="577" s="14" customFormat="1">
      <c r="A577" s="14"/>
      <c r="B577" s="237"/>
      <c r="C577" s="238"/>
      <c r="D577" s="227" t="s">
        <v>129</v>
      </c>
      <c r="E577" s="239" t="s">
        <v>19</v>
      </c>
      <c r="F577" s="240" t="s">
        <v>132</v>
      </c>
      <c r="G577" s="238"/>
      <c r="H577" s="241">
        <v>15</v>
      </c>
      <c r="I577" s="242"/>
      <c r="J577" s="238"/>
      <c r="K577" s="238"/>
      <c r="L577" s="243"/>
      <c r="M577" s="244"/>
      <c r="N577" s="245"/>
      <c r="O577" s="245"/>
      <c r="P577" s="245"/>
      <c r="Q577" s="245"/>
      <c r="R577" s="245"/>
      <c r="S577" s="245"/>
      <c r="T577" s="246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47" t="s">
        <v>129</v>
      </c>
      <c r="AU577" s="247" t="s">
        <v>80</v>
      </c>
      <c r="AV577" s="14" t="s">
        <v>125</v>
      </c>
      <c r="AW577" s="14" t="s">
        <v>32</v>
      </c>
      <c r="AX577" s="14" t="s">
        <v>78</v>
      </c>
      <c r="AY577" s="247" t="s">
        <v>118</v>
      </c>
    </row>
    <row r="578" s="2" customFormat="1" ht="21.75" customHeight="1">
      <c r="A578" s="41"/>
      <c r="B578" s="42"/>
      <c r="C578" s="207" t="s">
        <v>538</v>
      </c>
      <c r="D578" s="207" t="s">
        <v>120</v>
      </c>
      <c r="E578" s="208" t="s">
        <v>539</v>
      </c>
      <c r="F578" s="209" t="s">
        <v>540</v>
      </c>
      <c r="G578" s="210" t="s">
        <v>123</v>
      </c>
      <c r="H578" s="211">
        <v>168.40799999999999</v>
      </c>
      <c r="I578" s="212"/>
      <c r="J578" s="213">
        <f>ROUND(I578*H578,2)</f>
        <v>0</v>
      </c>
      <c r="K578" s="209" t="s">
        <v>124</v>
      </c>
      <c r="L578" s="47"/>
      <c r="M578" s="214" t="s">
        <v>19</v>
      </c>
      <c r="N578" s="215" t="s">
        <v>41</v>
      </c>
      <c r="O578" s="87"/>
      <c r="P578" s="216">
        <f>O578*H578</f>
        <v>0</v>
      </c>
      <c r="Q578" s="216">
        <v>0</v>
      </c>
      <c r="R578" s="216">
        <f>Q578*H578</f>
        <v>0</v>
      </c>
      <c r="S578" s="216">
        <v>0</v>
      </c>
      <c r="T578" s="217">
        <f>S578*H578</f>
        <v>0</v>
      </c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R578" s="218" t="s">
        <v>125</v>
      </c>
      <c r="AT578" s="218" t="s">
        <v>120</v>
      </c>
      <c r="AU578" s="218" t="s">
        <v>80</v>
      </c>
      <c r="AY578" s="20" t="s">
        <v>118</v>
      </c>
      <c r="BE578" s="219">
        <f>IF(N578="základní",J578,0)</f>
        <v>0</v>
      </c>
      <c r="BF578" s="219">
        <f>IF(N578="snížená",J578,0)</f>
        <v>0</v>
      </c>
      <c r="BG578" s="219">
        <f>IF(N578="zákl. přenesená",J578,0)</f>
        <v>0</v>
      </c>
      <c r="BH578" s="219">
        <f>IF(N578="sníž. přenesená",J578,0)</f>
        <v>0</v>
      </c>
      <c r="BI578" s="219">
        <f>IF(N578="nulová",J578,0)</f>
        <v>0</v>
      </c>
      <c r="BJ578" s="20" t="s">
        <v>78</v>
      </c>
      <c r="BK578" s="219">
        <f>ROUND(I578*H578,2)</f>
        <v>0</v>
      </c>
      <c r="BL578" s="20" t="s">
        <v>125</v>
      </c>
      <c r="BM578" s="218" t="s">
        <v>541</v>
      </c>
    </row>
    <row r="579" s="2" customFormat="1">
      <c r="A579" s="41"/>
      <c r="B579" s="42"/>
      <c r="C579" s="43"/>
      <c r="D579" s="220" t="s">
        <v>127</v>
      </c>
      <c r="E579" s="43"/>
      <c r="F579" s="221" t="s">
        <v>542</v>
      </c>
      <c r="G579" s="43"/>
      <c r="H579" s="43"/>
      <c r="I579" s="222"/>
      <c r="J579" s="43"/>
      <c r="K579" s="43"/>
      <c r="L579" s="47"/>
      <c r="M579" s="223"/>
      <c r="N579" s="224"/>
      <c r="O579" s="87"/>
      <c r="P579" s="87"/>
      <c r="Q579" s="87"/>
      <c r="R579" s="87"/>
      <c r="S579" s="87"/>
      <c r="T579" s="88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T579" s="20" t="s">
        <v>127</v>
      </c>
      <c r="AU579" s="20" t="s">
        <v>80</v>
      </c>
    </row>
    <row r="580" s="15" customFormat="1">
      <c r="A580" s="15"/>
      <c r="B580" s="248"/>
      <c r="C580" s="249"/>
      <c r="D580" s="227" t="s">
        <v>129</v>
      </c>
      <c r="E580" s="250" t="s">
        <v>19</v>
      </c>
      <c r="F580" s="251" t="s">
        <v>543</v>
      </c>
      <c r="G580" s="249"/>
      <c r="H580" s="250" t="s">
        <v>19</v>
      </c>
      <c r="I580" s="252"/>
      <c r="J580" s="249"/>
      <c r="K580" s="249"/>
      <c r="L580" s="253"/>
      <c r="M580" s="254"/>
      <c r="N580" s="255"/>
      <c r="O580" s="255"/>
      <c r="P580" s="255"/>
      <c r="Q580" s="255"/>
      <c r="R580" s="255"/>
      <c r="S580" s="255"/>
      <c r="T580" s="256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T580" s="257" t="s">
        <v>129</v>
      </c>
      <c r="AU580" s="257" t="s">
        <v>80</v>
      </c>
      <c r="AV580" s="15" t="s">
        <v>78</v>
      </c>
      <c r="AW580" s="15" t="s">
        <v>32</v>
      </c>
      <c r="AX580" s="15" t="s">
        <v>70</v>
      </c>
      <c r="AY580" s="257" t="s">
        <v>118</v>
      </c>
    </row>
    <row r="581" s="15" customFormat="1">
      <c r="A581" s="15"/>
      <c r="B581" s="248"/>
      <c r="C581" s="249"/>
      <c r="D581" s="227" t="s">
        <v>129</v>
      </c>
      <c r="E581" s="250" t="s">
        <v>19</v>
      </c>
      <c r="F581" s="251" t="s">
        <v>161</v>
      </c>
      <c r="G581" s="249"/>
      <c r="H581" s="250" t="s">
        <v>19</v>
      </c>
      <c r="I581" s="252"/>
      <c r="J581" s="249"/>
      <c r="K581" s="249"/>
      <c r="L581" s="253"/>
      <c r="M581" s="254"/>
      <c r="N581" s="255"/>
      <c r="O581" s="255"/>
      <c r="P581" s="255"/>
      <c r="Q581" s="255"/>
      <c r="R581" s="255"/>
      <c r="S581" s="255"/>
      <c r="T581" s="256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257" t="s">
        <v>129</v>
      </c>
      <c r="AU581" s="257" t="s">
        <v>80</v>
      </c>
      <c r="AV581" s="15" t="s">
        <v>78</v>
      </c>
      <c r="AW581" s="15" t="s">
        <v>32</v>
      </c>
      <c r="AX581" s="15" t="s">
        <v>70</v>
      </c>
      <c r="AY581" s="257" t="s">
        <v>118</v>
      </c>
    </row>
    <row r="582" s="13" customFormat="1">
      <c r="A582" s="13"/>
      <c r="B582" s="225"/>
      <c r="C582" s="226"/>
      <c r="D582" s="227" t="s">
        <v>129</v>
      </c>
      <c r="E582" s="228" t="s">
        <v>19</v>
      </c>
      <c r="F582" s="229" t="s">
        <v>162</v>
      </c>
      <c r="G582" s="226"/>
      <c r="H582" s="230">
        <v>36.671999999999997</v>
      </c>
      <c r="I582" s="231"/>
      <c r="J582" s="226"/>
      <c r="K582" s="226"/>
      <c r="L582" s="232"/>
      <c r="M582" s="233"/>
      <c r="N582" s="234"/>
      <c r="O582" s="234"/>
      <c r="P582" s="234"/>
      <c r="Q582" s="234"/>
      <c r="R582" s="234"/>
      <c r="S582" s="234"/>
      <c r="T582" s="235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6" t="s">
        <v>129</v>
      </c>
      <c r="AU582" s="236" t="s">
        <v>80</v>
      </c>
      <c r="AV582" s="13" t="s">
        <v>80</v>
      </c>
      <c r="AW582" s="13" t="s">
        <v>32</v>
      </c>
      <c r="AX582" s="13" t="s">
        <v>70</v>
      </c>
      <c r="AY582" s="236" t="s">
        <v>118</v>
      </c>
    </row>
    <row r="583" s="13" customFormat="1">
      <c r="A583" s="13"/>
      <c r="B583" s="225"/>
      <c r="C583" s="226"/>
      <c r="D583" s="227" t="s">
        <v>129</v>
      </c>
      <c r="E583" s="228" t="s">
        <v>19</v>
      </c>
      <c r="F583" s="229" t="s">
        <v>163</v>
      </c>
      <c r="G583" s="226"/>
      <c r="H583" s="230">
        <v>2.7999999999999998</v>
      </c>
      <c r="I583" s="231"/>
      <c r="J583" s="226"/>
      <c r="K583" s="226"/>
      <c r="L583" s="232"/>
      <c r="M583" s="233"/>
      <c r="N583" s="234"/>
      <c r="O583" s="234"/>
      <c r="P583" s="234"/>
      <c r="Q583" s="234"/>
      <c r="R583" s="234"/>
      <c r="S583" s="234"/>
      <c r="T583" s="235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6" t="s">
        <v>129</v>
      </c>
      <c r="AU583" s="236" t="s">
        <v>80</v>
      </c>
      <c r="AV583" s="13" t="s">
        <v>80</v>
      </c>
      <c r="AW583" s="13" t="s">
        <v>32</v>
      </c>
      <c r="AX583" s="13" t="s">
        <v>70</v>
      </c>
      <c r="AY583" s="236" t="s">
        <v>118</v>
      </c>
    </row>
    <row r="584" s="15" customFormat="1">
      <c r="A584" s="15"/>
      <c r="B584" s="248"/>
      <c r="C584" s="249"/>
      <c r="D584" s="227" t="s">
        <v>129</v>
      </c>
      <c r="E584" s="250" t="s">
        <v>19</v>
      </c>
      <c r="F584" s="251" t="s">
        <v>164</v>
      </c>
      <c r="G584" s="249"/>
      <c r="H584" s="250" t="s">
        <v>19</v>
      </c>
      <c r="I584" s="252"/>
      <c r="J584" s="249"/>
      <c r="K584" s="249"/>
      <c r="L584" s="253"/>
      <c r="M584" s="254"/>
      <c r="N584" s="255"/>
      <c r="O584" s="255"/>
      <c r="P584" s="255"/>
      <c r="Q584" s="255"/>
      <c r="R584" s="255"/>
      <c r="S584" s="255"/>
      <c r="T584" s="256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T584" s="257" t="s">
        <v>129</v>
      </c>
      <c r="AU584" s="257" t="s">
        <v>80</v>
      </c>
      <c r="AV584" s="15" t="s">
        <v>78</v>
      </c>
      <c r="AW584" s="15" t="s">
        <v>32</v>
      </c>
      <c r="AX584" s="15" t="s">
        <v>70</v>
      </c>
      <c r="AY584" s="257" t="s">
        <v>118</v>
      </c>
    </row>
    <row r="585" s="13" customFormat="1">
      <c r="A585" s="13"/>
      <c r="B585" s="225"/>
      <c r="C585" s="226"/>
      <c r="D585" s="227" t="s">
        <v>129</v>
      </c>
      <c r="E585" s="228" t="s">
        <v>19</v>
      </c>
      <c r="F585" s="229" t="s">
        <v>165</v>
      </c>
      <c r="G585" s="226"/>
      <c r="H585" s="230">
        <v>34.271999999999998</v>
      </c>
      <c r="I585" s="231"/>
      <c r="J585" s="226"/>
      <c r="K585" s="226"/>
      <c r="L585" s="232"/>
      <c r="M585" s="233"/>
      <c r="N585" s="234"/>
      <c r="O585" s="234"/>
      <c r="P585" s="234"/>
      <c r="Q585" s="234"/>
      <c r="R585" s="234"/>
      <c r="S585" s="234"/>
      <c r="T585" s="235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6" t="s">
        <v>129</v>
      </c>
      <c r="AU585" s="236" t="s">
        <v>80</v>
      </c>
      <c r="AV585" s="13" t="s">
        <v>80</v>
      </c>
      <c r="AW585" s="13" t="s">
        <v>32</v>
      </c>
      <c r="AX585" s="13" t="s">
        <v>70</v>
      </c>
      <c r="AY585" s="236" t="s">
        <v>118</v>
      </c>
    </row>
    <row r="586" s="13" customFormat="1">
      <c r="A586" s="13"/>
      <c r="B586" s="225"/>
      <c r="C586" s="226"/>
      <c r="D586" s="227" t="s">
        <v>129</v>
      </c>
      <c r="E586" s="228" t="s">
        <v>19</v>
      </c>
      <c r="F586" s="229" t="s">
        <v>166</v>
      </c>
      <c r="G586" s="226"/>
      <c r="H586" s="230">
        <v>1.6000000000000001</v>
      </c>
      <c r="I586" s="231"/>
      <c r="J586" s="226"/>
      <c r="K586" s="226"/>
      <c r="L586" s="232"/>
      <c r="M586" s="233"/>
      <c r="N586" s="234"/>
      <c r="O586" s="234"/>
      <c r="P586" s="234"/>
      <c r="Q586" s="234"/>
      <c r="R586" s="234"/>
      <c r="S586" s="234"/>
      <c r="T586" s="235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6" t="s">
        <v>129</v>
      </c>
      <c r="AU586" s="236" t="s">
        <v>80</v>
      </c>
      <c r="AV586" s="13" t="s">
        <v>80</v>
      </c>
      <c r="AW586" s="13" t="s">
        <v>32</v>
      </c>
      <c r="AX586" s="13" t="s">
        <v>70</v>
      </c>
      <c r="AY586" s="236" t="s">
        <v>118</v>
      </c>
    </row>
    <row r="587" s="15" customFormat="1">
      <c r="A587" s="15"/>
      <c r="B587" s="248"/>
      <c r="C587" s="249"/>
      <c r="D587" s="227" t="s">
        <v>129</v>
      </c>
      <c r="E587" s="250" t="s">
        <v>19</v>
      </c>
      <c r="F587" s="251" t="s">
        <v>167</v>
      </c>
      <c r="G587" s="249"/>
      <c r="H587" s="250" t="s">
        <v>19</v>
      </c>
      <c r="I587" s="252"/>
      <c r="J587" s="249"/>
      <c r="K587" s="249"/>
      <c r="L587" s="253"/>
      <c r="M587" s="254"/>
      <c r="N587" s="255"/>
      <c r="O587" s="255"/>
      <c r="P587" s="255"/>
      <c r="Q587" s="255"/>
      <c r="R587" s="255"/>
      <c r="S587" s="255"/>
      <c r="T587" s="256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T587" s="257" t="s">
        <v>129</v>
      </c>
      <c r="AU587" s="257" t="s">
        <v>80</v>
      </c>
      <c r="AV587" s="15" t="s">
        <v>78</v>
      </c>
      <c r="AW587" s="15" t="s">
        <v>32</v>
      </c>
      <c r="AX587" s="15" t="s">
        <v>70</v>
      </c>
      <c r="AY587" s="257" t="s">
        <v>118</v>
      </c>
    </row>
    <row r="588" s="13" customFormat="1">
      <c r="A588" s="13"/>
      <c r="B588" s="225"/>
      <c r="C588" s="226"/>
      <c r="D588" s="227" t="s">
        <v>129</v>
      </c>
      <c r="E588" s="228" t="s">
        <v>19</v>
      </c>
      <c r="F588" s="229" t="s">
        <v>168</v>
      </c>
      <c r="G588" s="226"/>
      <c r="H588" s="230">
        <v>45.408000000000001</v>
      </c>
      <c r="I588" s="231"/>
      <c r="J588" s="226"/>
      <c r="K588" s="226"/>
      <c r="L588" s="232"/>
      <c r="M588" s="233"/>
      <c r="N588" s="234"/>
      <c r="O588" s="234"/>
      <c r="P588" s="234"/>
      <c r="Q588" s="234"/>
      <c r="R588" s="234"/>
      <c r="S588" s="234"/>
      <c r="T588" s="235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6" t="s">
        <v>129</v>
      </c>
      <c r="AU588" s="236" t="s">
        <v>80</v>
      </c>
      <c r="AV588" s="13" t="s">
        <v>80</v>
      </c>
      <c r="AW588" s="13" t="s">
        <v>32</v>
      </c>
      <c r="AX588" s="13" t="s">
        <v>70</v>
      </c>
      <c r="AY588" s="236" t="s">
        <v>118</v>
      </c>
    </row>
    <row r="589" s="13" customFormat="1">
      <c r="A589" s="13"/>
      <c r="B589" s="225"/>
      <c r="C589" s="226"/>
      <c r="D589" s="227" t="s">
        <v>129</v>
      </c>
      <c r="E589" s="228" t="s">
        <v>19</v>
      </c>
      <c r="F589" s="229" t="s">
        <v>169</v>
      </c>
      <c r="G589" s="226"/>
      <c r="H589" s="230">
        <v>2.3999999999999999</v>
      </c>
      <c r="I589" s="231"/>
      <c r="J589" s="226"/>
      <c r="K589" s="226"/>
      <c r="L589" s="232"/>
      <c r="M589" s="233"/>
      <c r="N589" s="234"/>
      <c r="O589" s="234"/>
      <c r="P589" s="234"/>
      <c r="Q589" s="234"/>
      <c r="R589" s="234"/>
      <c r="S589" s="234"/>
      <c r="T589" s="235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6" t="s">
        <v>129</v>
      </c>
      <c r="AU589" s="236" t="s">
        <v>80</v>
      </c>
      <c r="AV589" s="13" t="s">
        <v>80</v>
      </c>
      <c r="AW589" s="13" t="s">
        <v>32</v>
      </c>
      <c r="AX589" s="13" t="s">
        <v>70</v>
      </c>
      <c r="AY589" s="236" t="s">
        <v>118</v>
      </c>
    </row>
    <row r="590" s="15" customFormat="1">
      <c r="A590" s="15"/>
      <c r="B590" s="248"/>
      <c r="C590" s="249"/>
      <c r="D590" s="227" t="s">
        <v>129</v>
      </c>
      <c r="E590" s="250" t="s">
        <v>19</v>
      </c>
      <c r="F590" s="251" t="s">
        <v>170</v>
      </c>
      <c r="G590" s="249"/>
      <c r="H590" s="250" t="s">
        <v>19</v>
      </c>
      <c r="I590" s="252"/>
      <c r="J590" s="249"/>
      <c r="K590" s="249"/>
      <c r="L590" s="253"/>
      <c r="M590" s="254"/>
      <c r="N590" s="255"/>
      <c r="O590" s="255"/>
      <c r="P590" s="255"/>
      <c r="Q590" s="255"/>
      <c r="R590" s="255"/>
      <c r="S590" s="255"/>
      <c r="T590" s="256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T590" s="257" t="s">
        <v>129</v>
      </c>
      <c r="AU590" s="257" t="s">
        <v>80</v>
      </c>
      <c r="AV590" s="15" t="s">
        <v>78</v>
      </c>
      <c r="AW590" s="15" t="s">
        <v>32</v>
      </c>
      <c r="AX590" s="15" t="s">
        <v>70</v>
      </c>
      <c r="AY590" s="257" t="s">
        <v>118</v>
      </c>
    </row>
    <row r="591" s="13" customFormat="1">
      <c r="A591" s="13"/>
      <c r="B591" s="225"/>
      <c r="C591" s="226"/>
      <c r="D591" s="227" t="s">
        <v>129</v>
      </c>
      <c r="E591" s="228" t="s">
        <v>19</v>
      </c>
      <c r="F591" s="229" t="s">
        <v>171</v>
      </c>
      <c r="G591" s="226"/>
      <c r="H591" s="230">
        <v>55.776000000000003</v>
      </c>
      <c r="I591" s="231"/>
      <c r="J591" s="226"/>
      <c r="K591" s="226"/>
      <c r="L591" s="232"/>
      <c r="M591" s="233"/>
      <c r="N591" s="234"/>
      <c r="O591" s="234"/>
      <c r="P591" s="234"/>
      <c r="Q591" s="234"/>
      <c r="R591" s="234"/>
      <c r="S591" s="234"/>
      <c r="T591" s="235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6" t="s">
        <v>129</v>
      </c>
      <c r="AU591" s="236" t="s">
        <v>80</v>
      </c>
      <c r="AV591" s="13" t="s">
        <v>80</v>
      </c>
      <c r="AW591" s="13" t="s">
        <v>32</v>
      </c>
      <c r="AX591" s="13" t="s">
        <v>70</v>
      </c>
      <c r="AY591" s="236" t="s">
        <v>118</v>
      </c>
    </row>
    <row r="592" s="13" customFormat="1">
      <c r="A592" s="13"/>
      <c r="B592" s="225"/>
      <c r="C592" s="226"/>
      <c r="D592" s="227" t="s">
        <v>129</v>
      </c>
      <c r="E592" s="228" t="s">
        <v>19</v>
      </c>
      <c r="F592" s="229" t="s">
        <v>169</v>
      </c>
      <c r="G592" s="226"/>
      <c r="H592" s="230">
        <v>2.3999999999999999</v>
      </c>
      <c r="I592" s="231"/>
      <c r="J592" s="226"/>
      <c r="K592" s="226"/>
      <c r="L592" s="232"/>
      <c r="M592" s="233"/>
      <c r="N592" s="234"/>
      <c r="O592" s="234"/>
      <c r="P592" s="234"/>
      <c r="Q592" s="234"/>
      <c r="R592" s="234"/>
      <c r="S592" s="234"/>
      <c r="T592" s="235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36" t="s">
        <v>129</v>
      </c>
      <c r="AU592" s="236" t="s">
        <v>80</v>
      </c>
      <c r="AV592" s="13" t="s">
        <v>80</v>
      </c>
      <c r="AW592" s="13" t="s">
        <v>32</v>
      </c>
      <c r="AX592" s="13" t="s">
        <v>70</v>
      </c>
      <c r="AY592" s="236" t="s">
        <v>118</v>
      </c>
    </row>
    <row r="593" s="16" customFormat="1">
      <c r="A593" s="16"/>
      <c r="B593" s="258"/>
      <c r="C593" s="259"/>
      <c r="D593" s="227" t="s">
        <v>129</v>
      </c>
      <c r="E593" s="260" t="s">
        <v>19</v>
      </c>
      <c r="F593" s="261" t="s">
        <v>153</v>
      </c>
      <c r="G593" s="259"/>
      <c r="H593" s="262">
        <v>181.328</v>
      </c>
      <c r="I593" s="263"/>
      <c r="J593" s="259"/>
      <c r="K593" s="259"/>
      <c r="L593" s="264"/>
      <c r="M593" s="265"/>
      <c r="N593" s="266"/>
      <c r="O593" s="266"/>
      <c r="P593" s="266"/>
      <c r="Q593" s="266"/>
      <c r="R593" s="266"/>
      <c r="S593" s="266"/>
      <c r="T593" s="267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T593" s="268" t="s">
        <v>129</v>
      </c>
      <c r="AU593" s="268" t="s">
        <v>80</v>
      </c>
      <c r="AV593" s="16" t="s">
        <v>139</v>
      </c>
      <c r="AW593" s="16" t="s">
        <v>32</v>
      </c>
      <c r="AX593" s="16" t="s">
        <v>70</v>
      </c>
      <c r="AY593" s="268" t="s">
        <v>118</v>
      </c>
    </row>
    <row r="594" s="15" customFormat="1">
      <c r="A594" s="15"/>
      <c r="B594" s="248"/>
      <c r="C594" s="249"/>
      <c r="D594" s="227" t="s">
        <v>129</v>
      </c>
      <c r="E594" s="250" t="s">
        <v>19</v>
      </c>
      <c r="F594" s="251" t="s">
        <v>172</v>
      </c>
      <c r="G594" s="249"/>
      <c r="H594" s="250" t="s">
        <v>19</v>
      </c>
      <c r="I594" s="252"/>
      <c r="J594" s="249"/>
      <c r="K594" s="249"/>
      <c r="L594" s="253"/>
      <c r="M594" s="254"/>
      <c r="N594" s="255"/>
      <c r="O594" s="255"/>
      <c r="P594" s="255"/>
      <c r="Q594" s="255"/>
      <c r="R594" s="255"/>
      <c r="S594" s="255"/>
      <c r="T594" s="256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T594" s="257" t="s">
        <v>129</v>
      </c>
      <c r="AU594" s="257" t="s">
        <v>80</v>
      </c>
      <c r="AV594" s="15" t="s">
        <v>78</v>
      </c>
      <c r="AW594" s="15" t="s">
        <v>32</v>
      </c>
      <c r="AX594" s="15" t="s">
        <v>70</v>
      </c>
      <c r="AY594" s="257" t="s">
        <v>118</v>
      </c>
    </row>
    <row r="595" s="13" customFormat="1">
      <c r="A595" s="13"/>
      <c r="B595" s="225"/>
      <c r="C595" s="226"/>
      <c r="D595" s="227" t="s">
        <v>129</v>
      </c>
      <c r="E595" s="228" t="s">
        <v>19</v>
      </c>
      <c r="F595" s="229" t="s">
        <v>173</v>
      </c>
      <c r="G595" s="226"/>
      <c r="H595" s="230">
        <v>9.5999999999999996</v>
      </c>
      <c r="I595" s="231"/>
      <c r="J595" s="226"/>
      <c r="K595" s="226"/>
      <c r="L595" s="232"/>
      <c r="M595" s="233"/>
      <c r="N595" s="234"/>
      <c r="O595" s="234"/>
      <c r="P595" s="234"/>
      <c r="Q595" s="234"/>
      <c r="R595" s="234"/>
      <c r="S595" s="234"/>
      <c r="T595" s="235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6" t="s">
        <v>129</v>
      </c>
      <c r="AU595" s="236" t="s">
        <v>80</v>
      </c>
      <c r="AV595" s="13" t="s">
        <v>80</v>
      </c>
      <c r="AW595" s="13" t="s">
        <v>32</v>
      </c>
      <c r="AX595" s="13" t="s">
        <v>70</v>
      </c>
      <c r="AY595" s="236" t="s">
        <v>118</v>
      </c>
    </row>
    <row r="596" s="13" customFormat="1">
      <c r="A596" s="13"/>
      <c r="B596" s="225"/>
      <c r="C596" s="226"/>
      <c r="D596" s="227" t="s">
        <v>129</v>
      </c>
      <c r="E596" s="228" t="s">
        <v>19</v>
      </c>
      <c r="F596" s="229" t="s">
        <v>174</v>
      </c>
      <c r="G596" s="226"/>
      <c r="H596" s="230">
        <v>5</v>
      </c>
      <c r="I596" s="231"/>
      <c r="J596" s="226"/>
      <c r="K596" s="226"/>
      <c r="L596" s="232"/>
      <c r="M596" s="233"/>
      <c r="N596" s="234"/>
      <c r="O596" s="234"/>
      <c r="P596" s="234"/>
      <c r="Q596" s="234"/>
      <c r="R596" s="234"/>
      <c r="S596" s="234"/>
      <c r="T596" s="235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36" t="s">
        <v>129</v>
      </c>
      <c r="AU596" s="236" t="s">
        <v>80</v>
      </c>
      <c r="AV596" s="13" t="s">
        <v>80</v>
      </c>
      <c r="AW596" s="13" t="s">
        <v>32</v>
      </c>
      <c r="AX596" s="13" t="s">
        <v>70</v>
      </c>
      <c r="AY596" s="236" t="s">
        <v>118</v>
      </c>
    </row>
    <row r="597" s="13" customFormat="1">
      <c r="A597" s="13"/>
      <c r="B597" s="225"/>
      <c r="C597" s="226"/>
      <c r="D597" s="227" t="s">
        <v>129</v>
      </c>
      <c r="E597" s="228" t="s">
        <v>19</v>
      </c>
      <c r="F597" s="229" t="s">
        <v>175</v>
      </c>
      <c r="G597" s="226"/>
      <c r="H597" s="230">
        <v>2.8799999999999999</v>
      </c>
      <c r="I597" s="231"/>
      <c r="J597" s="226"/>
      <c r="K597" s="226"/>
      <c r="L597" s="232"/>
      <c r="M597" s="233"/>
      <c r="N597" s="234"/>
      <c r="O597" s="234"/>
      <c r="P597" s="234"/>
      <c r="Q597" s="234"/>
      <c r="R597" s="234"/>
      <c r="S597" s="234"/>
      <c r="T597" s="235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6" t="s">
        <v>129</v>
      </c>
      <c r="AU597" s="236" t="s">
        <v>80</v>
      </c>
      <c r="AV597" s="13" t="s">
        <v>80</v>
      </c>
      <c r="AW597" s="13" t="s">
        <v>32</v>
      </c>
      <c r="AX597" s="13" t="s">
        <v>70</v>
      </c>
      <c r="AY597" s="236" t="s">
        <v>118</v>
      </c>
    </row>
    <row r="598" s="16" customFormat="1">
      <c r="A598" s="16"/>
      <c r="B598" s="258"/>
      <c r="C598" s="259"/>
      <c r="D598" s="227" t="s">
        <v>129</v>
      </c>
      <c r="E598" s="260" t="s">
        <v>19</v>
      </c>
      <c r="F598" s="261" t="s">
        <v>153</v>
      </c>
      <c r="G598" s="259"/>
      <c r="H598" s="262">
        <v>17.48</v>
      </c>
      <c r="I598" s="263"/>
      <c r="J598" s="259"/>
      <c r="K598" s="259"/>
      <c r="L598" s="264"/>
      <c r="M598" s="265"/>
      <c r="N598" s="266"/>
      <c r="O598" s="266"/>
      <c r="P598" s="266"/>
      <c r="Q598" s="266"/>
      <c r="R598" s="266"/>
      <c r="S598" s="266"/>
      <c r="T598" s="267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T598" s="268" t="s">
        <v>129</v>
      </c>
      <c r="AU598" s="268" t="s">
        <v>80</v>
      </c>
      <c r="AV598" s="16" t="s">
        <v>139</v>
      </c>
      <c r="AW598" s="16" t="s">
        <v>32</v>
      </c>
      <c r="AX598" s="16" t="s">
        <v>70</v>
      </c>
      <c r="AY598" s="268" t="s">
        <v>118</v>
      </c>
    </row>
    <row r="599" s="15" customFormat="1">
      <c r="A599" s="15"/>
      <c r="B599" s="248"/>
      <c r="C599" s="249"/>
      <c r="D599" s="227" t="s">
        <v>129</v>
      </c>
      <c r="E599" s="250" t="s">
        <v>19</v>
      </c>
      <c r="F599" s="251" t="s">
        <v>176</v>
      </c>
      <c r="G599" s="249"/>
      <c r="H599" s="250" t="s">
        <v>19</v>
      </c>
      <c r="I599" s="252"/>
      <c r="J599" s="249"/>
      <c r="K599" s="249"/>
      <c r="L599" s="253"/>
      <c r="M599" s="254"/>
      <c r="N599" s="255"/>
      <c r="O599" s="255"/>
      <c r="P599" s="255"/>
      <c r="Q599" s="255"/>
      <c r="R599" s="255"/>
      <c r="S599" s="255"/>
      <c r="T599" s="256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T599" s="257" t="s">
        <v>129</v>
      </c>
      <c r="AU599" s="257" t="s">
        <v>80</v>
      </c>
      <c r="AV599" s="15" t="s">
        <v>78</v>
      </c>
      <c r="AW599" s="15" t="s">
        <v>32</v>
      </c>
      <c r="AX599" s="15" t="s">
        <v>70</v>
      </c>
      <c r="AY599" s="257" t="s">
        <v>118</v>
      </c>
    </row>
    <row r="600" s="13" customFormat="1">
      <c r="A600" s="13"/>
      <c r="B600" s="225"/>
      <c r="C600" s="226"/>
      <c r="D600" s="227" t="s">
        <v>129</v>
      </c>
      <c r="E600" s="228" t="s">
        <v>19</v>
      </c>
      <c r="F600" s="229" t="s">
        <v>177</v>
      </c>
      <c r="G600" s="226"/>
      <c r="H600" s="230">
        <v>-6</v>
      </c>
      <c r="I600" s="231"/>
      <c r="J600" s="226"/>
      <c r="K600" s="226"/>
      <c r="L600" s="232"/>
      <c r="M600" s="233"/>
      <c r="N600" s="234"/>
      <c r="O600" s="234"/>
      <c r="P600" s="234"/>
      <c r="Q600" s="234"/>
      <c r="R600" s="234"/>
      <c r="S600" s="234"/>
      <c r="T600" s="235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6" t="s">
        <v>129</v>
      </c>
      <c r="AU600" s="236" t="s">
        <v>80</v>
      </c>
      <c r="AV600" s="13" t="s">
        <v>80</v>
      </c>
      <c r="AW600" s="13" t="s">
        <v>32</v>
      </c>
      <c r="AX600" s="13" t="s">
        <v>70</v>
      </c>
      <c r="AY600" s="236" t="s">
        <v>118</v>
      </c>
    </row>
    <row r="601" s="13" customFormat="1">
      <c r="A601" s="13"/>
      <c r="B601" s="225"/>
      <c r="C601" s="226"/>
      <c r="D601" s="227" t="s">
        <v>129</v>
      </c>
      <c r="E601" s="228" t="s">
        <v>19</v>
      </c>
      <c r="F601" s="229" t="s">
        <v>178</v>
      </c>
      <c r="G601" s="226"/>
      <c r="H601" s="230">
        <v>-2</v>
      </c>
      <c r="I601" s="231"/>
      <c r="J601" s="226"/>
      <c r="K601" s="226"/>
      <c r="L601" s="232"/>
      <c r="M601" s="233"/>
      <c r="N601" s="234"/>
      <c r="O601" s="234"/>
      <c r="P601" s="234"/>
      <c r="Q601" s="234"/>
      <c r="R601" s="234"/>
      <c r="S601" s="234"/>
      <c r="T601" s="235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6" t="s">
        <v>129</v>
      </c>
      <c r="AU601" s="236" t="s">
        <v>80</v>
      </c>
      <c r="AV601" s="13" t="s">
        <v>80</v>
      </c>
      <c r="AW601" s="13" t="s">
        <v>32</v>
      </c>
      <c r="AX601" s="13" t="s">
        <v>70</v>
      </c>
      <c r="AY601" s="236" t="s">
        <v>118</v>
      </c>
    </row>
    <row r="602" s="13" customFormat="1">
      <c r="A602" s="13"/>
      <c r="B602" s="225"/>
      <c r="C602" s="226"/>
      <c r="D602" s="227" t="s">
        <v>129</v>
      </c>
      <c r="E602" s="228" t="s">
        <v>19</v>
      </c>
      <c r="F602" s="229" t="s">
        <v>179</v>
      </c>
      <c r="G602" s="226"/>
      <c r="H602" s="230">
        <v>-3</v>
      </c>
      <c r="I602" s="231"/>
      <c r="J602" s="226"/>
      <c r="K602" s="226"/>
      <c r="L602" s="232"/>
      <c r="M602" s="233"/>
      <c r="N602" s="234"/>
      <c r="O602" s="234"/>
      <c r="P602" s="234"/>
      <c r="Q602" s="234"/>
      <c r="R602" s="234"/>
      <c r="S602" s="234"/>
      <c r="T602" s="235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6" t="s">
        <v>129</v>
      </c>
      <c r="AU602" s="236" t="s">
        <v>80</v>
      </c>
      <c r="AV602" s="13" t="s">
        <v>80</v>
      </c>
      <c r="AW602" s="13" t="s">
        <v>32</v>
      </c>
      <c r="AX602" s="13" t="s">
        <v>70</v>
      </c>
      <c r="AY602" s="236" t="s">
        <v>118</v>
      </c>
    </row>
    <row r="603" s="13" customFormat="1">
      <c r="A603" s="13"/>
      <c r="B603" s="225"/>
      <c r="C603" s="226"/>
      <c r="D603" s="227" t="s">
        <v>129</v>
      </c>
      <c r="E603" s="228" t="s">
        <v>19</v>
      </c>
      <c r="F603" s="229" t="s">
        <v>180</v>
      </c>
      <c r="G603" s="226"/>
      <c r="H603" s="230">
        <v>-1.3500000000000001</v>
      </c>
      <c r="I603" s="231"/>
      <c r="J603" s="226"/>
      <c r="K603" s="226"/>
      <c r="L603" s="232"/>
      <c r="M603" s="233"/>
      <c r="N603" s="234"/>
      <c r="O603" s="234"/>
      <c r="P603" s="234"/>
      <c r="Q603" s="234"/>
      <c r="R603" s="234"/>
      <c r="S603" s="234"/>
      <c r="T603" s="235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6" t="s">
        <v>129</v>
      </c>
      <c r="AU603" s="236" t="s">
        <v>80</v>
      </c>
      <c r="AV603" s="13" t="s">
        <v>80</v>
      </c>
      <c r="AW603" s="13" t="s">
        <v>32</v>
      </c>
      <c r="AX603" s="13" t="s">
        <v>70</v>
      </c>
      <c r="AY603" s="236" t="s">
        <v>118</v>
      </c>
    </row>
    <row r="604" s="13" customFormat="1">
      <c r="A604" s="13"/>
      <c r="B604" s="225"/>
      <c r="C604" s="226"/>
      <c r="D604" s="227" t="s">
        <v>129</v>
      </c>
      <c r="E604" s="228" t="s">
        <v>19</v>
      </c>
      <c r="F604" s="229" t="s">
        <v>181</v>
      </c>
      <c r="G604" s="226"/>
      <c r="H604" s="230">
        <v>-12.75</v>
      </c>
      <c r="I604" s="231"/>
      <c r="J604" s="226"/>
      <c r="K604" s="226"/>
      <c r="L604" s="232"/>
      <c r="M604" s="233"/>
      <c r="N604" s="234"/>
      <c r="O604" s="234"/>
      <c r="P604" s="234"/>
      <c r="Q604" s="234"/>
      <c r="R604" s="234"/>
      <c r="S604" s="234"/>
      <c r="T604" s="235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36" t="s">
        <v>129</v>
      </c>
      <c r="AU604" s="236" t="s">
        <v>80</v>
      </c>
      <c r="AV604" s="13" t="s">
        <v>80</v>
      </c>
      <c r="AW604" s="13" t="s">
        <v>32</v>
      </c>
      <c r="AX604" s="13" t="s">
        <v>70</v>
      </c>
      <c r="AY604" s="236" t="s">
        <v>118</v>
      </c>
    </row>
    <row r="605" s="13" customFormat="1">
      <c r="A605" s="13"/>
      <c r="B605" s="225"/>
      <c r="C605" s="226"/>
      <c r="D605" s="227" t="s">
        <v>129</v>
      </c>
      <c r="E605" s="228" t="s">
        <v>19</v>
      </c>
      <c r="F605" s="229" t="s">
        <v>182</v>
      </c>
      <c r="G605" s="226"/>
      <c r="H605" s="230">
        <v>-21.300000000000001</v>
      </c>
      <c r="I605" s="231"/>
      <c r="J605" s="226"/>
      <c r="K605" s="226"/>
      <c r="L605" s="232"/>
      <c r="M605" s="233"/>
      <c r="N605" s="234"/>
      <c r="O605" s="234"/>
      <c r="P605" s="234"/>
      <c r="Q605" s="234"/>
      <c r="R605" s="234"/>
      <c r="S605" s="234"/>
      <c r="T605" s="235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36" t="s">
        <v>129</v>
      </c>
      <c r="AU605" s="236" t="s">
        <v>80</v>
      </c>
      <c r="AV605" s="13" t="s">
        <v>80</v>
      </c>
      <c r="AW605" s="13" t="s">
        <v>32</v>
      </c>
      <c r="AX605" s="13" t="s">
        <v>70</v>
      </c>
      <c r="AY605" s="236" t="s">
        <v>118</v>
      </c>
    </row>
    <row r="606" s="16" customFormat="1">
      <c r="A606" s="16"/>
      <c r="B606" s="258"/>
      <c r="C606" s="259"/>
      <c r="D606" s="227" t="s">
        <v>129</v>
      </c>
      <c r="E606" s="260" t="s">
        <v>19</v>
      </c>
      <c r="F606" s="261" t="s">
        <v>153</v>
      </c>
      <c r="G606" s="259"/>
      <c r="H606" s="262">
        <v>-46.399999999999999</v>
      </c>
      <c r="I606" s="263"/>
      <c r="J606" s="259"/>
      <c r="K606" s="259"/>
      <c r="L606" s="264"/>
      <c r="M606" s="265"/>
      <c r="N606" s="266"/>
      <c r="O606" s="266"/>
      <c r="P606" s="266"/>
      <c r="Q606" s="266"/>
      <c r="R606" s="266"/>
      <c r="S606" s="266"/>
      <c r="T606" s="267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T606" s="268" t="s">
        <v>129</v>
      </c>
      <c r="AU606" s="268" t="s">
        <v>80</v>
      </c>
      <c r="AV606" s="16" t="s">
        <v>139</v>
      </c>
      <c r="AW606" s="16" t="s">
        <v>32</v>
      </c>
      <c r="AX606" s="16" t="s">
        <v>70</v>
      </c>
      <c r="AY606" s="268" t="s">
        <v>118</v>
      </c>
    </row>
    <row r="607" s="13" customFormat="1">
      <c r="A607" s="13"/>
      <c r="B607" s="225"/>
      <c r="C607" s="226"/>
      <c r="D607" s="227" t="s">
        <v>129</v>
      </c>
      <c r="E607" s="228" t="s">
        <v>19</v>
      </c>
      <c r="F607" s="229" t="s">
        <v>544</v>
      </c>
      <c r="G607" s="226"/>
      <c r="H607" s="230">
        <v>12</v>
      </c>
      <c r="I607" s="231"/>
      <c r="J607" s="226"/>
      <c r="K607" s="226"/>
      <c r="L607" s="232"/>
      <c r="M607" s="233"/>
      <c r="N607" s="234"/>
      <c r="O607" s="234"/>
      <c r="P607" s="234"/>
      <c r="Q607" s="234"/>
      <c r="R607" s="234"/>
      <c r="S607" s="234"/>
      <c r="T607" s="235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36" t="s">
        <v>129</v>
      </c>
      <c r="AU607" s="236" t="s">
        <v>80</v>
      </c>
      <c r="AV607" s="13" t="s">
        <v>80</v>
      </c>
      <c r="AW607" s="13" t="s">
        <v>32</v>
      </c>
      <c r="AX607" s="13" t="s">
        <v>70</v>
      </c>
      <c r="AY607" s="236" t="s">
        <v>118</v>
      </c>
    </row>
    <row r="608" s="13" customFormat="1">
      <c r="A608" s="13"/>
      <c r="B608" s="225"/>
      <c r="C608" s="226"/>
      <c r="D608" s="227" t="s">
        <v>129</v>
      </c>
      <c r="E608" s="228" t="s">
        <v>19</v>
      </c>
      <c r="F608" s="229" t="s">
        <v>545</v>
      </c>
      <c r="G608" s="226"/>
      <c r="H608" s="230">
        <v>4</v>
      </c>
      <c r="I608" s="231"/>
      <c r="J608" s="226"/>
      <c r="K608" s="226"/>
      <c r="L608" s="232"/>
      <c r="M608" s="233"/>
      <c r="N608" s="234"/>
      <c r="O608" s="234"/>
      <c r="P608" s="234"/>
      <c r="Q608" s="234"/>
      <c r="R608" s="234"/>
      <c r="S608" s="234"/>
      <c r="T608" s="235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6" t="s">
        <v>129</v>
      </c>
      <c r="AU608" s="236" t="s">
        <v>80</v>
      </c>
      <c r="AV608" s="13" t="s">
        <v>80</v>
      </c>
      <c r="AW608" s="13" t="s">
        <v>32</v>
      </c>
      <c r="AX608" s="13" t="s">
        <v>70</v>
      </c>
      <c r="AY608" s="236" t="s">
        <v>118</v>
      </c>
    </row>
    <row r="609" s="16" customFormat="1">
      <c r="A609" s="16"/>
      <c r="B609" s="258"/>
      <c r="C609" s="259"/>
      <c r="D609" s="227" t="s">
        <v>129</v>
      </c>
      <c r="E609" s="260" t="s">
        <v>19</v>
      </c>
      <c r="F609" s="261" t="s">
        <v>153</v>
      </c>
      <c r="G609" s="259"/>
      <c r="H609" s="262">
        <v>16</v>
      </c>
      <c r="I609" s="263"/>
      <c r="J609" s="259"/>
      <c r="K609" s="259"/>
      <c r="L609" s="264"/>
      <c r="M609" s="265"/>
      <c r="N609" s="266"/>
      <c r="O609" s="266"/>
      <c r="P609" s="266"/>
      <c r="Q609" s="266"/>
      <c r="R609" s="266"/>
      <c r="S609" s="266"/>
      <c r="T609" s="267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T609" s="268" t="s">
        <v>129</v>
      </c>
      <c r="AU609" s="268" t="s">
        <v>80</v>
      </c>
      <c r="AV609" s="16" t="s">
        <v>139</v>
      </c>
      <c r="AW609" s="16" t="s">
        <v>32</v>
      </c>
      <c r="AX609" s="16" t="s">
        <v>70</v>
      </c>
      <c r="AY609" s="268" t="s">
        <v>118</v>
      </c>
    </row>
    <row r="610" s="14" customFormat="1">
      <c r="A610" s="14"/>
      <c r="B610" s="237"/>
      <c r="C610" s="238"/>
      <c r="D610" s="227" t="s">
        <v>129</v>
      </c>
      <c r="E610" s="239" t="s">
        <v>19</v>
      </c>
      <c r="F610" s="240" t="s">
        <v>132</v>
      </c>
      <c r="G610" s="238"/>
      <c r="H610" s="241">
        <v>168.40799999999999</v>
      </c>
      <c r="I610" s="242"/>
      <c r="J610" s="238"/>
      <c r="K610" s="238"/>
      <c r="L610" s="243"/>
      <c r="M610" s="244"/>
      <c r="N610" s="245"/>
      <c r="O610" s="245"/>
      <c r="P610" s="245"/>
      <c r="Q610" s="245"/>
      <c r="R610" s="245"/>
      <c r="S610" s="245"/>
      <c r="T610" s="246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47" t="s">
        <v>129</v>
      </c>
      <c r="AU610" s="247" t="s">
        <v>80</v>
      </c>
      <c r="AV610" s="14" t="s">
        <v>125</v>
      </c>
      <c r="AW610" s="14" t="s">
        <v>32</v>
      </c>
      <c r="AX610" s="14" t="s">
        <v>78</v>
      </c>
      <c r="AY610" s="247" t="s">
        <v>118</v>
      </c>
    </row>
    <row r="611" s="2" customFormat="1" ht="21.75" customHeight="1">
      <c r="A611" s="41"/>
      <c r="B611" s="42"/>
      <c r="C611" s="207" t="s">
        <v>546</v>
      </c>
      <c r="D611" s="207" t="s">
        <v>120</v>
      </c>
      <c r="E611" s="208" t="s">
        <v>547</v>
      </c>
      <c r="F611" s="209" t="s">
        <v>548</v>
      </c>
      <c r="G611" s="210" t="s">
        <v>123</v>
      </c>
      <c r="H611" s="211">
        <v>194.458</v>
      </c>
      <c r="I611" s="212"/>
      <c r="J611" s="213">
        <f>ROUND(I611*H611,2)</f>
        <v>0</v>
      </c>
      <c r="K611" s="209" t="s">
        <v>124</v>
      </c>
      <c r="L611" s="47"/>
      <c r="M611" s="214" t="s">
        <v>19</v>
      </c>
      <c r="N611" s="215" t="s">
        <v>41</v>
      </c>
      <c r="O611" s="87"/>
      <c r="P611" s="216">
        <f>O611*H611</f>
        <v>0</v>
      </c>
      <c r="Q611" s="216">
        <v>0</v>
      </c>
      <c r="R611" s="216">
        <f>Q611*H611</f>
        <v>0</v>
      </c>
      <c r="S611" s="216">
        <v>0</v>
      </c>
      <c r="T611" s="217">
        <f>S611*H611</f>
        <v>0</v>
      </c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R611" s="218" t="s">
        <v>125</v>
      </c>
      <c r="AT611" s="218" t="s">
        <v>120</v>
      </c>
      <c r="AU611" s="218" t="s">
        <v>80</v>
      </c>
      <c r="AY611" s="20" t="s">
        <v>118</v>
      </c>
      <c r="BE611" s="219">
        <f>IF(N611="základní",J611,0)</f>
        <v>0</v>
      </c>
      <c r="BF611" s="219">
        <f>IF(N611="snížená",J611,0)</f>
        <v>0</v>
      </c>
      <c r="BG611" s="219">
        <f>IF(N611="zákl. přenesená",J611,0)</f>
        <v>0</v>
      </c>
      <c r="BH611" s="219">
        <f>IF(N611="sníž. přenesená",J611,0)</f>
        <v>0</v>
      </c>
      <c r="BI611" s="219">
        <f>IF(N611="nulová",J611,0)</f>
        <v>0</v>
      </c>
      <c r="BJ611" s="20" t="s">
        <v>78</v>
      </c>
      <c r="BK611" s="219">
        <f>ROUND(I611*H611,2)</f>
        <v>0</v>
      </c>
      <c r="BL611" s="20" t="s">
        <v>125</v>
      </c>
      <c r="BM611" s="218" t="s">
        <v>549</v>
      </c>
    </row>
    <row r="612" s="2" customFormat="1">
      <c r="A612" s="41"/>
      <c r="B612" s="42"/>
      <c r="C612" s="43"/>
      <c r="D612" s="220" t="s">
        <v>127</v>
      </c>
      <c r="E612" s="43"/>
      <c r="F612" s="221" t="s">
        <v>550</v>
      </c>
      <c r="G612" s="43"/>
      <c r="H612" s="43"/>
      <c r="I612" s="222"/>
      <c r="J612" s="43"/>
      <c r="K612" s="43"/>
      <c r="L612" s="47"/>
      <c r="M612" s="223"/>
      <c r="N612" s="224"/>
      <c r="O612" s="87"/>
      <c r="P612" s="87"/>
      <c r="Q612" s="87"/>
      <c r="R612" s="87"/>
      <c r="S612" s="87"/>
      <c r="T612" s="88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T612" s="20" t="s">
        <v>127</v>
      </c>
      <c r="AU612" s="20" t="s">
        <v>80</v>
      </c>
    </row>
    <row r="613" s="13" customFormat="1">
      <c r="A613" s="13"/>
      <c r="B613" s="225"/>
      <c r="C613" s="226"/>
      <c r="D613" s="227" t="s">
        <v>129</v>
      </c>
      <c r="E613" s="228" t="s">
        <v>19</v>
      </c>
      <c r="F613" s="229" t="s">
        <v>551</v>
      </c>
      <c r="G613" s="226"/>
      <c r="H613" s="230">
        <v>152.40799999999999</v>
      </c>
      <c r="I613" s="231"/>
      <c r="J613" s="226"/>
      <c r="K613" s="226"/>
      <c r="L613" s="232"/>
      <c r="M613" s="233"/>
      <c r="N613" s="234"/>
      <c r="O613" s="234"/>
      <c r="P613" s="234"/>
      <c r="Q613" s="234"/>
      <c r="R613" s="234"/>
      <c r="S613" s="234"/>
      <c r="T613" s="235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6" t="s">
        <v>129</v>
      </c>
      <c r="AU613" s="236" t="s">
        <v>80</v>
      </c>
      <c r="AV613" s="13" t="s">
        <v>80</v>
      </c>
      <c r="AW613" s="13" t="s">
        <v>32</v>
      </c>
      <c r="AX613" s="13" t="s">
        <v>70</v>
      </c>
      <c r="AY613" s="236" t="s">
        <v>118</v>
      </c>
    </row>
    <row r="614" s="16" customFormat="1">
      <c r="A614" s="16"/>
      <c r="B614" s="258"/>
      <c r="C614" s="259"/>
      <c r="D614" s="227" t="s">
        <v>129</v>
      </c>
      <c r="E614" s="260" t="s">
        <v>19</v>
      </c>
      <c r="F614" s="261" t="s">
        <v>153</v>
      </c>
      <c r="G614" s="259"/>
      <c r="H614" s="262">
        <v>152.40799999999999</v>
      </c>
      <c r="I614" s="263"/>
      <c r="J614" s="259"/>
      <c r="K614" s="259"/>
      <c r="L614" s="264"/>
      <c r="M614" s="265"/>
      <c r="N614" s="266"/>
      <c r="O614" s="266"/>
      <c r="P614" s="266"/>
      <c r="Q614" s="266"/>
      <c r="R614" s="266"/>
      <c r="S614" s="266"/>
      <c r="T614" s="267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T614" s="268" t="s">
        <v>129</v>
      </c>
      <c r="AU614" s="268" t="s">
        <v>80</v>
      </c>
      <c r="AV614" s="16" t="s">
        <v>139</v>
      </c>
      <c r="AW614" s="16" t="s">
        <v>32</v>
      </c>
      <c r="AX614" s="16" t="s">
        <v>70</v>
      </c>
      <c r="AY614" s="268" t="s">
        <v>118</v>
      </c>
    </row>
    <row r="615" s="15" customFormat="1">
      <c r="A615" s="15"/>
      <c r="B615" s="248"/>
      <c r="C615" s="249"/>
      <c r="D615" s="227" t="s">
        <v>129</v>
      </c>
      <c r="E615" s="250" t="s">
        <v>19</v>
      </c>
      <c r="F615" s="251" t="s">
        <v>552</v>
      </c>
      <c r="G615" s="249"/>
      <c r="H615" s="250" t="s">
        <v>19</v>
      </c>
      <c r="I615" s="252"/>
      <c r="J615" s="249"/>
      <c r="K615" s="249"/>
      <c r="L615" s="253"/>
      <c r="M615" s="254"/>
      <c r="N615" s="255"/>
      <c r="O615" s="255"/>
      <c r="P615" s="255"/>
      <c r="Q615" s="255"/>
      <c r="R615" s="255"/>
      <c r="S615" s="255"/>
      <c r="T615" s="256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T615" s="257" t="s">
        <v>129</v>
      </c>
      <c r="AU615" s="257" t="s">
        <v>80</v>
      </c>
      <c r="AV615" s="15" t="s">
        <v>78</v>
      </c>
      <c r="AW615" s="15" t="s">
        <v>32</v>
      </c>
      <c r="AX615" s="15" t="s">
        <v>70</v>
      </c>
      <c r="AY615" s="257" t="s">
        <v>118</v>
      </c>
    </row>
    <row r="616" s="13" customFormat="1">
      <c r="A616" s="13"/>
      <c r="B616" s="225"/>
      <c r="C616" s="226"/>
      <c r="D616" s="227" t="s">
        <v>129</v>
      </c>
      <c r="E616" s="228" t="s">
        <v>19</v>
      </c>
      <c r="F616" s="229" t="s">
        <v>184</v>
      </c>
      <c r="G616" s="226"/>
      <c r="H616" s="230">
        <v>12.75</v>
      </c>
      <c r="I616" s="231"/>
      <c r="J616" s="226"/>
      <c r="K616" s="226"/>
      <c r="L616" s="232"/>
      <c r="M616" s="233"/>
      <c r="N616" s="234"/>
      <c r="O616" s="234"/>
      <c r="P616" s="234"/>
      <c r="Q616" s="234"/>
      <c r="R616" s="234"/>
      <c r="S616" s="234"/>
      <c r="T616" s="235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6" t="s">
        <v>129</v>
      </c>
      <c r="AU616" s="236" t="s">
        <v>80</v>
      </c>
      <c r="AV616" s="13" t="s">
        <v>80</v>
      </c>
      <c r="AW616" s="13" t="s">
        <v>32</v>
      </c>
      <c r="AX616" s="13" t="s">
        <v>70</v>
      </c>
      <c r="AY616" s="236" t="s">
        <v>118</v>
      </c>
    </row>
    <row r="617" s="13" customFormat="1">
      <c r="A617" s="13"/>
      <c r="B617" s="225"/>
      <c r="C617" s="226"/>
      <c r="D617" s="227" t="s">
        <v>129</v>
      </c>
      <c r="E617" s="228" t="s">
        <v>19</v>
      </c>
      <c r="F617" s="229" t="s">
        <v>185</v>
      </c>
      <c r="G617" s="226"/>
      <c r="H617" s="230">
        <v>21.300000000000001</v>
      </c>
      <c r="I617" s="231"/>
      <c r="J617" s="226"/>
      <c r="K617" s="226"/>
      <c r="L617" s="232"/>
      <c r="M617" s="233"/>
      <c r="N617" s="234"/>
      <c r="O617" s="234"/>
      <c r="P617" s="234"/>
      <c r="Q617" s="234"/>
      <c r="R617" s="234"/>
      <c r="S617" s="234"/>
      <c r="T617" s="235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6" t="s">
        <v>129</v>
      </c>
      <c r="AU617" s="236" t="s">
        <v>80</v>
      </c>
      <c r="AV617" s="13" t="s">
        <v>80</v>
      </c>
      <c r="AW617" s="13" t="s">
        <v>32</v>
      </c>
      <c r="AX617" s="13" t="s">
        <v>70</v>
      </c>
      <c r="AY617" s="236" t="s">
        <v>118</v>
      </c>
    </row>
    <row r="618" s="16" customFormat="1">
      <c r="A618" s="16"/>
      <c r="B618" s="258"/>
      <c r="C618" s="259"/>
      <c r="D618" s="227" t="s">
        <v>129</v>
      </c>
      <c r="E618" s="260" t="s">
        <v>19</v>
      </c>
      <c r="F618" s="261" t="s">
        <v>153</v>
      </c>
      <c r="G618" s="259"/>
      <c r="H618" s="262">
        <v>34.049999999999997</v>
      </c>
      <c r="I618" s="263"/>
      <c r="J618" s="259"/>
      <c r="K618" s="259"/>
      <c r="L618" s="264"/>
      <c r="M618" s="265"/>
      <c r="N618" s="266"/>
      <c r="O618" s="266"/>
      <c r="P618" s="266"/>
      <c r="Q618" s="266"/>
      <c r="R618" s="266"/>
      <c r="S618" s="266"/>
      <c r="T618" s="267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T618" s="268" t="s">
        <v>129</v>
      </c>
      <c r="AU618" s="268" t="s">
        <v>80</v>
      </c>
      <c r="AV618" s="16" t="s">
        <v>139</v>
      </c>
      <c r="AW618" s="16" t="s">
        <v>32</v>
      </c>
      <c r="AX618" s="16" t="s">
        <v>70</v>
      </c>
      <c r="AY618" s="268" t="s">
        <v>118</v>
      </c>
    </row>
    <row r="619" s="15" customFormat="1">
      <c r="A619" s="15"/>
      <c r="B619" s="248"/>
      <c r="C619" s="249"/>
      <c r="D619" s="227" t="s">
        <v>129</v>
      </c>
      <c r="E619" s="250" t="s">
        <v>19</v>
      </c>
      <c r="F619" s="251" t="s">
        <v>553</v>
      </c>
      <c r="G619" s="249"/>
      <c r="H619" s="250" t="s">
        <v>19</v>
      </c>
      <c r="I619" s="252"/>
      <c r="J619" s="249"/>
      <c r="K619" s="249"/>
      <c r="L619" s="253"/>
      <c r="M619" s="254"/>
      <c r="N619" s="255"/>
      <c r="O619" s="255"/>
      <c r="P619" s="255"/>
      <c r="Q619" s="255"/>
      <c r="R619" s="255"/>
      <c r="S619" s="255"/>
      <c r="T619" s="256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T619" s="257" t="s">
        <v>129</v>
      </c>
      <c r="AU619" s="257" t="s">
        <v>80</v>
      </c>
      <c r="AV619" s="15" t="s">
        <v>78</v>
      </c>
      <c r="AW619" s="15" t="s">
        <v>32</v>
      </c>
      <c r="AX619" s="15" t="s">
        <v>70</v>
      </c>
      <c r="AY619" s="257" t="s">
        <v>118</v>
      </c>
    </row>
    <row r="620" s="13" customFormat="1">
      <c r="A620" s="13"/>
      <c r="B620" s="225"/>
      <c r="C620" s="226"/>
      <c r="D620" s="227" t="s">
        <v>129</v>
      </c>
      <c r="E620" s="228" t="s">
        <v>19</v>
      </c>
      <c r="F620" s="229" t="s">
        <v>151</v>
      </c>
      <c r="G620" s="226"/>
      <c r="H620" s="230">
        <v>6</v>
      </c>
      <c r="I620" s="231"/>
      <c r="J620" s="226"/>
      <c r="K620" s="226"/>
      <c r="L620" s="232"/>
      <c r="M620" s="233"/>
      <c r="N620" s="234"/>
      <c r="O620" s="234"/>
      <c r="P620" s="234"/>
      <c r="Q620" s="234"/>
      <c r="R620" s="234"/>
      <c r="S620" s="234"/>
      <c r="T620" s="235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6" t="s">
        <v>129</v>
      </c>
      <c r="AU620" s="236" t="s">
        <v>80</v>
      </c>
      <c r="AV620" s="13" t="s">
        <v>80</v>
      </c>
      <c r="AW620" s="13" t="s">
        <v>32</v>
      </c>
      <c r="AX620" s="13" t="s">
        <v>70</v>
      </c>
      <c r="AY620" s="236" t="s">
        <v>118</v>
      </c>
    </row>
    <row r="621" s="13" customFormat="1">
      <c r="A621" s="13"/>
      <c r="B621" s="225"/>
      <c r="C621" s="226"/>
      <c r="D621" s="227" t="s">
        <v>129</v>
      </c>
      <c r="E621" s="228" t="s">
        <v>19</v>
      </c>
      <c r="F621" s="229" t="s">
        <v>152</v>
      </c>
      <c r="G621" s="226"/>
      <c r="H621" s="230">
        <v>2</v>
      </c>
      <c r="I621" s="231"/>
      <c r="J621" s="226"/>
      <c r="K621" s="226"/>
      <c r="L621" s="232"/>
      <c r="M621" s="233"/>
      <c r="N621" s="234"/>
      <c r="O621" s="234"/>
      <c r="P621" s="234"/>
      <c r="Q621" s="234"/>
      <c r="R621" s="234"/>
      <c r="S621" s="234"/>
      <c r="T621" s="235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6" t="s">
        <v>129</v>
      </c>
      <c r="AU621" s="236" t="s">
        <v>80</v>
      </c>
      <c r="AV621" s="13" t="s">
        <v>80</v>
      </c>
      <c r="AW621" s="13" t="s">
        <v>32</v>
      </c>
      <c r="AX621" s="13" t="s">
        <v>70</v>
      </c>
      <c r="AY621" s="236" t="s">
        <v>118</v>
      </c>
    </row>
    <row r="622" s="16" customFormat="1">
      <c r="A622" s="16"/>
      <c r="B622" s="258"/>
      <c r="C622" s="259"/>
      <c r="D622" s="227" t="s">
        <v>129</v>
      </c>
      <c r="E622" s="260" t="s">
        <v>19</v>
      </c>
      <c r="F622" s="261" t="s">
        <v>153</v>
      </c>
      <c r="G622" s="259"/>
      <c r="H622" s="262">
        <v>8</v>
      </c>
      <c r="I622" s="263"/>
      <c r="J622" s="259"/>
      <c r="K622" s="259"/>
      <c r="L622" s="264"/>
      <c r="M622" s="265"/>
      <c r="N622" s="266"/>
      <c r="O622" s="266"/>
      <c r="P622" s="266"/>
      <c r="Q622" s="266"/>
      <c r="R622" s="266"/>
      <c r="S622" s="266"/>
      <c r="T622" s="267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T622" s="268" t="s">
        <v>129</v>
      </c>
      <c r="AU622" s="268" t="s">
        <v>80</v>
      </c>
      <c r="AV622" s="16" t="s">
        <v>139</v>
      </c>
      <c r="AW622" s="16" t="s">
        <v>32</v>
      </c>
      <c r="AX622" s="16" t="s">
        <v>70</v>
      </c>
      <c r="AY622" s="268" t="s">
        <v>118</v>
      </c>
    </row>
    <row r="623" s="14" customFormat="1">
      <c r="A623" s="14"/>
      <c r="B623" s="237"/>
      <c r="C623" s="238"/>
      <c r="D623" s="227" t="s">
        <v>129</v>
      </c>
      <c r="E623" s="239" t="s">
        <v>19</v>
      </c>
      <c r="F623" s="240" t="s">
        <v>132</v>
      </c>
      <c r="G623" s="238"/>
      <c r="H623" s="241">
        <v>194.458</v>
      </c>
      <c r="I623" s="242"/>
      <c r="J623" s="238"/>
      <c r="K623" s="238"/>
      <c r="L623" s="243"/>
      <c r="M623" s="244"/>
      <c r="N623" s="245"/>
      <c r="O623" s="245"/>
      <c r="P623" s="245"/>
      <c r="Q623" s="245"/>
      <c r="R623" s="245"/>
      <c r="S623" s="245"/>
      <c r="T623" s="246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47" t="s">
        <v>129</v>
      </c>
      <c r="AU623" s="247" t="s">
        <v>80</v>
      </c>
      <c r="AV623" s="14" t="s">
        <v>125</v>
      </c>
      <c r="AW623" s="14" t="s">
        <v>32</v>
      </c>
      <c r="AX623" s="14" t="s">
        <v>78</v>
      </c>
      <c r="AY623" s="247" t="s">
        <v>118</v>
      </c>
    </row>
    <row r="624" s="2" customFormat="1" ht="24.15" customHeight="1">
      <c r="A624" s="41"/>
      <c r="B624" s="42"/>
      <c r="C624" s="207" t="s">
        <v>554</v>
      </c>
      <c r="D624" s="207" t="s">
        <v>120</v>
      </c>
      <c r="E624" s="208" t="s">
        <v>555</v>
      </c>
      <c r="F624" s="209" t="s">
        <v>556</v>
      </c>
      <c r="G624" s="210" t="s">
        <v>123</v>
      </c>
      <c r="H624" s="211">
        <v>525</v>
      </c>
      <c r="I624" s="212"/>
      <c r="J624" s="213">
        <f>ROUND(I624*H624,2)</f>
        <v>0</v>
      </c>
      <c r="K624" s="209" t="s">
        <v>124</v>
      </c>
      <c r="L624" s="47"/>
      <c r="M624" s="214" t="s">
        <v>19</v>
      </c>
      <c r="N624" s="215" t="s">
        <v>41</v>
      </c>
      <c r="O624" s="87"/>
      <c r="P624" s="216">
        <f>O624*H624</f>
        <v>0</v>
      </c>
      <c r="Q624" s="216">
        <v>0</v>
      </c>
      <c r="R624" s="216">
        <f>Q624*H624</f>
        <v>0</v>
      </c>
      <c r="S624" s="216">
        <v>0</v>
      </c>
      <c r="T624" s="217">
        <f>S624*H624</f>
        <v>0</v>
      </c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R624" s="218" t="s">
        <v>125</v>
      </c>
      <c r="AT624" s="218" t="s">
        <v>120</v>
      </c>
      <c r="AU624" s="218" t="s">
        <v>80</v>
      </c>
      <c r="AY624" s="20" t="s">
        <v>118</v>
      </c>
      <c r="BE624" s="219">
        <f>IF(N624="základní",J624,0)</f>
        <v>0</v>
      </c>
      <c r="BF624" s="219">
        <f>IF(N624="snížená",J624,0)</f>
        <v>0</v>
      </c>
      <c r="BG624" s="219">
        <f>IF(N624="zákl. přenesená",J624,0)</f>
        <v>0</v>
      </c>
      <c r="BH624" s="219">
        <f>IF(N624="sníž. přenesená",J624,0)</f>
        <v>0</v>
      </c>
      <c r="BI624" s="219">
        <f>IF(N624="nulová",J624,0)</f>
        <v>0</v>
      </c>
      <c r="BJ624" s="20" t="s">
        <v>78</v>
      </c>
      <c r="BK624" s="219">
        <f>ROUND(I624*H624,2)</f>
        <v>0</v>
      </c>
      <c r="BL624" s="20" t="s">
        <v>125</v>
      </c>
      <c r="BM624" s="218" t="s">
        <v>557</v>
      </c>
    </row>
    <row r="625" s="2" customFormat="1">
      <c r="A625" s="41"/>
      <c r="B625" s="42"/>
      <c r="C625" s="43"/>
      <c r="D625" s="220" t="s">
        <v>127</v>
      </c>
      <c r="E625" s="43"/>
      <c r="F625" s="221" t="s">
        <v>558</v>
      </c>
      <c r="G625" s="43"/>
      <c r="H625" s="43"/>
      <c r="I625" s="222"/>
      <c r="J625" s="43"/>
      <c r="K625" s="43"/>
      <c r="L625" s="47"/>
      <c r="M625" s="223"/>
      <c r="N625" s="224"/>
      <c r="O625" s="87"/>
      <c r="P625" s="87"/>
      <c r="Q625" s="87"/>
      <c r="R625" s="87"/>
      <c r="S625" s="87"/>
      <c r="T625" s="88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T625" s="20" t="s">
        <v>127</v>
      </c>
      <c r="AU625" s="20" t="s">
        <v>80</v>
      </c>
    </row>
    <row r="626" s="13" customFormat="1">
      <c r="A626" s="13"/>
      <c r="B626" s="225"/>
      <c r="C626" s="226"/>
      <c r="D626" s="227" t="s">
        <v>129</v>
      </c>
      <c r="E626" s="228" t="s">
        <v>19</v>
      </c>
      <c r="F626" s="229" t="s">
        <v>199</v>
      </c>
      <c r="G626" s="226"/>
      <c r="H626" s="230">
        <v>170</v>
      </c>
      <c r="I626" s="231"/>
      <c r="J626" s="226"/>
      <c r="K626" s="226"/>
      <c r="L626" s="232"/>
      <c r="M626" s="233"/>
      <c r="N626" s="234"/>
      <c r="O626" s="234"/>
      <c r="P626" s="234"/>
      <c r="Q626" s="234"/>
      <c r="R626" s="234"/>
      <c r="S626" s="234"/>
      <c r="T626" s="235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36" t="s">
        <v>129</v>
      </c>
      <c r="AU626" s="236" t="s">
        <v>80</v>
      </c>
      <c r="AV626" s="13" t="s">
        <v>80</v>
      </c>
      <c r="AW626" s="13" t="s">
        <v>32</v>
      </c>
      <c r="AX626" s="13" t="s">
        <v>70</v>
      </c>
      <c r="AY626" s="236" t="s">
        <v>118</v>
      </c>
    </row>
    <row r="627" s="13" customFormat="1">
      <c r="A627" s="13"/>
      <c r="B627" s="225"/>
      <c r="C627" s="226"/>
      <c r="D627" s="227" t="s">
        <v>129</v>
      </c>
      <c r="E627" s="228" t="s">
        <v>19</v>
      </c>
      <c r="F627" s="229" t="s">
        <v>201</v>
      </c>
      <c r="G627" s="226"/>
      <c r="H627" s="230">
        <v>355</v>
      </c>
      <c r="I627" s="231"/>
      <c r="J627" s="226"/>
      <c r="K627" s="226"/>
      <c r="L627" s="232"/>
      <c r="M627" s="233"/>
      <c r="N627" s="234"/>
      <c r="O627" s="234"/>
      <c r="P627" s="234"/>
      <c r="Q627" s="234"/>
      <c r="R627" s="234"/>
      <c r="S627" s="234"/>
      <c r="T627" s="235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6" t="s">
        <v>129</v>
      </c>
      <c r="AU627" s="236" t="s">
        <v>80</v>
      </c>
      <c r="AV627" s="13" t="s">
        <v>80</v>
      </c>
      <c r="AW627" s="13" t="s">
        <v>32</v>
      </c>
      <c r="AX627" s="13" t="s">
        <v>70</v>
      </c>
      <c r="AY627" s="236" t="s">
        <v>118</v>
      </c>
    </row>
    <row r="628" s="14" customFormat="1">
      <c r="A628" s="14"/>
      <c r="B628" s="237"/>
      <c r="C628" s="238"/>
      <c r="D628" s="227" t="s">
        <v>129</v>
      </c>
      <c r="E628" s="239" t="s">
        <v>19</v>
      </c>
      <c r="F628" s="240" t="s">
        <v>132</v>
      </c>
      <c r="G628" s="238"/>
      <c r="H628" s="241">
        <v>525</v>
      </c>
      <c r="I628" s="242"/>
      <c r="J628" s="238"/>
      <c r="K628" s="238"/>
      <c r="L628" s="243"/>
      <c r="M628" s="244"/>
      <c r="N628" s="245"/>
      <c r="O628" s="245"/>
      <c r="P628" s="245"/>
      <c r="Q628" s="245"/>
      <c r="R628" s="245"/>
      <c r="S628" s="245"/>
      <c r="T628" s="246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47" t="s">
        <v>129</v>
      </c>
      <c r="AU628" s="247" t="s">
        <v>80</v>
      </c>
      <c r="AV628" s="14" t="s">
        <v>125</v>
      </c>
      <c r="AW628" s="14" t="s">
        <v>32</v>
      </c>
      <c r="AX628" s="14" t="s">
        <v>78</v>
      </c>
      <c r="AY628" s="247" t="s">
        <v>118</v>
      </c>
    </row>
    <row r="629" s="2" customFormat="1" ht="24.15" customHeight="1">
      <c r="A629" s="41"/>
      <c r="B629" s="42"/>
      <c r="C629" s="207" t="s">
        <v>559</v>
      </c>
      <c r="D629" s="207" t="s">
        <v>120</v>
      </c>
      <c r="E629" s="208" t="s">
        <v>560</v>
      </c>
      <c r="F629" s="209" t="s">
        <v>561</v>
      </c>
      <c r="G629" s="210" t="s">
        <v>123</v>
      </c>
      <c r="H629" s="211">
        <v>8</v>
      </c>
      <c r="I629" s="212"/>
      <c r="J629" s="213">
        <f>ROUND(I629*H629,2)</f>
        <v>0</v>
      </c>
      <c r="K629" s="209" t="s">
        <v>124</v>
      </c>
      <c r="L629" s="47"/>
      <c r="M629" s="214" t="s">
        <v>19</v>
      </c>
      <c r="N629" s="215" t="s">
        <v>41</v>
      </c>
      <c r="O629" s="87"/>
      <c r="P629" s="216">
        <f>O629*H629</f>
        <v>0</v>
      </c>
      <c r="Q629" s="216">
        <v>0</v>
      </c>
      <c r="R629" s="216">
        <f>Q629*H629</f>
        <v>0</v>
      </c>
      <c r="S629" s="216">
        <v>0</v>
      </c>
      <c r="T629" s="217">
        <f>S629*H629</f>
        <v>0</v>
      </c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R629" s="218" t="s">
        <v>125</v>
      </c>
      <c r="AT629" s="218" t="s">
        <v>120</v>
      </c>
      <c r="AU629" s="218" t="s">
        <v>80</v>
      </c>
      <c r="AY629" s="20" t="s">
        <v>118</v>
      </c>
      <c r="BE629" s="219">
        <f>IF(N629="základní",J629,0)</f>
        <v>0</v>
      </c>
      <c r="BF629" s="219">
        <f>IF(N629="snížená",J629,0)</f>
        <v>0</v>
      </c>
      <c r="BG629" s="219">
        <f>IF(N629="zákl. přenesená",J629,0)</f>
        <v>0</v>
      </c>
      <c r="BH629" s="219">
        <f>IF(N629="sníž. přenesená",J629,0)</f>
        <v>0</v>
      </c>
      <c r="BI629" s="219">
        <f>IF(N629="nulová",J629,0)</f>
        <v>0</v>
      </c>
      <c r="BJ629" s="20" t="s">
        <v>78</v>
      </c>
      <c r="BK629" s="219">
        <f>ROUND(I629*H629,2)</f>
        <v>0</v>
      </c>
      <c r="BL629" s="20" t="s">
        <v>125</v>
      </c>
      <c r="BM629" s="218" t="s">
        <v>562</v>
      </c>
    </row>
    <row r="630" s="2" customFormat="1">
      <c r="A630" s="41"/>
      <c r="B630" s="42"/>
      <c r="C630" s="43"/>
      <c r="D630" s="220" t="s">
        <v>127</v>
      </c>
      <c r="E630" s="43"/>
      <c r="F630" s="221" t="s">
        <v>563</v>
      </c>
      <c r="G630" s="43"/>
      <c r="H630" s="43"/>
      <c r="I630" s="222"/>
      <c r="J630" s="43"/>
      <c r="K630" s="43"/>
      <c r="L630" s="47"/>
      <c r="M630" s="223"/>
      <c r="N630" s="224"/>
      <c r="O630" s="87"/>
      <c r="P630" s="87"/>
      <c r="Q630" s="87"/>
      <c r="R630" s="87"/>
      <c r="S630" s="87"/>
      <c r="T630" s="88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T630" s="20" t="s">
        <v>127</v>
      </c>
      <c r="AU630" s="20" t="s">
        <v>80</v>
      </c>
    </row>
    <row r="631" s="15" customFormat="1">
      <c r="A631" s="15"/>
      <c r="B631" s="248"/>
      <c r="C631" s="249"/>
      <c r="D631" s="227" t="s">
        <v>129</v>
      </c>
      <c r="E631" s="250" t="s">
        <v>19</v>
      </c>
      <c r="F631" s="251" t="s">
        <v>150</v>
      </c>
      <c r="G631" s="249"/>
      <c r="H631" s="250" t="s">
        <v>19</v>
      </c>
      <c r="I631" s="252"/>
      <c r="J631" s="249"/>
      <c r="K631" s="249"/>
      <c r="L631" s="253"/>
      <c r="M631" s="254"/>
      <c r="N631" s="255"/>
      <c r="O631" s="255"/>
      <c r="P631" s="255"/>
      <c r="Q631" s="255"/>
      <c r="R631" s="255"/>
      <c r="S631" s="255"/>
      <c r="T631" s="256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T631" s="257" t="s">
        <v>129</v>
      </c>
      <c r="AU631" s="257" t="s">
        <v>80</v>
      </c>
      <c r="AV631" s="15" t="s">
        <v>78</v>
      </c>
      <c r="AW631" s="15" t="s">
        <v>32</v>
      </c>
      <c r="AX631" s="15" t="s">
        <v>70</v>
      </c>
      <c r="AY631" s="257" t="s">
        <v>118</v>
      </c>
    </row>
    <row r="632" s="13" customFormat="1">
      <c r="A632" s="13"/>
      <c r="B632" s="225"/>
      <c r="C632" s="226"/>
      <c r="D632" s="227" t="s">
        <v>129</v>
      </c>
      <c r="E632" s="228" t="s">
        <v>19</v>
      </c>
      <c r="F632" s="229" t="s">
        <v>151</v>
      </c>
      <c r="G632" s="226"/>
      <c r="H632" s="230">
        <v>6</v>
      </c>
      <c r="I632" s="231"/>
      <c r="J632" s="226"/>
      <c r="K632" s="226"/>
      <c r="L632" s="232"/>
      <c r="M632" s="233"/>
      <c r="N632" s="234"/>
      <c r="O632" s="234"/>
      <c r="P632" s="234"/>
      <c r="Q632" s="234"/>
      <c r="R632" s="234"/>
      <c r="S632" s="234"/>
      <c r="T632" s="235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36" t="s">
        <v>129</v>
      </c>
      <c r="AU632" s="236" t="s">
        <v>80</v>
      </c>
      <c r="AV632" s="13" t="s">
        <v>80</v>
      </c>
      <c r="AW632" s="13" t="s">
        <v>32</v>
      </c>
      <c r="AX632" s="13" t="s">
        <v>70</v>
      </c>
      <c r="AY632" s="236" t="s">
        <v>118</v>
      </c>
    </row>
    <row r="633" s="13" customFormat="1">
      <c r="A633" s="13"/>
      <c r="B633" s="225"/>
      <c r="C633" s="226"/>
      <c r="D633" s="227" t="s">
        <v>129</v>
      </c>
      <c r="E633" s="228" t="s">
        <v>19</v>
      </c>
      <c r="F633" s="229" t="s">
        <v>152</v>
      </c>
      <c r="G633" s="226"/>
      <c r="H633" s="230">
        <v>2</v>
      </c>
      <c r="I633" s="231"/>
      <c r="J633" s="226"/>
      <c r="K633" s="226"/>
      <c r="L633" s="232"/>
      <c r="M633" s="233"/>
      <c r="N633" s="234"/>
      <c r="O633" s="234"/>
      <c r="P633" s="234"/>
      <c r="Q633" s="234"/>
      <c r="R633" s="234"/>
      <c r="S633" s="234"/>
      <c r="T633" s="235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36" t="s">
        <v>129</v>
      </c>
      <c r="AU633" s="236" t="s">
        <v>80</v>
      </c>
      <c r="AV633" s="13" t="s">
        <v>80</v>
      </c>
      <c r="AW633" s="13" t="s">
        <v>32</v>
      </c>
      <c r="AX633" s="13" t="s">
        <v>70</v>
      </c>
      <c r="AY633" s="236" t="s">
        <v>118</v>
      </c>
    </row>
    <row r="634" s="14" customFormat="1">
      <c r="A634" s="14"/>
      <c r="B634" s="237"/>
      <c r="C634" s="238"/>
      <c r="D634" s="227" t="s">
        <v>129</v>
      </c>
      <c r="E634" s="239" t="s">
        <v>19</v>
      </c>
      <c r="F634" s="240" t="s">
        <v>132</v>
      </c>
      <c r="G634" s="238"/>
      <c r="H634" s="241">
        <v>8</v>
      </c>
      <c r="I634" s="242"/>
      <c r="J634" s="238"/>
      <c r="K634" s="238"/>
      <c r="L634" s="243"/>
      <c r="M634" s="244"/>
      <c r="N634" s="245"/>
      <c r="O634" s="245"/>
      <c r="P634" s="245"/>
      <c r="Q634" s="245"/>
      <c r="R634" s="245"/>
      <c r="S634" s="245"/>
      <c r="T634" s="246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47" t="s">
        <v>129</v>
      </c>
      <c r="AU634" s="247" t="s">
        <v>80</v>
      </c>
      <c r="AV634" s="14" t="s">
        <v>125</v>
      </c>
      <c r="AW634" s="14" t="s">
        <v>32</v>
      </c>
      <c r="AX634" s="14" t="s">
        <v>78</v>
      </c>
      <c r="AY634" s="247" t="s">
        <v>118</v>
      </c>
    </row>
    <row r="635" s="2" customFormat="1" ht="16.5" customHeight="1">
      <c r="A635" s="41"/>
      <c r="B635" s="42"/>
      <c r="C635" s="207" t="s">
        <v>564</v>
      </c>
      <c r="D635" s="207" t="s">
        <v>120</v>
      </c>
      <c r="E635" s="208" t="s">
        <v>565</v>
      </c>
      <c r="F635" s="209" t="s">
        <v>566</v>
      </c>
      <c r="G635" s="210" t="s">
        <v>123</v>
      </c>
      <c r="H635" s="211">
        <v>525</v>
      </c>
      <c r="I635" s="212"/>
      <c r="J635" s="213">
        <f>ROUND(I635*H635,2)</f>
        <v>0</v>
      </c>
      <c r="K635" s="209" t="s">
        <v>124</v>
      </c>
      <c r="L635" s="47"/>
      <c r="M635" s="214" t="s">
        <v>19</v>
      </c>
      <c r="N635" s="215" t="s">
        <v>41</v>
      </c>
      <c r="O635" s="87"/>
      <c r="P635" s="216">
        <f>O635*H635</f>
        <v>0</v>
      </c>
      <c r="Q635" s="216">
        <v>0</v>
      </c>
      <c r="R635" s="216">
        <f>Q635*H635</f>
        <v>0</v>
      </c>
      <c r="S635" s="216">
        <v>0</v>
      </c>
      <c r="T635" s="217">
        <f>S635*H635</f>
        <v>0</v>
      </c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R635" s="218" t="s">
        <v>125</v>
      </c>
      <c r="AT635" s="218" t="s">
        <v>120</v>
      </c>
      <c r="AU635" s="218" t="s">
        <v>80</v>
      </c>
      <c r="AY635" s="20" t="s">
        <v>118</v>
      </c>
      <c r="BE635" s="219">
        <f>IF(N635="základní",J635,0)</f>
        <v>0</v>
      </c>
      <c r="BF635" s="219">
        <f>IF(N635="snížená",J635,0)</f>
        <v>0</v>
      </c>
      <c r="BG635" s="219">
        <f>IF(N635="zákl. přenesená",J635,0)</f>
        <v>0</v>
      </c>
      <c r="BH635" s="219">
        <f>IF(N635="sníž. přenesená",J635,0)</f>
        <v>0</v>
      </c>
      <c r="BI635" s="219">
        <f>IF(N635="nulová",J635,0)</f>
        <v>0</v>
      </c>
      <c r="BJ635" s="20" t="s">
        <v>78</v>
      </c>
      <c r="BK635" s="219">
        <f>ROUND(I635*H635,2)</f>
        <v>0</v>
      </c>
      <c r="BL635" s="20" t="s">
        <v>125</v>
      </c>
      <c r="BM635" s="218" t="s">
        <v>567</v>
      </c>
    </row>
    <row r="636" s="2" customFormat="1">
      <c r="A636" s="41"/>
      <c r="B636" s="42"/>
      <c r="C636" s="43"/>
      <c r="D636" s="220" t="s">
        <v>127</v>
      </c>
      <c r="E636" s="43"/>
      <c r="F636" s="221" t="s">
        <v>568</v>
      </c>
      <c r="G636" s="43"/>
      <c r="H636" s="43"/>
      <c r="I636" s="222"/>
      <c r="J636" s="43"/>
      <c r="K636" s="43"/>
      <c r="L636" s="47"/>
      <c r="M636" s="223"/>
      <c r="N636" s="224"/>
      <c r="O636" s="87"/>
      <c r="P636" s="87"/>
      <c r="Q636" s="87"/>
      <c r="R636" s="87"/>
      <c r="S636" s="87"/>
      <c r="T636" s="88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T636" s="20" t="s">
        <v>127</v>
      </c>
      <c r="AU636" s="20" t="s">
        <v>80</v>
      </c>
    </row>
    <row r="637" s="13" customFormat="1">
      <c r="A637" s="13"/>
      <c r="B637" s="225"/>
      <c r="C637" s="226"/>
      <c r="D637" s="227" t="s">
        <v>129</v>
      </c>
      <c r="E637" s="228" t="s">
        <v>19</v>
      </c>
      <c r="F637" s="229" t="s">
        <v>199</v>
      </c>
      <c r="G637" s="226"/>
      <c r="H637" s="230">
        <v>170</v>
      </c>
      <c r="I637" s="231"/>
      <c r="J637" s="226"/>
      <c r="K637" s="226"/>
      <c r="L637" s="232"/>
      <c r="M637" s="233"/>
      <c r="N637" s="234"/>
      <c r="O637" s="234"/>
      <c r="P637" s="234"/>
      <c r="Q637" s="234"/>
      <c r="R637" s="234"/>
      <c r="S637" s="234"/>
      <c r="T637" s="235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36" t="s">
        <v>129</v>
      </c>
      <c r="AU637" s="236" t="s">
        <v>80</v>
      </c>
      <c r="AV637" s="13" t="s">
        <v>80</v>
      </c>
      <c r="AW637" s="13" t="s">
        <v>32</v>
      </c>
      <c r="AX637" s="13" t="s">
        <v>70</v>
      </c>
      <c r="AY637" s="236" t="s">
        <v>118</v>
      </c>
    </row>
    <row r="638" s="13" customFormat="1">
      <c r="A638" s="13"/>
      <c r="B638" s="225"/>
      <c r="C638" s="226"/>
      <c r="D638" s="227" t="s">
        <v>129</v>
      </c>
      <c r="E638" s="228" t="s">
        <v>19</v>
      </c>
      <c r="F638" s="229" t="s">
        <v>201</v>
      </c>
      <c r="G638" s="226"/>
      <c r="H638" s="230">
        <v>355</v>
      </c>
      <c r="I638" s="231"/>
      <c r="J638" s="226"/>
      <c r="K638" s="226"/>
      <c r="L638" s="232"/>
      <c r="M638" s="233"/>
      <c r="N638" s="234"/>
      <c r="O638" s="234"/>
      <c r="P638" s="234"/>
      <c r="Q638" s="234"/>
      <c r="R638" s="234"/>
      <c r="S638" s="234"/>
      <c r="T638" s="235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6" t="s">
        <v>129</v>
      </c>
      <c r="AU638" s="236" t="s">
        <v>80</v>
      </c>
      <c r="AV638" s="13" t="s">
        <v>80</v>
      </c>
      <c r="AW638" s="13" t="s">
        <v>32</v>
      </c>
      <c r="AX638" s="13" t="s">
        <v>70</v>
      </c>
      <c r="AY638" s="236" t="s">
        <v>118</v>
      </c>
    </row>
    <row r="639" s="14" customFormat="1">
      <c r="A639" s="14"/>
      <c r="B639" s="237"/>
      <c r="C639" s="238"/>
      <c r="D639" s="227" t="s">
        <v>129</v>
      </c>
      <c r="E639" s="239" t="s">
        <v>19</v>
      </c>
      <c r="F639" s="240" t="s">
        <v>132</v>
      </c>
      <c r="G639" s="238"/>
      <c r="H639" s="241">
        <v>525</v>
      </c>
      <c r="I639" s="242"/>
      <c r="J639" s="238"/>
      <c r="K639" s="238"/>
      <c r="L639" s="243"/>
      <c r="M639" s="244"/>
      <c r="N639" s="245"/>
      <c r="O639" s="245"/>
      <c r="P639" s="245"/>
      <c r="Q639" s="245"/>
      <c r="R639" s="245"/>
      <c r="S639" s="245"/>
      <c r="T639" s="246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47" t="s">
        <v>129</v>
      </c>
      <c r="AU639" s="247" t="s">
        <v>80</v>
      </c>
      <c r="AV639" s="14" t="s">
        <v>125</v>
      </c>
      <c r="AW639" s="14" t="s">
        <v>32</v>
      </c>
      <c r="AX639" s="14" t="s">
        <v>78</v>
      </c>
      <c r="AY639" s="247" t="s">
        <v>118</v>
      </c>
    </row>
    <row r="640" s="2" customFormat="1" ht="16.5" customHeight="1">
      <c r="A640" s="41"/>
      <c r="B640" s="42"/>
      <c r="C640" s="207" t="s">
        <v>569</v>
      </c>
      <c r="D640" s="207" t="s">
        <v>120</v>
      </c>
      <c r="E640" s="208" t="s">
        <v>570</v>
      </c>
      <c r="F640" s="209" t="s">
        <v>571</v>
      </c>
      <c r="G640" s="210" t="s">
        <v>123</v>
      </c>
      <c r="H640" s="211">
        <v>650</v>
      </c>
      <c r="I640" s="212"/>
      <c r="J640" s="213">
        <f>ROUND(I640*H640,2)</f>
        <v>0</v>
      </c>
      <c r="K640" s="209" t="s">
        <v>124</v>
      </c>
      <c r="L640" s="47"/>
      <c r="M640" s="214" t="s">
        <v>19</v>
      </c>
      <c r="N640" s="215" t="s">
        <v>41</v>
      </c>
      <c r="O640" s="87"/>
      <c r="P640" s="216">
        <f>O640*H640</f>
        <v>0</v>
      </c>
      <c r="Q640" s="216">
        <v>0</v>
      </c>
      <c r="R640" s="216">
        <f>Q640*H640</f>
        <v>0</v>
      </c>
      <c r="S640" s="216">
        <v>0</v>
      </c>
      <c r="T640" s="217">
        <f>S640*H640</f>
        <v>0</v>
      </c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R640" s="218" t="s">
        <v>125</v>
      </c>
      <c r="AT640" s="218" t="s">
        <v>120</v>
      </c>
      <c r="AU640" s="218" t="s">
        <v>80</v>
      </c>
      <c r="AY640" s="20" t="s">
        <v>118</v>
      </c>
      <c r="BE640" s="219">
        <f>IF(N640="základní",J640,0)</f>
        <v>0</v>
      </c>
      <c r="BF640" s="219">
        <f>IF(N640="snížená",J640,0)</f>
        <v>0</v>
      </c>
      <c r="BG640" s="219">
        <f>IF(N640="zákl. přenesená",J640,0)</f>
        <v>0</v>
      </c>
      <c r="BH640" s="219">
        <f>IF(N640="sníž. přenesená",J640,0)</f>
        <v>0</v>
      </c>
      <c r="BI640" s="219">
        <f>IF(N640="nulová",J640,0)</f>
        <v>0</v>
      </c>
      <c r="BJ640" s="20" t="s">
        <v>78</v>
      </c>
      <c r="BK640" s="219">
        <f>ROUND(I640*H640,2)</f>
        <v>0</v>
      </c>
      <c r="BL640" s="20" t="s">
        <v>125</v>
      </c>
      <c r="BM640" s="218" t="s">
        <v>572</v>
      </c>
    </row>
    <row r="641" s="2" customFormat="1">
      <c r="A641" s="41"/>
      <c r="B641" s="42"/>
      <c r="C641" s="43"/>
      <c r="D641" s="220" t="s">
        <v>127</v>
      </c>
      <c r="E641" s="43"/>
      <c r="F641" s="221" t="s">
        <v>573</v>
      </c>
      <c r="G641" s="43"/>
      <c r="H641" s="43"/>
      <c r="I641" s="222"/>
      <c r="J641" s="43"/>
      <c r="K641" s="43"/>
      <c r="L641" s="47"/>
      <c r="M641" s="223"/>
      <c r="N641" s="224"/>
      <c r="O641" s="87"/>
      <c r="P641" s="87"/>
      <c r="Q641" s="87"/>
      <c r="R641" s="87"/>
      <c r="S641" s="87"/>
      <c r="T641" s="88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T641" s="20" t="s">
        <v>127</v>
      </c>
      <c r="AU641" s="20" t="s">
        <v>80</v>
      </c>
    </row>
    <row r="642" s="13" customFormat="1">
      <c r="A642" s="13"/>
      <c r="B642" s="225"/>
      <c r="C642" s="226"/>
      <c r="D642" s="227" t="s">
        <v>129</v>
      </c>
      <c r="E642" s="228" t="s">
        <v>19</v>
      </c>
      <c r="F642" s="229" t="s">
        <v>198</v>
      </c>
      <c r="G642" s="226"/>
      <c r="H642" s="230">
        <v>210</v>
      </c>
      <c r="I642" s="231"/>
      <c r="J642" s="226"/>
      <c r="K642" s="226"/>
      <c r="L642" s="232"/>
      <c r="M642" s="233"/>
      <c r="N642" s="234"/>
      <c r="O642" s="234"/>
      <c r="P642" s="234"/>
      <c r="Q642" s="234"/>
      <c r="R642" s="234"/>
      <c r="S642" s="234"/>
      <c r="T642" s="235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36" t="s">
        <v>129</v>
      </c>
      <c r="AU642" s="236" t="s">
        <v>80</v>
      </c>
      <c r="AV642" s="13" t="s">
        <v>80</v>
      </c>
      <c r="AW642" s="13" t="s">
        <v>32</v>
      </c>
      <c r="AX642" s="13" t="s">
        <v>70</v>
      </c>
      <c r="AY642" s="236" t="s">
        <v>118</v>
      </c>
    </row>
    <row r="643" s="13" customFormat="1">
      <c r="A643" s="13"/>
      <c r="B643" s="225"/>
      <c r="C643" s="226"/>
      <c r="D643" s="227" t="s">
        <v>129</v>
      </c>
      <c r="E643" s="228" t="s">
        <v>19</v>
      </c>
      <c r="F643" s="229" t="s">
        <v>200</v>
      </c>
      <c r="G643" s="226"/>
      <c r="H643" s="230">
        <v>440</v>
      </c>
      <c r="I643" s="231"/>
      <c r="J643" s="226"/>
      <c r="K643" s="226"/>
      <c r="L643" s="232"/>
      <c r="M643" s="233"/>
      <c r="N643" s="234"/>
      <c r="O643" s="234"/>
      <c r="P643" s="234"/>
      <c r="Q643" s="234"/>
      <c r="R643" s="234"/>
      <c r="S643" s="234"/>
      <c r="T643" s="235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36" t="s">
        <v>129</v>
      </c>
      <c r="AU643" s="236" t="s">
        <v>80</v>
      </c>
      <c r="AV643" s="13" t="s">
        <v>80</v>
      </c>
      <c r="AW643" s="13" t="s">
        <v>32</v>
      </c>
      <c r="AX643" s="13" t="s">
        <v>70</v>
      </c>
      <c r="AY643" s="236" t="s">
        <v>118</v>
      </c>
    </row>
    <row r="644" s="14" customFormat="1">
      <c r="A644" s="14"/>
      <c r="B644" s="237"/>
      <c r="C644" s="238"/>
      <c r="D644" s="227" t="s">
        <v>129</v>
      </c>
      <c r="E644" s="239" t="s">
        <v>19</v>
      </c>
      <c r="F644" s="240" t="s">
        <v>132</v>
      </c>
      <c r="G644" s="238"/>
      <c r="H644" s="241">
        <v>650</v>
      </c>
      <c r="I644" s="242"/>
      <c r="J644" s="238"/>
      <c r="K644" s="238"/>
      <c r="L644" s="243"/>
      <c r="M644" s="244"/>
      <c r="N644" s="245"/>
      <c r="O644" s="245"/>
      <c r="P644" s="245"/>
      <c r="Q644" s="245"/>
      <c r="R644" s="245"/>
      <c r="S644" s="245"/>
      <c r="T644" s="246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47" t="s">
        <v>129</v>
      </c>
      <c r="AU644" s="247" t="s">
        <v>80</v>
      </c>
      <c r="AV644" s="14" t="s">
        <v>125</v>
      </c>
      <c r="AW644" s="14" t="s">
        <v>32</v>
      </c>
      <c r="AX644" s="14" t="s">
        <v>78</v>
      </c>
      <c r="AY644" s="247" t="s">
        <v>118</v>
      </c>
    </row>
    <row r="645" s="2" customFormat="1" ht="24.15" customHeight="1">
      <c r="A645" s="41"/>
      <c r="B645" s="42"/>
      <c r="C645" s="207" t="s">
        <v>574</v>
      </c>
      <c r="D645" s="207" t="s">
        <v>120</v>
      </c>
      <c r="E645" s="208" t="s">
        <v>575</v>
      </c>
      <c r="F645" s="209" t="s">
        <v>576</v>
      </c>
      <c r="G645" s="210" t="s">
        <v>123</v>
      </c>
      <c r="H645" s="211">
        <v>650</v>
      </c>
      <c r="I645" s="212"/>
      <c r="J645" s="213">
        <f>ROUND(I645*H645,2)</f>
        <v>0</v>
      </c>
      <c r="K645" s="209" t="s">
        <v>124</v>
      </c>
      <c r="L645" s="47"/>
      <c r="M645" s="214" t="s">
        <v>19</v>
      </c>
      <c r="N645" s="215" t="s">
        <v>41</v>
      </c>
      <c r="O645" s="87"/>
      <c r="P645" s="216">
        <f>O645*H645</f>
        <v>0</v>
      </c>
      <c r="Q645" s="216">
        <v>0</v>
      </c>
      <c r="R645" s="216">
        <f>Q645*H645</f>
        <v>0</v>
      </c>
      <c r="S645" s="216">
        <v>0</v>
      </c>
      <c r="T645" s="217">
        <f>S645*H645</f>
        <v>0</v>
      </c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R645" s="218" t="s">
        <v>125</v>
      </c>
      <c r="AT645" s="218" t="s">
        <v>120</v>
      </c>
      <c r="AU645" s="218" t="s">
        <v>80</v>
      </c>
      <c r="AY645" s="20" t="s">
        <v>118</v>
      </c>
      <c r="BE645" s="219">
        <f>IF(N645="základní",J645,0)</f>
        <v>0</v>
      </c>
      <c r="BF645" s="219">
        <f>IF(N645="snížená",J645,0)</f>
        <v>0</v>
      </c>
      <c r="BG645" s="219">
        <f>IF(N645="zákl. přenesená",J645,0)</f>
        <v>0</v>
      </c>
      <c r="BH645" s="219">
        <f>IF(N645="sníž. přenesená",J645,0)</f>
        <v>0</v>
      </c>
      <c r="BI645" s="219">
        <f>IF(N645="nulová",J645,0)</f>
        <v>0</v>
      </c>
      <c r="BJ645" s="20" t="s">
        <v>78</v>
      </c>
      <c r="BK645" s="219">
        <f>ROUND(I645*H645,2)</f>
        <v>0</v>
      </c>
      <c r="BL645" s="20" t="s">
        <v>125</v>
      </c>
      <c r="BM645" s="218" t="s">
        <v>577</v>
      </c>
    </row>
    <row r="646" s="2" customFormat="1">
      <c r="A646" s="41"/>
      <c r="B646" s="42"/>
      <c r="C646" s="43"/>
      <c r="D646" s="220" t="s">
        <v>127</v>
      </c>
      <c r="E646" s="43"/>
      <c r="F646" s="221" t="s">
        <v>578</v>
      </c>
      <c r="G646" s="43"/>
      <c r="H646" s="43"/>
      <c r="I646" s="222"/>
      <c r="J646" s="43"/>
      <c r="K646" s="43"/>
      <c r="L646" s="47"/>
      <c r="M646" s="223"/>
      <c r="N646" s="224"/>
      <c r="O646" s="87"/>
      <c r="P646" s="87"/>
      <c r="Q646" s="87"/>
      <c r="R646" s="87"/>
      <c r="S646" s="87"/>
      <c r="T646" s="88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T646" s="20" t="s">
        <v>127</v>
      </c>
      <c r="AU646" s="20" t="s">
        <v>80</v>
      </c>
    </row>
    <row r="647" s="13" customFormat="1">
      <c r="A647" s="13"/>
      <c r="B647" s="225"/>
      <c r="C647" s="226"/>
      <c r="D647" s="227" t="s">
        <v>129</v>
      </c>
      <c r="E647" s="228" t="s">
        <v>19</v>
      </c>
      <c r="F647" s="229" t="s">
        <v>198</v>
      </c>
      <c r="G647" s="226"/>
      <c r="H647" s="230">
        <v>210</v>
      </c>
      <c r="I647" s="231"/>
      <c r="J647" s="226"/>
      <c r="K647" s="226"/>
      <c r="L647" s="232"/>
      <c r="M647" s="233"/>
      <c r="N647" s="234"/>
      <c r="O647" s="234"/>
      <c r="P647" s="234"/>
      <c r="Q647" s="234"/>
      <c r="R647" s="234"/>
      <c r="S647" s="234"/>
      <c r="T647" s="235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36" t="s">
        <v>129</v>
      </c>
      <c r="AU647" s="236" t="s">
        <v>80</v>
      </c>
      <c r="AV647" s="13" t="s">
        <v>80</v>
      </c>
      <c r="AW647" s="13" t="s">
        <v>32</v>
      </c>
      <c r="AX647" s="13" t="s">
        <v>70</v>
      </c>
      <c r="AY647" s="236" t="s">
        <v>118</v>
      </c>
    </row>
    <row r="648" s="13" customFormat="1">
      <c r="A648" s="13"/>
      <c r="B648" s="225"/>
      <c r="C648" s="226"/>
      <c r="D648" s="227" t="s">
        <v>129</v>
      </c>
      <c r="E648" s="228" t="s">
        <v>19</v>
      </c>
      <c r="F648" s="229" t="s">
        <v>200</v>
      </c>
      <c r="G648" s="226"/>
      <c r="H648" s="230">
        <v>440</v>
      </c>
      <c r="I648" s="231"/>
      <c r="J648" s="226"/>
      <c r="K648" s="226"/>
      <c r="L648" s="232"/>
      <c r="M648" s="233"/>
      <c r="N648" s="234"/>
      <c r="O648" s="234"/>
      <c r="P648" s="234"/>
      <c r="Q648" s="234"/>
      <c r="R648" s="234"/>
      <c r="S648" s="234"/>
      <c r="T648" s="235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36" t="s">
        <v>129</v>
      </c>
      <c r="AU648" s="236" t="s">
        <v>80</v>
      </c>
      <c r="AV648" s="13" t="s">
        <v>80</v>
      </c>
      <c r="AW648" s="13" t="s">
        <v>32</v>
      </c>
      <c r="AX648" s="13" t="s">
        <v>70</v>
      </c>
      <c r="AY648" s="236" t="s">
        <v>118</v>
      </c>
    </row>
    <row r="649" s="14" customFormat="1">
      <c r="A649" s="14"/>
      <c r="B649" s="237"/>
      <c r="C649" s="238"/>
      <c r="D649" s="227" t="s">
        <v>129</v>
      </c>
      <c r="E649" s="239" t="s">
        <v>19</v>
      </c>
      <c r="F649" s="240" t="s">
        <v>132</v>
      </c>
      <c r="G649" s="238"/>
      <c r="H649" s="241">
        <v>650</v>
      </c>
      <c r="I649" s="242"/>
      <c r="J649" s="238"/>
      <c r="K649" s="238"/>
      <c r="L649" s="243"/>
      <c r="M649" s="244"/>
      <c r="N649" s="245"/>
      <c r="O649" s="245"/>
      <c r="P649" s="245"/>
      <c r="Q649" s="245"/>
      <c r="R649" s="245"/>
      <c r="S649" s="245"/>
      <c r="T649" s="246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47" t="s">
        <v>129</v>
      </c>
      <c r="AU649" s="247" t="s">
        <v>80</v>
      </c>
      <c r="AV649" s="14" t="s">
        <v>125</v>
      </c>
      <c r="AW649" s="14" t="s">
        <v>32</v>
      </c>
      <c r="AX649" s="14" t="s">
        <v>78</v>
      </c>
      <c r="AY649" s="247" t="s">
        <v>118</v>
      </c>
    </row>
    <row r="650" s="2" customFormat="1" ht="16.5" customHeight="1">
      <c r="A650" s="41"/>
      <c r="B650" s="42"/>
      <c r="C650" s="207" t="s">
        <v>579</v>
      </c>
      <c r="D650" s="207" t="s">
        <v>120</v>
      </c>
      <c r="E650" s="208" t="s">
        <v>580</v>
      </c>
      <c r="F650" s="209" t="s">
        <v>581</v>
      </c>
      <c r="G650" s="210" t="s">
        <v>123</v>
      </c>
      <c r="H650" s="211">
        <v>16</v>
      </c>
      <c r="I650" s="212"/>
      <c r="J650" s="213">
        <f>ROUND(I650*H650,2)</f>
        <v>0</v>
      </c>
      <c r="K650" s="209" t="s">
        <v>124</v>
      </c>
      <c r="L650" s="47"/>
      <c r="M650" s="214" t="s">
        <v>19</v>
      </c>
      <c r="N650" s="215" t="s">
        <v>41</v>
      </c>
      <c r="O650" s="87"/>
      <c r="P650" s="216">
        <f>O650*H650</f>
        <v>0</v>
      </c>
      <c r="Q650" s="216">
        <v>0</v>
      </c>
      <c r="R650" s="216">
        <f>Q650*H650</f>
        <v>0</v>
      </c>
      <c r="S650" s="216">
        <v>0</v>
      </c>
      <c r="T650" s="217">
        <f>S650*H650</f>
        <v>0</v>
      </c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R650" s="218" t="s">
        <v>125</v>
      </c>
      <c r="AT650" s="218" t="s">
        <v>120</v>
      </c>
      <c r="AU650" s="218" t="s">
        <v>80</v>
      </c>
      <c r="AY650" s="20" t="s">
        <v>118</v>
      </c>
      <c r="BE650" s="219">
        <f>IF(N650="základní",J650,0)</f>
        <v>0</v>
      </c>
      <c r="BF650" s="219">
        <f>IF(N650="snížená",J650,0)</f>
        <v>0</v>
      </c>
      <c r="BG650" s="219">
        <f>IF(N650="zákl. přenesená",J650,0)</f>
        <v>0</v>
      </c>
      <c r="BH650" s="219">
        <f>IF(N650="sníž. přenesená",J650,0)</f>
        <v>0</v>
      </c>
      <c r="BI650" s="219">
        <f>IF(N650="nulová",J650,0)</f>
        <v>0</v>
      </c>
      <c r="BJ650" s="20" t="s">
        <v>78</v>
      </c>
      <c r="BK650" s="219">
        <f>ROUND(I650*H650,2)</f>
        <v>0</v>
      </c>
      <c r="BL650" s="20" t="s">
        <v>125</v>
      </c>
      <c r="BM650" s="218" t="s">
        <v>582</v>
      </c>
    </row>
    <row r="651" s="2" customFormat="1">
      <c r="A651" s="41"/>
      <c r="B651" s="42"/>
      <c r="C651" s="43"/>
      <c r="D651" s="220" t="s">
        <v>127</v>
      </c>
      <c r="E651" s="43"/>
      <c r="F651" s="221" t="s">
        <v>583</v>
      </c>
      <c r="G651" s="43"/>
      <c r="H651" s="43"/>
      <c r="I651" s="222"/>
      <c r="J651" s="43"/>
      <c r="K651" s="43"/>
      <c r="L651" s="47"/>
      <c r="M651" s="223"/>
      <c r="N651" s="224"/>
      <c r="O651" s="87"/>
      <c r="P651" s="87"/>
      <c r="Q651" s="87"/>
      <c r="R651" s="87"/>
      <c r="S651" s="87"/>
      <c r="T651" s="88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T651" s="20" t="s">
        <v>127</v>
      </c>
      <c r="AU651" s="20" t="s">
        <v>80</v>
      </c>
    </row>
    <row r="652" s="13" customFormat="1">
      <c r="A652" s="13"/>
      <c r="B652" s="225"/>
      <c r="C652" s="226"/>
      <c r="D652" s="227" t="s">
        <v>129</v>
      </c>
      <c r="E652" s="228" t="s">
        <v>19</v>
      </c>
      <c r="F652" s="229" t="s">
        <v>144</v>
      </c>
      <c r="G652" s="226"/>
      <c r="H652" s="230">
        <v>12</v>
      </c>
      <c r="I652" s="231"/>
      <c r="J652" s="226"/>
      <c r="K652" s="226"/>
      <c r="L652" s="232"/>
      <c r="M652" s="233"/>
      <c r="N652" s="234"/>
      <c r="O652" s="234"/>
      <c r="P652" s="234"/>
      <c r="Q652" s="234"/>
      <c r="R652" s="234"/>
      <c r="S652" s="234"/>
      <c r="T652" s="235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6" t="s">
        <v>129</v>
      </c>
      <c r="AU652" s="236" t="s">
        <v>80</v>
      </c>
      <c r="AV652" s="13" t="s">
        <v>80</v>
      </c>
      <c r="AW652" s="13" t="s">
        <v>32</v>
      </c>
      <c r="AX652" s="13" t="s">
        <v>70</v>
      </c>
      <c r="AY652" s="236" t="s">
        <v>118</v>
      </c>
    </row>
    <row r="653" s="13" customFormat="1">
      <c r="A653" s="13"/>
      <c r="B653" s="225"/>
      <c r="C653" s="226"/>
      <c r="D653" s="227" t="s">
        <v>129</v>
      </c>
      <c r="E653" s="228" t="s">
        <v>19</v>
      </c>
      <c r="F653" s="229" t="s">
        <v>145</v>
      </c>
      <c r="G653" s="226"/>
      <c r="H653" s="230">
        <v>4</v>
      </c>
      <c r="I653" s="231"/>
      <c r="J653" s="226"/>
      <c r="K653" s="226"/>
      <c r="L653" s="232"/>
      <c r="M653" s="233"/>
      <c r="N653" s="234"/>
      <c r="O653" s="234"/>
      <c r="P653" s="234"/>
      <c r="Q653" s="234"/>
      <c r="R653" s="234"/>
      <c r="S653" s="234"/>
      <c r="T653" s="235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6" t="s">
        <v>129</v>
      </c>
      <c r="AU653" s="236" t="s">
        <v>80</v>
      </c>
      <c r="AV653" s="13" t="s">
        <v>80</v>
      </c>
      <c r="AW653" s="13" t="s">
        <v>32</v>
      </c>
      <c r="AX653" s="13" t="s">
        <v>70</v>
      </c>
      <c r="AY653" s="236" t="s">
        <v>118</v>
      </c>
    </row>
    <row r="654" s="14" customFormat="1">
      <c r="A654" s="14"/>
      <c r="B654" s="237"/>
      <c r="C654" s="238"/>
      <c r="D654" s="227" t="s">
        <v>129</v>
      </c>
      <c r="E654" s="239" t="s">
        <v>19</v>
      </c>
      <c r="F654" s="240" t="s">
        <v>132</v>
      </c>
      <c r="G654" s="238"/>
      <c r="H654" s="241">
        <v>16</v>
      </c>
      <c r="I654" s="242"/>
      <c r="J654" s="238"/>
      <c r="K654" s="238"/>
      <c r="L654" s="243"/>
      <c r="M654" s="244"/>
      <c r="N654" s="245"/>
      <c r="O654" s="245"/>
      <c r="P654" s="245"/>
      <c r="Q654" s="245"/>
      <c r="R654" s="245"/>
      <c r="S654" s="245"/>
      <c r="T654" s="246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47" t="s">
        <v>129</v>
      </c>
      <c r="AU654" s="247" t="s">
        <v>80</v>
      </c>
      <c r="AV654" s="14" t="s">
        <v>125</v>
      </c>
      <c r="AW654" s="14" t="s">
        <v>32</v>
      </c>
      <c r="AX654" s="14" t="s">
        <v>78</v>
      </c>
      <c r="AY654" s="247" t="s">
        <v>118</v>
      </c>
    </row>
    <row r="655" s="2" customFormat="1" ht="37.8" customHeight="1">
      <c r="A655" s="41"/>
      <c r="B655" s="42"/>
      <c r="C655" s="207" t="s">
        <v>584</v>
      </c>
      <c r="D655" s="207" t="s">
        <v>120</v>
      </c>
      <c r="E655" s="208" t="s">
        <v>585</v>
      </c>
      <c r="F655" s="209" t="s">
        <v>586</v>
      </c>
      <c r="G655" s="210" t="s">
        <v>123</v>
      </c>
      <c r="H655" s="211">
        <v>227</v>
      </c>
      <c r="I655" s="212"/>
      <c r="J655" s="213">
        <f>ROUND(I655*H655,2)</f>
        <v>0</v>
      </c>
      <c r="K655" s="209" t="s">
        <v>124</v>
      </c>
      <c r="L655" s="47"/>
      <c r="M655" s="214" t="s">
        <v>19</v>
      </c>
      <c r="N655" s="215" t="s">
        <v>41</v>
      </c>
      <c r="O655" s="87"/>
      <c r="P655" s="216">
        <f>O655*H655</f>
        <v>0</v>
      </c>
      <c r="Q655" s="216">
        <v>0.089219999999999994</v>
      </c>
      <c r="R655" s="216">
        <f>Q655*H655</f>
        <v>20.252939999999999</v>
      </c>
      <c r="S655" s="216">
        <v>0</v>
      </c>
      <c r="T655" s="217">
        <f>S655*H655</f>
        <v>0</v>
      </c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R655" s="218" t="s">
        <v>125</v>
      </c>
      <c r="AT655" s="218" t="s">
        <v>120</v>
      </c>
      <c r="AU655" s="218" t="s">
        <v>80</v>
      </c>
      <c r="AY655" s="20" t="s">
        <v>118</v>
      </c>
      <c r="BE655" s="219">
        <f>IF(N655="základní",J655,0)</f>
        <v>0</v>
      </c>
      <c r="BF655" s="219">
        <f>IF(N655="snížená",J655,0)</f>
        <v>0</v>
      </c>
      <c r="BG655" s="219">
        <f>IF(N655="zákl. přenesená",J655,0)</f>
        <v>0</v>
      </c>
      <c r="BH655" s="219">
        <f>IF(N655="sníž. přenesená",J655,0)</f>
        <v>0</v>
      </c>
      <c r="BI655" s="219">
        <f>IF(N655="nulová",J655,0)</f>
        <v>0</v>
      </c>
      <c r="BJ655" s="20" t="s">
        <v>78</v>
      </c>
      <c r="BK655" s="219">
        <f>ROUND(I655*H655,2)</f>
        <v>0</v>
      </c>
      <c r="BL655" s="20" t="s">
        <v>125</v>
      </c>
      <c r="BM655" s="218" t="s">
        <v>587</v>
      </c>
    </row>
    <row r="656" s="2" customFormat="1">
      <c r="A656" s="41"/>
      <c r="B656" s="42"/>
      <c r="C656" s="43"/>
      <c r="D656" s="220" t="s">
        <v>127</v>
      </c>
      <c r="E656" s="43"/>
      <c r="F656" s="221" t="s">
        <v>588</v>
      </c>
      <c r="G656" s="43"/>
      <c r="H656" s="43"/>
      <c r="I656" s="222"/>
      <c r="J656" s="43"/>
      <c r="K656" s="43"/>
      <c r="L656" s="47"/>
      <c r="M656" s="223"/>
      <c r="N656" s="224"/>
      <c r="O656" s="87"/>
      <c r="P656" s="87"/>
      <c r="Q656" s="87"/>
      <c r="R656" s="87"/>
      <c r="S656" s="87"/>
      <c r="T656" s="88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T656" s="20" t="s">
        <v>127</v>
      </c>
      <c r="AU656" s="20" t="s">
        <v>80</v>
      </c>
    </row>
    <row r="657" s="15" customFormat="1">
      <c r="A657" s="15"/>
      <c r="B657" s="248"/>
      <c r="C657" s="249"/>
      <c r="D657" s="227" t="s">
        <v>129</v>
      </c>
      <c r="E657" s="250" t="s">
        <v>19</v>
      </c>
      <c r="F657" s="251" t="s">
        <v>589</v>
      </c>
      <c r="G657" s="249"/>
      <c r="H657" s="250" t="s">
        <v>19</v>
      </c>
      <c r="I657" s="252"/>
      <c r="J657" s="249"/>
      <c r="K657" s="249"/>
      <c r="L657" s="253"/>
      <c r="M657" s="254"/>
      <c r="N657" s="255"/>
      <c r="O657" s="255"/>
      <c r="P657" s="255"/>
      <c r="Q657" s="255"/>
      <c r="R657" s="255"/>
      <c r="S657" s="255"/>
      <c r="T657" s="256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T657" s="257" t="s">
        <v>129</v>
      </c>
      <c r="AU657" s="257" t="s">
        <v>80</v>
      </c>
      <c r="AV657" s="15" t="s">
        <v>78</v>
      </c>
      <c r="AW657" s="15" t="s">
        <v>32</v>
      </c>
      <c r="AX657" s="15" t="s">
        <v>70</v>
      </c>
      <c r="AY657" s="257" t="s">
        <v>118</v>
      </c>
    </row>
    <row r="658" s="13" customFormat="1">
      <c r="A658" s="13"/>
      <c r="B658" s="225"/>
      <c r="C658" s="226"/>
      <c r="D658" s="227" t="s">
        <v>129</v>
      </c>
      <c r="E658" s="228" t="s">
        <v>19</v>
      </c>
      <c r="F658" s="229" t="s">
        <v>130</v>
      </c>
      <c r="G658" s="226"/>
      <c r="H658" s="230">
        <v>85</v>
      </c>
      <c r="I658" s="231"/>
      <c r="J658" s="226"/>
      <c r="K658" s="226"/>
      <c r="L658" s="232"/>
      <c r="M658" s="233"/>
      <c r="N658" s="234"/>
      <c r="O658" s="234"/>
      <c r="P658" s="234"/>
      <c r="Q658" s="234"/>
      <c r="R658" s="234"/>
      <c r="S658" s="234"/>
      <c r="T658" s="235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6" t="s">
        <v>129</v>
      </c>
      <c r="AU658" s="236" t="s">
        <v>80</v>
      </c>
      <c r="AV658" s="13" t="s">
        <v>80</v>
      </c>
      <c r="AW658" s="13" t="s">
        <v>32</v>
      </c>
      <c r="AX658" s="13" t="s">
        <v>70</v>
      </c>
      <c r="AY658" s="236" t="s">
        <v>118</v>
      </c>
    </row>
    <row r="659" s="13" customFormat="1">
      <c r="A659" s="13"/>
      <c r="B659" s="225"/>
      <c r="C659" s="226"/>
      <c r="D659" s="227" t="s">
        <v>129</v>
      </c>
      <c r="E659" s="228" t="s">
        <v>19</v>
      </c>
      <c r="F659" s="229" t="s">
        <v>131</v>
      </c>
      <c r="G659" s="226"/>
      <c r="H659" s="230">
        <v>142</v>
      </c>
      <c r="I659" s="231"/>
      <c r="J659" s="226"/>
      <c r="K659" s="226"/>
      <c r="L659" s="232"/>
      <c r="M659" s="233"/>
      <c r="N659" s="234"/>
      <c r="O659" s="234"/>
      <c r="P659" s="234"/>
      <c r="Q659" s="234"/>
      <c r="R659" s="234"/>
      <c r="S659" s="234"/>
      <c r="T659" s="235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6" t="s">
        <v>129</v>
      </c>
      <c r="AU659" s="236" t="s">
        <v>80</v>
      </c>
      <c r="AV659" s="13" t="s">
        <v>80</v>
      </c>
      <c r="AW659" s="13" t="s">
        <v>32</v>
      </c>
      <c r="AX659" s="13" t="s">
        <v>70</v>
      </c>
      <c r="AY659" s="236" t="s">
        <v>118</v>
      </c>
    </row>
    <row r="660" s="14" customFormat="1">
      <c r="A660" s="14"/>
      <c r="B660" s="237"/>
      <c r="C660" s="238"/>
      <c r="D660" s="227" t="s">
        <v>129</v>
      </c>
      <c r="E660" s="239" t="s">
        <v>19</v>
      </c>
      <c r="F660" s="240" t="s">
        <v>132</v>
      </c>
      <c r="G660" s="238"/>
      <c r="H660" s="241">
        <v>227</v>
      </c>
      <c r="I660" s="242"/>
      <c r="J660" s="238"/>
      <c r="K660" s="238"/>
      <c r="L660" s="243"/>
      <c r="M660" s="244"/>
      <c r="N660" s="245"/>
      <c r="O660" s="245"/>
      <c r="P660" s="245"/>
      <c r="Q660" s="245"/>
      <c r="R660" s="245"/>
      <c r="S660" s="245"/>
      <c r="T660" s="246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47" t="s">
        <v>129</v>
      </c>
      <c r="AU660" s="247" t="s">
        <v>80</v>
      </c>
      <c r="AV660" s="14" t="s">
        <v>125</v>
      </c>
      <c r="AW660" s="14" t="s">
        <v>32</v>
      </c>
      <c r="AX660" s="14" t="s">
        <v>78</v>
      </c>
      <c r="AY660" s="247" t="s">
        <v>118</v>
      </c>
    </row>
    <row r="661" s="2" customFormat="1" ht="16.5" customHeight="1">
      <c r="A661" s="41"/>
      <c r="B661" s="42"/>
      <c r="C661" s="269" t="s">
        <v>590</v>
      </c>
      <c r="D661" s="269" t="s">
        <v>399</v>
      </c>
      <c r="E661" s="270" t="s">
        <v>591</v>
      </c>
      <c r="F661" s="271" t="s">
        <v>592</v>
      </c>
      <c r="G661" s="272" t="s">
        <v>123</v>
      </c>
      <c r="H661" s="273">
        <v>71.504999999999995</v>
      </c>
      <c r="I661" s="274"/>
      <c r="J661" s="275">
        <f>ROUND(I661*H661,2)</f>
        <v>0</v>
      </c>
      <c r="K661" s="271" t="s">
        <v>124</v>
      </c>
      <c r="L661" s="276"/>
      <c r="M661" s="277" t="s">
        <v>19</v>
      </c>
      <c r="N661" s="278" t="s">
        <v>41</v>
      </c>
      <c r="O661" s="87"/>
      <c r="P661" s="216">
        <f>O661*H661</f>
        <v>0</v>
      </c>
      <c r="Q661" s="216">
        <v>0.113</v>
      </c>
      <c r="R661" s="216">
        <f>Q661*H661</f>
        <v>8.0800649999999994</v>
      </c>
      <c r="S661" s="216">
        <v>0</v>
      </c>
      <c r="T661" s="217">
        <f>S661*H661</f>
        <v>0</v>
      </c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R661" s="218" t="s">
        <v>202</v>
      </c>
      <c r="AT661" s="218" t="s">
        <v>399</v>
      </c>
      <c r="AU661" s="218" t="s">
        <v>80</v>
      </c>
      <c r="AY661" s="20" t="s">
        <v>118</v>
      </c>
      <c r="BE661" s="219">
        <f>IF(N661="základní",J661,0)</f>
        <v>0</v>
      </c>
      <c r="BF661" s="219">
        <f>IF(N661="snížená",J661,0)</f>
        <v>0</v>
      </c>
      <c r="BG661" s="219">
        <f>IF(N661="zákl. přenesená",J661,0)</f>
        <v>0</v>
      </c>
      <c r="BH661" s="219">
        <f>IF(N661="sníž. přenesená",J661,0)</f>
        <v>0</v>
      </c>
      <c r="BI661" s="219">
        <f>IF(N661="nulová",J661,0)</f>
        <v>0</v>
      </c>
      <c r="BJ661" s="20" t="s">
        <v>78</v>
      </c>
      <c r="BK661" s="219">
        <f>ROUND(I661*H661,2)</f>
        <v>0</v>
      </c>
      <c r="BL661" s="20" t="s">
        <v>125</v>
      </c>
      <c r="BM661" s="218" t="s">
        <v>593</v>
      </c>
    </row>
    <row r="662" s="15" customFormat="1">
      <c r="A662" s="15"/>
      <c r="B662" s="248"/>
      <c r="C662" s="249"/>
      <c r="D662" s="227" t="s">
        <v>129</v>
      </c>
      <c r="E662" s="250" t="s">
        <v>19</v>
      </c>
      <c r="F662" s="251" t="s">
        <v>589</v>
      </c>
      <c r="G662" s="249"/>
      <c r="H662" s="250" t="s">
        <v>19</v>
      </c>
      <c r="I662" s="252"/>
      <c r="J662" s="249"/>
      <c r="K662" s="249"/>
      <c r="L662" s="253"/>
      <c r="M662" s="254"/>
      <c r="N662" s="255"/>
      <c r="O662" s="255"/>
      <c r="P662" s="255"/>
      <c r="Q662" s="255"/>
      <c r="R662" s="255"/>
      <c r="S662" s="255"/>
      <c r="T662" s="256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T662" s="257" t="s">
        <v>129</v>
      </c>
      <c r="AU662" s="257" t="s">
        <v>80</v>
      </c>
      <c r="AV662" s="15" t="s">
        <v>78</v>
      </c>
      <c r="AW662" s="15" t="s">
        <v>32</v>
      </c>
      <c r="AX662" s="15" t="s">
        <v>70</v>
      </c>
      <c r="AY662" s="257" t="s">
        <v>118</v>
      </c>
    </row>
    <row r="663" s="13" customFormat="1">
      <c r="A663" s="13"/>
      <c r="B663" s="225"/>
      <c r="C663" s="226"/>
      <c r="D663" s="227" t="s">
        <v>129</v>
      </c>
      <c r="E663" s="228" t="s">
        <v>19</v>
      </c>
      <c r="F663" s="229" t="s">
        <v>594</v>
      </c>
      <c r="G663" s="226"/>
      <c r="H663" s="230">
        <v>25.5</v>
      </c>
      <c r="I663" s="231"/>
      <c r="J663" s="226"/>
      <c r="K663" s="226"/>
      <c r="L663" s="232"/>
      <c r="M663" s="233"/>
      <c r="N663" s="234"/>
      <c r="O663" s="234"/>
      <c r="P663" s="234"/>
      <c r="Q663" s="234"/>
      <c r="R663" s="234"/>
      <c r="S663" s="234"/>
      <c r="T663" s="235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6" t="s">
        <v>129</v>
      </c>
      <c r="AU663" s="236" t="s">
        <v>80</v>
      </c>
      <c r="AV663" s="13" t="s">
        <v>80</v>
      </c>
      <c r="AW663" s="13" t="s">
        <v>32</v>
      </c>
      <c r="AX663" s="13" t="s">
        <v>70</v>
      </c>
      <c r="AY663" s="236" t="s">
        <v>118</v>
      </c>
    </row>
    <row r="664" s="13" customFormat="1">
      <c r="A664" s="13"/>
      <c r="B664" s="225"/>
      <c r="C664" s="226"/>
      <c r="D664" s="227" t="s">
        <v>129</v>
      </c>
      <c r="E664" s="228" t="s">
        <v>19</v>
      </c>
      <c r="F664" s="229" t="s">
        <v>595</v>
      </c>
      <c r="G664" s="226"/>
      <c r="H664" s="230">
        <v>42.600000000000001</v>
      </c>
      <c r="I664" s="231"/>
      <c r="J664" s="226"/>
      <c r="K664" s="226"/>
      <c r="L664" s="232"/>
      <c r="M664" s="233"/>
      <c r="N664" s="234"/>
      <c r="O664" s="234"/>
      <c r="P664" s="234"/>
      <c r="Q664" s="234"/>
      <c r="R664" s="234"/>
      <c r="S664" s="234"/>
      <c r="T664" s="235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6" t="s">
        <v>129</v>
      </c>
      <c r="AU664" s="236" t="s">
        <v>80</v>
      </c>
      <c r="AV664" s="13" t="s">
        <v>80</v>
      </c>
      <c r="AW664" s="13" t="s">
        <v>32</v>
      </c>
      <c r="AX664" s="13" t="s">
        <v>70</v>
      </c>
      <c r="AY664" s="236" t="s">
        <v>118</v>
      </c>
    </row>
    <row r="665" s="14" customFormat="1">
      <c r="A665" s="14"/>
      <c r="B665" s="237"/>
      <c r="C665" s="238"/>
      <c r="D665" s="227" t="s">
        <v>129</v>
      </c>
      <c r="E665" s="239" t="s">
        <v>19</v>
      </c>
      <c r="F665" s="240" t="s">
        <v>132</v>
      </c>
      <c r="G665" s="238"/>
      <c r="H665" s="241">
        <v>68.099999999999994</v>
      </c>
      <c r="I665" s="242"/>
      <c r="J665" s="238"/>
      <c r="K665" s="238"/>
      <c r="L665" s="243"/>
      <c r="M665" s="244"/>
      <c r="N665" s="245"/>
      <c r="O665" s="245"/>
      <c r="P665" s="245"/>
      <c r="Q665" s="245"/>
      <c r="R665" s="245"/>
      <c r="S665" s="245"/>
      <c r="T665" s="246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47" t="s">
        <v>129</v>
      </c>
      <c r="AU665" s="247" t="s">
        <v>80</v>
      </c>
      <c r="AV665" s="14" t="s">
        <v>125</v>
      </c>
      <c r="AW665" s="14" t="s">
        <v>32</v>
      </c>
      <c r="AX665" s="14" t="s">
        <v>78</v>
      </c>
      <c r="AY665" s="247" t="s">
        <v>118</v>
      </c>
    </row>
    <row r="666" s="13" customFormat="1">
      <c r="A666" s="13"/>
      <c r="B666" s="225"/>
      <c r="C666" s="226"/>
      <c r="D666" s="227" t="s">
        <v>129</v>
      </c>
      <c r="E666" s="226"/>
      <c r="F666" s="229" t="s">
        <v>596</v>
      </c>
      <c r="G666" s="226"/>
      <c r="H666" s="230">
        <v>71.504999999999995</v>
      </c>
      <c r="I666" s="231"/>
      <c r="J666" s="226"/>
      <c r="K666" s="226"/>
      <c r="L666" s="232"/>
      <c r="M666" s="233"/>
      <c r="N666" s="234"/>
      <c r="O666" s="234"/>
      <c r="P666" s="234"/>
      <c r="Q666" s="234"/>
      <c r="R666" s="234"/>
      <c r="S666" s="234"/>
      <c r="T666" s="235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6" t="s">
        <v>129</v>
      </c>
      <c r="AU666" s="236" t="s">
        <v>80</v>
      </c>
      <c r="AV666" s="13" t="s">
        <v>80</v>
      </c>
      <c r="AW666" s="13" t="s">
        <v>4</v>
      </c>
      <c r="AX666" s="13" t="s">
        <v>78</v>
      </c>
      <c r="AY666" s="236" t="s">
        <v>118</v>
      </c>
    </row>
    <row r="667" s="2" customFormat="1" ht="37.8" customHeight="1">
      <c r="A667" s="41"/>
      <c r="B667" s="42"/>
      <c r="C667" s="207" t="s">
        <v>597</v>
      </c>
      <c r="D667" s="207" t="s">
        <v>120</v>
      </c>
      <c r="E667" s="208" t="s">
        <v>598</v>
      </c>
      <c r="F667" s="209" t="s">
        <v>599</v>
      </c>
      <c r="G667" s="210" t="s">
        <v>123</v>
      </c>
      <c r="H667" s="211">
        <v>29</v>
      </c>
      <c r="I667" s="212"/>
      <c r="J667" s="213">
        <f>ROUND(I667*H667,2)</f>
        <v>0</v>
      </c>
      <c r="K667" s="209" t="s">
        <v>124</v>
      </c>
      <c r="L667" s="47"/>
      <c r="M667" s="214" t="s">
        <v>19</v>
      </c>
      <c r="N667" s="215" t="s">
        <v>41</v>
      </c>
      <c r="O667" s="87"/>
      <c r="P667" s="216">
        <f>O667*H667</f>
        <v>0</v>
      </c>
      <c r="Q667" s="216">
        <v>0.11162</v>
      </c>
      <c r="R667" s="216">
        <f>Q667*H667</f>
        <v>3.23698</v>
      </c>
      <c r="S667" s="216">
        <v>0</v>
      </c>
      <c r="T667" s="217">
        <f>S667*H667</f>
        <v>0</v>
      </c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R667" s="218" t="s">
        <v>125</v>
      </c>
      <c r="AT667" s="218" t="s">
        <v>120</v>
      </c>
      <c r="AU667" s="218" t="s">
        <v>80</v>
      </c>
      <c r="AY667" s="20" t="s">
        <v>118</v>
      </c>
      <c r="BE667" s="219">
        <f>IF(N667="základní",J667,0)</f>
        <v>0</v>
      </c>
      <c r="BF667" s="219">
        <f>IF(N667="snížená",J667,0)</f>
        <v>0</v>
      </c>
      <c r="BG667" s="219">
        <f>IF(N667="zákl. přenesená",J667,0)</f>
        <v>0</v>
      </c>
      <c r="BH667" s="219">
        <f>IF(N667="sníž. přenesená",J667,0)</f>
        <v>0</v>
      </c>
      <c r="BI667" s="219">
        <f>IF(N667="nulová",J667,0)</f>
        <v>0</v>
      </c>
      <c r="BJ667" s="20" t="s">
        <v>78</v>
      </c>
      <c r="BK667" s="219">
        <f>ROUND(I667*H667,2)</f>
        <v>0</v>
      </c>
      <c r="BL667" s="20" t="s">
        <v>125</v>
      </c>
      <c r="BM667" s="218" t="s">
        <v>600</v>
      </c>
    </row>
    <row r="668" s="2" customFormat="1">
      <c r="A668" s="41"/>
      <c r="B668" s="42"/>
      <c r="C668" s="43"/>
      <c r="D668" s="220" t="s">
        <v>127</v>
      </c>
      <c r="E668" s="43"/>
      <c r="F668" s="221" t="s">
        <v>601</v>
      </c>
      <c r="G668" s="43"/>
      <c r="H668" s="43"/>
      <c r="I668" s="222"/>
      <c r="J668" s="43"/>
      <c r="K668" s="43"/>
      <c r="L668" s="47"/>
      <c r="M668" s="223"/>
      <c r="N668" s="224"/>
      <c r="O668" s="87"/>
      <c r="P668" s="87"/>
      <c r="Q668" s="87"/>
      <c r="R668" s="87"/>
      <c r="S668" s="87"/>
      <c r="T668" s="88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T668" s="20" t="s">
        <v>127</v>
      </c>
      <c r="AU668" s="20" t="s">
        <v>80</v>
      </c>
    </row>
    <row r="669" s="15" customFormat="1">
      <c r="A669" s="15"/>
      <c r="B669" s="248"/>
      <c r="C669" s="249"/>
      <c r="D669" s="227" t="s">
        <v>129</v>
      </c>
      <c r="E669" s="250" t="s">
        <v>19</v>
      </c>
      <c r="F669" s="251" t="s">
        <v>602</v>
      </c>
      <c r="G669" s="249"/>
      <c r="H669" s="250" t="s">
        <v>19</v>
      </c>
      <c r="I669" s="252"/>
      <c r="J669" s="249"/>
      <c r="K669" s="249"/>
      <c r="L669" s="253"/>
      <c r="M669" s="254"/>
      <c r="N669" s="255"/>
      <c r="O669" s="255"/>
      <c r="P669" s="255"/>
      <c r="Q669" s="255"/>
      <c r="R669" s="255"/>
      <c r="S669" s="255"/>
      <c r="T669" s="256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57" t="s">
        <v>129</v>
      </c>
      <c r="AU669" s="257" t="s">
        <v>80</v>
      </c>
      <c r="AV669" s="15" t="s">
        <v>78</v>
      </c>
      <c r="AW669" s="15" t="s">
        <v>32</v>
      </c>
      <c r="AX669" s="15" t="s">
        <v>70</v>
      </c>
      <c r="AY669" s="257" t="s">
        <v>118</v>
      </c>
    </row>
    <row r="670" s="13" customFormat="1">
      <c r="A670" s="13"/>
      <c r="B670" s="225"/>
      <c r="C670" s="226"/>
      <c r="D670" s="227" t="s">
        <v>129</v>
      </c>
      <c r="E670" s="228" t="s">
        <v>19</v>
      </c>
      <c r="F670" s="229" t="s">
        <v>137</v>
      </c>
      <c r="G670" s="226"/>
      <c r="H670" s="230">
        <v>20</v>
      </c>
      <c r="I670" s="231"/>
      <c r="J670" s="226"/>
      <c r="K670" s="226"/>
      <c r="L670" s="232"/>
      <c r="M670" s="233"/>
      <c r="N670" s="234"/>
      <c r="O670" s="234"/>
      <c r="P670" s="234"/>
      <c r="Q670" s="234"/>
      <c r="R670" s="234"/>
      <c r="S670" s="234"/>
      <c r="T670" s="235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6" t="s">
        <v>129</v>
      </c>
      <c r="AU670" s="236" t="s">
        <v>80</v>
      </c>
      <c r="AV670" s="13" t="s">
        <v>80</v>
      </c>
      <c r="AW670" s="13" t="s">
        <v>32</v>
      </c>
      <c r="AX670" s="13" t="s">
        <v>70</v>
      </c>
      <c r="AY670" s="236" t="s">
        <v>118</v>
      </c>
    </row>
    <row r="671" s="13" customFormat="1">
      <c r="A671" s="13"/>
      <c r="B671" s="225"/>
      <c r="C671" s="226"/>
      <c r="D671" s="227" t="s">
        <v>129</v>
      </c>
      <c r="E671" s="228" t="s">
        <v>19</v>
      </c>
      <c r="F671" s="229" t="s">
        <v>138</v>
      </c>
      <c r="G671" s="226"/>
      <c r="H671" s="230">
        <v>9</v>
      </c>
      <c r="I671" s="231"/>
      <c r="J671" s="226"/>
      <c r="K671" s="226"/>
      <c r="L671" s="232"/>
      <c r="M671" s="233"/>
      <c r="N671" s="234"/>
      <c r="O671" s="234"/>
      <c r="P671" s="234"/>
      <c r="Q671" s="234"/>
      <c r="R671" s="234"/>
      <c r="S671" s="234"/>
      <c r="T671" s="235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36" t="s">
        <v>129</v>
      </c>
      <c r="AU671" s="236" t="s">
        <v>80</v>
      </c>
      <c r="AV671" s="13" t="s">
        <v>80</v>
      </c>
      <c r="AW671" s="13" t="s">
        <v>32</v>
      </c>
      <c r="AX671" s="13" t="s">
        <v>70</v>
      </c>
      <c r="AY671" s="236" t="s">
        <v>118</v>
      </c>
    </row>
    <row r="672" s="14" customFormat="1">
      <c r="A672" s="14"/>
      <c r="B672" s="237"/>
      <c r="C672" s="238"/>
      <c r="D672" s="227" t="s">
        <v>129</v>
      </c>
      <c r="E672" s="239" t="s">
        <v>19</v>
      </c>
      <c r="F672" s="240" t="s">
        <v>132</v>
      </c>
      <c r="G672" s="238"/>
      <c r="H672" s="241">
        <v>29</v>
      </c>
      <c r="I672" s="242"/>
      <c r="J672" s="238"/>
      <c r="K672" s="238"/>
      <c r="L672" s="243"/>
      <c r="M672" s="244"/>
      <c r="N672" s="245"/>
      <c r="O672" s="245"/>
      <c r="P672" s="245"/>
      <c r="Q672" s="245"/>
      <c r="R672" s="245"/>
      <c r="S672" s="245"/>
      <c r="T672" s="246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47" t="s">
        <v>129</v>
      </c>
      <c r="AU672" s="247" t="s">
        <v>80</v>
      </c>
      <c r="AV672" s="14" t="s">
        <v>125</v>
      </c>
      <c r="AW672" s="14" t="s">
        <v>32</v>
      </c>
      <c r="AX672" s="14" t="s">
        <v>78</v>
      </c>
      <c r="AY672" s="247" t="s">
        <v>118</v>
      </c>
    </row>
    <row r="673" s="2" customFormat="1" ht="16.5" customHeight="1">
      <c r="A673" s="41"/>
      <c r="B673" s="42"/>
      <c r="C673" s="269" t="s">
        <v>603</v>
      </c>
      <c r="D673" s="269" t="s">
        <v>399</v>
      </c>
      <c r="E673" s="270" t="s">
        <v>604</v>
      </c>
      <c r="F673" s="271" t="s">
        <v>605</v>
      </c>
      <c r="G673" s="272" t="s">
        <v>123</v>
      </c>
      <c r="H673" s="273">
        <v>9.1349999999999998</v>
      </c>
      <c r="I673" s="274"/>
      <c r="J673" s="275">
        <f>ROUND(I673*H673,2)</f>
        <v>0</v>
      </c>
      <c r="K673" s="271" t="s">
        <v>124</v>
      </c>
      <c r="L673" s="276"/>
      <c r="M673" s="277" t="s">
        <v>19</v>
      </c>
      <c r="N673" s="278" t="s">
        <v>41</v>
      </c>
      <c r="O673" s="87"/>
      <c r="P673" s="216">
        <f>O673*H673</f>
        <v>0</v>
      </c>
      <c r="Q673" s="216">
        <v>0.152</v>
      </c>
      <c r="R673" s="216">
        <f>Q673*H673</f>
        <v>1.38852</v>
      </c>
      <c r="S673" s="216">
        <v>0</v>
      </c>
      <c r="T673" s="217">
        <f>S673*H673</f>
        <v>0</v>
      </c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R673" s="218" t="s">
        <v>202</v>
      </c>
      <c r="AT673" s="218" t="s">
        <v>399</v>
      </c>
      <c r="AU673" s="218" t="s">
        <v>80</v>
      </c>
      <c r="AY673" s="20" t="s">
        <v>118</v>
      </c>
      <c r="BE673" s="219">
        <f>IF(N673="základní",J673,0)</f>
        <v>0</v>
      </c>
      <c r="BF673" s="219">
        <f>IF(N673="snížená",J673,0)</f>
        <v>0</v>
      </c>
      <c r="BG673" s="219">
        <f>IF(N673="zákl. přenesená",J673,0)</f>
        <v>0</v>
      </c>
      <c r="BH673" s="219">
        <f>IF(N673="sníž. přenesená",J673,0)</f>
        <v>0</v>
      </c>
      <c r="BI673" s="219">
        <f>IF(N673="nulová",J673,0)</f>
        <v>0</v>
      </c>
      <c r="BJ673" s="20" t="s">
        <v>78</v>
      </c>
      <c r="BK673" s="219">
        <f>ROUND(I673*H673,2)</f>
        <v>0</v>
      </c>
      <c r="BL673" s="20" t="s">
        <v>125</v>
      </c>
      <c r="BM673" s="218" t="s">
        <v>606</v>
      </c>
    </row>
    <row r="674" s="15" customFormat="1">
      <c r="A674" s="15"/>
      <c r="B674" s="248"/>
      <c r="C674" s="249"/>
      <c r="D674" s="227" t="s">
        <v>129</v>
      </c>
      <c r="E674" s="250" t="s">
        <v>19</v>
      </c>
      <c r="F674" s="251" t="s">
        <v>589</v>
      </c>
      <c r="G674" s="249"/>
      <c r="H674" s="250" t="s">
        <v>19</v>
      </c>
      <c r="I674" s="252"/>
      <c r="J674" s="249"/>
      <c r="K674" s="249"/>
      <c r="L674" s="253"/>
      <c r="M674" s="254"/>
      <c r="N674" s="255"/>
      <c r="O674" s="255"/>
      <c r="P674" s="255"/>
      <c r="Q674" s="255"/>
      <c r="R674" s="255"/>
      <c r="S674" s="255"/>
      <c r="T674" s="256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T674" s="257" t="s">
        <v>129</v>
      </c>
      <c r="AU674" s="257" t="s">
        <v>80</v>
      </c>
      <c r="AV674" s="15" t="s">
        <v>78</v>
      </c>
      <c r="AW674" s="15" t="s">
        <v>32</v>
      </c>
      <c r="AX674" s="15" t="s">
        <v>70</v>
      </c>
      <c r="AY674" s="257" t="s">
        <v>118</v>
      </c>
    </row>
    <row r="675" s="13" customFormat="1">
      <c r="A675" s="13"/>
      <c r="B675" s="225"/>
      <c r="C675" s="226"/>
      <c r="D675" s="227" t="s">
        <v>129</v>
      </c>
      <c r="E675" s="228" t="s">
        <v>19</v>
      </c>
      <c r="F675" s="229" t="s">
        <v>607</v>
      </c>
      <c r="G675" s="226"/>
      <c r="H675" s="230">
        <v>6</v>
      </c>
      <c r="I675" s="231"/>
      <c r="J675" s="226"/>
      <c r="K675" s="226"/>
      <c r="L675" s="232"/>
      <c r="M675" s="233"/>
      <c r="N675" s="234"/>
      <c r="O675" s="234"/>
      <c r="P675" s="234"/>
      <c r="Q675" s="234"/>
      <c r="R675" s="234"/>
      <c r="S675" s="234"/>
      <c r="T675" s="235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36" t="s">
        <v>129</v>
      </c>
      <c r="AU675" s="236" t="s">
        <v>80</v>
      </c>
      <c r="AV675" s="13" t="s">
        <v>80</v>
      </c>
      <c r="AW675" s="13" t="s">
        <v>32</v>
      </c>
      <c r="AX675" s="13" t="s">
        <v>70</v>
      </c>
      <c r="AY675" s="236" t="s">
        <v>118</v>
      </c>
    </row>
    <row r="676" s="13" customFormat="1">
      <c r="A676" s="13"/>
      <c r="B676" s="225"/>
      <c r="C676" s="226"/>
      <c r="D676" s="227" t="s">
        <v>129</v>
      </c>
      <c r="E676" s="228" t="s">
        <v>19</v>
      </c>
      <c r="F676" s="229" t="s">
        <v>608</v>
      </c>
      <c r="G676" s="226"/>
      <c r="H676" s="230">
        <v>2.7000000000000002</v>
      </c>
      <c r="I676" s="231"/>
      <c r="J676" s="226"/>
      <c r="K676" s="226"/>
      <c r="L676" s="232"/>
      <c r="M676" s="233"/>
      <c r="N676" s="234"/>
      <c r="O676" s="234"/>
      <c r="P676" s="234"/>
      <c r="Q676" s="234"/>
      <c r="R676" s="234"/>
      <c r="S676" s="234"/>
      <c r="T676" s="235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36" t="s">
        <v>129</v>
      </c>
      <c r="AU676" s="236" t="s">
        <v>80</v>
      </c>
      <c r="AV676" s="13" t="s">
        <v>80</v>
      </c>
      <c r="AW676" s="13" t="s">
        <v>32</v>
      </c>
      <c r="AX676" s="13" t="s">
        <v>70</v>
      </c>
      <c r="AY676" s="236" t="s">
        <v>118</v>
      </c>
    </row>
    <row r="677" s="14" customFormat="1">
      <c r="A677" s="14"/>
      <c r="B677" s="237"/>
      <c r="C677" s="238"/>
      <c r="D677" s="227" t="s">
        <v>129</v>
      </c>
      <c r="E677" s="239" t="s">
        <v>19</v>
      </c>
      <c r="F677" s="240" t="s">
        <v>132</v>
      </c>
      <c r="G677" s="238"/>
      <c r="H677" s="241">
        <v>8.6999999999999993</v>
      </c>
      <c r="I677" s="242"/>
      <c r="J677" s="238"/>
      <c r="K677" s="238"/>
      <c r="L677" s="243"/>
      <c r="M677" s="244"/>
      <c r="N677" s="245"/>
      <c r="O677" s="245"/>
      <c r="P677" s="245"/>
      <c r="Q677" s="245"/>
      <c r="R677" s="245"/>
      <c r="S677" s="245"/>
      <c r="T677" s="246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47" t="s">
        <v>129</v>
      </c>
      <c r="AU677" s="247" t="s">
        <v>80</v>
      </c>
      <c r="AV677" s="14" t="s">
        <v>125</v>
      </c>
      <c r="AW677" s="14" t="s">
        <v>32</v>
      </c>
      <c r="AX677" s="14" t="s">
        <v>78</v>
      </c>
      <c r="AY677" s="247" t="s">
        <v>118</v>
      </c>
    </row>
    <row r="678" s="13" customFormat="1">
      <c r="A678" s="13"/>
      <c r="B678" s="225"/>
      <c r="C678" s="226"/>
      <c r="D678" s="227" t="s">
        <v>129</v>
      </c>
      <c r="E678" s="226"/>
      <c r="F678" s="229" t="s">
        <v>609</v>
      </c>
      <c r="G678" s="226"/>
      <c r="H678" s="230">
        <v>9.1349999999999998</v>
      </c>
      <c r="I678" s="231"/>
      <c r="J678" s="226"/>
      <c r="K678" s="226"/>
      <c r="L678" s="232"/>
      <c r="M678" s="233"/>
      <c r="N678" s="234"/>
      <c r="O678" s="234"/>
      <c r="P678" s="234"/>
      <c r="Q678" s="234"/>
      <c r="R678" s="234"/>
      <c r="S678" s="234"/>
      <c r="T678" s="235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6" t="s">
        <v>129</v>
      </c>
      <c r="AU678" s="236" t="s">
        <v>80</v>
      </c>
      <c r="AV678" s="13" t="s">
        <v>80</v>
      </c>
      <c r="AW678" s="13" t="s">
        <v>4</v>
      </c>
      <c r="AX678" s="13" t="s">
        <v>78</v>
      </c>
      <c r="AY678" s="236" t="s">
        <v>118</v>
      </c>
    </row>
    <row r="679" s="12" customFormat="1" ht="22.8" customHeight="1">
      <c r="A679" s="12"/>
      <c r="B679" s="191"/>
      <c r="C679" s="192"/>
      <c r="D679" s="193" t="s">
        <v>69</v>
      </c>
      <c r="E679" s="205" t="s">
        <v>202</v>
      </c>
      <c r="F679" s="205" t="s">
        <v>610</v>
      </c>
      <c r="G679" s="192"/>
      <c r="H679" s="192"/>
      <c r="I679" s="195"/>
      <c r="J679" s="206">
        <f>BK679</f>
        <v>0</v>
      </c>
      <c r="K679" s="192"/>
      <c r="L679" s="197"/>
      <c r="M679" s="198"/>
      <c r="N679" s="199"/>
      <c r="O679" s="199"/>
      <c r="P679" s="200">
        <f>SUM(P680:P839)</f>
        <v>0</v>
      </c>
      <c r="Q679" s="199"/>
      <c r="R679" s="200">
        <f>SUM(R680:R839)</f>
        <v>56.798183600000016</v>
      </c>
      <c r="S679" s="199"/>
      <c r="T679" s="201">
        <f>SUM(T680:T839)</f>
        <v>1.3</v>
      </c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R679" s="202" t="s">
        <v>78</v>
      </c>
      <c r="AT679" s="203" t="s">
        <v>69</v>
      </c>
      <c r="AU679" s="203" t="s">
        <v>78</v>
      </c>
      <c r="AY679" s="202" t="s">
        <v>118</v>
      </c>
      <c r="BK679" s="204">
        <f>SUM(BK680:BK839)</f>
        <v>0</v>
      </c>
    </row>
    <row r="680" s="2" customFormat="1" ht="24.15" customHeight="1">
      <c r="A680" s="41"/>
      <c r="B680" s="42"/>
      <c r="C680" s="207" t="s">
        <v>611</v>
      </c>
      <c r="D680" s="207" t="s">
        <v>120</v>
      </c>
      <c r="E680" s="208" t="s">
        <v>612</v>
      </c>
      <c r="F680" s="209" t="s">
        <v>613</v>
      </c>
      <c r="G680" s="210" t="s">
        <v>483</v>
      </c>
      <c r="H680" s="211">
        <v>9</v>
      </c>
      <c r="I680" s="212"/>
      <c r="J680" s="213">
        <f>ROUND(I680*H680,2)</f>
        <v>0</v>
      </c>
      <c r="K680" s="209" t="s">
        <v>124</v>
      </c>
      <c r="L680" s="47"/>
      <c r="M680" s="214" t="s">
        <v>19</v>
      </c>
      <c r="N680" s="215" t="s">
        <v>41</v>
      </c>
      <c r="O680" s="87"/>
      <c r="P680" s="216">
        <f>O680*H680</f>
        <v>0</v>
      </c>
      <c r="Q680" s="216">
        <v>6.9999999999999994E-05</v>
      </c>
      <c r="R680" s="216">
        <f>Q680*H680</f>
        <v>0.00062999999999999992</v>
      </c>
      <c r="S680" s="216">
        <v>0</v>
      </c>
      <c r="T680" s="217">
        <f>S680*H680</f>
        <v>0</v>
      </c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R680" s="218" t="s">
        <v>125</v>
      </c>
      <c r="AT680" s="218" t="s">
        <v>120</v>
      </c>
      <c r="AU680" s="218" t="s">
        <v>80</v>
      </c>
      <c r="AY680" s="20" t="s">
        <v>118</v>
      </c>
      <c r="BE680" s="219">
        <f>IF(N680="základní",J680,0)</f>
        <v>0</v>
      </c>
      <c r="BF680" s="219">
        <f>IF(N680="snížená",J680,0)</f>
        <v>0</v>
      </c>
      <c r="BG680" s="219">
        <f>IF(N680="zákl. přenesená",J680,0)</f>
        <v>0</v>
      </c>
      <c r="BH680" s="219">
        <f>IF(N680="sníž. přenesená",J680,0)</f>
        <v>0</v>
      </c>
      <c r="BI680" s="219">
        <f>IF(N680="nulová",J680,0)</f>
        <v>0</v>
      </c>
      <c r="BJ680" s="20" t="s">
        <v>78</v>
      </c>
      <c r="BK680" s="219">
        <f>ROUND(I680*H680,2)</f>
        <v>0</v>
      </c>
      <c r="BL680" s="20" t="s">
        <v>125</v>
      </c>
      <c r="BM680" s="218" t="s">
        <v>614</v>
      </c>
    </row>
    <row r="681" s="2" customFormat="1">
      <c r="A681" s="41"/>
      <c r="B681" s="42"/>
      <c r="C681" s="43"/>
      <c r="D681" s="220" t="s">
        <v>127</v>
      </c>
      <c r="E681" s="43"/>
      <c r="F681" s="221" t="s">
        <v>615</v>
      </c>
      <c r="G681" s="43"/>
      <c r="H681" s="43"/>
      <c r="I681" s="222"/>
      <c r="J681" s="43"/>
      <c r="K681" s="43"/>
      <c r="L681" s="47"/>
      <c r="M681" s="223"/>
      <c r="N681" s="224"/>
      <c r="O681" s="87"/>
      <c r="P681" s="87"/>
      <c r="Q681" s="87"/>
      <c r="R681" s="87"/>
      <c r="S681" s="87"/>
      <c r="T681" s="88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T681" s="20" t="s">
        <v>127</v>
      </c>
      <c r="AU681" s="20" t="s">
        <v>80</v>
      </c>
    </row>
    <row r="682" s="13" customFormat="1">
      <c r="A682" s="13"/>
      <c r="B682" s="225"/>
      <c r="C682" s="226"/>
      <c r="D682" s="227" t="s">
        <v>129</v>
      </c>
      <c r="E682" s="228" t="s">
        <v>19</v>
      </c>
      <c r="F682" s="229" t="s">
        <v>616</v>
      </c>
      <c r="G682" s="226"/>
      <c r="H682" s="230">
        <v>3</v>
      </c>
      <c r="I682" s="231"/>
      <c r="J682" s="226"/>
      <c r="K682" s="226"/>
      <c r="L682" s="232"/>
      <c r="M682" s="233"/>
      <c r="N682" s="234"/>
      <c r="O682" s="234"/>
      <c r="P682" s="234"/>
      <c r="Q682" s="234"/>
      <c r="R682" s="234"/>
      <c r="S682" s="234"/>
      <c r="T682" s="235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6" t="s">
        <v>129</v>
      </c>
      <c r="AU682" s="236" t="s">
        <v>80</v>
      </c>
      <c r="AV682" s="13" t="s">
        <v>80</v>
      </c>
      <c r="AW682" s="13" t="s">
        <v>32</v>
      </c>
      <c r="AX682" s="13" t="s">
        <v>70</v>
      </c>
      <c r="AY682" s="236" t="s">
        <v>118</v>
      </c>
    </row>
    <row r="683" s="13" customFormat="1">
      <c r="A683" s="13"/>
      <c r="B683" s="225"/>
      <c r="C683" s="226"/>
      <c r="D683" s="227" t="s">
        <v>129</v>
      </c>
      <c r="E683" s="228" t="s">
        <v>19</v>
      </c>
      <c r="F683" s="229" t="s">
        <v>617</v>
      </c>
      <c r="G683" s="226"/>
      <c r="H683" s="230">
        <v>6</v>
      </c>
      <c r="I683" s="231"/>
      <c r="J683" s="226"/>
      <c r="K683" s="226"/>
      <c r="L683" s="232"/>
      <c r="M683" s="233"/>
      <c r="N683" s="234"/>
      <c r="O683" s="234"/>
      <c r="P683" s="234"/>
      <c r="Q683" s="234"/>
      <c r="R683" s="234"/>
      <c r="S683" s="234"/>
      <c r="T683" s="235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36" t="s">
        <v>129</v>
      </c>
      <c r="AU683" s="236" t="s">
        <v>80</v>
      </c>
      <c r="AV683" s="13" t="s">
        <v>80</v>
      </c>
      <c r="AW683" s="13" t="s">
        <v>32</v>
      </c>
      <c r="AX683" s="13" t="s">
        <v>70</v>
      </c>
      <c r="AY683" s="236" t="s">
        <v>118</v>
      </c>
    </row>
    <row r="684" s="14" customFormat="1">
      <c r="A684" s="14"/>
      <c r="B684" s="237"/>
      <c r="C684" s="238"/>
      <c r="D684" s="227" t="s">
        <v>129</v>
      </c>
      <c r="E684" s="239" t="s">
        <v>19</v>
      </c>
      <c r="F684" s="240" t="s">
        <v>132</v>
      </c>
      <c r="G684" s="238"/>
      <c r="H684" s="241">
        <v>9</v>
      </c>
      <c r="I684" s="242"/>
      <c r="J684" s="238"/>
      <c r="K684" s="238"/>
      <c r="L684" s="243"/>
      <c r="M684" s="244"/>
      <c r="N684" s="245"/>
      <c r="O684" s="245"/>
      <c r="P684" s="245"/>
      <c r="Q684" s="245"/>
      <c r="R684" s="245"/>
      <c r="S684" s="245"/>
      <c r="T684" s="246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47" t="s">
        <v>129</v>
      </c>
      <c r="AU684" s="247" t="s">
        <v>80</v>
      </c>
      <c r="AV684" s="14" t="s">
        <v>125</v>
      </c>
      <c r="AW684" s="14" t="s">
        <v>32</v>
      </c>
      <c r="AX684" s="14" t="s">
        <v>78</v>
      </c>
      <c r="AY684" s="247" t="s">
        <v>118</v>
      </c>
    </row>
    <row r="685" s="2" customFormat="1" ht="21.75" customHeight="1">
      <c r="A685" s="41"/>
      <c r="B685" s="42"/>
      <c r="C685" s="269" t="s">
        <v>618</v>
      </c>
      <c r="D685" s="269" t="s">
        <v>399</v>
      </c>
      <c r="E685" s="270" t="s">
        <v>619</v>
      </c>
      <c r="F685" s="271" t="s">
        <v>620</v>
      </c>
      <c r="G685" s="272" t="s">
        <v>483</v>
      </c>
      <c r="H685" s="273">
        <v>6</v>
      </c>
      <c r="I685" s="274"/>
      <c r="J685" s="275">
        <f>ROUND(I685*H685,2)</f>
        <v>0</v>
      </c>
      <c r="K685" s="271" t="s">
        <v>124</v>
      </c>
      <c r="L685" s="276"/>
      <c r="M685" s="277" t="s">
        <v>19</v>
      </c>
      <c r="N685" s="278" t="s">
        <v>41</v>
      </c>
      <c r="O685" s="87"/>
      <c r="P685" s="216">
        <f>O685*H685</f>
        <v>0</v>
      </c>
      <c r="Q685" s="216">
        <v>0.024</v>
      </c>
      <c r="R685" s="216">
        <f>Q685*H685</f>
        <v>0.14400000000000002</v>
      </c>
      <c r="S685" s="216">
        <v>0</v>
      </c>
      <c r="T685" s="217">
        <f>S685*H685</f>
        <v>0</v>
      </c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R685" s="218" t="s">
        <v>202</v>
      </c>
      <c r="AT685" s="218" t="s">
        <v>399</v>
      </c>
      <c r="AU685" s="218" t="s">
        <v>80</v>
      </c>
      <c r="AY685" s="20" t="s">
        <v>118</v>
      </c>
      <c r="BE685" s="219">
        <f>IF(N685="základní",J685,0)</f>
        <v>0</v>
      </c>
      <c r="BF685" s="219">
        <f>IF(N685="snížená",J685,0)</f>
        <v>0</v>
      </c>
      <c r="BG685" s="219">
        <f>IF(N685="zákl. přenesená",J685,0)</f>
        <v>0</v>
      </c>
      <c r="BH685" s="219">
        <f>IF(N685="sníž. přenesená",J685,0)</f>
        <v>0</v>
      </c>
      <c r="BI685" s="219">
        <f>IF(N685="nulová",J685,0)</f>
        <v>0</v>
      </c>
      <c r="BJ685" s="20" t="s">
        <v>78</v>
      </c>
      <c r="BK685" s="219">
        <f>ROUND(I685*H685,2)</f>
        <v>0</v>
      </c>
      <c r="BL685" s="20" t="s">
        <v>125</v>
      </c>
      <c r="BM685" s="218" t="s">
        <v>621</v>
      </c>
    </row>
    <row r="686" s="2" customFormat="1" ht="16.5" customHeight="1">
      <c r="A686" s="41"/>
      <c r="B686" s="42"/>
      <c r="C686" s="269" t="s">
        <v>622</v>
      </c>
      <c r="D686" s="269" t="s">
        <v>399</v>
      </c>
      <c r="E686" s="270" t="s">
        <v>623</v>
      </c>
      <c r="F686" s="271" t="s">
        <v>624</v>
      </c>
      <c r="G686" s="272" t="s">
        <v>483</v>
      </c>
      <c r="H686" s="273">
        <v>3</v>
      </c>
      <c r="I686" s="274"/>
      <c r="J686" s="275">
        <f>ROUND(I686*H686,2)</f>
        <v>0</v>
      </c>
      <c r="K686" s="271" t="s">
        <v>124</v>
      </c>
      <c r="L686" s="276"/>
      <c r="M686" s="277" t="s">
        <v>19</v>
      </c>
      <c r="N686" s="278" t="s">
        <v>41</v>
      </c>
      <c r="O686" s="87"/>
      <c r="P686" s="216">
        <f>O686*H686</f>
        <v>0</v>
      </c>
      <c r="Q686" s="216">
        <v>0.021999999999999999</v>
      </c>
      <c r="R686" s="216">
        <f>Q686*H686</f>
        <v>0.066000000000000003</v>
      </c>
      <c r="S686" s="216">
        <v>0</v>
      </c>
      <c r="T686" s="217">
        <f>S686*H686</f>
        <v>0</v>
      </c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R686" s="218" t="s">
        <v>202</v>
      </c>
      <c r="AT686" s="218" t="s">
        <v>399</v>
      </c>
      <c r="AU686" s="218" t="s">
        <v>80</v>
      </c>
      <c r="AY686" s="20" t="s">
        <v>118</v>
      </c>
      <c r="BE686" s="219">
        <f>IF(N686="základní",J686,0)</f>
        <v>0</v>
      </c>
      <c r="BF686" s="219">
        <f>IF(N686="snížená",J686,0)</f>
        <v>0</v>
      </c>
      <c r="BG686" s="219">
        <f>IF(N686="zákl. přenesená",J686,0)</f>
        <v>0</v>
      </c>
      <c r="BH686" s="219">
        <f>IF(N686="sníž. přenesená",J686,0)</f>
        <v>0</v>
      </c>
      <c r="BI686" s="219">
        <f>IF(N686="nulová",J686,0)</f>
        <v>0</v>
      </c>
      <c r="BJ686" s="20" t="s">
        <v>78</v>
      </c>
      <c r="BK686" s="219">
        <f>ROUND(I686*H686,2)</f>
        <v>0</v>
      </c>
      <c r="BL686" s="20" t="s">
        <v>125</v>
      </c>
      <c r="BM686" s="218" t="s">
        <v>625</v>
      </c>
    </row>
    <row r="687" s="2" customFormat="1" ht="24.15" customHeight="1">
      <c r="A687" s="41"/>
      <c r="B687" s="42"/>
      <c r="C687" s="207" t="s">
        <v>626</v>
      </c>
      <c r="D687" s="207" t="s">
        <v>120</v>
      </c>
      <c r="E687" s="208" t="s">
        <v>627</v>
      </c>
      <c r="F687" s="209" t="s">
        <v>628</v>
      </c>
      <c r="G687" s="210" t="s">
        <v>483</v>
      </c>
      <c r="H687" s="211">
        <v>2</v>
      </c>
      <c r="I687" s="212"/>
      <c r="J687" s="213">
        <f>ROUND(I687*H687,2)</f>
        <v>0</v>
      </c>
      <c r="K687" s="209" t="s">
        <v>124</v>
      </c>
      <c r="L687" s="47"/>
      <c r="M687" s="214" t="s">
        <v>19</v>
      </c>
      <c r="N687" s="215" t="s">
        <v>41</v>
      </c>
      <c r="O687" s="87"/>
      <c r="P687" s="216">
        <f>O687*H687</f>
        <v>0</v>
      </c>
      <c r="Q687" s="216">
        <v>0.00016000000000000001</v>
      </c>
      <c r="R687" s="216">
        <f>Q687*H687</f>
        <v>0.00032000000000000003</v>
      </c>
      <c r="S687" s="216">
        <v>0</v>
      </c>
      <c r="T687" s="217">
        <f>S687*H687</f>
        <v>0</v>
      </c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R687" s="218" t="s">
        <v>125</v>
      </c>
      <c r="AT687" s="218" t="s">
        <v>120</v>
      </c>
      <c r="AU687" s="218" t="s">
        <v>80</v>
      </c>
      <c r="AY687" s="20" t="s">
        <v>118</v>
      </c>
      <c r="BE687" s="219">
        <f>IF(N687="základní",J687,0)</f>
        <v>0</v>
      </c>
      <c r="BF687" s="219">
        <f>IF(N687="snížená",J687,0)</f>
        <v>0</v>
      </c>
      <c r="BG687" s="219">
        <f>IF(N687="zákl. přenesená",J687,0)</f>
        <v>0</v>
      </c>
      <c r="BH687" s="219">
        <f>IF(N687="sníž. přenesená",J687,0)</f>
        <v>0</v>
      </c>
      <c r="BI687" s="219">
        <f>IF(N687="nulová",J687,0)</f>
        <v>0</v>
      </c>
      <c r="BJ687" s="20" t="s">
        <v>78</v>
      </c>
      <c r="BK687" s="219">
        <f>ROUND(I687*H687,2)</f>
        <v>0</v>
      </c>
      <c r="BL687" s="20" t="s">
        <v>125</v>
      </c>
      <c r="BM687" s="218" t="s">
        <v>629</v>
      </c>
    </row>
    <row r="688" s="2" customFormat="1">
      <c r="A688" s="41"/>
      <c r="B688" s="42"/>
      <c r="C688" s="43"/>
      <c r="D688" s="220" t="s">
        <v>127</v>
      </c>
      <c r="E688" s="43"/>
      <c r="F688" s="221" t="s">
        <v>630</v>
      </c>
      <c r="G688" s="43"/>
      <c r="H688" s="43"/>
      <c r="I688" s="222"/>
      <c r="J688" s="43"/>
      <c r="K688" s="43"/>
      <c r="L688" s="47"/>
      <c r="M688" s="223"/>
      <c r="N688" s="224"/>
      <c r="O688" s="87"/>
      <c r="P688" s="87"/>
      <c r="Q688" s="87"/>
      <c r="R688" s="87"/>
      <c r="S688" s="87"/>
      <c r="T688" s="88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T688" s="20" t="s">
        <v>127</v>
      </c>
      <c r="AU688" s="20" t="s">
        <v>80</v>
      </c>
    </row>
    <row r="689" s="13" customFormat="1">
      <c r="A689" s="13"/>
      <c r="B689" s="225"/>
      <c r="C689" s="226"/>
      <c r="D689" s="227" t="s">
        <v>129</v>
      </c>
      <c r="E689" s="228" t="s">
        <v>19</v>
      </c>
      <c r="F689" s="229" t="s">
        <v>631</v>
      </c>
      <c r="G689" s="226"/>
      <c r="H689" s="230">
        <v>2</v>
      </c>
      <c r="I689" s="231"/>
      <c r="J689" s="226"/>
      <c r="K689" s="226"/>
      <c r="L689" s="232"/>
      <c r="M689" s="233"/>
      <c r="N689" s="234"/>
      <c r="O689" s="234"/>
      <c r="P689" s="234"/>
      <c r="Q689" s="234"/>
      <c r="R689" s="234"/>
      <c r="S689" s="234"/>
      <c r="T689" s="235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36" t="s">
        <v>129</v>
      </c>
      <c r="AU689" s="236" t="s">
        <v>80</v>
      </c>
      <c r="AV689" s="13" t="s">
        <v>80</v>
      </c>
      <c r="AW689" s="13" t="s">
        <v>32</v>
      </c>
      <c r="AX689" s="13" t="s">
        <v>70</v>
      </c>
      <c r="AY689" s="236" t="s">
        <v>118</v>
      </c>
    </row>
    <row r="690" s="14" customFormat="1">
      <c r="A690" s="14"/>
      <c r="B690" s="237"/>
      <c r="C690" s="238"/>
      <c r="D690" s="227" t="s">
        <v>129</v>
      </c>
      <c r="E690" s="239" t="s">
        <v>19</v>
      </c>
      <c r="F690" s="240" t="s">
        <v>132</v>
      </c>
      <c r="G690" s="238"/>
      <c r="H690" s="241">
        <v>2</v>
      </c>
      <c r="I690" s="242"/>
      <c r="J690" s="238"/>
      <c r="K690" s="238"/>
      <c r="L690" s="243"/>
      <c r="M690" s="244"/>
      <c r="N690" s="245"/>
      <c r="O690" s="245"/>
      <c r="P690" s="245"/>
      <c r="Q690" s="245"/>
      <c r="R690" s="245"/>
      <c r="S690" s="245"/>
      <c r="T690" s="246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47" t="s">
        <v>129</v>
      </c>
      <c r="AU690" s="247" t="s">
        <v>80</v>
      </c>
      <c r="AV690" s="14" t="s">
        <v>125</v>
      </c>
      <c r="AW690" s="14" t="s">
        <v>32</v>
      </c>
      <c r="AX690" s="14" t="s">
        <v>78</v>
      </c>
      <c r="AY690" s="247" t="s">
        <v>118</v>
      </c>
    </row>
    <row r="691" s="2" customFormat="1" ht="21.75" customHeight="1">
      <c r="A691" s="41"/>
      <c r="B691" s="42"/>
      <c r="C691" s="269" t="s">
        <v>632</v>
      </c>
      <c r="D691" s="269" t="s">
        <v>399</v>
      </c>
      <c r="E691" s="270" t="s">
        <v>633</v>
      </c>
      <c r="F691" s="271" t="s">
        <v>634</v>
      </c>
      <c r="G691" s="272" t="s">
        <v>483</v>
      </c>
      <c r="H691" s="273">
        <v>2</v>
      </c>
      <c r="I691" s="274"/>
      <c r="J691" s="275">
        <f>ROUND(I691*H691,2)</f>
        <v>0</v>
      </c>
      <c r="K691" s="271" t="s">
        <v>124</v>
      </c>
      <c r="L691" s="276"/>
      <c r="M691" s="277" t="s">
        <v>19</v>
      </c>
      <c r="N691" s="278" t="s">
        <v>41</v>
      </c>
      <c r="O691" s="87"/>
      <c r="P691" s="216">
        <f>O691*H691</f>
        <v>0</v>
      </c>
      <c r="Q691" s="216">
        <v>0.085999999999999993</v>
      </c>
      <c r="R691" s="216">
        <f>Q691*H691</f>
        <v>0.17199999999999999</v>
      </c>
      <c r="S691" s="216">
        <v>0</v>
      </c>
      <c r="T691" s="217">
        <f>S691*H691</f>
        <v>0</v>
      </c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R691" s="218" t="s">
        <v>202</v>
      </c>
      <c r="AT691" s="218" t="s">
        <v>399</v>
      </c>
      <c r="AU691" s="218" t="s">
        <v>80</v>
      </c>
      <c r="AY691" s="20" t="s">
        <v>118</v>
      </c>
      <c r="BE691" s="219">
        <f>IF(N691="základní",J691,0)</f>
        <v>0</v>
      </c>
      <c r="BF691" s="219">
        <f>IF(N691="snížená",J691,0)</f>
        <v>0</v>
      </c>
      <c r="BG691" s="219">
        <f>IF(N691="zákl. přenesená",J691,0)</f>
        <v>0</v>
      </c>
      <c r="BH691" s="219">
        <f>IF(N691="sníž. přenesená",J691,0)</f>
        <v>0</v>
      </c>
      <c r="BI691" s="219">
        <f>IF(N691="nulová",J691,0)</f>
        <v>0</v>
      </c>
      <c r="BJ691" s="20" t="s">
        <v>78</v>
      </c>
      <c r="BK691" s="219">
        <f>ROUND(I691*H691,2)</f>
        <v>0</v>
      </c>
      <c r="BL691" s="20" t="s">
        <v>125</v>
      </c>
      <c r="BM691" s="218" t="s">
        <v>635</v>
      </c>
    </row>
    <row r="692" s="2" customFormat="1" ht="24.15" customHeight="1">
      <c r="A692" s="41"/>
      <c r="B692" s="42"/>
      <c r="C692" s="207" t="s">
        <v>636</v>
      </c>
      <c r="D692" s="207" t="s">
        <v>120</v>
      </c>
      <c r="E692" s="208" t="s">
        <v>637</v>
      </c>
      <c r="F692" s="209" t="s">
        <v>638</v>
      </c>
      <c r="G692" s="210" t="s">
        <v>483</v>
      </c>
      <c r="H692" s="211">
        <v>4</v>
      </c>
      <c r="I692" s="212"/>
      <c r="J692" s="213">
        <f>ROUND(I692*H692,2)</f>
        <v>0</v>
      </c>
      <c r="K692" s="209" t="s">
        <v>124</v>
      </c>
      <c r="L692" s="47"/>
      <c r="M692" s="214" t="s">
        <v>19</v>
      </c>
      <c r="N692" s="215" t="s">
        <v>41</v>
      </c>
      <c r="O692" s="87"/>
      <c r="P692" s="216">
        <f>O692*H692</f>
        <v>0</v>
      </c>
      <c r="Q692" s="216">
        <v>9.0000000000000006E-05</v>
      </c>
      <c r="R692" s="216">
        <f>Q692*H692</f>
        <v>0.00036000000000000002</v>
      </c>
      <c r="S692" s="216">
        <v>0</v>
      </c>
      <c r="T692" s="217">
        <f>S692*H692</f>
        <v>0</v>
      </c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R692" s="218" t="s">
        <v>125</v>
      </c>
      <c r="AT692" s="218" t="s">
        <v>120</v>
      </c>
      <c r="AU692" s="218" t="s">
        <v>80</v>
      </c>
      <c r="AY692" s="20" t="s">
        <v>118</v>
      </c>
      <c r="BE692" s="219">
        <f>IF(N692="základní",J692,0)</f>
        <v>0</v>
      </c>
      <c r="BF692" s="219">
        <f>IF(N692="snížená",J692,0)</f>
        <v>0</v>
      </c>
      <c r="BG692" s="219">
        <f>IF(N692="zákl. přenesená",J692,0)</f>
        <v>0</v>
      </c>
      <c r="BH692" s="219">
        <f>IF(N692="sníž. přenesená",J692,0)</f>
        <v>0</v>
      </c>
      <c r="BI692" s="219">
        <f>IF(N692="nulová",J692,0)</f>
        <v>0</v>
      </c>
      <c r="BJ692" s="20" t="s">
        <v>78</v>
      </c>
      <c r="BK692" s="219">
        <f>ROUND(I692*H692,2)</f>
        <v>0</v>
      </c>
      <c r="BL692" s="20" t="s">
        <v>125</v>
      </c>
      <c r="BM692" s="218" t="s">
        <v>639</v>
      </c>
    </row>
    <row r="693" s="2" customFormat="1">
      <c r="A693" s="41"/>
      <c r="B693" s="42"/>
      <c r="C693" s="43"/>
      <c r="D693" s="220" t="s">
        <v>127</v>
      </c>
      <c r="E693" s="43"/>
      <c r="F693" s="221" t="s">
        <v>640</v>
      </c>
      <c r="G693" s="43"/>
      <c r="H693" s="43"/>
      <c r="I693" s="222"/>
      <c r="J693" s="43"/>
      <c r="K693" s="43"/>
      <c r="L693" s="47"/>
      <c r="M693" s="223"/>
      <c r="N693" s="224"/>
      <c r="O693" s="87"/>
      <c r="P693" s="87"/>
      <c r="Q693" s="87"/>
      <c r="R693" s="87"/>
      <c r="S693" s="87"/>
      <c r="T693" s="88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T693" s="20" t="s">
        <v>127</v>
      </c>
      <c r="AU693" s="20" t="s">
        <v>80</v>
      </c>
    </row>
    <row r="694" s="13" customFormat="1">
      <c r="A694" s="13"/>
      <c r="B694" s="225"/>
      <c r="C694" s="226"/>
      <c r="D694" s="227" t="s">
        <v>129</v>
      </c>
      <c r="E694" s="228" t="s">
        <v>19</v>
      </c>
      <c r="F694" s="229" t="s">
        <v>641</v>
      </c>
      <c r="G694" s="226"/>
      <c r="H694" s="230">
        <v>4</v>
      </c>
      <c r="I694" s="231"/>
      <c r="J694" s="226"/>
      <c r="K694" s="226"/>
      <c r="L694" s="232"/>
      <c r="M694" s="233"/>
      <c r="N694" s="234"/>
      <c r="O694" s="234"/>
      <c r="P694" s="234"/>
      <c r="Q694" s="234"/>
      <c r="R694" s="234"/>
      <c r="S694" s="234"/>
      <c r="T694" s="235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36" t="s">
        <v>129</v>
      </c>
      <c r="AU694" s="236" t="s">
        <v>80</v>
      </c>
      <c r="AV694" s="13" t="s">
        <v>80</v>
      </c>
      <c r="AW694" s="13" t="s">
        <v>32</v>
      </c>
      <c r="AX694" s="13" t="s">
        <v>70</v>
      </c>
      <c r="AY694" s="236" t="s">
        <v>118</v>
      </c>
    </row>
    <row r="695" s="14" customFormat="1">
      <c r="A695" s="14"/>
      <c r="B695" s="237"/>
      <c r="C695" s="238"/>
      <c r="D695" s="227" t="s">
        <v>129</v>
      </c>
      <c r="E695" s="239" t="s">
        <v>19</v>
      </c>
      <c r="F695" s="240" t="s">
        <v>132</v>
      </c>
      <c r="G695" s="238"/>
      <c r="H695" s="241">
        <v>4</v>
      </c>
      <c r="I695" s="242"/>
      <c r="J695" s="238"/>
      <c r="K695" s="238"/>
      <c r="L695" s="243"/>
      <c r="M695" s="244"/>
      <c r="N695" s="245"/>
      <c r="O695" s="245"/>
      <c r="P695" s="245"/>
      <c r="Q695" s="245"/>
      <c r="R695" s="245"/>
      <c r="S695" s="245"/>
      <c r="T695" s="246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47" t="s">
        <v>129</v>
      </c>
      <c r="AU695" s="247" t="s">
        <v>80</v>
      </c>
      <c r="AV695" s="14" t="s">
        <v>125</v>
      </c>
      <c r="AW695" s="14" t="s">
        <v>32</v>
      </c>
      <c r="AX695" s="14" t="s">
        <v>78</v>
      </c>
      <c r="AY695" s="247" t="s">
        <v>118</v>
      </c>
    </row>
    <row r="696" s="2" customFormat="1" ht="21.75" customHeight="1">
      <c r="A696" s="41"/>
      <c r="B696" s="42"/>
      <c r="C696" s="269" t="s">
        <v>642</v>
      </c>
      <c r="D696" s="269" t="s">
        <v>399</v>
      </c>
      <c r="E696" s="270" t="s">
        <v>643</v>
      </c>
      <c r="F696" s="271" t="s">
        <v>644</v>
      </c>
      <c r="G696" s="272" t="s">
        <v>483</v>
      </c>
      <c r="H696" s="273">
        <v>4</v>
      </c>
      <c r="I696" s="274"/>
      <c r="J696" s="275">
        <f>ROUND(I696*H696,2)</f>
        <v>0</v>
      </c>
      <c r="K696" s="271" t="s">
        <v>124</v>
      </c>
      <c r="L696" s="276"/>
      <c r="M696" s="277" t="s">
        <v>19</v>
      </c>
      <c r="N696" s="278" t="s">
        <v>41</v>
      </c>
      <c r="O696" s="87"/>
      <c r="P696" s="216">
        <f>O696*H696</f>
        <v>0</v>
      </c>
      <c r="Q696" s="216">
        <v>0.044999999999999998</v>
      </c>
      <c r="R696" s="216">
        <f>Q696*H696</f>
        <v>0.17999999999999999</v>
      </c>
      <c r="S696" s="216">
        <v>0</v>
      </c>
      <c r="T696" s="217">
        <f>S696*H696</f>
        <v>0</v>
      </c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R696" s="218" t="s">
        <v>202</v>
      </c>
      <c r="AT696" s="218" t="s">
        <v>399</v>
      </c>
      <c r="AU696" s="218" t="s">
        <v>80</v>
      </c>
      <c r="AY696" s="20" t="s">
        <v>118</v>
      </c>
      <c r="BE696" s="219">
        <f>IF(N696="základní",J696,0)</f>
        <v>0</v>
      </c>
      <c r="BF696" s="219">
        <f>IF(N696="snížená",J696,0)</f>
        <v>0</v>
      </c>
      <c r="BG696" s="219">
        <f>IF(N696="zákl. přenesená",J696,0)</f>
        <v>0</v>
      </c>
      <c r="BH696" s="219">
        <f>IF(N696="sníž. přenesená",J696,0)</f>
        <v>0</v>
      </c>
      <c r="BI696" s="219">
        <f>IF(N696="nulová",J696,0)</f>
        <v>0</v>
      </c>
      <c r="BJ696" s="20" t="s">
        <v>78</v>
      </c>
      <c r="BK696" s="219">
        <f>ROUND(I696*H696,2)</f>
        <v>0</v>
      </c>
      <c r="BL696" s="20" t="s">
        <v>125</v>
      </c>
      <c r="BM696" s="218" t="s">
        <v>645</v>
      </c>
    </row>
    <row r="697" s="2" customFormat="1" ht="24.15" customHeight="1">
      <c r="A697" s="41"/>
      <c r="B697" s="42"/>
      <c r="C697" s="207" t="s">
        <v>646</v>
      </c>
      <c r="D697" s="207" t="s">
        <v>120</v>
      </c>
      <c r="E697" s="208" t="s">
        <v>647</v>
      </c>
      <c r="F697" s="209" t="s">
        <v>648</v>
      </c>
      <c r="G697" s="210" t="s">
        <v>483</v>
      </c>
      <c r="H697" s="211">
        <v>1</v>
      </c>
      <c r="I697" s="212"/>
      <c r="J697" s="213">
        <f>ROUND(I697*H697,2)</f>
        <v>0</v>
      </c>
      <c r="K697" s="209" t="s">
        <v>124</v>
      </c>
      <c r="L697" s="47"/>
      <c r="M697" s="214" t="s">
        <v>19</v>
      </c>
      <c r="N697" s="215" t="s">
        <v>41</v>
      </c>
      <c r="O697" s="87"/>
      <c r="P697" s="216">
        <f>O697*H697</f>
        <v>0</v>
      </c>
      <c r="Q697" s="216">
        <v>0.00018000000000000001</v>
      </c>
      <c r="R697" s="216">
        <f>Q697*H697</f>
        <v>0.00018000000000000001</v>
      </c>
      <c r="S697" s="216">
        <v>0</v>
      </c>
      <c r="T697" s="217">
        <f>S697*H697</f>
        <v>0</v>
      </c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R697" s="218" t="s">
        <v>125</v>
      </c>
      <c r="AT697" s="218" t="s">
        <v>120</v>
      </c>
      <c r="AU697" s="218" t="s">
        <v>80</v>
      </c>
      <c r="AY697" s="20" t="s">
        <v>118</v>
      </c>
      <c r="BE697" s="219">
        <f>IF(N697="základní",J697,0)</f>
        <v>0</v>
      </c>
      <c r="BF697" s="219">
        <f>IF(N697="snížená",J697,0)</f>
        <v>0</v>
      </c>
      <c r="BG697" s="219">
        <f>IF(N697="zákl. přenesená",J697,0)</f>
        <v>0</v>
      </c>
      <c r="BH697" s="219">
        <f>IF(N697="sníž. přenesená",J697,0)</f>
        <v>0</v>
      </c>
      <c r="BI697" s="219">
        <f>IF(N697="nulová",J697,0)</f>
        <v>0</v>
      </c>
      <c r="BJ697" s="20" t="s">
        <v>78</v>
      </c>
      <c r="BK697" s="219">
        <f>ROUND(I697*H697,2)</f>
        <v>0</v>
      </c>
      <c r="BL697" s="20" t="s">
        <v>125</v>
      </c>
      <c r="BM697" s="218" t="s">
        <v>649</v>
      </c>
    </row>
    <row r="698" s="2" customFormat="1">
      <c r="A698" s="41"/>
      <c r="B698" s="42"/>
      <c r="C698" s="43"/>
      <c r="D698" s="220" t="s">
        <v>127</v>
      </c>
      <c r="E698" s="43"/>
      <c r="F698" s="221" t="s">
        <v>650</v>
      </c>
      <c r="G698" s="43"/>
      <c r="H698" s="43"/>
      <c r="I698" s="222"/>
      <c r="J698" s="43"/>
      <c r="K698" s="43"/>
      <c r="L698" s="47"/>
      <c r="M698" s="223"/>
      <c r="N698" s="224"/>
      <c r="O698" s="87"/>
      <c r="P698" s="87"/>
      <c r="Q698" s="87"/>
      <c r="R698" s="87"/>
      <c r="S698" s="87"/>
      <c r="T698" s="88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T698" s="20" t="s">
        <v>127</v>
      </c>
      <c r="AU698" s="20" t="s">
        <v>80</v>
      </c>
    </row>
    <row r="699" s="13" customFormat="1">
      <c r="A699" s="13"/>
      <c r="B699" s="225"/>
      <c r="C699" s="226"/>
      <c r="D699" s="227" t="s">
        <v>129</v>
      </c>
      <c r="E699" s="228" t="s">
        <v>19</v>
      </c>
      <c r="F699" s="229" t="s">
        <v>651</v>
      </c>
      <c r="G699" s="226"/>
      <c r="H699" s="230">
        <v>1</v>
      </c>
      <c r="I699" s="231"/>
      <c r="J699" s="226"/>
      <c r="K699" s="226"/>
      <c r="L699" s="232"/>
      <c r="M699" s="233"/>
      <c r="N699" s="234"/>
      <c r="O699" s="234"/>
      <c r="P699" s="234"/>
      <c r="Q699" s="234"/>
      <c r="R699" s="234"/>
      <c r="S699" s="234"/>
      <c r="T699" s="235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36" t="s">
        <v>129</v>
      </c>
      <c r="AU699" s="236" t="s">
        <v>80</v>
      </c>
      <c r="AV699" s="13" t="s">
        <v>80</v>
      </c>
      <c r="AW699" s="13" t="s">
        <v>32</v>
      </c>
      <c r="AX699" s="13" t="s">
        <v>70</v>
      </c>
      <c r="AY699" s="236" t="s">
        <v>118</v>
      </c>
    </row>
    <row r="700" s="14" customFormat="1">
      <c r="A700" s="14"/>
      <c r="B700" s="237"/>
      <c r="C700" s="238"/>
      <c r="D700" s="227" t="s">
        <v>129</v>
      </c>
      <c r="E700" s="239" t="s">
        <v>19</v>
      </c>
      <c r="F700" s="240" t="s">
        <v>132</v>
      </c>
      <c r="G700" s="238"/>
      <c r="H700" s="241">
        <v>1</v>
      </c>
      <c r="I700" s="242"/>
      <c r="J700" s="238"/>
      <c r="K700" s="238"/>
      <c r="L700" s="243"/>
      <c r="M700" s="244"/>
      <c r="N700" s="245"/>
      <c r="O700" s="245"/>
      <c r="P700" s="245"/>
      <c r="Q700" s="245"/>
      <c r="R700" s="245"/>
      <c r="S700" s="245"/>
      <c r="T700" s="246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47" t="s">
        <v>129</v>
      </c>
      <c r="AU700" s="247" t="s">
        <v>80</v>
      </c>
      <c r="AV700" s="14" t="s">
        <v>125</v>
      </c>
      <c r="AW700" s="14" t="s">
        <v>32</v>
      </c>
      <c r="AX700" s="14" t="s">
        <v>78</v>
      </c>
      <c r="AY700" s="247" t="s">
        <v>118</v>
      </c>
    </row>
    <row r="701" s="2" customFormat="1" ht="21.75" customHeight="1">
      <c r="A701" s="41"/>
      <c r="B701" s="42"/>
      <c r="C701" s="269" t="s">
        <v>652</v>
      </c>
      <c r="D701" s="269" t="s">
        <v>399</v>
      </c>
      <c r="E701" s="270" t="s">
        <v>653</v>
      </c>
      <c r="F701" s="271" t="s">
        <v>654</v>
      </c>
      <c r="G701" s="272" t="s">
        <v>483</v>
      </c>
      <c r="H701" s="273">
        <v>1</v>
      </c>
      <c r="I701" s="274"/>
      <c r="J701" s="275">
        <f>ROUND(I701*H701,2)</f>
        <v>0</v>
      </c>
      <c r="K701" s="271" t="s">
        <v>19</v>
      </c>
      <c r="L701" s="276"/>
      <c r="M701" s="277" t="s">
        <v>19</v>
      </c>
      <c r="N701" s="278" t="s">
        <v>41</v>
      </c>
      <c r="O701" s="87"/>
      <c r="P701" s="216">
        <f>O701*H701</f>
        <v>0</v>
      </c>
      <c r="Q701" s="216">
        <v>0.27000000000000002</v>
      </c>
      <c r="R701" s="216">
        <f>Q701*H701</f>
        <v>0.27000000000000002</v>
      </c>
      <c r="S701" s="216">
        <v>0</v>
      </c>
      <c r="T701" s="217">
        <f>S701*H701</f>
        <v>0</v>
      </c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R701" s="218" t="s">
        <v>202</v>
      </c>
      <c r="AT701" s="218" t="s">
        <v>399</v>
      </c>
      <c r="AU701" s="218" t="s">
        <v>80</v>
      </c>
      <c r="AY701" s="20" t="s">
        <v>118</v>
      </c>
      <c r="BE701" s="219">
        <f>IF(N701="základní",J701,0)</f>
        <v>0</v>
      </c>
      <c r="BF701" s="219">
        <f>IF(N701="snížená",J701,0)</f>
        <v>0</v>
      </c>
      <c r="BG701" s="219">
        <f>IF(N701="zákl. přenesená",J701,0)</f>
        <v>0</v>
      </c>
      <c r="BH701" s="219">
        <f>IF(N701="sníž. přenesená",J701,0)</f>
        <v>0</v>
      </c>
      <c r="BI701" s="219">
        <f>IF(N701="nulová",J701,0)</f>
        <v>0</v>
      </c>
      <c r="BJ701" s="20" t="s">
        <v>78</v>
      </c>
      <c r="BK701" s="219">
        <f>ROUND(I701*H701,2)</f>
        <v>0</v>
      </c>
      <c r="BL701" s="20" t="s">
        <v>125</v>
      </c>
      <c r="BM701" s="218" t="s">
        <v>655</v>
      </c>
    </row>
    <row r="702" s="2" customFormat="1" ht="24.15" customHeight="1">
      <c r="A702" s="41"/>
      <c r="B702" s="42"/>
      <c r="C702" s="207" t="s">
        <v>656</v>
      </c>
      <c r="D702" s="207" t="s">
        <v>120</v>
      </c>
      <c r="E702" s="208" t="s">
        <v>657</v>
      </c>
      <c r="F702" s="209" t="s">
        <v>658</v>
      </c>
      <c r="G702" s="210" t="s">
        <v>483</v>
      </c>
      <c r="H702" s="211">
        <v>2</v>
      </c>
      <c r="I702" s="212"/>
      <c r="J702" s="213">
        <f>ROUND(I702*H702,2)</f>
        <v>0</v>
      </c>
      <c r="K702" s="209" t="s">
        <v>124</v>
      </c>
      <c r="L702" s="47"/>
      <c r="M702" s="214" t="s">
        <v>19</v>
      </c>
      <c r="N702" s="215" t="s">
        <v>41</v>
      </c>
      <c r="O702" s="87"/>
      <c r="P702" s="216">
        <f>O702*H702</f>
        <v>0</v>
      </c>
      <c r="Q702" s="216">
        <v>0.00012</v>
      </c>
      <c r="R702" s="216">
        <f>Q702*H702</f>
        <v>0.00024000000000000001</v>
      </c>
      <c r="S702" s="216">
        <v>0</v>
      </c>
      <c r="T702" s="217">
        <f>S702*H702</f>
        <v>0</v>
      </c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R702" s="218" t="s">
        <v>125</v>
      </c>
      <c r="AT702" s="218" t="s">
        <v>120</v>
      </c>
      <c r="AU702" s="218" t="s">
        <v>80</v>
      </c>
      <c r="AY702" s="20" t="s">
        <v>118</v>
      </c>
      <c r="BE702" s="219">
        <f>IF(N702="základní",J702,0)</f>
        <v>0</v>
      </c>
      <c r="BF702" s="219">
        <f>IF(N702="snížená",J702,0)</f>
        <v>0</v>
      </c>
      <c r="BG702" s="219">
        <f>IF(N702="zákl. přenesená",J702,0)</f>
        <v>0</v>
      </c>
      <c r="BH702" s="219">
        <f>IF(N702="sníž. přenesená",J702,0)</f>
        <v>0</v>
      </c>
      <c r="BI702" s="219">
        <f>IF(N702="nulová",J702,0)</f>
        <v>0</v>
      </c>
      <c r="BJ702" s="20" t="s">
        <v>78</v>
      </c>
      <c r="BK702" s="219">
        <f>ROUND(I702*H702,2)</f>
        <v>0</v>
      </c>
      <c r="BL702" s="20" t="s">
        <v>125</v>
      </c>
      <c r="BM702" s="218" t="s">
        <v>659</v>
      </c>
    </row>
    <row r="703" s="2" customFormat="1">
      <c r="A703" s="41"/>
      <c r="B703" s="42"/>
      <c r="C703" s="43"/>
      <c r="D703" s="220" t="s">
        <v>127</v>
      </c>
      <c r="E703" s="43"/>
      <c r="F703" s="221" t="s">
        <v>660</v>
      </c>
      <c r="G703" s="43"/>
      <c r="H703" s="43"/>
      <c r="I703" s="222"/>
      <c r="J703" s="43"/>
      <c r="K703" s="43"/>
      <c r="L703" s="47"/>
      <c r="M703" s="223"/>
      <c r="N703" s="224"/>
      <c r="O703" s="87"/>
      <c r="P703" s="87"/>
      <c r="Q703" s="87"/>
      <c r="R703" s="87"/>
      <c r="S703" s="87"/>
      <c r="T703" s="88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T703" s="20" t="s">
        <v>127</v>
      </c>
      <c r="AU703" s="20" t="s">
        <v>80</v>
      </c>
    </row>
    <row r="704" s="13" customFormat="1">
      <c r="A704" s="13"/>
      <c r="B704" s="225"/>
      <c r="C704" s="226"/>
      <c r="D704" s="227" t="s">
        <v>129</v>
      </c>
      <c r="E704" s="228" t="s">
        <v>19</v>
      </c>
      <c r="F704" s="229" t="s">
        <v>661</v>
      </c>
      <c r="G704" s="226"/>
      <c r="H704" s="230">
        <v>2</v>
      </c>
      <c r="I704" s="231"/>
      <c r="J704" s="226"/>
      <c r="K704" s="226"/>
      <c r="L704" s="232"/>
      <c r="M704" s="233"/>
      <c r="N704" s="234"/>
      <c r="O704" s="234"/>
      <c r="P704" s="234"/>
      <c r="Q704" s="234"/>
      <c r="R704" s="234"/>
      <c r="S704" s="234"/>
      <c r="T704" s="235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36" t="s">
        <v>129</v>
      </c>
      <c r="AU704" s="236" t="s">
        <v>80</v>
      </c>
      <c r="AV704" s="13" t="s">
        <v>80</v>
      </c>
      <c r="AW704" s="13" t="s">
        <v>32</v>
      </c>
      <c r="AX704" s="13" t="s">
        <v>70</v>
      </c>
      <c r="AY704" s="236" t="s">
        <v>118</v>
      </c>
    </row>
    <row r="705" s="14" customFormat="1">
      <c r="A705" s="14"/>
      <c r="B705" s="237"/>
      <c r="C705" s="238"/>
      <c r="D705" s="227" t="s">
        <v>129</v>
      </c>
      <c r="E705" s="239" t="s">
        <v>19</v>
      </c>
      <c r="F705" s="240" t="s">
        <v>132</v>
      </c>
      <c r="G705" s="238"/>
      <c r="H705" s="241">
        <v>2</v>
      </c>
      <c r="I705" s="242"/>
      <c r="J705" s="238"/>
      <c r="K705" s="238"/>
      <c r="L705" s="243"/>
      <c r="M705" s="244"/>
      <c r="N705" s="245"/>
      <c r="O705" s="245"/>
      <c r="P705" s="245"/>
      <c r="Q705" s="245"/>
      <c r="R705" s="245"/>
      <c r="S705" s="245"/>
      <c r="T705" s="246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47" t="s">
        <v>129</v>
      </c>
      <c r="AU705" s="247" t="s">
        <v>80</v>
      </c>
      <c r="AV705" s="14" t="s">
        <v>125</v>
      </c>
      <c r="AW705" s="14" t="s">
        <v>32</v>
      </c>
      <c r="AX705" s="14" t="s">
        <v>78</v>
      </c>
      <c r="AY705" s="247" t="s">
        <v>118</v>
      </c>
    </row>
    <row r="706" s="2" customFormat="1" ht="21.75" customHeight="1">
      <c r="A706" s="41"/>
      <c r="B706" s="42"/>
      <c r="C706" s="269" t="s">
        <v>662</v>
      </c>
      <c r="D706" s="269" t="s">
        <v>399</v>
      </c>
      <c r="E706" s="270" t="s">
        <v>663</v>
      </c>
      <c r="F706" s="271" t="s">
        <v>664</v>
      </c>
      <c r="G706" s="272" t="s">
        <v>483</v>
      </c>
      <c r="H706" s="273">
        <v>2</v>
      </c>
      <c r="I706" s="274"/>
      <c r="J706" s="275">
        <f>ROUND(I706*H706,2)</f>
        <v>0</v>
      </c>
      <c r="K706" s="271" t="s">
        <v>124</v>
      </c>
      <c r="L706" s="276"/>
      <c r="M706" s="277" t="s">
        <v>19</v>
      </c>
      <c r="N706" s="278" t="s">
        <v>41</v>
      </c>
      <c r="O706" s="87"/>
      <c r="P706" s="216">
        <f>O706*H706</f>
        <v>0</v>
      </c>
      <c r="Q706" s="216">
        <v>0.16300000000000001</v>
      </c>
      <c r="R706" s="216">
        <f>Q706*H706</f>
        <v>0.32600000000000001</v>
      </c>
      <c r="S706" s="216">
        <v>0</v>
      </c>
      <c r="T706" s="217">
        <f>S706*H706</f>
        <v>0</v>
      </c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R706" s="218" t="s">
        <v>202</v>
      </c>
      <c r="AT706" s="218" t="s">
        <v>399</v>
      </c>
      <c r="AU706" s="218" t="s">
        <v>80</v>
      </c>
      <c r="AY706" s="20" t="s">
        <v>118</v>
      </c>
      <c r="BE706" s="219">
        <f>IF(N706="základní",J706,0)</f>
        <v>0</v>
      </c>
      <c r="BF706" s="219">
        <f>IF(N706="snížená",J706,0)</f>
        <v>0</v>
      </c>
      <c r="BG706" s="219">
        <f>IF(N706="zákl. přenesená",J706,0)</f>
        <v>0</v>
      </c>
      <c r="BH706" s="219">
        <f>IF(N706="sníž. přenesená",J706,0)</f>
        <v>0</v>
      </c>
      <c r="BI706" s="219">
        <f>IF(N706="nulová",J706,0)</f>
        <v>0</v>
      </c>
      <c r="BJ706" s="20" t="s">
        <v>78</v>
      </c>
      <c r="BK706" s="219">
        <f>ROUND(I706*H706,2)</f>
        <v>0</v>
      </c>
      <c r="BL706" s="20" t="s">
        <v>125</v>
      </c>
      <c r="BM706" s="218" t="s">
        <v>665</v>
      </c>
    </row>
    <row r="707" s="2" customFormat="1" ht="16.5" customHeight="1">
      <c r="A707" s="41"/>
      <c r="B707" s="42"/>
      <c r="C707" s="207" t="s">
        <v>666</v>
      </c>
      <c r="D707" s="207" t="s">
        <v>120</v>
      </c>
      <c r="E707" s="208" t="s">
        <v>667</v>
      </c>
      <c r="F707" s="209" t="s">
        <v>668</v>
      </c>
      <c r="G707" s="210" t="s">
        <v>205</v>
      </c>
      <c r="H707" s="211">
        <v>12</v>
      </c>
      <c r="I707" s="212"/>
      <c r="J707" s="213">
        <f>ROUND(I707*H707,2)</f>
        <v>0</v>
      </c>
      <c r="K707" s="209" t="s">
        <v>124</v>
      </c>
      <c r="L707" s="47"/>
      <c r="M707" s="214" t="s">
        <v>19</v>
      </c>
      <c r="N707" s="215" t="s">
        <v>41</v>
      </c>
      <c r="O707" s="87"/>
      <c r="P707" s="216">
        <f>O707*H707</f>
        <v>0</v>
      </c>
      <c r="Q707" s="216">
        <v>1.0000000000000001E-05</v>
      </c>
      <c r="R707" s="216">
        <f>Q707*H707</f>
        <v>0.00012000000000000002</v>
      </c>
      <c r="S707" s="216">
        <v>0</v>
      </c>
      <c r="T707" s="217">
        <f>S707*H707</f>
        <v>0</v>
      </c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R707" s="218" t="s">
        <v>125</v>
      </c>
      <c r="AT707" s="218" t="s">
        <v>120</v>
      </c>
      <c r="AU707" s="218" t="s">
        <v>80</v>
      </c>
      <c r="AY707" s="20" t="s">
        <v>118</v>
      </c>
      <c r="BE707" s="219">
        <f>IF(N707="základní",J707,0)</f>
        <v>0</v>
      </c>
      <c r="BF707" s="219">
        <f>IF(N707="snížená",J707,0)</f>
        <v>0</v>
      </c>
      <c r="BG707" s="219">
        <f>IF(N707="zákl. přenesená",J707,0)</f>
        <v>0</v>
      </c>
      <c r="BH707" s="219">
        <f>IF(N707="sníž. přenesená",J707,0)</f>
        <v>0</v>
      </c>
      <c r="BI707" s="219">
        <f>IF(N707="nulová",J707,0)</f>
        <v>0</v>
      </c>
      <c r="BJ707" s="20" t="s">
        <v>78</v>
      </c>
      <c r="BK707" s="219">
        <f>ROUND(I707*H707,2)</f>
        <v>0</v>
      </c>
      <c r="BL707" s="20" t="s">
        <v>125</v>
      </c>
      <c r="BM707" s="218" t="s">
        <v>669</v>
      </c>
    </row>
    <row r="708" s="2" customFormat="1">
      <c r="A708" s="41"/>
      <c r="B708" s="42"/>
      <c r="C708" s="43"/>
      <c r="D708" s="220" t="s">
        <v>127</v>
      </c>
      <c r="E708" s="43"/>
      <c r="F708" s="221" t="s">
        <v>670</v>
      </c>
      <c r="G708" s="43"/>
      <c r="H708" s="43"/>
      <c r="I708" s="222"/>
      <c r="J708" s="43"/>
      <c r="K708" s="43"/>
      <c r="L708" s="47"/>
      <c r="M708" s="223"/>
      <c r="N708" s="224"/>
      <c r="O708" s="87"/>
      <c r="P708" s="87"/>
      <c r="Q708" s="87"/>
      <c r="R708" s="87"/>
      <c r="S708" s="87"/>
      <c r="T708" s="88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T708" s="20" t="s">
        <v>127</v>
      </c>
      <c r="AU708" s="20" t="s">
        <v>80</v>
      </c>
    </row>
    <row r="709" s="13" customFormat="1">
      <c r="A709" s="13"/>
      <c r="B709" s="225"/>
      <c r="C709" s="226"/>
      <c r="D709" s="227" t="s">
        <v>129</v>
      </c>
      <c r="E709" s="228" t="s">
        <v>19</v>
      </c>
      <c r="F709" s="229" t="s">
        <v>671</v>
      </c>
      <c r="G709" s="226"/>
      <c r="H709" s="230">
        <v>12</v>
      </c>
      <c r="I709" s="231"/>
      <c r="J709" s="226"/>
      <c r="K709" s="226"/>
      <c r="L709" s="232"/>
      <c r="M709" s="233"/>
      <c r="N709" s="234"/>
      <c r="O709" s="234"/>
      <c r="P709" s="234"/>
      <c r="Q709" s="234"/>
      <c r="R709" s="234"/>
      <c r="S709" s="234"/>
      <c r="T709" s="235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6" t="s">
        <v>129</v>
      </c>
      <c r="AU709" s="236" t="s">
        <v>80</v>
      </c>
      <c r="AV709" s="13" t="s">
        <v>80</v>
      </c>
      <c r="AW709" s="13" t="s">
        <v>32</v>
      </c>
      <c r="AX709" s="13" t="s">
        <v>70</v>
      </c>
      <c r="AY709" s="236" t="s">
        <v>118</v>
      </c>
    </row>
    <row r="710" s="14" customFormat="1">
      <c r="A710" s="14"/>
      <c r="B710" s="237"/>
      <c r="C710" s="238"/>
      <c r="D710" s="227" t="s">
        <v>129</v>
      </c>
      <c r="E710" s="239" t="s">
        <v>19</v>
      </c>
      <c r="F710" s="240" t="s">
        <v>132</v>
      </c>
      <c r="G710" s="238"/>
      <c r="H710" s="241">
        <v>12</v>
      </c>
      <c r="I710" s="242"/>
      <c r="J710" s="238"/>
      <c r="K710" s="238"/>
      <c r="L710" s="243"/>
      <c r="M710" s="244"/>
      <c r="N710" s="245"/>
      <c r="O710" s="245"/>
      <c r="P710" s="245"/>
      <c r="Q710" s="245"/>
      <c r="R710" s="245"/>
      <c r="S710" s="245"/>
      <c r="T710" s="246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47" t="s">
        <v>129</v>
      </c>
      <c r="AU710" s="247" t="s">
        <v>80</v>
      </c>
      <c r="AV710" s="14" t="s">
        <v>125</v>
      </c>
      <c r="AW710" s="14" t="s">
        <v>32</v>
      </c>
      <c r="AX710" s="14" t="s">
        <v>78</v>
      </c>
      <c r="AY710" s="247" t="s">
        <v>118</v>
      </c>
    </row>
    <row r="711" s="2" customFormat="1" ht="16.5" customHeight="1">
      <c r="A711" s="41"/>
      <c r="B711" s="42"/>
      <c r="C711" s="269" t="s">
        <v>672</v>
      </c>
      <c r="D711" s="269" t="s">
        <v>399</v>
      </c>
      <c r="E711" s="270" t="s">
        <v>673</v>
      </c>
      <c r="F711" s="271" t="s">
        <v>674</v>
      </c>
      <c r="G711" s="272" t="s">
        <v>205</v>
      </c>
      <c r="H711" s="273">
        <v>24</v>
      </c>
      <c r="I711" s="274"/>
      <c r="J711" s="275">
        <f>ROUND(I711*H711,2)</f>
        <v>0</v>
      </c>
      <c r="K711" s="271" t="s">
        <v>124</v>
      </c>
      <c r="L711" s="276"/>
      <c r="M711" s="277" t="s">
        <v>19</v>
      </c>
      <c r="N711" s="278" t="s">
        <v>41</v>
      </c>
      <c r="O711" s="87"/>
      <c r="P711" s="216">
        <f>O711*H711</f>
        <v>0</v>
      </c>
      <c r="Q711" s="216">
        <v>0.0038999999999999998</v>
      </c>
      <c r="R711" s="216">
        <f>Q711*H711</f>
        <v>0.093599999999999989</v>
      </c>
      <c r="S711" s="216">
        <v>0</v>
      </c>
      <c r="T711" s="217">
        <f>S711*H711</f>
        <v>0</v>
      </c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R711" s="218" t="s">
        <v>202</v>
      </c>
      <c r="AT711" s="218" t="s">
        <v>399</v>
      </c>
      <c r="AU711" s="218" t="s">
        <v>80</v>
      </c>
      <c r="AY711" s="20" t="s">
        <v>118</v>
      </c>
      <c r="BE711" s="219">
        <f>IF(N711="základní",J711,0)</f>
        <v>0</v>
      </c>
      <c r="BF711" s="219">
        <f>IF(N711="snížená",J711,0)</f>
        <v>0</v>
      </c>
      <c r="BG711" s="219">
        <f>IF(N711="zákl. přenesená",J711,0)</f>
        <v>0</v>
      </c>
      <c r="BH711" s="219">
        <f>IF(N711="sníž. přenesená",J711,0)</f>
        <v>0</v>
      </c>
      <c r="BI711" s="219">
        <f>IF(N711="nulová",J711,0)</f>
        <v>0</v>
      </c>
      <c r="BJ711" s="20" t="s">
        <v>78</v>
      </c>
      <c r="BK711" s="219">
        <f>ROUND(I711*H711,2)</f>
        <v>0</v>
      </c>
      <c r="BL711" s="20" t="s">
        <v>125</v>
      </c>
      <c r="BM711" s="218" t="s">
        <v>675</v>
      </c>
    </row>
    <row r="712" s="2" customFormat="1" ht="16.5" customHeight="1">
      <c r="A712" s="41"/>
      <c r="B712" s="42"/>
      <c r="C712" s="207" t="s">
        <v>676</v>
      </c>
      <c r="D712" s="207" t="s">
        <v>120</v>
      </c>
      <c r="E712" s="208" t="s">
        <v>677</v>
      </c>
      <c r="F712" s="209" t="s">
        <v>678</v>
      </c>
      <c r="G712" s="210" t="s">
        <v>205</v>
      </c>
      <c r="H712" s="211">
        <v>22</v>
      </c>
      <c r="I712" s="212"/>
      <c r="J712" s="213">
        <f>ROUND(I712*H712,2)</f>
        <v>0</v>
      </c>
      <c r="K712" s="209" t="s">
        <v>124</v>
      </c>
      <c r="L712" s="47"/>
      <c r="M712" s="214" t="s">
        <v>19</v>
      </c>
      <c r="N712" s="215" t="s">
        <v>41</v>
      </c>
      <c r="O712" s="87"/>
      <c r="P712" s="216">
        <f>O712*H712</f>
        <v>0</v>
      </c>
      <c r="Q712" s="216">
        <v>1.0000000000000001E-05</v>
      </c>
      <c r="R712" s="216">
        <f>Q712*H712</f>
        <v>0.00022000000000000001</v>
      </c>
      <c r="S712" s="216">
        <v>0</v>
      </c>
      <c r="T712" s="217">
        <f>S712*H712</f>
        <v>0</v>
      </c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R712" s="218" t="s">
        <v>125</v>
      </c>
      <c r="AT712" s="218" t="s">
        <v>120</v>
      </c>
      <c r="AU712" s="218" t="s">
        <v>80</v>
      </c>
      <c r="AY712" s="20" t="s">
        <v>118</v>
      </c>
      <c r="BE712" s="219">
        <f>IF(N712="základní",J712,0)</f>
        <v>0</v>
      </c>
      <c r="BF712" s="219">
        <f>IF(N712="snížená",J712,0)</f>
        <v>0</v>
      </c>
      <c r="BG712" s="219">
        <f>IF(N712="zákl. přenesená",J712,0)</f>
        <v>0</v>
      </c>
      <c r="BH712" s="219">
        <f>IF(N712="sníž. přenesená",J712,0)</f>
        <v>0</v>
      </c>
      <c r="BI712" s="219">
        <f>IF(N712="nulová",J712,0)</f>
        <v>0</v>
      </c>
      <c r="BJ712" s="20" t="s">
        <v>78</v>
      </c>
      <c r="BK712" s="219">
        <f>ROUND(I712*H712,2)</f>
        <v>0</v>
      </c>
      <c r="BL712" s="20" t="s">
        <v>125</v>
      </c>
      <c r="BM712" s="218" t="s">
        <v>679</v>
      </c>
    </row>
    <row r="713" s="2" customFormat="1">
      <c r="A713" s="41"/>
      <c r="B713" s="42"/>
      <c r="C713" s="43"/>
      <c r="D713" s="220" t="s">
        <v>127</v>
      </c>
      <c r="E713" s="43"/>
      <c r="F713" s="221" t="s">
        <v>680</v>
      </c>
      <c r="G713" s="43"/>
      <c r="H713" s="43"/>
      <c r="I713" s="222"/>
      <c r="J713" s="43"/>
      <c r="K713" s="43"/>
      <c r="L713" s="47"/>
      <c r="M713" s="223"/>
      <c r="N713" s="224"/>
      <c r="O713" s="87"/>
      <c r="P713" s="87"/>
      <c r="Q713" s="87"/>
      <c r="R713" s="87"/>
      <c r="S713" s="87"/>
      <c r="T713" s="88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T713" s="20" t="s">
        <v>127</v>
      </c>
      <c r="AU713" s="20" t="s">
        <v>80</v>
      </c>
    </row>
    <row r="714" s="13" customFormat="1">
      <c r="A714" s="13"/>
      <c r="B714" s="225"/>
      <c r="C714" s="226"/>
      <c r="D714" s="227" t="s">
        <v>129</v>
      </c>
      <c r="E714" s="228" t="s">
        <v>19</v>
      </c>
      <c r="F714" s="229" t="s">
        <v>681</v>
      </c>
      <c r="G714" s="226"/>
      <c r="H714" s="230">
        <v>22</v>
      </c>
      <c r="I714" s="231"/>
      <c r="J714" s="226"/>
      <c r="K714" s="226"/>
      <c r="L714" s="232"/>
      <c r="M714" s="233"/>
      <c r="N714" s="234"/>
      <c r="O714" s="234"/>
      <c r="P714" s="234"/>
      <c r="Q714" s="234"/>
      <c r="R714" s="234"/>
      <c r="S714" s="234"/>
      <c r="T714" s="235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36" t="s">
        <v>129</v>
      </c>
      <c r="AU714" s="236" t="s">
        <v>80</v>
      </c>
      <c r="AV714" s="13" t="s">
        <v>80</v>
      </c>
      <c r="AW714" s="13" t="s">
        <v>32</v>
      </c>
      <c r="AX714" s="13" t="s">
        <v>70</v>
      </c>
      <c r="AY714" s="236" t="s">
        <v>118</v>
      </c>
    </row>
    <row r="715" s="14" customFormat="1">
      <c r="A715" s="14"/>
      <c r="B715" s="237"/>
      <c r="C715" s="238"/>
      <c r="D715" s="227" t="s">
        <v>129</v>
      </c>
      <c r="E715" s="239" t="s">
        <v>19</v>
      </c>
      <c r="F715" s="240" t="s">
        <v>132</v>
      </c>
      <c r="G715" s="238"/>
      <c r="H715" s="241">
        <v>22</v>
      </c>
      <c r="I715" s="242"/>
      <c r="J715" s="238"/>
      <c r="K715" s="238"/>
      <c r="L715" s="243"/>
      <c r="M715" s="244"/>
      <c r="N715" s="245"/>
      <c r="O715" s="245"/>
      <c r="P715" s="245"/>
      <c r="Q715" s="245"/>
      <c r="R715" s="245"/>
      <c r="S715" s="245"/>
      <c r="T715" s="246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47" t="s">
        <v>129</v>
      </c>
      <c r="AU715" s="247" t="s">
        <v>80</v>
      </c>
      <c r="AV715" s="14" t="s">
        <v>125</v>
      </c>
      <c r="AW715" s="14" t="s">
        <v>32</v>
      </c>
      <c r="AX715" s="14" t="s">
        <v>78</v>
      </c>
      <c r="AY715" s="247" t="s">
        <v>118</v>
      </c>
    </row>
    <row r="716" s="2" customFormat="1" ht="16.5" customHeight="1">
      <c r="A716" s="41"/>
      <c r="B716" s="42"/>
      <c r="C716" s="269" t="s">
        <v>682</v>
      </c>
      <c r="D716" s="269" t="s">
        <v>399</v>
      </c>
      <c r="E716" s="270" t="s">
        <v>683</v>
      </c>
      <c r="F716" s="271" t="s">
        <v>684</v>
      </c>
      <c r="G716" s="272" t="s">
        <v>205</v>
      </c>
      <c r="H716" s="273">
        <v>27</v>
      </c>
      <c r="I716" s="274"/>
      <c r="J716" s="275">
        <f>ROUND(I716*H716,2)</f>
        <v>0</v>
      </c>
      <c r="K716" s="271" t="s">
        <v>124</v>
      </c>
      <c r="L716" s="276"/>
      <c r="M716" s="277" t="s">
        <v>19</v>
      </c>
      <c r="N716" s="278" t="s">
        <v>41</v>
      </c>
      <c r="O716" s="87"/>
      <c r="P716" s="216">
        <f>O716*H716</f>
        <v>0</v>
      </c>
      <c r="Q716" s="216">
        <v>0.0054999999999999997</v>
      </c>
      <c r="R716" s="216">
        <f>Q716*H716</f>
        <v>0.14849999999999999</v>
      </c>
      <c r="S716" s="216">
        <v>0</v>
      </c>
      <c r="T716" s="217">
        <f>S716*H716</f>
        <v>0</v>
      </c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R716" s="218" t="s">
        <v>202</v>
      </c>
      <c r="AT716" s="218" t="s">
        <v>399</v>
      </c>
      <c r="AU716" s="218" t="s">
        <v>80</v>
      </c>
      <c r="AY716" s="20" t="s">
        <v>118</v>
      </c>
      <c r="BE716" s="219">
        <f>IF(N716="základní",J716,0)</f>
        <v>0</v>
      </c>
      <c r="BF716" s="219">
        <f>IF(N716="snížená",J716,0)</f>
        <v>0</v>
      </c>
      <c r="BG716" s="219">
        <f>IF(N716="zákl. přenesená",J716,0)</f>
        <v>0</v>
      </c>
      <c r="BH716" s="219">
        <f>IF(N716="sníž. přenesená",J716,0)</f>
        <v>0</v>
      </c>
      <c r="BI716" s="219">
        <f>IF(N716="nulová",J716,0)</f>
        <v>0</v>
      </c>
      <c r="BJ716" s="20" t="s">
        <v>78</v>
      </c>
      <c r="BK716" s="219">
        <f>ROUND(I716*H716,2)</f>
        <v>0</v>
      </c>
      <c r="BL716" s="20" t="s">
        <v>125</v>
      </c>
      <c r="BM716" s="218" t="s">
        <v>685</v>
      </c>
    </row>
    <row r="717" s="2" customFormat="1" ht="21.75" customHeight="1">
      <c r="A717" s="41"/>
      <c r="B717" s="42"/>
      <c r="C717" s="207" t="s">
        <v>686</v>
      </c>
      <c r="D717" s="207" t="s">
        <v>120</v>
      </c>
      <c r="E717" s="208" t="s">
        <v>687</v>
      </c>
      <c r="F717" s="209" t="s">
        <v>688</v>
      </c>
      <c r="G717" s="210" t="s">
        <v>205</v>
      </c>
      <c r="H717" s="211">
        <v>397.30000000000001</v>
      </c>
      <c r="I717" s="212"/>
      <c r="J717" s="213">
        <f>ROUND(I717*H717,2)</f>
        <v>0</v>
      </c>
      <c r="K717" s="209" t="s">
        <v>124</v>
      </c>
      <c r="L717" s="47"/>
      <c r="M717" s="214" t="s">
        <v>19</v>
      </c>
      <c r="N717" s="215" t="s">
        <v>41</v>
      </c>
      <c r="O717" s="87"/>
      <c r="P717" s="216">
        <f>O717*H717</f>
        <v>0</v>
      </c>
      <c r="Q717" s="216">
        <v>0</v>
      </c>
      <c r="R717" s="216">
        <f>Q717*H717</f>
        <v>0</v>
      </c>
      <c r="S717" s="216">
        <v>0</v>
      </c>
      <c r="T717" s="217">
        <f>S717*H717</f>
        <v>0</v>
      </c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R717" s="218" t="s">
        <v>125</v>
      </c>
      <c r="AT717" s="218" t="s">
        <v>120</v>
      </c>
      <c r="AU717" s="218" t="s">
        <v>80</v>
      </c>
      <c r="AY717" s="20" t="s">
        <v>118</v>
      </c>
      <c r="BE717" s="219">
        <f>IF(N717="základní",J717,0)</f>
        <v>0</v>
      </c>
      <c r="BF717" s="219">
        <f>IF(N717="snížená",J717,0)</f>
        <v>0</v>
      </c>
      <c r="BG717" s="219">
        <f>IF(N717="zákl. přenesená",J717,0)</f>
        <v>0</v>
      </c>
      <c r="BH717" s="219">
        <f>IF(N717="sníž. přenesená",J717,0)</f>
        <v>0</v>
      </c>
      <c r="BI717" s="219">
        <f>IF(N717="nulová",J717,0)</f>
        <v>0</v>
      </c>
      <c r="BJ717" s="20" t="s">
        <v>78</v>
      </c>
      <c r="BK717" s="219">
        <f>ROUND(I717*H717,2)</f>
        <v>0</v>
      </c>
      <c r="BL717" s="20" t="s">
        <v>125</v>
      </c>
      <c r="BM717" s="218" t="s">
        <v>689</v>
      </c>
    </row>
    <row r="718" s="2" customFormat="1">
      <c r="A718" s="41"/>
      <c r="B718" s="42"/>
      <c r="C718" s="43"/>
      <c r="D718" s="220" t="s">
        <v>127</v>
      </c>
      <c r="E718" s="43"/>
      <c r="F718" s="221" t="s">
        <v>690</v>
      </c>
      <c r="G718" s="43"/>
      <c r="H718" s="43"/>
      <c r="I718" s="222"/>
      <c r="J718" s="43"/>
      <c r="K718" s="43"/>
      <c r="L718" s="47"/>
      <c r="M718" s="223"/>
      <c r="N718" s="224"/>
      <c r="O718" s="87"/>
      <c r="P718" s="87"/>
      <c r="Q718" s="87"/>
      <c r="R718" s="87"/>
      <c r="S718" s="87"/>
      <c r="T718" s="88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T718" s="20" t="s">
        <v>127</v>
      </c>
      <c r="AU718" s="20" t="s">
        <v>80</v>
      </c>
    </row>
    <row r="719" s="13" customFormat="1">
      <c r="A719" s="13"/>
      <c r="B719" s="225"/>
      <c r="C719" s="226"/>
      <c r="D719" s="227" t="s">
        <v>129</v>
      </c>
      <c r="E719" s="228" t="s">
        <v>19</v>
      </c>
      <c r="F719" s="229" t="s">
        <v>691</v>
      </c>
      <c r="G719" s="226"/>
      <c r="H719" s="230">
        <v>76.400000000000006</v>
      </c>
      <c r="I719" s="231"/>
      <c r="J719" s="226"/>
      <c r="K719" s="226"/>
      <c r="L719" s="232"/>
      <c r="M719" s="233"/>
      <c r="N719" s="234"/>
      <c r="O719" s="234"/>
      <c r="P719" s="234"/>
      <c r="Q719" s="234"/>
      <c r="R719" s="234"/>
      <c r="S719" s="234"/>
      <c r="T719" s="235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36" t="s">
        <v>129</v>
      </c>
      <c r="AU719" s="236" t="s">
        <v>80</v>
      </c>
      <c r="AV719" s="13" t="s">
        <v>80</v>
      </c>
      <c r="AW719" s="13" t="s">
        <v>32</v>
      </c>
      <c r="AX719" s="13" t="s">
        <v>70</v>
      </c>
      <c r="AY719" s="236" t="s">
        <v>118</v>
      </c>
    </row>
    <row r="720" s="13" customFormat="1">
      <c r="A720" s="13"/>
      <c r="B720" s="225"/>
      <c r="C720" s="226"/>
      <c r="D720" s="227" t="s">
        <v>129</v>
      </c>
      <c r="E720" s="228" t="s">
        <v>19</v>
      </c>
      <c r="F720" s="229" t="s">
        <v>692</v>
      </c>
      <c r="G720" s="226"/>
      <c r="H720" s="230">
        <v>71.400000000000006</v>
      </c>
      <c r="I720" s="231"/>
      <c r="J720" s="226"/>
      <c r="K720" s="226"/>
      <c r="L720" s="232"/>
      <c r="M720" s="233"/>
      <c r="N720" s="234"/>
      <c r="O720" s="234"/>
      <c r="P720" s="234"/>
      <c r="Q720" s="234"/>
      <c r="R720" s="234"/>
      <c r="S720" s="234"/>
      <c r="T720" s="235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36" t="s">
        <v>129</v>
      </c>
      <c r="AU720" s="236" t="s">
        <v>80</v>
      </c>
      <c r="AV720" s="13" t="s">
        <v>80</v>
      </c>
      <c r="AW720" s="13" t="s">
        <v>32</v>
      </c>
      <c r="AX720" s="13" t="s">
        <v>70</v>
      </c>
      <c r="AY720" s="236" t="s">
        <v>118</v>
      </c>
    </row>
    <row r="721" s="13" customFormat="1">
      <c r="A721" s="13"/>
      <c r="B721" s="225"/>
      <c r="C721" s="226"/>
      <c r="D721" s="227" t="s">
        <v>129</v>
      </c>
      <c r="E721" s="228" t="s">
        <v>19</v>
      </c>
      <c r="F721" s="229" t="s">
        <v>693</v>
      </c>
      <c r="G721" s="226"/>
      <c r="H721" s="230">
        <v>133.30000000000001</v>
      </c>
      <c r="I721" s="231"/>
      <c r="J721" s="226"/>
      <c r="K721" s="226"/>
      <c r="L721" s="232"/>
      <c r="M721" s="233"/>
      <c r="N721" s="234"/>
      <c r="O721" s="234"/>
      <c r="P721" s="234"/>
      <c r="Q721" s="234"/>
      <c r="R721" s="234"/>
      <c r="S721" s="234"/>
      <c r="T721" s="235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6" t="s">
        <v>129</v>
      </c>
      <c r="AU721" s="236" t="s">
        <v>80</v>
      </c>
      <c r="AV721" s="13" t="s">
        <v>80</v>
      </c>
      <c r="AW721" s="13" t="s">
        <v>32</v>
      </c>
      <c r="AX721" s="13" t="s">
        <v>70</v>
      </c>
      <c r="AY721" s="236" t="s">
        <v>118</v>
      </c>
    </row>
    <row r="722" s="13" customFormat="1">
      <c r="A722" s="13"/>
      <c r="B722" s="225"/>
      <c r="C722" s="226"/>
      <c r="D722" s="227" t="s">
        <v>129</v>
      </c>
      <c r="E722" s="228" t="s">
        <v>19</v>
      </c>
      <c r="F722" s="229" t="s">
        <v>694</v>
      </c>
      <c r="G722" s="226"/>
      <c r="H722" s="230">
        <v>116.2</v>
      </c>
      <c r="I722" s="231"/>
      <c r="J722" s="226"/>
      <c r="K722" s="226"/>
      <c r="L722" s="232"/>
      <c r="M722" s="233"/>
      <c r="N722" s="234"/>
      <c r="O722" s="234"/>
      <c r="P722" s="234"/>
      <c r="Q722" s="234"/>
      <c r="R722" s="234"/>
      <c r="S722" s="234"/>
      <c r="T722" s="235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36" t="s">
        <v>129</v>
      </c>
      <c r="AU722" s="236" t="s">
        <v>80</v>
      </c>
      <c r="AV722" s="13" t="s">
        <v>80</v>
      </c>
      <c r="AW722" s="13" t="s">
        <v>32</v>
      </c>
      <c r="AX722" s="13" t="s">
        <v>70</v>
      </c>
      <c r="AY722" s="236" t="s">
        <v>118</v>
      </c>
    </row>
    <row r="723" s="14" customFormat="1">
      <c r="A723" s="14"/>
      <c r="B723" s="237"/>
      <c r="C723" s="238"/>
      <c r="D723" s="227" t="s">
        <v>129</v>
      </c>
      <c r="E723" s="239" t="s">
        <v>19</v>
      </c>
      <c r="F723" s="240" t="s">
        <v>132</v>
      </c>
      <c r="G723" s="238"/>
      <c r="H723" s="241">
        <v>397.30000000000001</v>
      </c>
      <c r="I723" s="242"/>
      <c r="J723" s="238"/>
      <c r="K723" s="238"/>
      <c r="L723" s="243"/>
      <c r="M723" s="244"/>
      <c r="N723" s="245"/>
      <c r="O723" s="245"/>
      <c r="P723" s="245"/>
      <c r="Q723" s="245"/>
      <c r="R723" s="245"/>
      <c r="S723" s="245"/>
      <c r="T723" s="246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47" t="s">
        <v>129</v>
      </c>
      <c r="AU723" s="247" t="s">
        <v>80</v>
      </c>
      <c r="AV723" s="14" t="s">
        <v>125</v>
      </c>
      <c r="AW723" s="14" t="s">
        <v>32</v>
      </c>
      <c r="AX723" s="14" t="s">
        <v>78</v>
      </c>
      <c r="AY723" s="247" t="s">
        <v>118</v>
      </c>
    </row>
    <row r="724" s="2" customFormat="1" ht="16.5" customHeight="1">
      <c r="A724" s="41"/>
      <c r="B724" s="42"/>
      <c r="C724" s="269" t="s">
        <v>695</v>
      </c>
      <c r="D724" s="269" t="s">
        <v>399</v>
      </c>
      <c r="E724" s="270" t="s">
        <v>696</v>
      </c>
      <c r="F724" s="271" t="s">
        <v>697</v>
      </c>
      <c r="G724" s="272" t="s">
        <v>205</v>
      </c>
      <c r="H724" s="273">
        <v>405.24599999999998</v>
      </c>
      <c r="I724" s="274"/>
      <c r="J724" s="275">
        <f>ROUND(I724*H724,2)</f>
        <v>0</v>
      </c>
      <c r="K724" s="271" t="s">
        <v>124</v>
      </c>
      <c r="L724" s="276"/>
      <c r="M724" s="277" t="s">
        <v>19</v>
      </c>
      <c r="N724" s="278" t="s">
        <v>41</v>
      </c>
      <c r="O724" s="87"/>
      <c r="P724" s="216">
        <f>O724*H724</f>
        <v>0</v>
      </c>
      <c r="Q724" s="216">
        <v>0.0161</v>
      </c>
      <c r="R724" s="216">
        <f>Q724*H724</f>
        <v>6.5244605999999994</v>
      </c>
      <c r="S724" s="216">
        <v>0</v>
      </c>
      <c r="T724" s="217">
        <f>S724*H724</f>
        <v>0</v>
      </c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R724" s="218" t="s">
        <v>202</v>
      </c>
      <c r="AT724" s="218" t="s">
        <v>399</v>
      </c>
      <c r="AU724" s="218" t="s">
        <v>80</v>
      </c>
      <c r="AY724" s="20" t="s">
        <v>118</v>
      </c>
      <c r="BE724" s="219">
        <f>IF(N724="základní",J724,0)</f>
        <v>0</v>
      </c>
      <c r="BF724" s="219">
        <f>IF(N724="snížená",J724,0)</f>
        <v>0</v>
      </c>
      <c r="BG724" s="219">
        <f>IF(N724="zákl. přenesená",J724,0)</f>
        <v>0</v>
      </c>
      <c r="BH724" s="219">
        <f>IF(N724="sníž. přenesená",J724,0)</f>
        <v>0</v>
      </c>
      <c r="BI724" s="219">
        <f>IF(N724="nulová",J724,0)</f>
        <v>0</v>
      </c>
      <c r="BJ724" s="20" t="s">
        <v>78</v>
      </c>
      <c r="BK724" s="219">
        <f>ROUND(I724*H724,2)</f>
        <v>0</v>
      </c>
      <c r="BL724" s="20" t="s">
        <v>125</v>
      </c>
      <c r="BM724" s="218" t="s">
        <v>698</v>
      </c>
    </row>
    <row r="725" s="13" customFormat="1">
      <c r="A725" s="13"/>
      <c r="B725" s="225"/>
      <c r="C725" s="226"/>
      <c r="D725" s="227" t="s">
        <v>129</v>
      </c>
      <c r="E725" s="226"/>
      <c r="F725" s="229" t="s">
        <v>699</v>
      </c>
      <c r="G725" s="226"/>
      <c r="H725" s="230">
        <v>405.24599999999998</v>
      </c>
      <c r="I725" s="231"/>
      <c r="J725" s="226"/>
      <c r="K725" s="226"/>
      <c r="L725" s="232"/>
      <c r="M725" s="233"/>
      <c r="N725" s="234"/>
      <c r="O725" s="234"/>
      <c r="P725" s="234"/>
      <c r="Q725" s="234"/>
      <c r="R725" s="234"/>
      <c r="S725" s="234"/>
      <c r="T725" s="235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36" t="s">
        <v>129</v>
      </c>
      <c r="AU725" s="236" t="s">
        <v>80</v>
      </c>
      <c r="AV725" s="13" t="s">
        <v>80</v>
      </c>
      <c r="AW725" s="13" t="s">
        <v>4</v>
      </c>
      <c r="AX725" s="13" t="s">
        <v>78</v>
      </c>
      <c r="AY725" s="236" t="s">
        <v>118</v>
      </c>
    </row>
    <row r="726" s="2" customFormat="1" ht="24.15" customHeight="1">
      <c r="A726" s="41"/>
      <c r="B726" s="42"/>
      <c r="C726" s="207" t="s">
        <v>700</v>
      </c>
      <c r="D726" s="207" t="s">
        <v>120</v>
      </c>
      <c r="E726" s="208" t="s">
        <v>701</v>
      </c>
      <c r="F726" s="209" t="s">
        <v>702</v>
      </c>
      <c r="G726" s="210" t="s">
        <v>483</v>
      </c>
      <c r="H726" s="211">
        <v>24</v>
      </c>
      <c r="I726" s="212"/>
      <c r="J726" s="213">
        <f>ROUND(I726*H726,2)</f>
        <v>0</v>
      </c>
      <c r="K726" s="209" t="s">
        <v>124</v>
      </c>
      <c r="L726" s="47"/>
      <c r="M726" s="214" t="s">
        <v>19</v>
      </c>
      <c r="N726" s="215" t="s">
        <v>41</v>
      </c>
      <c r="O726" s="87"/>
      <c r="P726" s="216">
        <f>O726*H726</f>
        <v>0</v>
      </c>
      <c r="Q726" s="216">
        <v>0</v>
      </c>
      <c r="R726" s="216">
        <f>Q726*H726</f>
        <v>0</v>
      </c>
      <c r="S726" s="216">
        <v>0</v>
      </c>
      <c r="T726" s="217">
        <f>S726*H726</f>
        <v>0</v>
      </c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R726" s="218" t="s">
        <v>125</v>
      </c>
      <c r="AT726" s="218" t="s">
        <v>120</v>
      </c>
      <c r="AU726" s="218" t="s">
        <v>80</v>
      </c>
      <c r="AY726" s="20" t="s">
        <v>118</v>
      </c>
      <c r="BE726" s="219">
        <f>IF(N726="základní",J726,0)</f>
        <v>0</v>
      </c>
      <c r="BF726" s="219">
        <f>IF(N726="snížená",J726,0)</f>
        <v>0</v>
      </c>
      <c r="BG726" s="219">
        <f>IF(N726="zákl. přenesená",J726,0)</f>
        <v>0</v>
      </c>
      <c r="BH726" s="219">
        <f>IF(N726="sníž. přenesená",J726,0)</f>
        <v>0</v>
      </c>
      <c r="BI726" s="219">
        <f>IF(N726="nulová",J726,0)</f>
        <v>0</v>
      </c>
      <c r="BJ726" s="20" t="s">
        <v>78</v>
      </c>
      <c r="BK726" s="219">
        <f>ROUND(I726*H726,2)</f>
        <v>0</v>
      </c>
      <c r="BL726" s="20" t="s">
        <v>125</v>
      </c>
      <c r="BM726" s="218" t="s">
        <v>703</v>
      </c>
    </row>
    <row r="727" s="2" customFormat="1">
      <c r="A727" s="41"/>
      <c r="B727" s="42"/>
      <c r="C727" s="43"/>
      <c r="D727" s="220" t="s">
        <v>127</v>
      </c>
      <c r="E727" s="43"/>
      <c r="F727" s="221" t="s">
        <v>704</v>
      </c>
      <c r="G727" s="43"/>
      <c r="H727" s="43"/>
      <c r="I727" s="222"/>
      <c r="J727" s="43"/>
      <c r="K727" s="43"/>
      <c r="L727" s="47"/>
      <c r="M727" s="223"/>
      <c r="N727" s="224"/>
      <c r="O727" s="87"/>
      <c r="P727" s="87"/>
      <c r="Q727" s="87"/>
      <c r="R727" s="87"/>
      <c r="S727" s="87"/>
      <c r="T727" s="88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T727" s="20" t="s">
        <v>127</v>
      </c>
      <c r="AU727" s="20" t="s">
        <v>80</v>
      </c>
    </row>
    <row r="728" s="13" customFormat="1">
      <c r="A728" s="13"/>
      <c r="B728" s="225"/>
      <c r="C728" s="226"/>
      <c r="D728" s="227" t="s">
        <v>129</v>
      </c>
      <c r="E728" s="228" t="s">
        <v>19</v>
      </c>
      <c r="F728" s="229" t="s">
        <v>705</v>
      </c>
      <c r="G728" s="226"/>
      <c r="H728" s="230">
        <v>24</v>
      </c>
      <c r="I728" s="231"/>
      <c r="J728" s="226"/>
      <c r="K728" s="226"/>
      <c r="L728" s="232"/>
      <c r="M728" s="233"/>
      <c r="N728" s="234"/>
      <c r="O728" s="234"/>
      <c r="P728" s="234"/>
      <c r="Q728" s="234"/>
      <c r="R728" s="234"/>
      <c r="S728" s="234"/>
      <c r="T728" s="235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36" t="s">
        <v>129</v>
      </c>
      <c r="AU728" s="236" t="s">
        <v>80</v>
      </c>
      <c r="AV728" s="13" t="s">
        <v>80</v>
      </c>
      <c r="AW728" s="13" t="s">
        <v>32</v>
      </c>
      <c r="AX728" s="13" t="s">
        <v>70</v>
      </c>
      <c r="AY728" s="236" t="s">
        <v>118</v>
      </c>
    </row>
    <row r="729" s="14" customFormat="1">
      <c r="A729" s="14"/>
      <c r="B729" s="237"/>
      <c r="C729" s="238"/>
      <c r="D729" s="227" t="s">
        <v>129</v>
      </c>
      <c r="E729" s="239" t="s">
        <v>19</v>
      </c>
      <c r="F729" s="240" t="s">
        <v>132</v>
      </c>
      <c r="G729" s="238"/>
      <c r="H729" s="241">
        <v>24</v>
      </c>
      <c r="I729" s="242"/>
      <c r="J729" s="238"/>
      <c r="K729" s="238"/>
      <c r="L729" s="243"/>
      <c r="M729" s="244"/>
      <c r="N729" s="245"/>
      <c r="O729" s="245"/>
      <c r="P729" s="245"/>
      <c r="Q729" s="245"/>
      <c r="R729" s="245"/>
      <c r="S729" s="245"/>
      <c r="T729" s="246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47" t="s">
        <v>129</v>
      </c>
      <c r="AU729" s="247" t="s">
        <v>80</v>
      </c>
      <c r="AV729" s="14" t="s">
        <v>125</v>
      </c>
      <c r="AW729" s="14" t="s">
        <v>32</v>
      </c>
      <c r="AX729" s="14" t="s">
        <v>78</v>
      </c>
      <c r="AY729" s="247" t="s">
        <v>118</v>
      </c>
    </row>
    <row r="730" s="2" customFormat="1" ht="16.5" customHeight="1">
      <c r="A730" s="41"/>
      <c r="B730" s="42"/>
      <c r="C730" s="269" t="s">
        <v>706</v>
      </c>
      <c r="D730" s="269" t="s">
        <v>399</v>
      </c>
      <c r="E730" s="270" t="s">
        <v>707</v>
      </c>
      <c r="F730" s="271" t="s">
        <v>708</v>
      </c>
      <c r="G730" s="272" t="s">
        <v>483</v>
      </c>
      <c r="H730" s="273">
        <v>24</v>
      </c>
      <c r="I730" s="274"/>
      <c r="J730" s="275">
        <f>ROUND(I730*H730,2)</f>
        <v>0</v>
      </c>
      <c r="K730" s="271" t="s">
        <v>124</v>
      </c>
      <c r="L730" s="276"/>
      <c r="M730" s="277" t="s">
        <v>19</v>
      </c>
      <c r="N730" s="278" t="s">
        <v>41</v>
      </c>
      <c r="O730" s="87"/>
      <c r="P730" s="216">
        <f>O730*H730</f>
        <v>0</v>
      </c>
      <c r="Q730" s="216">
        <v>0.0011999999999999999</v>
      </c>
      <c r="R730" s="216">
        <f>Q730*H730</f>
        <v>0.028799999999999999</v>
      </c>
      <c r="S730" s="216">
        <v>0</v>
      </c>
      <c r="T730" s="217">
        <f>S730*H730</f>
        <v>0</v>
      </c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R730" s="218" t="s">
        <v>202</v>
      </c>
      <c r="AT730" s="218" t="s">
        <v>399</v>
      </c>
      <c r="AU730" s="218" t="s">
        <v>80</v>
      </c>
      <c r="AY730" s="20" t="s">
        <v>118</v>
      </c>
      <c r="BE730" s="219">
        <f>IF(N730="základní",J730,0)</f>
        <v>0</v>
      </c>
      <c r="BF730" s="219">
        <f>IF(N730="snížená",J730,0)</f>
        <v>0</v>
      </c>
      <c r="BG730" s="219">
        <f>IF(N730="zákl. přenesená",J730,0)</f>
        <v>0</v>
      </c>
      <c r="BH730" s="219">
        <f>IF(N730="sníž. přenesená",J730,0)</f>
        <v>0</v>
      </c>
      <c r="BI730" s="219">
        <f>IF(N730="nulová",J730,0)</f>
        <v>0</v>
      </c>
      <c r="BJ730" s="20" t="s">
        <v>78</v>
      </c>
      <c r="BK730" s="219">
        <f>ROUND(I730*H730,2)</f>
        <v>0</v>
      </c>
      <c r="BL730" s="20" t="s">
        <v>125</v>
      </c>
      <c r="BM730" s="218" t="s">
        <v>709</v>
      </c>
    </row>
    <row r="731" s="2" customFormat="1" ht="24.15" customHeight="1">
      <c r="A731" s="41"/>
      <c r="B731" s="42"/>
      <c r="C731" s="207" t="s">
        <v>710</v>
      </c>
      <c r="D731" s="207" t="s">
        <v>120</v>
      </c>
      <c r="E731" s="208" t="s">
        <v>711</v>
      </c>
      <c r="F731" s="209" t="s">
        <v>712</v>
      </c>
      <c r="G731" s="210" t="s">
        <v>483</v>
      </c>
      <c r="H731" s="211">
        <v>18</v>
      </c>
      <c r="I731" s="212"/>
      <c r="J731" s="213">
        <f>ROUND(I731*H731,2)</f>
        <v>0</v>
      </c>
      <c r="K731" s="209" t="s">
        <v>124</v>
      </c>
      <c r="L731" s="47"/>
      <c r="M731" s="214" t="s">
        <v>19</v>
      </c>
      <c r="N731" s="215" t="s">
        <v>41</v>
      </c>
      <c r="O731" s="87"/>
      <c r="P731" s="216">
        <f>O731*H731</f>
        <v>0</v>
      </c>
      <c r="Q731" s="216">
        <v>0</v>
      </c>
      <c r="R731" s="216">
        <f>Q731*H731</f>
        <v>0</v>
      </c>
      <c r="S731" s="216">
        <v>0</v>
      </c>
      <c r="T731" s="217">
        <f>S731*H731</f>
        <v>0</v>
      </c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R731" s="218" t="s">
        <v>125</v>
      </c>
      <c r="AT731" s="218" t="s">
        <v>120</v>
      </c>
      <c r="AU731" s="218" t="s">
        <v>80</v>
      </c>
      <c r="AY731" s="20" t="s">
        <v>118</v>
      </c>
      <c r="BE731" s="219">
        <f>IF(N731="základní",J731,0)</f>
        <v>0</v>
      </c>
      <c r="BF731" s="219">
        <f>IF(N731="snížená",J731,0)</f>
        <v>0</v>
      </c>
      <c r="BG731" s="219">
        <f>IF(N731="zákl. přenesená",J731,0)</f>
        <v>0</v>
      </c>
      <c r="BH731" s="219">
        <f>IF(N731="sníž. přenesená",J731,0)</f>
        <v>0</v>
      </c>
      <c r="BI731" s="219">
        <f>IF(N731="nulová",J731,0)</f>
        <v>0</v>
      </c>
      <c r="BJ731" s="20" t="s">
        <v>78</v>
      </c>
      <c r="BK731" s="219">
        <f>ROUND(I731*H731,2)</f>
        <v>0</v>
      </c>
      <c r="BL731" s="20" t="s">
        <v>125</v>
      </c>
      <c r="BM731" s="218" t="s">
        <v>713</v>
      </c>
    </row>
    <row r="732" s="2" customFormat="1">
      <c r="A732" s="41"/>
      <c r="B732" s="42"/>
      <c r="C732" s="43"/>
      <c r="D732" s="220" t="s">
        <v>127</v>
      </c>
      <c r="E732" s="43"/>
      <c r="F732" s="221" t="s">
        <v>714</v>
      </c>
      <c r="G732" s="43"/>
      <c r="H732" s="43"/>
      <c r="I732" s="222"/>
      <c r="J732" s="43"/>
      <c r="K732" s="43"/>
      <c r="L732" s="47"/>
      <c r="M732" s="223"/>
      <c r="N732" s="224"/>
      <c r="O732" s="87"/>
      <c r="P732" s="87"/>
      <c r="Q732" s="87"/>
      <c r="R732" s="87"/>
      <c r="S732" s="87"/>
      <c r="T732" s="88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T732" s="20" t="s">
        <v>127</v>
      </c>
      <c r="AU732" s="20" t="s">
        <v>80</v>
      </c>
    </row>
    <row r="733" s="13" customFormat="1">
      <c r="A733" s="13"/>
      <c r="B733" s="225"/>
      <c r="C733" s="226"/>
      <c r="D733" s="227" t="s">
        <v>129</v>
      </c>
      <c r="E733" s="228" t="s">
        <v>19</v>
      </c>
      <c r="F733" s="229" t="s">
        <v>715</v>
      </c>
      <c r="G733" s="226"/>
      <c r="H733" s="230">
        <v>18</v>
      </c>
      <c r="I733" s="231"/>
      <c r="J733" s="226"/>
      <c r="K733" s="226"/>
      <c r="L733" s="232"/>
      <c r="M733" s="233"/>
      <c r="N733" s="234"/>
      <c r="O733" s="234"/>
      <c r="P733" s="234"/>
      <c r="Q733" s="234"/>
      <c r="R733" s="234"/>
      <c r="S733" s="234"/>
      <c r="T733" s="235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36" t="s">
        <v>129</v>
      </c>
      <c r="AU733" s="236" t="s">
        <v>80</v>
      </c>
      <c r="AV733" s="13" t="s">
        <v>80</v>
      </c>
      <c r="AW733" s="13" t="s">
        <v>32</v>
      </c>
      <c r="AX733" s="13" t="s">
        <v>70</v>
      </c>
      <c r="AY733" s="236" t="s">
        <v>118</v>
      </c>
    </row>
    <row r="734" s="14" customFormat="1">
      <c r="A734" s="14"/>
      <c r="B734" s="237"/>
      <c r="C734" s="238"/>
      <c r="D734" s="227" t="s">
        <v>129</v>
      </c>
      <c r="E734" s="239" t="s">
        <v>19</v>
      </c>
      <c r="F734" s="240" t="s">
        <v>132</v>
      </c>
      <c r="G734" s="238"/>
      <c r="H734" s="241">
        <v>18</v>
      </c>
      <c r="I734" s="242"/>
      <c r="J734" s="238"/>
      <c r="K734" s="238"/>
      <c r="L734" s="243"/>
      <c r="M734" s="244"/>
      <c r="N734" s="245"/>
      <c r="O734" s="245"/>
      <c r="P734" s="245"/>
      <c r="Q734" s="245"/>
      <c r="R734" s="245"/>
      <c r="S734" s="245"/>
      <c r="T734" s="246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47" t="s">
        <v>129</v>
      </c>
      <c r="AU734" s="247" t="s">
        <v>80</v>
      </c>
      <c r="AV734" s="14" t="s">
        <v>125</v>
      </c>
      <c r="AW734" s="14" t="s">
        <v>32</v>
      </c>
      <c r="AX734" s="14" t="s">
        <v>78</v>
      </c>
      <c r="AY734" s="247" t="s">
        <v>118</v>
      </c>
    </row>
    <row r="735" s="2" customFormat="1" ht="16.5" customHeight="1">
      <c r="A735" s="41"/>
      <c r="B735" s="42"/>
      <c r="C735" s="269" t="s">
        <v>716</v>
      </c>
      <c r="D735" s="269" t="s">
        <v>399</v>
      </c>
      <c r="E735" s="270" t="s">
        <v>717</v>
      </c>
      <c r="F735" s="271" t="s">
        <v>718</v>
      </c>
      <c r="G735" s="272" t="s">
        <v>483</v>
      </c>
      <c r="H735" s="273">
        <v>18</v>
      </c>
      <c r="I735" s="274"/>
      <c r="J735" s="275">
        <f>ROUND(I735*H735,2)</f>
        <v>0</v>
      </c>
      <c r="K735" s="271" t="s">
        <v>124</v>
      </c>
      <c r="L735" s="276"/>
      <c r="M735" s="277" t="s">
        <v>19</v>
      </c>
      <c r="N735" s="278" t="s">
        <v>41</v>
      </c>
      <c r="O735" s="87"/>
      <c r="P735" s="216">
        <f>O735*H735</f>
        <v>0</v>
      </c>
      <c r="Q735" s="216">
        <v>0.0014</v>
      </c>
      <c r="R735" s="216">
        <f>Q735*H735</f>
        <v>0.0252</v>
      </c>
      <c r="S735" s="216">
        <v>0</v>
      </c>
      <c r="T735" s="217">
        <f>S735*H735</f>
        <v>0</v>
      </c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R735" s="218" t="s">
        <v>202</v>
      </c>
      <c r="AT735" s="218" t="s">
        <v>399</v>
      </c>
      <c r="AU735" s="218" t="s">
        <v>80</v>
      </c>
      <c r="AY735" s="20" t="s">
        <v>118</v>
      </c>
      <c r="BE735" s="219">
        <f>IF(N735="základní",J735,0)</f>
        <v>0</v>
      </c>
      <c r="BF735" s="219">
        <f>IF(N735="snížená",J735,0)</f>
        <v>0</v>
      </c>
      <c r="BG735" s="219">
        <f>IF(N735="zákl. přenesená",J735,0)</f>
        <v>0</v>
      </c>
      <c r="BH735" s="219">
        <f>IF(N735="sníž. přenesená",J735,0)</f>
        <v>0</v>
      </c>
      <c r="BI735" s="219">
        <f>IF(N735="nulová",J735,0)</f>
        <v>0</v>
      </c>
      <c r="BJ735" s="20" t="s">
        <v>78</v>
      </c>
      <c r="BK735" s="219">
        <f>ROUND(I735*H735,2)</f>
        <v>0</v>
      </c>
      <c r="BL735" s="20" t="s">
        <v>125</v>
      </c>
      <c r="BM735" s="218" t="s">
        <v>719</v>
      </c>
    </row>
    <row r="736" s="2" customFormat="1" ht="16.5" customHeight="1">
      <c r="A736" s="41"/>
      <c r="B736" s="42"/>
      <c r="C736" s="207" t="s">
        <v>720</v>
      </c>
      <c r="D736" s="207" t="s">
        <v>120</v>
      </c>
      <c r="E736" s="208" t="s">
        <v>721</v>
      </c>
      <c r="F736" s="209" t="s">
        <v>722</v>
      </c>
      <c r="G736" s="210" t="s">
        <v>483</v>
      </c>
      <c r="H736" s="211">
        <v>11</v>
      </c>
      <c r="I736" s="212"/>
      <c r="J736" s="213">
        <f>ROUND(I736*H736,2)</f>
        <v>0</v>
      </c>
      <c r="K736" s="209" t="s">
        <v>124</v>
      </c>
      <c r="L736" s="47"/>
      <c r="M736" s="214" t="s">
        <v>19</v>
      </c>
      <c r="N736" s="215" t="s">
        <v>41</v>
      </c>
      <c r="O736" s="87"/>
      <c r="P736" s="216">
        <f>O736*H736</f>
        <v>0</v>
      </c>
      <c r="Q736" s="216">
        <v>0.41947800000000002</v>
      </c>
      <c r="R736" s="216">
        <f>Q736*H736</f>
        <v>4.6142580000000004</v>
      </c>
      <c r="S736" s="216">
        <v>0</v>
      </c>
      <c r="T736" s="217">
        <f>S736*H736</f>
        <v>0</v>
      </c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R736" s="218" t="s">
        <v>125</v>
      </c>
      <c r="AT736" s="218" t="s">
        <v>120</v>
      </c>
      <c r="AU736" s="218" t="s">
        <v>80</v>
      </c>
      <c r="AY736" s="20" t="s">
        <v>118</v>
      </c>
      <c r="BE736" s="219">
        <f>IF(N736="základní",J736,0)</f>
        <v>0</v>
      </c>
      <c r="BF736" s="219">
        <f>IF(N736="snížená",J736,0)</f>
        <v>0</v>
      </c>
      <c r="BG736" s="219">
        <f>IF(N736="zákl. přenesená",J736,0)</f>
        <v>0</v>
      </c>
      <c r="BH736" s="219">
        <f>IF(N736="sníž. přenesená",J736,0)</f>
        <v>0</v>
      </c>
      <c r="BI736" s="219">
        <f>IF(N736="nulová",J736,0)</f>
        <v>0</v>
      </c>
      <c r="BJ736" s="20" t="s">
        <v>78</v>
      </c>
      <c r="BK736" s="219">
        <f>ROUND(I736*H736,2)</f>
        <v>0</v>
      </c>
      <c r="BL736" s="20" t="s">
        <v>125</v>
      </c>
      <c r="BM736" s="218" t="s">
        <v>723</v>
      </c>
    </row>
    <row r="737" s="2" customFormat="1">
      <c r="A737" s="41"/>
      <c r="B737" s="42"/>
      <c r="C737" s="43"/>
      <c r="D737" s="220" t="s">
        <v>127</v>
      </c>
      <c r="E737" s="43"/>
      <c r="F737" s="221" t="s">
        <v>724</v>
      </c>
      <c r="G737" s="43"/>
      <c r="H737" s="43"/>
      <c r="I737" s="222"/>
      <c r="J737" s="43"/>
      <c r="K737" s="43"/>
      <c r="L737" s="47"/>
      <c r="M737" s="223"/>
      <c r="N737" s="224"/>
      <c r="O737" s="87"/>
      <c r="P737" s="87"/>
      <c r="Q737" s="87"/>
      <c r="R737" s="87"/>
      <c r="S737" s="87"/>
      <c r="T737" s="88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T737" s="20" t="s">
        <v>127</v>
      </c>
      <c r="AU737" s="20" t="s">
        <v>80</v>
      </c>
    </row>
    <row r="738" s="15" customFormat="1">
      <c r="A738" s="15"/>
      <c r="B738" s="248"/>
      <c r="C738" s="249"/>
      <c r="D738" s="227" t="s">
        <v>129</v>
      </c>
      <c r="E738" s="250" t="s">
        <v>19</v>
      </c>
      <c r="F738" s="251" t="s">
        <v>725</v>
      </c>
      <c r="G738" s="249"/>
      <c r="H738" s="250" t="s">
        <v>19</v>
      </c>
      <c r="I738" s="252"/>
      <c r="J738" s="249"/>
      <c r="K738" s="249"/>
      <c r="L738" s="253"/>
      <c r="M738" s="254"/>
      <c r="N738" s="255"/>
      <c r="O738" s="255"/>
      <c r="P738" s="255"/>
      <c r="Q738" s="255"/>
      <c r="R738" s="255"/>
      <c r="S738" s="255"/>
      <c r="T738" s="256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T738" s="257" t="s">
        <v>129</v>
      </c>
      <c r="AU738" s="257" t="s">
        <v>80</v>
      </c>
      <c r="AV738" s="15" t="s">
        <v>78</v>
      </c>
      <c r="AW738" s="15" t="s">
        <v>32</v>
      </c>
      <c r="AX738" s="15" t="s">
        <v>70</v>
      </c>
      <c r="AY738" s="257" t="s">
        <v>118</v>
      </c>
    </row>
    <row r="739" s="13" customFormat="1">
      <c r="A739" s="13"/>
      <c r="B739" s="225"/>
      <c r="C739" s="226"/>
      <c r="D739" s="227" t="s">
        <v>129</v>
      </c>
      <c r="E739" s="228" t="s">
        <v>19</v>
      </c>
      <c r="F739" s="229" t="s">
        <v>726</v>
      </c>
      <c r="G739" s="226"/>
      <c r="H739" s="230">
        <v>7</v>
      </c>
      <c r="I739" s="231"/>
      <c r="J739" s="226"/>
      <c r="K739" s="226"/>
      <c r="L739" s="232"/>
      <c r="M739" s="233"/>
      <c r="N739" s="234"/>
      <c r="O739" s="234"/>
      <c r="P739" s="234"/>
      <c r="Q739" s="234"/>
      <c r="R739" s="234"/>
      <c r="S739" s="234"/>
      <c r="T739" s="235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36" t="s">
        <v>129</v>
      </c>
      <c r="AU739" s="236" t="s">
        <v>80</v>
      </c>
      <c r="AV739" s="13" t="s">
        <v>80</v>
      </c>
      <c r="AW739" s="13" t="s">
        <v>32</v>
      </c>
      <c r="AX739" s="13" t="s">
        <v>70</v>
      </c>
      <c r="AY739" s="236" t="s">
        <v>118</v>
      </c>
    </row>
    <row r="740" s="13" customFormat="1">
      <c r="A740" s="13"/>
      <c r="B740" s="225"/>
      <c r="C740" s="226"/>
      <c r="D740" s="227" t="s">
        <v>129</v>
      </c>
      <c r="E740" s="228" t="s">
        <v>19</v>
      </c>
      <c r="F740" s="229" t="s">
        <v>727</v>
      </c>
      <c r="G740" s="226"/>
      <c r="H740" s="230">
        <v>1</v>
      </c>
      <c r="I740" s="231"/>
      <c r="J740" s="226"/>
      <c r="K740" s="226"/>
      <c r="L740" s="232"/>
      <c r="M740" s="233"/>
      <c r="N740" s="234"/>
      <c r="O740" s="234"/>
      <c r="P740" s="234"/>
      <c r="Q740" s="234"/>
      <c r="R740" s="234"/>
      <c r="S740" s="234"/>
      <c r="T740" s="235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36" t="s">
        <v>129</v>
      </c>
      <c r="AU740" s="236" t="s">
        <v>80</v>
      </c>
      <c r="AV740" s="13" t="s">
        <v>80</v>
      </c>
      <c r="AW740" s="13" t="s">
        <v>32</v>
      </c>
      <c r="AX740" s="13" t="s">
        <v>70</v>
      </c>
      <c r="AY740" s="236" t="s">
        <v>118</v>
      </c>
    </row>
    <row r="741" s="13" customFormat="1">
      <c r="A741" s="13"/>
      <c r="B741" s="225"/>
      <c r="C741" s="226"/>
      <c r="D741" s="227" t="s">
        <v>129</v>
      </c>
      <c r="E741" s="228" t="s">
        <v>19</v>
      </c>
      <c r="F741" s="229" t="s">
        <v>728</v>
      </c>
      <c r="G741" s="226"/>
      <c r="H741" s="230">
        <v>2</v>
      </c>
      <c r="I741" s="231"/>
      <c r="J741" s="226"/>
      <c r="K741" s="226"/>
      <c r="L741" s="232"/>
      <c r="M741" s="233"/>
      <c r="N741" s="234"/>
      <c r="O741" s="234"/>
      <c r="P741" s="234"/>
      <c r="Q741" s="234"/>
      <c r="R741" s="234"/>
      <c r="S741" s="234"/>
      <c r="T741" s="235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36" t="s">
        <v>129</v>
      </c>
      <c r="AU741" s="236" t="s">
        <v>80</v>
      </c>
      <c r="AV741" s="13" t="s">
        <v>80</v>
      </c>
      <c r="AW741" s="13" t="s">
        <v>32</v>
      </c>
      <c r="AX741" s="13" t="s">
        <v>70</v>
      </c>
      <c r="AY741" s="236" t="s">
        <v>118</v>
      </c>
    </row>
    <row r="742" s="13" customFormat="1">
      <c r="A742" s="13"/>
      <c r="B742" s="225"/>
      <c r="C742" s="226"/>
      <c r="D742" s="227" t="s">
        <v>129</v>
      </c>
      <c r="E742" s="228" t="s">
        <v>19</v>
      </c>
      <c r="F742" s="229" t="s">
        <v>729</v>
      </c>
      <c r="G742" s="226"/>
      <c r="H742" s="230">
        <v>1</v>
      </c>
      <c r="I742" s="231"/>
      <c r="J742" s="226"/>
      <c r="K742" s="226"/>
      <c r="L742" s="232"/>
      <c r="M742" s="233"/>
      <c r="N742" s="234"/>
      <c r="O742" s="234"/>
      <c r="P742" s="234"/>
      <c r="Q742" s="234"/>
      <c r="R742" s="234"/>
      <c r="S742" s="234"/>
      <c r="T742" s="235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36" t="s">
        <v>129</v>
      </c>
      <c r="AU742" s="236" t="s">
        <v>80</v>
      </c>
      <c r="AV742" s="13" t="s">
        <v>80</v>
      </c>
      <c r="AW742" s="13" t="s">
        <v>32</v>
      </c>
      <c r="AX742" s="13" t="s">
        <v>70</v>
      </c>
      <c r="AY742" s="236" t="s">
        <v>118</v>
      </c>
    </row>
    <row r="743" s="14" customFormat="1">
      <c r="A743" s="14"/>
      <c r="B743" s="237"/>
      <c r="C743" s="238"/>
      <c r="D743" s="227" t="s">
        <v>129</v>
      </c>
      <c r="E743" s="239" t="s">
        <v>19</v>
      </c>
      <c r="F743" s="240" t="s">
        <v>132</v>
      </c>
      <c r="G743" s="238"/>
      <c r="H743" s="241">
        <v>11</v>
      </c>
      <c r="I743" s="242"/>
      <c r="J743" s="238"/>
      <c r="K743" s="238"/>
      <c r="L743" s="243"/>
      <c r="M743" s="244"/>
      <c r="N743" s="245"/>
      <c r="O743" s="245"/>
      <c r="P743" s="245"/>
      <c r="Q743" s="245"/>
      <c r="R743" s="245"/>
      <c r="S743" s="245"/>
      <c r="T743" s="246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47" t="s">
        <v>129</v>
      </c>
      <c r="AU743" s="247" t="s">
        <v>80</v>
      </c>
      <c r="AV743" s="14" t="s">
        <v>125</v>
      </c>
      <c r="AW743" s="14" t="s">
        <v>32</v>
      </c>
      <c r="AX743" s="14" t="s">
        <v>78</v>
      </c>
      <c r="AY743" s="247" t="s">
        <v>118</v>
      </c>
    </row>
    <row r="744" s="2" customFormat="1" ht="16.5" customHeight="1">
      <c r="A744" s="41"/>
      <c r="B744" s="42"/>
      <c r="C744" s="269" t="s">
        <v>730</v>
      </c>
      <c r="D744" s="269" t="s">
        <v>399</v>
      </c>
      <c r="E744" s="270" t="s">
        <v>731</v>
      </c>
      <c r="F744" s="271" t="s">
        <v>732</v>
      </c>
      <c r="G744" s="272" t="s">
        <v>483</v>
      </c>
      <c r="H744" s="273">
        <v>7</v>
      </c>
      <c r="I744" s="274"/>
      <c r="J744" s="275">
        <f>ROUND(I744*H744,2)</f>
        <v>0</v>
      </c>
      <c r="K744" s="271" t="s">
        <v>124</v>
      </c>
      <c r="L744" s="276"/>
      <c r="M744" s="277" t="s">
        <v>19</v>
      </c>
      <c r="N744" s="278" t="s">
        <v>41</v>
      </c>
      <c r="O744" s="87"/>
      <c r="P744" s="216">
        <f>O744*H744</f>
        <v>0</v>
      </c>
      <c r="Q744" s="216">
        <v>1.1599999999999999</v>
      </c>
      <c r="R744" s="216">
        <f>Q744*H744</f>
        <v>8.1199999999999992</v>
      </c>
      <c r="S744" s="216">
        <v>0</v>
      </c>
      <c r="T744" s="217">
        <f>S744*H744</f>
        <v>0</v>
      </c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R744" s="218" t="s">
        <v>202</v>
      </c>
      <c r="AT744" s="218" t="s">
        <v>399</v>
      </c>
      <c r="AU744" s="218" t="s">
        <v>80</v>
      </c>
      <c r="AY744" s="20" t="s">
        <v>118</v>
      </c>
      <c r="BE744" s="219">
        <f>IF(N744="základní",J744,0)</f>
        <v>0</v>
      </c>
      <c r="BF744" s="219">
        <f>IF(N744="snížená",J744,0)</f>
        <v>0</v>
      </c>
      <c r="BG744" s="219">
        <f>IF(N744="zákl. přenesená",J744,0)</f>
        <v>0</v>
      </c>
      <c r="BH744" s="219">
        <f>IF(N744="sníž. přenesená",J744,0)</f>
        <v>0</v>
      </c>
      <c r="BI744" s="219">
        <f>IF(N744="nulová",J744,0)</f>
        <v>0</v>
      </c>
      <c r="BJ744" s="20" t="s">
        <v>78</v>
      </c>
      <c r="BK744" s="219">
        <f>ROUND(I744*H744,2)</f>
        <v>0</v>
      </c>
      <c r="BL744" s="20" t="s">
        <v>125</v>
      </c>
      <c r="BM744" s="218" t="s">
        <v>733</v>
      </c>
    </row>
    <row r="745" s="15" customFormat="1">
      <c r="A745" s="15"/>
      <c r="B745" s="248"/>
      <c r="C745" s="249"/>
      <c r="D745" s="227" t="s">
        <v>129</v>
      </c>
      <c r="E745" s="250" t="s">
        <v>19</v>
      </c>
      <c r="F745" s="251" t="s">
        <v>725</v>
      </c>
      <c r="G745" s="249"/>
      <c r="H745" s="250" t="s">
        <v>19</v>
      </c>
      <c r="I745" s="252"/>
      <c r="J745" s="249"/>
      <c r="K745" s="249"/>
      <c r="L745" s="253"/>
      <c r="M745" s="254"/>
      <c r="N745" s="255"/>
      <c r="O745" s="255"/>
      <c r="P745" s="255"/>
      <c r="Q745" s="255"/>
      <c r="R745" s="255"/>
      <c r="S745" s="255"/>
      <c r="T745" s="256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T745" s="257" t="s">
        <v>129</v>
      </c>
      <c r="AU745" s="257" t="s">
        <v>80</v>
      </c>
      <c r="AV745" s="15" t="s">
        <v>78</v>
      </c>
      <c r="AW745" s="15" t="s">
        <v>32</v>
      </c>
      <c r="AX745" s="15" t="s">
        <v>70</v>
      </c>
      <c r="AY745" s="257" t="s">
        <v>118</v>
      </c>
    </row>
    <row r="746" s="13" customFormat="1">
      <c r="A746" s="13"/>
      <c r="B746" s="225"/>
      <c r="C746" s="226"/>
      <c r="D746" s="227" t="s">
        <v>129</v>
      </c>
      <c r="E746" s="228" t="s">
        <v>19</v>
      </c>
      <c r="F746" s="229" t="s">
        <v>734</v>
      </c>
      <c r="G746" s="226"/>
      <c r="H746" s="230">
        <v>7</v>
      </c>
      <c r="I746" s="231"/>
      <c r="J746" s="226"/>
      <c r="K746" s="226"/>
      <c r="L746" s="232"/>
      <c r="M746" s="233"/>
      <c r="N746" s="234"/>
      <c r="O746" s="234"/>
      <c r="P746" s="234"/>
      <c r="Q746" s="234"/>
      <c r="R746" s="234"/>
      <c r="S746" s="234"/>
      <c r="T746" s="235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36" t="s">
        <v>129</v>
      </c>
      <c r="AU746" s="236" t="s">
        <v>80</v>
      </c>
      <c r="AV746" s="13" t="s">
        <v>80</v>
      </c>
      <c r="AW746" s="13" t="s">
        <v>32</v>
      </c>
      <c r="AX746" s="13" t="s">
        <v>70</v>
      </c>
      <c r="AY746" s="236" t="s">
        <v>118</v>
      </c>
    </row>
    <row r="747" s="14" customFormat="1">
      <c r="A747" s="14"/>
      <c r="B747" s="237"/>
      <c r="C747" s="238"/>
      <c r="D747" s="227" t="s">
        <v>129</v>
      </c>
      <c r="E747" s="239" t="s">
        <v>19</v>
      </c>
      <c r="F747" s="240" t="s">
        <v>132</v>
      </c>
      <c r="G747" s="238"/>
      <c r="H747" s="241">
        <v>7</v>
      </c>
      <c r="I747" s="242"/>
      <c r="J747" s="238"/>
      <c r="K747" s="238"/>
      <c r="L747" s="243"/>
      <c r="M747" s="244"/>
      <c r="N747" s="245"/>
      <c r="O747" s="245"/>
      <c r="P747" s="245"/>
      <c r="Q747" s="245"/>
      <c r="R747" s="245"/>
      <c r="S747" s="245"/>
      <c r="T747" s="246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47" t="s">
        <v>129</v>
      </c>
      <c r="AU747" s="247" t="s">
        <v>80</v>
      </c>
      <c r="AV747" s="14" t="s">
        <v>125</v>
      </c>
      <c r="AW747" s="14" t="s">
        <v>32</v>
      </c>
      <c r="AX747" s="14" t="s">
        <v>78</v>
      </c>
      <c r="AY747" s="247" t="s">
        <v>118</v>
      </c>
    </row>
    <row r="748" s="2" customFormat="1" ht="16.5" customHeight="1">
      <c r="A748" s="41"/>
      <c r="B748" s="42"/>
      <c r="C748" s="269" t="s">
        <v>735</v>
      </c>
      <c r="D748" s="269" t="s">
        <v>399</v>
      </c>
      <c r="E748" s="270" t="s">
        <v>736</v>
      </c>
      <c r="F748" s="271" t="s">
        <v>737</v>
      </c>
      <c r="G748" s="272" t="s">
        <v>483</v>
      </c>
      <c r="H748" s="273">
        <v>1</v>
      </c>
      <c r="I748" s="274"/>
      <c r="J748" s="275">
        <f>ROUND(I748*H748,2)</f>
        <v>0</v>
      </c>
      <c r="K748" s="271" t="s">
        <v>124</v>
      </c>
      <c r="L748" s="276"/>
      <c r="M748" s="277" t="s">
        <v>19</v>
      </c>
      <c r="N748" s="278" t="s">
        <v>41</v>
      </c>
      <c r="O748" s="87"/>
      <c r="P748" s="216">
        <f>O748*H748</f>
        <v>0</v>
      </c>
      <c r="Q748" s="216">
        <v>1.3700000000000001</v>
      </c>
      <c r="R748" s="216">
        <f>Q748*H748</f>
        <v>1.3700000000000001</v>
      </c>
      <c r="S748" s="216">
        <v>0</v>
      </c>
      <c r="T748" s="217">
        <f>S748*H748</f>
        <v>0</v>
      </c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R748" s="218" t="s">
        <v>202</v>
      </c>
      <c r="AT748" s="218" t="s">
        <v>399</v>
      </c>
      <c r="AU748" s="218" t="s">
        <v>80</v>
      </c>
      <c r="AY748" s="20" t="s">
        <v>118</v>
      </c>
      <c r="BE748" s="219">
        <f>IF(N748="základní",J748,0)</f>
        <v>0</v>
      </c>
      <c r="BF748" s="219">
        <f>IF(N748="snížená",J748,0)</f>
        <v>0</v>
      </c>
      <c r="BG748" s="219">
        <f>IF(N748="zákl. přenesená",J748,0)</f>
        <v>0</v>
      </c>
      <c r="BH748" s="219">
        <f>IF(N748="sníž. přenesená",J748,0)</f>
        <v>0</v>
      </c>
      <c r="BI748" s="219">
        <f>IF(N748="nulová",J748,0)</f>
        <v>0</v>
      </c>
      <c r="BJ748" s="20" t="s">
        <v>78</v>
      </c>
      <c r="BK748" s="219">
        <f>ROUND(I748*H748,2)</f>
        <v>0</v>
      </c>
      <c r="BL748" s="20" t="s">
        <v>125</v>
      </c>
      <c r="BM748" s="218" t="s">
        <v>738</v>
      </c>
    </row>
    <row r="749" s="15" customFormat="1">
      <c r="A749" s="15"/>
      <c r="B749" s="248"/>
      <c r="C749" s="249"/>
      <c r="D749" s="227" t="s">
        <v>129</v>
      </c>
      <c r="E749" s="250" t="s">
        <v>19</v>
      </c>
      <c r="F749" s="251" t="s">
        <v>725</v>
      </c>
      <c r="G749" s="249"/>
      <c r="H749" s="250" t="s">
        <v>19</v>
      </c>
      <c r="I749" s="252"/>
      <c r="J749" s="249"/>
      <c r="K749" s="249"/>
      <c r="L749" s="253"/>
      <c r="M749" s="254"/>
      <c r="N749" s="255"/>
      <c r="O749" s="255"/>
      <c r="P749" s="255"/>
      <c r="Q749" s="255"/>
      <c r="R749" s="255"/>
      <c r="S749" s="255"/>
      <c r="T749" s="256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T749" s="257" t="s">
        <v>129</v>
      </c>
      <c r="AU749" s="257" t="s">
        <v>80</v>
      </c>
      <c r="AV749" s="15" t="s">
        <v>78</v>
      </c>
      <c r="AW749" s="15" t="s">
        <v>32</v>
      </c>
      <c r="AX749" s="15" t="s">
        <v>70</v>
      </c>
      <c r="AY749" s="257" t="s">
        <v>118</v>
      </c>
    </row>
    <row r="750" s="13" customFormat="1">
      <c r="A750" s="13"/>
      <c r="B750" s="225"/>
      <c r="C750" s="226"/>
      <c r="D750" s="227" t="s">
        <v>129</v>
      </c>
      <c r="E750" s="228" t="s">
        <v>19</v>
      </c>
      <c r="F750" s="229" t="s">
        <v>739</v>
      </c>
      <c r="G750" s="226"/>
      <c r="H750" s="230">
        <v>1</v>
      </c>
      <c r="I750" s="231"/>
      <c r="J750" s="226"/>
      <c r="K750" s="226"/>
      <c r="L750" s="232"/>
      <c r="M750" s="233"/>
      <c r="N750" s="234"/>
      <c r="O750" s="234"/>
      <c r="P750" s="234"/>
      <c r="Q750" s="234"/>
      <c r="R750" s="234"/>
      <c r="S750" s="234"/>
      <c r="T750" s="235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36" t="s">
        <v>129</v>
      </c>
      <c r="AU750" s="236" t="s">
        <v>80</v>
      </c>
      <c r="AV750" s="13" t="s">
        <v>80</v>
      </c>
      <c r="AW750" s="13" t="s">
        <v>32</v>
      </c>
      <c r="AX750" s="13" t="s">
        <v>70</v>
      </c>
      <c r="AY750" s="236" t="s">
        <v>118</v>
      </c>
    </row>
    <row r="751" s="14" customFormat="1">
      <c r="A751" s="14"/>
      <c r="B751" s="237"/>
      <c r="C751" s="238"/>
      <c r="D751" s="227" t="s">
        <v>129</v>
      </c>
      <c r="E751" s="239" t="s">
        <v>19</v>
      </c>
      <c r="F751" s="240" t="s">
        <v>132</v>
      </c>
      <c r="G751" s="238"/>
      <c r="H751" s="241">
        <v>1</v>
      </c>
      <c r="I751" s="242"/>
      <c r="J751" s="238"/>
      <c r="K751" s="238"/>
      <c r="L751" s="243"/>
      <c r="M751" s="244"/>
      <c r="N751" s="245"/>
      <c r="O751" s="245"/>
      <c r="P751" s="245"/>
      <c r="Q751" s="245"/>
      <c r="R751" s="245"/>
      <c r="S751" s="245"/>
      <c r="T751" s="246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47" t="s">
        <v>129</v>
      </c>
      <c r="AU751" s="247" t="s">
        <v>80</v>
      </c>
      <c r="AV751" s="14" t="s">
        <v>125</v>
      </c>
      <c r="AW751" s="14" t="s">
        <v>32</v>
      </c>
      <c r="AX751" s="14" t="s">
        <v>78</v>
      </c>
      <c r="AY751" s="247" t="s">
        <v>118</v>
      </c>
    </row>
    <row r="752" s="2" customFormat="1" ht="16.5" customHeight="1">
      <c r="A752" s="41"/>
      <c r="B752" s="42"/>
      <c r="C752" s="269" t="s">
        <v>740</v>
      </c>
      <c r="D752" s="269" t="s">
        <v>399</v>
      </c>
      <c r="E752" s="270" t="s">
        <v>741</v>
      </c>
      <c r="F752" s="271" t="s">
        <v>742</v>
      </c>
      <c r="G752" s="272" t="s">
        <v>483</v>
      </c>
      <c r="H752" s="273">
        <v>2</v>
      </c>
      <c r="I752" s="274"/>
      <c r="J752" s="275">
        <f>ROUND(I752*H752,2)</f>
        <v>0</v>
      </c>
      <c r="K752" s="271" t="s">
        <v>124</v>
      </c>
      <c r="L752" s="276"/>
      <c r="M752" s="277" t="s">
        <v>19</v>
      </c>
      <c r="N752" s="278" t="s">
        <v>41</v>
      </c>
      <c r="O752" s="87"/>
      <c r="P752" s="216">
        <f>O752*H752</f>
        <v>0</v>
      </c>
      <c r="Q752" s="216">
        <v>1.45</v>
      </c>
      <c r="R752" s="216">
        <f>Q752*H752</f>
        <v>2.8999999999999999</v>
      </c>
      <c r="S752" s="216">
        <v>0</v>
      </c>
      <c r="T752" s="217">
        <f>S752*H752</f>
        <v>0</v>
      </c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R752" s="218" t="s">
        <v>202</v>
      </c>
      <c r="AT752" s="218" t="s">
        <v>399</v>
      </c>
      <c r="AU752" s="218" t="s">
        <v>80</v>
      </c>
      <c r="AY752" s="20" t="s">
        <v>118</v>
      </c>
      <c r="BE752" s="219">
        <f>IF(N752="základní",J752,0)</f>
        <v>0</v>
      </c>
      <c r="BF752" s="219">
        <f>IF(N752="snížená",J752,0)</f>
        <v>0</v>
      </c>
      <c r="BG752" s="219">
        <f>IF(N752="zákl. přenesená",J752,0)</f>
        <v>0</v>
      </c>
      <c r="BH752" s="219">
        <f>IF(N752="sníž. přenesená",J752,0)</f>
        <v>0</v>
      </c>
      <c r="BI752" s="219">
        <f>IF(N752="nulová",J752,0)</f>
        <v>0</v>
      </c>
      <c r="BJ752" s="20" t="s">
        <v>78</v>
      </c>
      <c r="BK752" s="219">
        <f>ROUND(I752*H752,2)</f>
        <v>0</v>
      </c>
      <c r="BL752" s="20" t="s">
        <v>125</v>
      </c>
      <c r="BM752" s="218" t="s">
        <v>743</v>
      </c>
    </row>
    <row r="753" s="15" customFormat="1">
      <c r="A753" s="15"/>
      <c r="B753" s="248"/>
      <c r="C753" s="249"/>
      <c r="D753" s="227" t="s">
        <v>129</v>
      </c>
      <c r="E753" s="250" t="s">
        <v>19</v>
      </c>
      <c r="F753" s="251" t="s">
        <v>725</v>
      </c>
      <c r="G753" s="249"/>
      <c r="H753" s="250" t="s">
        <v>19</v>
      </c>
      <c r="I753" s="252"/>
      <c r="J753" s="249"/>
      <c r="K753" s="249"/>
      <c r="L753" s="253"/>
      <c r="M753" s="254"/>
      <c r="N753" s="255"/>
      <c r="O753" s="255"/>
      <c r="P753" s="255"/>
      <c r="Q753" s="255"/>
      <c r="R753" s="255"/>
      <c r="S753" s="255"/>
      <c r="T753" s="256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T753" s="257" t="s">
        <v>129</v>
      </c>
      <c r="AU753" s="257" t="s">
        <v>80</v>
      </c>
      <c r="AV753" s="15" t="s">
        <v>78</v>
      </c>
      <c r="AW753" s="15" t="s">
        <v>32</v>
      </c>
      <c r="AX753" s="15" t="s">
        <v>70</v>
      </c>
      <c r="AY753" s="257" t="s">
        <v>118</v>
      </c>
    </row>
    <row r="754" s="13" customFormat="1">
      <c r="A754" s="13"/>
      <c r="B754" s="225"/>
      <c r="C754" s="226"/>
      <c r="D754" s="227" t="s">
        <v>129</v>
      </c>
      <c r="E754" s="228" t="s">
        <v>19</v>
      </c>
      <c r="F754" s="229" t="s">
        <v>744</v>
      </c>
      <c r="G754" s="226"/>
      <c r="H754" s="230">
        <v>2</v>
      </c>
      <c r="I754" s="231"/>
      <c r="J754" s="226"/>
      <c r="K754" s="226"/>
      <c r="L754" s="232"/>
      <c r="M754" s="233"/>
      <c r="N754" s="234"/>
      <c r="O754" s="234"/>
      <c r="P754" s="234"/>
      <c r="Q754" s="234"/>
      <c r="R754" s="234"/>
      <c r="S754" s="234"/>
      <c r="T754" s="235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36" t="s">
        <v>129</v>
      </c>
      <c r="AU754" s="236" t="s">
        <v>80</v>
      </c>
      <c r="AV754" s="13" t="s">
        <v>80</v>
      </c>
      <c r="AW754" s="13" t="s">
        <v>32</v>
      </c>
      <c r="AX754" s="13" t="s">
        <v>70</v>
      </c>
      <c r="AY754" s="236" t="s">
        <v>118</v>
      </c>
    </row>
    <row r="755" s="14" customFormat="1">
      <c r="A755" s="14"/>
      <c r="B755" s="237"/>
      <c r="C755" s="238"/>
      <c r="D755" s="227" t="s">
        <v>129</v>
      </c>
      <c r="E755" s="239" t="s">
        <v>19</v>
      </c>
      <c r="F755" s="240" t="s">
        <v>132</v>
      </c>
      <c r="G755" s="238"/>
      <c r="H755" s="241">
        <v>2</v>
      </c>
      <c r="I755" s="242"/>
      <c r="J755" s="238"/>
      <c r="K755" s="238"/>
      <c r="L755" s="243"/>
      <c r="M755" s="244"/>
      <c r="N755" s="245"/>
      <c r="O755" s="245"/>
      <c r="P755" s="245"/>
      <c r="Q755" s="245"/>
      <c r="R755" s="245"/>
      <c r="S755" s="245"/>
      <c r="T755" s="246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47" t="s">
        <v>129</v>
      </c>
      <c r="AU755" s="247" t="s">
        <v>80</v>
      </c>
      <c r="AV755" s="14" t="s">
        <v>125</v>
      </c>
      <c r="AW755" s="14" t="s">
        <v>32</v>
      </c>
      <c r="AX755" s="14" t="s">
        <v>78</v>
      </c>
      <c r="AY755" s="247" t="s">
        <v>118</v>
      </c>
    </row>
    <row r="756" s="2" customFormat="1" ht="16.5" customHeight="1">
      <c r="A756" s="41"/>
      <c r="B756" s="42"/>
      <c r="C756" s="269" t="s">
        <v>745</v>
      </c>
      <c r="D756" s="269" t="s">
        <v>399</v>
      </c>
      <c r="E756" s="270" t="s">
        <v>746</v>
      </c>
      <c r="F756" s="271" t="s">
        <v>747</v>
      </c>
      <c r="G756" s="272" t="s">
        <v>483</v>
      </c>
      <c r="H756" s="273">
        <v>1</v>
      </c>
      <c r="I756" s="274"/>
      <c r="J756" s="275">
        <f>ROUND(I756*H756,2)</f>
        <v>0</v>
      </c>
      <c r="K756" s="271" t="s">
        <v>124</v>
      </c>
      <c r="L756" s="276"/>
      <c r="M756" s="277" t="s">
        <v>19</v>
      </c>
      <c r="N756" s="278" t="s">
        <v>41</v>
      </c>
      <c r="O756" s="87"/>
      <c r="P756" s="216">
        <f>O756*H756</f>
        <v>0</v>
      </c>
      <c r="Q756" s="216">
        <v>1.27</v>
      </c>
      <c r="R756" s="216">
        <f>Q756*H756</f>
        <v>1.27</v>
      </c>
      <c r="S756" s="216">
        <v>0</v>
      </c>
      <c r="T756" s="217">
        <f>S756*H756</f>
        <v>0</v>
      </c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R756" s="218" t="s">
        <v>202</v>
      </c>
      <c r="AT756" s="218" t="s">
        <v>399</v>
      </c>
      <c r="AU756" s="218" t="s">
        <v>80</v>
      </c>
      <c r="AY756" s="20" t="s">
        <v>118</v>
      </c>
      <c r="BE756" s="219">
        <f>IF(N756="základní",J756,0)</f>
        <v>0</v>
      </c>
      <c r="BF756" s="219">
        <f>IF(N756="snížená",J756,0)</f>
        <v>0</v>
      </c>
      <c r="BG756" s="219">
        <f>IF(N756="zákl. přenesená",J756,0)</f>
        <v>0</v>
      </c>
      <c r="BH756" s="219">
        <f>IF(N756="sníž. přenesená",J756,0)</f>
        <v>0</v>
      </c>
      <c r="BI756" s="219">
        <f>IF(N756="nulová",J756,0)</f>
        <v>0</v>
      </c>
      <c r="BJ756" s="20" t="s">
        <v>78</v>
      </c>
      <c r="BK756" s="219">
        <f>ROUND(I756*H756,2)</f>
        <v>0</v>
      </c>
      <c r="BL756" s="20" t="s">
        <v>125</v>
      </c>
      <c r="BM756" s="218" t="s">
        <v>748</v>
      </c>
    </row>
    <row r="757" s="15" customFormat="1">
      <c r="A757" s="15"/>
      <c r="B757" s="248"/>
      <c r="C757" s="249"/>
      <c r="D757" s="227" t="s">
        <v>129</v>
      </c>
      <c r="E757" s="250" t="s">
        <v>19</v>
      </c>
      <c r="F757" s="251" t="s">
        <v>725</v>
      </c>
      <c r="G757" s="249"/>
      <c r="H757" s="250" t="s">
        <v>19</v>
      </c>
      <c r="I757" s="252"/>
      <c r="J757" s="249"/>
      <c r="K757" s="249"/>
      <c r="L757" s="253"/>
      <c r="M757" s="254"/>
      <c r="N757" s="255"/>
      <c r="O757" s="255"/>
      <c r="P757" s="255"/>
      <c r="Q757" s="255"/>
      <c r="R757" s="255"/>
      <c r="S757" s="255"/>
      <c r="T757" s="256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T757" s="257" t="s">
        <v>129</v>
      </c>
      <c r="AU757" s="257" t="s">
        <v>80</v>
      </c>
      <c r="AV757" s="15" t="s">
        <v>78</v>
      </c>
      <c r="AW757" s="15" t="s">
        <v>32</v>
      </c>
      <c r="AX757" s="15" t="s">
        <v>70</v>
      </c>
      <c r="AY757" s="257" t="s">
        <v>118</v>
      </c>
    </row>
    <row r="758" s="13" customFormat="1">
      <c r="A758" s="13"/>
      <c r="B758" s="225"/>
      <c r="C758" s="226"/>
      <c r="D758" s="227" t="s">
        <v>129</v>
      </c>
      <c r="E758" s="228" t="s">
        <v>19</v>
      </c>
      <c r="F758" s="229" t="s">
        <v>749</v>
      </c>
      <c r="G758" s="226"/>
      <c r="H758" s="230">
        <v>1</v>
      </c>
      <c r="I758" s="231"/>
      <c r="J758" s="226"/>
      <c r="K758" s="226"/>
      <c r="L758" s="232"/>
      <c r="M758" s="233"/>
      <c r="N758" s="234"/>
      <c r="O758" s="234"/>
      <c r="P758" s="234"/>
      <c r="Q758" s="234"/>
      <c r="R758" s="234"/>
      <c r="S758" s="234"/>
      <c r="T758" s="235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36" t="s">
        <v>129</v>
      </c>
      <c r="AU758" s="236" t="s">
        <v>80</v>
      </c>
      <c r="AV758" s="13" t="s">
        <v>80</v>
      </c>
      <c r="AW758" s="13" t="s">
        <v>32</v>
      </c>
      <c r="AX758" s="13" t="s">
        <v>70</v>
      </c>
      <c r="AY758" s="236" t="s">
        <v>118</v>
      </c>
    </row>
    <row r="759" s="14" customFormat="1">
      <c r="A759" s="14"/>
      <c r="B759" s="237"/>
      <c r="C759" s="238"/>
      <c r="D759" s="227" t="s">
        <v>129</v>
      </c>
      <c r="E759" s="239" t="s">
        <v>19</v>
      </c>
      <c r="F759" s="240" t="s">
        <v>132</v>
      </c>
      <c r="G759" s="238"/>
      <c r="H759" s="241">
        <v>1</v>
      </c>
      <c r="I759" s="242"/>
      <c r="J759" s="238"/>
      <c r="K759" s="238"/>
      <c r="L759" s="243"/>
      <c r="M759" s="244"/>
      <c r="N759" s="245"/>
      <c r="O759" s="245"/>
      <c r="P759" s="245"/>
      <c r="Q759" s="245"/>
      <c r="R759" s="245"/>
      <c r="S759" s="245"/>
      <c r="T759" s="246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47" t="s">
        <v>129</v>
      </c>
      <c r="AU759" s="247" t="s">
        <v>80</v>
      </c>
      <c r="AV759" s="14" t="s">
        <v>125</v>
      </c>
      <c r="AW759" s="14" t="s">
        <v>32</v>
      </c>
      <c r="AX759" s="14" t="s">
        <v>78</v>
      </c>
      <c r="AY759" s="247" t="s">
        <v>118</v>
      </c>
    </row>
    <row r="760" s="2" customFormat="1" ht="16.5" customHeight="1">
      <c r="A760" s="41"/>
      <c r="B760" s="42"/>
      <c r="C760" s="207" t="s">
        <v>750</v>
      </c>
      <c r="D760" s="207" t="s">
        <v>120</v>
      </c>
      <c r="E760" s="208" t="s">
        <v>751</v>
      </c>
      <c r="F760" s="209" t="s">
        <v>752</v>
      </c>
      <c r="G760" s="210" t="s">
        <v>483</v>
      </c>
      <c r="H760" s="211">
        <v>2</v>
      </c>
      <c r="I760" s="212"/>
      <c r="J760" s="213">
        <f>ROUND(I760*H760,2)</f>
        <v>0</v>
      </c>
      <c r="K760" s="209" t="s">
        <v>124</v>
      </c>
      <c r="L760" s="47"/>
      <c r="M760" s="214" t="s">
        <v>19</v>
      </c>
      <c r="N760" s="215" t="s">
        <v>41</v>
      </c>
      <c r="O760" s="87"/>
      <c r="P760" s="216">
        <f>O760*H760</f>
        <v>0</v>
      </c>
      <c r="Q760" s="216">
        <v>1.2822400000000001</v>
      </c>
      <c r="R760" s="216">
        <f>Q760*H760</f>
        <v>2.5644800000000001</v>
      </c>
      <c r="S760" s="216">
        <v>0</v>
      </c>
      <c r="T760" s="217">
        <f>S760*H760</f>
        <v>0</v>
      </c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R760" s="218" t="s">
        <v>125</v>
      </c>
      <c r="AT760" s="218" t="s">
        <v>120</v>
      </c>
      <c r="AU760" s="218" t="s">
        <v>80</v>
      </c>
      <c r="AY760" s="20" t="s">
        <v>118</v>
      </c>
      <c r="BE760" s="219">
        <f>IF(N760="základní",J760,0)</f>
        <v>0</v>
      </c>
      <c r="BF760" s="219">
        <f>IF(N760="snížená",J760,0)</f>
        <v>0</v>
      </c>
      <c r="BG760" s="219">
        <f>IF(N760="zákl. přenesená",J760,0)</f>
        <v>0</v>
      </c>
      <c r="BH760" s="219">
        <f>IF(N760="sníž. přenesená",J760,0)</f>
        <v>0</v>
      </c>
      <c r="BI760" s="219">
        <f>IF(N760="nulová",J760,0)</f>
        <v>0</v>
      </c>
      <c r="BJ760" s="20" t="s">
        <v>78</v>
      </c>
      <c r="BK760" s="219">
        <f>ROUND(I760*H760,2)</f>
        <v>0</v>
      </c>
      <c r="BL760" s="20" t="s">
        <v>125</v>
      </c>
      <c r="BM760" s="218" t="s">
        <v>753</v>
      </c>
    </row>
    <row r="761" s="2" customFormat="1">
      <c r="A761" s="41"/>
      <c r="B761" s="42"/>
      <c r="C761" s="43"/>
      <c r="D761" s="220" t="s">
        <v>127</v>
      </c>
      <c r="E761" s="43"/>
      <c r="F761" s="221" t="s">
        <v>754</v>
      </c>
      <c r="G761" s="43"/>
      <c r="H761" s="43"/>
      <c r="I761" s="222"/>
      <c r="J761" s="43"/>
      <c r="K761" s="43"/>
      <c r="L761" s="47"/>
      <c r="M761" s="223"/>
      <c r="N761" s="224"/>
      <c r="O761" s="87"/>
      <c r="P761" s="87"/>
      <c r="Q761" s="87"/>
      <c r="R761" s="87"/>
      <c r="S761" s="87"/>
      <c r="T761" s="88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T761" s="20" t="s">
        <v>127</v>
      </c>
      <c r="AU761" s="20" t="s">
        <v>80</v>
      </c>
    </row>
    <row r="762" s="13" customFormat="1">
      <c r="A762" s="13"/>
      <c r="B762" s="225"/>
      <c r="C762" s="226"/>
      <c r="D762" s="227" t="s">
        <v>129</v>
      </c>
      <c r="E762" s="228" t="s">
        <v>19</v>
      </c>
      <c r="F762" s="229" t="s">
        <v>755</v>
      </c>
      <c r="G762" s="226"/>
      <c r="H762" s="230">
        <v>2</v>
      </c>
      <c r="I762" s="231"/>
      <c r="J762" s="226"/>
      <c r="K762" s="226"/>
      <c r="L762" s="232"/>
      <c r="M762" s="233"/>
      <c r="N762" s="234"/>
      <c r="O762" s="234"/>
      <c r="P762" s="234"/>
      <c r="Q762" s="234"/>
      <c r="R762" s="234"/>
      <c r="S762" s="234"/>
      <c r="T762" s="235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36" t="s">
        <v>129</v>
      </c>
      <c r="AU762" s="236" t="s">
        <v>80</v>
      </c>
      <c r="AV762" s="13" t="s">
        <v>80</v>
      </c>
      <c r="AW762" s="13" t="s">
        <v>32</v>
      </c>
      <c r="AX762" s="13" t="s">
        <v>70</v>
      </c>
      <c r="AY762" s="236" t="s">
        <v>118</v>
      </c>
    </row>
    <row r="763" s="14" customFormat="1">
      <c r="A763" s="14"/>
      <c r="B763" s="237"/>
      <c r="C763" s="238"/>
      <c r="D763" s="227" t="s">
        <v>129</v>
      </c>
      <c r="E763" s="239" t="s">
        <v>19</v>
      </c>
      <c r="F763" s="240" t="s">
        <v>132</v>
      </c>
      <c r="G763" s="238"/>
      <c r="H763" s="241">
        <v>2</v>
      </c>
      <c r="I763" s="242"/>
      <c r="J763" s="238"/>
      <c r="K763" s="238"/>
      <c r="L763" s="243"/>
      <c r="M763" s="244"/>
      <c r="N763" s="245"/>
      <c r="O763" s="245"/>
      <c r="P763" s="245"/>
      <c r="Q763" s="245"/>
      <c r="R763" s="245"/>
      <c r="S763" s="245"/>
      <c r="T763" s="246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47" t="s">
        <v>129</v>
      </c>
      <c r="AU763" s="247" t="s">
        <v>80</v>
      </c>
      <c r="AV763" s="14" t="s">
        <v>125</v>
      </c>
      <c r="AW763" s="14" t="s">
        <v>32</v>
      </c>
      <c r="AX763" s="14" t="s">
        <v>78</v>
      </c>
      <c r="AY763" s="247" t="s">
        <v>118</v>
      </c>
    </row>
    <row r="764" s="2" customFormat="1" ht="24.15" customHeight="1">
      <c r="A764" s="41"/>
      <c r="B764" s="42"/>
      <c r="C764" s="269" t="s">
        <v>756</v>
      </c>
      <c r="D764" s="269" t="s">
        <v>399</v>
      </c>
      <c r="E764" s="270" t="s">
        <v>757</v>
      </c>
      <c r="F764" s="271" t="s">
        <v>758</v>
      </c>
      <c r="G764" s="272" t="s">
        <v>483</v>
      </c>
      <c r="H764" s="273">
        <v>1</v>
      </c>
      <c r="I764" s="274"/>
      <c r="J764" s="275">
        <f>ROUND(I764*H764,2)</f>
        <v>0</v>
      </c>
      <c r="K764" s="271" t="s">
        <v>124</v>
      </c>
      <c r="L764" s="276"/>
      <c r="M764" s="277" t="s">
        <v>19</v>
      </c>
      <c r="N764" s="278" t="s">
        <v>41</v>
      </c>
      <c r="O764" s="87"/>
      <c r="P764" s="216">
        <f>O764*H764</f>
        <v>0</v>
      </c>
      <c r="Q764" s="216">
        <v>5.75</v>
      </c>
      <c r="R764" s="216">
        <f>Q764*H764</f>
        <v>5.75</v>
      </c>
      <c r="S764" s="216">
        <v>0</v>
      </c>
      <c r="T764" s="217">
        <f>S764*H764</f>
        <v>0</v>
      </c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R764" s="218" t="s">
        <v>202</v>
      </c>
      <c r="AT764" s="218" t="s">
        <v>399</v>
      </c>
      <c r="AU764" s="218" t="s">
        <v>80</v>
      </c>
      <c r="AY764" s="20" t="s">
        <v>118</v>
      </c>
      <c r="BE764" s="219">
        <f>IF(N764="základní",J764,0)</f>
        <v>0</v>
      </c>
      <c r="BF764" s="219">
        <f>IF(N764="snížená",J764,0)</f>
        <v>0</v>
      </c>
      <c r="BG764" s="219">
        <f>IF(N764="zákl. přenesená",J764,0)</f>
        <v>0</v>
      </c>
      <c r="BH764" s="219">
        <f>IF(N764="sníž. přenesená",J764,0)</f>
        <v>0</v>
      </c>
      <c r="BI764" s="219">
        <f>IF(N764="nulová",J764,0)</f>
        <v>0</v>
      </c>
      <c r="BJ764" s="20" t="s">
        <v>78</v>
      </c>
      <c r="BK764" s="219">
        <f>ROUND(I764*H764,2)</f>
        <v>0</v>
      </c>
      <c r="BL764" s="20" t="s">
        <v>125</v>
      </c>
      <c r="BM764" s="218" t="s">
        <v>759</v>
      </c>
    </row>
    <row r="765" s="13" customFormat="1">
      <c r="A765" s="13"/>
      <c r="B765" s="225"/>
      <c r="C765" s="226"/>
      <c r="D765" s="227" t="s">
        <v>129</v>
      </c>
      <c r="E765" s="228" t="s">
        <v>19</v>
      </c>
      <c r="F765" s="229" t="s">
        <v>760</v>
      </c>
      <c r="G765" s="226"/>
      <c r="H765" s="230">
        <v>1</v>
      </c>
      <c r="I765" s="231"/>
      <c r="J765" s="226"/>
      <c r="K765" s="226"/>
      <c r="L765" s="232"/>
      <c r="M765" s="233"/>
      <c r="N765" s="234"/>
      <c r="O765" s="234"/>
      <c r="P765" s="234"/>
      <c r="Q765" s="234"/>
      <c r="R765" s="234"/>
      <c r="S765" s="234"/>
      <c r="T765" s="235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36" t="s">
        <v>129</v>
      </c>
      <c r="AU765" s="236" t="s">
        <v>80</v>
      </c>
      <c r="AV765" s="13" t="s">
        <v>80</v>
      </c>
      <c r="AW765" s="13" t="s">
        <v>32</v>
      </c>
      <c r="AX765" s="13" t="s">
        <v>70</v>
      </c>
      <c r="AY765" s="236" t="s">
        <v>118</v>
      </c>
    </row>
    <row r="766" s="14" customFormat="1">
      <c r="A766" s="14"/>
      <c r="B766" s="237"/>
      <c r="C766" s="238"/>
      <c r="D766" s="227" t="s">
        <v>129</v>
      </c>
      <c r="E766" s="239" t="s">
        <v>19</v>
      </c>
      <c r="F766" s="240" t="s">
        <v>132</v>
      </c>
      <c r="G766" s="238"/>
      <c r="H766" s="241">
        <v>1</v>
      </c>
      <c r="I766" s="242"/>
      <c r="J766" s="238"/>
      <c r="K766" s="238"/>
      <c r="L766" s="243"/>
      <c r="M766" s="244"/>
      <c r="N766" s="245"/>
      <c r="O766" s="245"/>
      <c r="P766" s="245"/>
      <c r="Q766" s="245"/>
      <c r="R766" s="245"/>
      <c r="S766" s="245"/>
      <c r="T766" s="246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47" t="s">
        <v>129</v>
      </c>
      <c r="AU766" s="247" t="s">
        <v>80</v>
      </c>
      <c r="AV766" s="14" t="s">
        <v>125</v>
      </c>
      <c r="AW766" s="14" t="s">
        <v>32</v>
      </c>
      <c r="AX766" s="14" t="s">
        <v>78</v>
      </c>
      <c r="AY766" s="247" t="s">
        <v>118</v>
      </c>
    </row>
    <row r="767" s="2" customFormat="1" ht="21.75" customHeight="1">
      <c r="A767" s="41"/>
      <c r="B767" s="42"/>
      <c r="C767" s="269" t="s">
        <v>761</v>
      </c>
      <c r="D767" s="269" t="s">
        <v>399</v>
      </c>
      <c r="E767" s="270" t="s">
        <v>762</v>
      </c>
      <c r="F767" s="271" t="s">
        <v>763</v>
      </c>
      <c r="G767" s="272" t="s">
        <v>483</v>
      </c>
      <c r="H767" s="273">
        <v>1</v>
      </c>
      <c r="I767" s="274"/>
      <c r="J767" s="275">
        <f>ROUND(I767*H767,2)</f>
        <v>0</v>
      </c>
      <c r="K767" s="271" t="s">
        <v>124</v>
      </c>
      <c r="L767" s="276"/>
      <c r="M767" s="277" t="s">
        <v>19</v>
      </c>
      <c r="N767" s="278" t="s">
        <v>41</v>
      </c>
      <c r="O767" s="87"/>
      <c r="P767" s="216">
        <f>O767*H767</f>
        <v>0</v>
      </c>
      <c r="Q767" s="216">
        <v>5.75</v>
      </c>
      <c r="R767" s="216">
        <f>Q767*H767</f>
        <v>5.75</v>
      </c>
      <c r="S767" s="216">
        <v>0</v>
      </c>
      <c r="T767" s="217">
        <f>S767*H767</f>
        <v>0</v>
      </c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R767" s="218" t="s">
        <v>202</v>
      </c>
      <c r="AT767" s="218" t="s">
        <v>399</v>
      </c>
      <c r="AU767" s="218" t="s">
        <v>80</v>
      </c>
      <c r="AY767" s="20" t="s">
        <v>118</v>
      </c>
      <c r="BE767" s="219">
        <f>IF(N767="základní",J767,0)</f>
        <v>0</v>
      </c>
      <c r="BF767" s="219">
        <f>IF(N767="snížená",J767,0)</f>
        <v>0</v>
      </c>
      <c r="BG767" s="219">
        <f>IF(N767="zákl. přenesená",J767,0)</f>
        <v>0</v>
      </c>
      <c r="BH767" s="219">
        <f>IF(N767="sníž. přenesená",J767,0)</f>
        <v>0</v>
      </c>
      <c r="BI767" s="219">
        <f>IF(N767="nulová",J767,0)</f>
        <v>0</v>
      </c>
      <c r="BJ767" s="20" t="s">
        <v>78</v>
      </c>
      <c r="BK767" s="219">
        <f>ROUND(I767*H767,2)</f>
        <v>0</v>
      </c>
      <c r="BL767" s="20" t="s">
        <v>125</v>
      </c>
      <c r="BM767" s="218" t="s">
        <v>764</v>
      </c>
    </row>
    <row r="768" s="13" customFormat="1">
      <c r="A768" s="13"/>
      <c r="B768" s="225"/>
      <c r="C768" s="226"/>
      <c r="D768" s="227" t="s">
        <v>129</v>
      </c>
      <c r="E768" s="228" t="s">
        <v>19</v>
      </c>
      <c r="F768" s="229" t="s">
        <v>760</v>
      </c>
      <c r="G768" s="226"/>
      <c r="H768" s="230">
        <v>1</v>
      </c>
      <c r="I768" s="231"/>
      <c r="J768" s="226"/>
      <c r="K768" s="226"/>
      <c r="L768" s="232"/>
      <c r="M768" s="233"/>
      <c r="N768" s="234"/>
      <c r="O768" s="234"/>
      <c r="P768" s="234"/>
      <c r="Q768" s="234"/>
      <c r="R768" s="234"/>
      <c r="S768" s="234"/>
      <c r="T768" s="235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36" t="s">
        <v>129</v>
      </c>
      <c r="AU768" s="236" t="s">
        <v>80</v>
      </c>
      <c r="AV768" s="13" t="s">
        <v>80</v>
      </c>
      <c r="AW768" s="13" t="s">
        <v>32</v>
      </c>
      <c r="AX768" s="13" t="s">
        <v>70</v>
      </c>
      <c r="AY768" s="236" t="s">
        <v>118</v>
      </c>
    </row>
    <row r="769" s="14" customFormat="1">
      <c r="A769" s="14"/>
      <c r="B769" s="237"/>
      <c r="C769" s="238"/>
      <c r="D769" s="227" t="s">
        <v>129</v>
      </c>
      <c r="E769" s="239" t="s">
        <v>19</v>
      </c>
      <c r="F769" s="240" t="s">
        <v>132</v>
      </c>
      <c r="G769" s="238"/>
      <c r="H769" s="241">
        <v>1</v>
      </c>
      <c r="I769" s="242"/>
      <c r="J769" s="238"/>
      <c r="K769" s="238"/>
      <c r="L769" s="243"/>
      <c r="M769" s="244"/>
      <c r="N769" s="245"/>
      <c r="O769" s="245"/>
      <c r="P769" s="245"/>
      <c r="Q769" s="245"/>
      <c r="R769" s="245"/>
      <c r="S769" s="245"/>
      <c r="T769" s="246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47" t="s">
        <v>129</v>
      </c>
      <c r="AU769" s="247" t="s">
        <v>80</v>
      </c>
      <c r="AV769" s="14" t="s">
        <v>125</v>
      </c>
      <c r="AW769" s="14" t="s">
        <v>32</v>
      </c>
      <c r="AX769" s="14" t="s">
        <v>78</v>
      </c>
      <c r="AY769" s="247" t="s">
        <v>118</v>
      </c>
    </row>
    <row r="770" s="2" customFormat="1" ht="16.5" customHeight="1">
      <c r="A770" s="41"/>
      <c r="B770" s="42"/>
      <c r="C770" s="207" t="s">
        <v>765</v>
      </c>
      <c r="D770" s="207" t="s">
        <v>120</v>
      </c>
      <c r="E770" s="208" t="s">
        <v>766</v>
      </c>
      <c r="F770" s="209" t="s">
        <v>767</v>
      </c>
      <c r="G770" s="210" t="s">
        <v>483</v>
      </c>
      <c r="H770" s="211">
        <v>6</v>
      </c>
      <c r="I770" s="212"/>
      <c r="J770" s="213">
        <f>ROUND(I770*H770,2)</f>
        <v>0</v>
      </c>
      <c r="K770" s="209" t="s">
        <v>124</v>
      </c>
      <c r="L770" s="47"/>
      <c r="M770" s="214" t="s">
        <v>19</v>
      </c>
      <c r="N770" s="215" t="s">
        <v>41</v>
      </c>
      <c r="O770" s="87"/>
      <c r="P770" s="216">
        <f>O770*H770</f>
        <v>0</v>
      </c>
      <c r="Q770" s="216">
        <v>0.0098899999999999995</v>
      </c>
      <c r="R770" s="216">
        <f>Q770*H770</f>
        <v>0.059339999999999997</v>
      </c>
      <c r="S770" s="216">
        <v>0</v>
      </c>
      <c r="T770" s="217">
        <f>S770*H770</f>
        <v>0</v>
      </c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R770" s="218" t="s">
        <v>125</v>
      </c>
      <c r="AT770" s="218" t="s">
        <v>120</v>
      </c>
      <c r="AU770" s="218" t="s">
        <v>80</v>
      </c>
      <c r="AY770" s="20" t="s">
        <v>118</v>
      </c>
      <c r="BE770" s="219">
        <f>IF(N770="základní",J770,0)</f>
        <v>0</v>
      </c>
      <c r="BF770" s="219">
        <f>IF(N770="snížená",J770,0)</f>
        <v>0</v>
      </c>
      <c r="BG770" s="219">
        <f>IF(N770="zákl. přenesená",J770,0)</f>
        <v>0</v>
      </c>
      <c r="BH770" s="219">
        <f>IF(N770="sníž. přenesená",J770,0)</f>
        <v>0</v>
      </c>
      <c r="BI770" s="219">
        <f>IF(N770="nulová",J770,0)</f>
        <v>0</v>
      </c>
      <c r="BJ770" s="20" t="s">
        <v>78</v>
      </c>
      <c r="BK770" s="219">
        <f>ROUND(I770*H770,2)</f>
        <v>0</v>
      </c>
      <c r="BL770" s="20" t="s">
        <v>125</v>
      </c>
      <c r="BM770" s="218" t="s">
        <v>768</v>
      </c>
    </row>
    <row r="771" s="2" customFormat="1">
      <c r="A771" s="41"/>
      <c r="B771" s="42"/>
      <c r="C771" s="43"/>
      <c r="D771" s="220" t="s">
        <v>127</v>
      </c>
      <c r="E771" s="43"/>
      <c r="F771" s="221" t="s">
        <v>769</v>
      </c>
      <c r="G771" s="43"/>
      <c r="H771" s="43"/>
      <c r="I771" s="222"/>
      <c r="J771" s="43"/>
      <c r="K771" s="43"/>
      <c r="L771" s="47"/>
      <c r="M771" s="223"/>
      <c r="N771" s="224"/>
      <c r="O771" s="87"/>
      <c r="P771" s="87"/>
      <c r="Q771" s="87"/>
      <c r="R771" s="87"/>
      <c r="S771" s="87"/>
      <c r="T771" s="88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T771" s="20" t="s">
        <v>127</v>
      </c>
      <c r="AU771" s="20" t="s">
        <v>80</v>
      </c>
    </row>
    <row r="772" s="13" customFormat="1">
      <c r="A772" s="13"/>
      <c r="B772" s="225"/>
      <c r="C772" s="226"/>
      <c r="D772" s="227" t="s">
        <v>129</v>
      </c>
      <c r="E772" s="228" t="s">
        <v>19</v>
      </c>
      <c r="F772" s="229" t="s">
        <v>770</v>
      </c>
      <c r="G772" s="226"/>
      <c r="H772" s="230">
        <v>6</v>
      </c>
      <c r="I772" s="231"/>
      <c r="J772" s="226"/>
      <c r="K772" s="226"/>
      <c r="L772" s="232"/>
      <c r="M772" s="233"/>
      <c r="N772" s="234"/>
      <c r="O772" s="234"/>
      <c r="P772" s="234"/>
      <c r="Q772" s="234"/>
      <c r="R772" s="234"/>
      <c r="S772" s="234"/>
      <c r="T772" s="235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36" t="s">
        <v>129</v>
      </c>
      <c r="AU772" s="236" t="s">
        <v>80</v>
      </c>
      <c r="AV772" s="13" t="s">
        <v>80</v>
      </c>
      <c r="AW772" s="13" t="s">
        <v>32</v>
      </c>
      <c r="AX772" s="13" t="s">
        <v>70</v>
      </c>
      <c r="AY772" s="236" t="s">
        <v>118</v>
      </c>
    </row>
    <row r="773" s="14" customFormat="1">
      <c r="A773" s="14"/>
      <c r="B773" s="237"/>
      <c r="C773" s="238"/>
      <c r="D773" s="227" t="s">
        <v>129</v>
      </c>
      <c r="E773" s="239" t="s">
        <v>19</v>
      </c>
      <c r="F773" s="240" t="s">
        <v>132</v>
      </c>
      <c r="G773" s="238"/>
      <c r="H773" s="241">
        <v>6</v>
      </c>
      <c r="I773" s="242"/>
      <c r="J773" s="238"/>
      <c r="K773" s="238"/>
      <c r="L773" s="243"/>
      <c r="M773" s="244"/>
      <c r="N773" s="245"/>
      <c r="O773" s="245"/>
      <c r="P773" s="245"/>
      <c r="Q773" s="245"/>
      <c r="R773" s="245"/>
      <c r="S773" s="245"/>
      <c r="T773" s="246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47" t="s">
        <v>129</v>
      </c>
      <c r="AU773" s="247" t="s">
        <v>80</v>
      </c>
      <c r="AV773" s="14" t="s">
        <v>125</v>
      </c>
      <c r="AW773" s="14" t="s">
        <v>32</v>
      </c>
      <c r="AX773" s="14" t="s">
        <v>78</v>
      </c>
      <c r="AY773" s="247" t="s">
        <v>118</v>
      </c>
    </row>
    <row r="774" s="2" customFormat="1" ht="16.5" customHeight="1">
      <c r="A774" s="41"/>
      <c r="B774" s="42"/>
      <c r="C774" s="269" t="s">
        <v>771</v>
      </c>
      <c r="D774" s="269" t="s">
        <v>399</v>
      </c>
      <c r="E774" s="270" t="s">
        <v>772</v>
      </c>
      <c r="F774" s="271" t="s">
        <v>773</v>
      </c>
      <c r="G774" s="272" t="s">
        <v>483</v>
      </c>
      <c r="H774" s="273">
        <v>6</v>
      </c>
      <c r="I774" s="274"/>
      <c r="J774" s="275">
        <f>ROUND(I774*H774,2)</f>
        <v>0</v>
      </c>
      <c r="K774" s="271" t="s">
        <v>124</v>
      </c>
      <c r="L774" s="276"/>
      <c r="M774" s="277" t="s">
        <v>19</v>
      </c>
      <c r="N774" s="278" t="s">
        <v>41</v>
      </c>
      <c r="O774" s="87"/>
      <c r="P774" s="216">
        <f>O774*H774</f>
        <v>0</v>
      </c>
      <c r="Q774" s="216">
        <v>0.254</v>
      </c>
      <c r="R774" s="216">
        <f>Q774*H774</f>
        <v>1.524</v>
      </c>
      <c r="S774" s="216">
        <v>0</v>
      </c>
      <c r="T774" s="217">
        <f>S774*H774</f>
        <v>0</v>
      </c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R774" s="218" t="s">
        <v>202</v>
      </c>
      <c r="AT774" s="218" t="s">
        <v>399</v>
      </c>
      <c r="AU774" s="218" t="s">
        <v>80</v>
      </c>
      <c r="AY774" s="20" t="s">
        <v>118</v>
      </c>
      <c r="BE774" s="219">
        <f>IF(N774="základní",J774,0)</f>
        <v>0</v>
      </c>
      <c r="BF774" s="219">
        <f>IF(N774="snížená",J774,0)</f>
        <v>0</v>
      </c>
      <c r="BG774" s="219">
        <f>IF(N774="zákl. přenesená",J774,0)</f>
        <v>0</v>
      </c>
      <c r="BH774" s="219">
        <f>IF(N774="sníž. přenesená",J774,0)</f>
        <v>0</v>
      </c>
      <c r="BI774" s="219">
        <f>IF(N774="nulová",J774,0)</f>
        <v>0</v>
      </c>
      <c r="BJ774" s="20" t="s">
        <v>78</v>
      </c>
      <c r="BK774" s="219">
        <f>ROUND(I774*H774,2)</f>
        <v>0</v>
      </c>
      <c r="BL774" s="20" t="s">
        <v>125</v>
      </c>
      <c r="BM774" s="218" t="s">
        <v>774</v>
      </c>
    </row>
    <row r="775" s="2" customFormat="1" ht="16.5" customHeight="1">
      <c r="A775" s="41"/>
      <c r="B775" s="42"/>
      <c r="C775" s="207" t="s">
        <v>775</v>
      </c>
      <c r="D775" s="207" t="s">
        <v>120</v>
      </c>
      <c r="E775" s="208" t="s">
        <v>776</v>
      </c>
      <c r="F775" s="209" t="s">
        <v>777</v>
      </c>
      <c r="G775" s="210" t="s">
        <v>483</v>
      </c>
      <c r="H775" s="211">
        <v>4</v>
      </c>
      <c r="I775" s="212"/>
      <c r="J775" s="213">
        <f>ROUND(I775*H775,2)</f>
        <v>0</v>
      </c>
      <c r="K775" s="209" t="s">
        <v>124</v>
      </c>
      <c r="L775" s="47"/>
      <c r="M775" s="214" t="s">
        <v>19</v>
      </c>
      <c r="N775" s="215" t="s">
        <v>41</v>
      </c>
      <c r="O775" s="87"/>
      <c r="P775" s="216">
        <f>O775*H775</f>
        <v>0</v>
      </c>
      <c r="Q775" s="216">
        <v>0.0098899999999999995</v>
      </c>
      <c r="R775" s="216">
        <f>Q775*H775</f>
        <v>0.039559999999999998</v>
      </c>
      <c r="S775" s="216">
        <v>0</v>
      </c>
      <c r="T775" s="217">
        <f>S775*H775</f>
        <v>0</v>
      </c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R775" s="218" t="s">
        <v>125</v>
      </c>
      <c r="AT775" s="218" t="s">
        <v>120</v>
      </c>
      <c r="AU775" s="218" t="s">
        <v>80</v>
      </c>
      <c r="AY775" s="20" t="s">
        <v>118</v>
      </c>
      <c r="BE775" s="219">
        <f>IF(N775="základní",J775,0)</f>
        <v>0</v>
      </c>
      <c r="BF775" s="219">
        <f>IF(N775="snížená",J775,0)</f>
        <v>0</v>
      </c>
      <c r="BG775" s="219">
        <f>IF(N775="zákl. přenesená",J775,0)</f>
        <v>0</v>
      </c>
      <c r="BH775" s="219">
        <f>IF(N775="sníž. přenesená",J775,0)</f>
        <v>0</v>
      </c>
      <c r="BI775" s="219">
        <f>IF(N775="nulová",J775,0)</f>
        <v>0</v>
      </c>
      <c r="BJ775" s="20" t="s">
        <v>78</v>
      </c>
      <c r="BK775" s="219">
        <f>ROUND(I775*H775,2)</f>
        <v>0</v>
      </c>
      <c r="BL775" s="20" t="s">
        <v>125</v>
      </c>
      <c r="BM775" s="218" t="s">
        <v>778</v>
      </c>
    </row>
    <row r="776" s="2" customFormat="1">
      <c r="A776" s="41"/>
      <c r="B776" s="42"/>
      <c r="C776" s="43"/>
      <c r="D776" s="220" t="s">
        <v>127</v>
      </c>
      <c r="E776" s="43"/>
      <c r="F776" s="221" t="s">
        <v>779</v>
      </c>
      <c r="G776" s="43"/>
      <c r="H776" s="43"/>
      <c r="I776" s="222"/>
      <c r="J776" s="43"/>
      <c r="K776" s="43"/>
      <c r="L776" s="47"/>
      <c r="M776" s="223"/>
      <c r="N776" s="224"/>
      <c r="O776" s="87"/>
      <c r="P776" s="87"/>
      <c r="Q776" s="87"/>
      <c r="R776" s="87"/>
      <c r="S776" s="87"/>
      <c r="T776" s="88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T776" s="20" t="s">
        <v>127</v>
      </c>
      <c r="AU776" s="20" t="s">
        <v>80</v>
      </c>
    </row>
    <row r="777" s="13" customFormat="1">
      <c r="A777" s="13"/>
      <c r="B777" s="225"/>
      <c r="C777" s="226"/>
      <c r="D777" s="227" t="s">
        <v>129</v>
      </c>
      <c r="E777" s="228" t="s">
        <v>19</v>
      </c>
      <c r="F777" s="229" t="s">
        <v>780</v>
      </c>
      <c r="G777" s="226"/>
      <c r="H777" s="230">
        <v>4</v>
      </c>
      <c r="I777" s="231"/>
      <c r="J777" s="226"/>
      <c r="K777" s="226"/>
      <c r="L777" s="232"/>
      <c r="M777" s="233"/>
      <c r="N777" s="234"/>
      <c r="O777" s="234"/>
      <c r="P777" s="234"/>
      <c r="Q777" s="234"/>
      <c r="R777" s="234"/>
      <c r="S777" s="234"/>
      <c r="T777" s="235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36" t="s">
        <v>129</v>
      </c>
      <c r="AU777" s="236" t="s">
        <v>80</v>
      </c>
      <c r="AV777" s="13" t="s">
        <v>80</v>
      </c>
      <c r="AW777" s="13" t="s">
        <v>32</v>
      </c>
      <c r="AX777" s="13" t="s">
        <v>70</v>
      </c>
      <c r="AY777" s="236" t="s">
        <v>118</v>
      </c>
    </row>
    <row r="778" s="14" customFormat="1">
      <c r="A778" s="14"/>
      <c r="B778" s="237"/>
      <c r="C778" s="238"/>
      <c r="D778" s="227" t="s">
        <v>129</v>
      </c>
      <c r="E778" s="239" t="s">
        <v>19</v>
      </c>
      <c r="F778" s="240" t="s">
        <v>132</v>
      </c>
      <c r="G778" s="238"/>
      <c r="H778" s="241">
        <v>4</v>
      </c>
      <c r="I778" s="242"/>
      <c r="J778" s="238"/>
      <c r="K778" s="238"/>
      <c r="L778" s="243"/>
      <c r="M778" s="244"/>
      <c r="N778" s="245"/>
      <c r="O778" s="245"/>
      <c r="P778" s="245"/>
      <c r="Q778" s="245"/>
      <c r="R778" s="245"/>
      <c r="S778" s="245"/>
      <c r="T778" s="246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47" t="s">
        <v>129</v>
      </c>
      <c r="AU778" s="247" t="s">
        <v>80</v>
      </c>
      <c r="AV778" s="14" t="s">
        <v>125</v>
      </c>
      <c r="AW778" s="14" t="s">
        <v>32</v>
      </c>
      <c r="AX778" s="14" t="s">
        <v>78</v>
      </c>
      <c r="AY778" s="247" t="s">
        <v>118</v>
      </c>
    </row>
    <row r="779" s="2" customFormat="1" ht="16.5" customHeight="1">
      <c r="A779" s="41"/>
      <c r="B779" s="42"/>
      <c r="C779" s="269" t="s">
        <v>781</v>
      </c>
      <c r="D779" s="269" t="s">
        <v>399</v>
      </c>
      <c r="E779" s="270" t="s">
        <v>782</v>
      </c>
      <c r="F779" s="271" t="s">
        <v>783</v>
      </c>
      <c r="G779" s="272" t="s">
        <v>483</v>
      </c>
      <c r="H779" s="273">
        <v>4</v>
      </c>
      <c r="I779" s="274"/>
      <c r="J779" s="275">
        <f>ROUND(I779*H779,2)</f>
        <v>0</v>
      </c>
      <c r="K779" s="271" t="s">
        <v>124</v>
      </c>
      <c r="L779" s="276"/>
      <c r="M779" s="277" t="s">
        <v>19</v>
      </c>
      <c r="N779" s="278" t="s">
        <v>41</v>
      </c>
      <c r="O779" s="87"/>
      <c r="P779" s="216">
        <f>O779*H779</f>
        <v>0</v>
      </c>
      <c r="Q779" s="216">
        <v>0.50600000000000001</v>
      </c>
      <c r="R779" s="216">
        <f>Q779*H779</f>
        <v>2.024</v>
      </c>
      <c r="S779" s="216">
        <v>0</v>
      </c>
      <c r="T779" s="217">
        <f>S779*H779</f>
        <v>0</v>
      </c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R779" s="218" t="s">
        <v>202</v>
      </c>
      <c r="AT779" s="218" t="s">
        <v>399</v>
      </c>
      <c r="AU779" s="218" t="s">
        <v>80</v>
      </c>
      <c r="AY779" s="20" t="s">
        <v>118</v>
      </c>
      <c r="BE779" s="219">
        <f>IF(N779="základní",J779,0)</f>
        <v>0</v>
      </c>
      <c r="BF779" s="219">
        <f>IF(N779="snížená",J779,0)</f>
        <v>0</v>
      </c>
      <c r="BG779" s="219">
        <f>IF(N779="zákl. přenesená",J779,0)</f>
        <v>0</v>
      </c>
      <c r="BH779" s="219">
        <f>IF(N779="sníž. přenesená",J779,0)</f>
        <v>0</v>
      </c>
      <c r="BI779" s="219">
        <f>IF(N779="nulová",J779,0)</f>
        <v>0</v>
      </c>
      <c r="BJ779" s="20" t="s">
        <v>78</v>
      </c>
      <c r="BK779" s="219">
        <f>ROUND(I779*H779,2)</f>
        <v>0</v>
      </c>
      <c r="BL779" s="20" t="s">
        <v>125</v>
      </c>
      <c r="BM779" s="218" t="s">
        <v>784</v>
      </c>
    </row>
    <row r="780" s="2" customFormat="1" ht="16.5" customHeight="1">
      <c r="A780" s="41"/>
      <c r="B780" s="42"/>
      <c r="C780" s="207" t="s">
        <v>785</v>
      </c>
      <c r="D780" s="207" t="s">
        <v>120</v>
      </c>
      <c r="E780" s="208" t="s">
        <v>786</v>
      </c>
      <c r="F780" s="209" t="s">
        <v>787</v>
      </c>
      <c r="G780" s="210" t="s">
        <v>483</v>
      </c>
      <c r="H780" s="211">
        <v>1</v>
      </c>
      <c r="I780" s="212"/>
      <c r="J780" s="213">
        <f>ROUND(I780*H780,2)</f>
        <v>0</v>
      </c>
      <c r="K780" s="209" t="s">
        <v>124</v>
      </c>
      <c r="L780" s="47"/>
      <c r="M780" s="214" t="s">
        <v>19</v>
      </c>
      <c r="N780" s="215" t="s">
        <v>41</v>
      </c>
      <c r="O780" s="87"/>
      <c r="P780" s="216">
        <f>O780*H780</f>
        <v>0</v>
      </c>
      <c r="Q780" s="216">
        <v>0.0098899999999999995</v>
      </c>
      <c r="R780" s="216">
        <f>Q780*H780</f>
        <v>0.0098899999999999995</v>
      </c>
      <c r="S780" s="216">
        <v>0</v>
      </c>
      <c r="T780" s="217">
        <f>S780*H780</f>
        <v>0</v>
      </c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R780" s="218" t="s">
        <v>125</v>
      </c>
      <c r="AT780" s="218" t="s">
        <v>120</v>
      </c>
      <c r="AU780" s="218" t="s">
        <v>80</v>
      </c>
      <c r="AY780" s="20" t="s">
        <v>118</v>
      </c>
      <c r="BE780" s="219">
        <f>IF(N780="základní",J780,0)</f>
        <v>0</v>
      </c>
      <c r="BF780" s="219">
        <f>IF(N780="snížená",J780,0)</f>
        <v>0</v>
      </c>
      <c r="BG780" s="219">
        <f>IF(N780="zákl. přenesená",J780,0)</f>
        <v>0</v>
      </c>
      <c r="BH780" s="219">
        <f>IF(N780="sníž. přenesená",J780,0)</f>
        <v>0</v>
      </c>
      <c r="BI780" s="219">
        <f>IF(N780="nulová",J780,0)</f>
        <v>0</v>
      </c>
      <c r="BJ780" s="20" t="s">
        <v>78</v>
      </c>
      <c r="BK780" s="219">
        <f>ROUND(I780*H780,2)</f>
        <v>0</v>
      </c>
      <c r="BL780" s="20" t="s">
        <v>125</v>
      </c>
      <c r="BM780" s="218" t="s">
        <v>788</v>
      </c>
    </row>
    <row r="781" s="2" customFormat="1">
      <c r="A781" s="41"/>
      <c r="B781" s="42"/>
      <c r="C781" s="43"/>
      <c r="D781" s="220" t="s">
        <v>127</v>
      </c>
      <c r="E781" s="43"/>
      <c r="F781" s="221" t="s">
        <v>789</v>
      </c>
      <c r="G781" s="43"/>
      <c r="H781" s="43"/>
      <c r="I781" s="222"/>
      <c r="J781" s="43"/>
      <c r="K781" s="43"/>
      <c r="L781" s="47"/>
      <c r="M781" s="223"/>
      <c r="N781" s="224"/>
      <c r="O781" s="87"/>
      <c r="P781" s="87"/>
      <c r="Q781" s="87"/>
      <c r="R781" s="87"/>
      <c r="S781" s="87"/>
      <c r="T781" s="88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T781" s="20" t="s">
        <v>127</v>
      </c>
      <c r="AU781" s="20" t="s">
        <v>80</v>
      </c>
    </row>
    <row r="782" s="13" customFormat="1">
      <c r="A782" s="13"/>
      <c r="B782" s="225"/>
      <c r="C782" s="226"/>
      <c r="D782" s="227" t="s">
        <v>129</v>
      </c>
      <c r="E782" s="228" t="s">
        <v>19</v>
      </c>
      <c r="F782" s="229" t="s">
        <v>790</v>
      </c>
      <c r="G782" s="226"/>
      <c r="H782" s="230">
        <v>1</v>
      </c>
      <c r="I782" s="231"/>
      <c r="J782" s="226"/>
      <c r="K782" s="226"/>
      <c r="L782" s="232"/>
      <c r="M782" s="233"/>
      <c r="N782" s="234"/>
      <c r="O782" s="234"/>
      <c r="P782" s="234"/>
      <c r="Q782" s="234"/>
      <c r="R782" s="234"/>
      <c r="S782" s="234"/>
      <c r="T782" s="235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36" t="s">
        <v>129</v>
      </c>
      <c r="AU782" s="236" t="s">
        <v>80</v>
      </c>
      <c r="AV782" s="13" t="s">
        <v>80</v>
      </c>
      <c r="AW782" s="13" t="s">
        <v>32</v>
      </c>
      <c r="AX782" s="13" t="s">
        <v>70</v>
      </c>
      <c r="AY782" s="236" t="s">
        <v>118</v>
      </c>
    </row>
    <row r="783" s="14" customFormat="1">
      <c r="A783" s="14"/>
      <c r="B783" s="237"/>
      <c r="C783" s="238"/>
      <c r="D783" s="227" t="s">
        <v>129</v>
      </c>
      <c r="E783" s="239" t="s">
        <v>19</v>
      </c>
      <c r="F783" s="240" t="s">
        <v>132</v>
      </c>
      <c r="G783" s="238"/>
      <c r="H783" s="241">
        <v>1</v>
      </c>
      <c r="I783" s="242"/>
      <c r="J783" s="238"/>
      <c r="K783" s="238"/>
      <c r="L783" s="243"/>
      <c r="M783" s="244"/>
      <c r="N783" s="245"/>
      <c r="O783" s="245"/>
      <c r="P783" s="245"/>
      <c r="Q783" s="245"/>
      <c r="R783" s="245"/>
      <c r="S783" s="245"/>
      <c r="T783" s="246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47" t="s">
        <v>129</v>
      </c>
      <c r="AU783" s="247" t="s">
        <v>80</v>
      </c>
      <c r="AV783" s="14" t="s">
        <v>125</v>
      </c>
      <c r="AW783" s="14" t="s">
        <v>32</v>
      </c>
      <c r="AX783" s="14" t="s">
        <v>78</v>
      </c>
      <c r="AY783" s="247" t="s">
        <v>118</v>
      </c>
    </row>
    <row r="784" s="2" customFormat="1" ht="16.5" customHeight="1">
      <c r="A784" s="41"/>
      <c r="B784" s="42"/>
      <c r="C784" s="269" t="s">
        <v>791</v>
      </c>
      <c r="D784" s="269" t="s">
        <v>399</v>
      </c>
      <c r="E784" s="270" t="s">
        <v>792</v>
      </c>
      <c r="F784" s="271" t="s">
        <v>793</v>
      </c>
      <c r="G784" s="272" t="s">
        <v>483</v>
      </c>
      <c r="H784" s="273">
        <v>1</v>
      </c>
      <c r="I784" s="274"/>
      <c r="J784" s="275">
        <f>ROUND(I784*H784,2)</f>
        <v>0</v>
      </c>
      <c r="K784" s="271" t="s">
        <v>124</v>
      </c>
      <c r="L784" s="276"/>
      <c r="M784" s="277" t="s">
        <v>19</v>
      </c>
      <c r="N784" s="278" t="s">
        <v>41</v>
      </c>
      <c r="O784" s="87"/>
      <c r="P784" s="216">
        <f>O784*H784</f>
        <v>0</v>
      </c>
      <c r="Q784" s="216">
        <v>1.0129999999999999</v>
      </c>
      <c r="R784" s="216">
        <f>Q784*H784</f>
        <v>1.0129999999999999</v>
      </c>
      <c r="S784" s="216">
        <v>0</v>
      </c>
      <c r="T784" s="217">
        <f>S784*H784</f>
        <v>0</v>
      </c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R784" s="218" t="s">
        <v>202</v>
      </c>
      <c r="AT784" s="218" t="s">
        <v>399</v>
      </c>
      <c r="AU784" s="218" t="s">
        <v>80</v>
      </c>
      <c r="AY784" s="20" t="s">
        <v>118</v>
      </c>
      <c r="BE784" s="219">
        <f>IF(N784="základní",J784,0)</f>
        <v>0</v>
      </c>
      <c r="BF784" s="219">
        <f>IF(N784="snížená",J784,0)</f>
        <v>0</v>
      </c>
      <c r="BG784" s="219">
        <f>IF(N784="zákl. přenesená",J784,0)</f>
        <v>0</v>
      </c>
      <c r="BH784" s="219">
        <f>IF(N784="sníž. přenesená",J784,0)</f>
        <v>0</v>
      </c>
      <c r="BI784" s="219">
        <f>IF(N784="nulová",J784,0)</f>
        <v>0</v>
      </c>
      <c r="BJ784" s="20" t="s">
        <v>78</v>
      </c>
      <c r="BK784" s="219">
        <f>ROUND(I784*H784,2)</f>
        <v>0</v>
      </c>
      <c r="BL784" s="20" t="s">
        <v>125</v>
      </c>
      <c r="BM784" s="218" t="s">
        <v>794</v>
      </c>
    </row>
    <row r="785" s="2" customFormat="1" ht="16.5" customHeight="1">
      <c r="A785" s="41"/>
      <c r="B785" s="42"/>
      <c r="C785" s="207" t="s">
        <v>795</v>
      </c>
      <c r="D785" s="207" t="s">
        <v>120</v>
      </c>
      <c r="E785" s="208" t="s">
        <v>796</v>
      </c>
      <c r="F785" s="209" t="s">
        <v>797</v>
      </c>
      <c r="G785" s="210" t="s">
        <v>483</v>
      </c>
      <c r="H785" s="211">
        <v>11</v>
      </c>
      <c r="I785" s="212"/>
      <c r="J785" s="213">
        <f>ROUND(I785*H785,2)</f>
        <v>0</v>
      </c>
      <c r="K785" s="209" t="s">
        <v>124</v>
      </c>
      <c r="L785" s="47"/>
      <c r="M785" s="214" t="s">
        <v>19</v>
      </c>
      <c r="N785" s="215" t="s">
        <v>41</v>
      </c>
      <c r="O785" s="87"/>
      <c r="P785" s="216">
        <f>O785*H785</f>
        <v>0</v>
      </c>
      <c r="Q785" s="216">
        <v>0.012184</v>
      </c>
      <c r="R785" s="216">
        <f>Q785*H785</f>
        <v>0.134024</v>
      </c>
      <c r="S785" s="216">
        <v>0</v>
      </c>
      <c r="T785" s="217">
        <f>S785*H785</f>
        <v>0</v>
      </c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R785" s="218" t="s">
        <v>125</v>
      </c>
      <c r="AT785" s="218" t="s">
        <v>120</v>
      </c>
      <c r="AU785" s="218" t="s">
        <v>80</v>
      </c>
      <c r="AY785" s="20" t="s">
        <v>118</v>
      </c>
      <c r="BE785" s="219">
        <f>IF(N785="základní",J785,0)</f>
        <v>0</v>
      </c>
      <c r="BF785" s="219">
        <f>IF(N785="snížená",J785,0)</f>
        <v>0</v>
      </c>
      <c r="BG785" s="219">
        <f>IF(N785="zákl. přenesená",J785,0)</f>
        <v>0</v>
      </c>
      <c r="BH785" s="219">
        <f>IF(N785="sníž. přenesená",J785,0)</f>
        <v>0</v>
      </c>
      <c r="BI785" s="219">
        <f>IF(N785="nulová",J785,0)</f>
        <v>0</v>
      </c>
      <c r="BJ785" s="20" t="s">
        <v>78</v>
      </c>
      <c r="BK785" s="219">
        <f>ROUND(I785*H785,2)</f>
        <v>0</v>
      </c>
      <c r="BL785" s="20" t="s">
        <v>125</v>
      </c>
      <c r="BM785" s="218" t="s">
        <v>798</v>
      </c>
    </row>
    <row r="786" s="2" customFormat="1">
      <c r="A786" s="41"/>
      <c r="B786" s="42"/>
      <c r="C786" s="43"/>
      <c r="D786" s="220" t="s">
        <v>127</v>
      </c>
      <c r="E786" s="43"/>
      <c r="F786" s="221" t="s">
        <v>799</v>
      </c>
      <c r="G786" s="43"/>
      <c r="H786" s="43"/>
      <c r="I786" s="222"/>
      <c r="J786" s="43"/>
      <c r="K786" s="43"/>
      <c r="L786" s="47"/>
      <c r="M786" s="223"/>
      <c r="N786" s="224"/>
      <c r="O786" s="87"/>
      <c r="P786" s="87"/>
      <c r="Q786" s="87"/>
      <c r="R786" s="87"/>
      <c r="S786" s="87"/>
      <c r="T786" s="88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T786" s="20" t="s">
        <v>127</v>
      </c>
      <c r="AU786" s="20" t="s">
        <v>80</v>
      </c>
    </row>
    <row r="787" s="13" customFormat="1">
      <c r="A787" s="13"/>
      <c r="B787" s="225"/>
      <c r="C787" s="226"/>
      <c r="D787" s="227" t="s">
        <v>129</v>
      </c>
      <c r="E787" s="228" t="s">
        <v>19</v>
      </c>
      <c r="F787" s="229" t="s">
        <v>800</v>
      </c>
      <c r="G787" s="226"/>
      <c r="H787" s="230">
        <v>11</v>
      </c>
      <c r="I787" s="231"/>
      <c r="J787" s="226"/>
      <c r="K787" s="226"/>
      <c r="L787" s="232"/>
      <c r="M787" s="233"/>
      <c r="N787" s="234"/>
      <c r="O787" s="234"/>
      <c r="P787" s="234"/>
      <c r="Q787" s="234"/>
      <c r="R787" s="234"/>
      <c r="S787" s="234"/>
      <c r="T787" s="235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36" t="s">
        <v>129</v>
      </c>
      <c r="AU787" s="236" t="s">
        <v>80</v>
      </c>
      <c r="AV787" s="13" t="s">
        <v>80</v>
      </c>
      <c r="AW787" s="13" t="s">
        <v>32</v>
      </c>
      <c r="AX787" s="13" t="s">
        <v>70</v>
      </c>
      <c r="AY787" s="236" t="s">
        <v>118</v>
      </c>
    </row>
    <row r="788" s="14" customFormat="1">
      <c r="A788" s="14"/>
      <c r="B788" s="237"/>
      <c r="C788" s="238"/>
      <c r="D788" s="227" t="s">
        <v>129</v>
      </c>
      <c r="E788" s="239" t="s">
        <v>19</v>
      </c>
      <c r="F788" s="240" t="s">
        <v>132</v>
      </c>
      <c r="G788" s="238"/>
      <c r="H788" s="241">
        <v>11</v>
      </c>
      <c r="I788" s="242"/>
      <c r="J788" s="238"/>
      <c r="K788" s="238"/>
      <c r="L788" s="243"/>
      <c r="M788" s="244"/>
      <c r="N788" s="245"/>
      <c r="O788" s="245"/>
      <c r="P788" s="245"/>
      <c r="Q788" s="245"/>
      <c r="R788" s="245"/>
      <c r="S788" s="245"/>
      <c r="T788" s="246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47" t="s">
        <v>129</v>
      </c>
      <c r="AU788" s="247" t="s">
        <v>80</v>
      </c>
      <c r="AV788" s="14" t="s">
        <v>125</v>
      </c>
      <c r="AW788" s="14" t="s">
        <v>32</v>
      </c>
      <c r="AX788" s="14" t="s">
        <v>78</v>
      </c>
      <c r="AY788" s="247" t="s">
        <v>118</v>
      </c>
    </row>
    <row r="789" s="2" customFormat="1" ht="16.5" customHeight="1">
      <c r="A789" s="41"/>
      <c r="B789" s="42"/>
      <c r="C789" s="269" t="s">
        <v>801</v>
      </c>
      <c r="D789" s="269" t="s">
        <v>399</v>
      </c>
      <c r="E789" s="270" t="s">
        <v>802</v>
      </c>
      <c r="F789" s="271" t="s">
        <v>803</v>
      </c>
      <c r="G789" s="272" t="s">
        <v>483</v>
      </c>
      <c r="H789" s="273">
        <v>11</v>
      </c>
      <c r="I789" s="274"/>
      <c r="J789" s="275">
        <f>ROUND(I789*H789,2)</f>
        <v>0</v>
      </c>
      <c r="K789" s="271" t="s">
        <v>124</v>
      </c>
      <c r="L789" s="276"/>
      <c r="M789" s="277" t="s">
        <v>19</v>
      </c>
      <c r="N789" s="278" t="s">
        <v>41</v>
      </c>
      <c r="O789" s="87"/>
      <c r="P789" s="216">
        <f>O789*H789</f>
        <v>0</v>
      </c>
      <c r="Q789" s="216">
        <v>0.58499999999999996</v>
      </c>
      <c r="R789" s="216">
        <f>Q789*H789</f>
        <v>6.4349999999999996</v>
      </c>
      <c r="S789" s="216">
        <v>0</v>
      </c>
      <c r="T789" s="217">
        <f>S789*H789</f>
        <v>0</v>
      </c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R789" s="218" t="s">
        <v>202</v>
      </c>
      <c r="AT789" s="218" t="s">
        <v>399</v>
      </c>
      <c r="AU789" s="218" t="s">
        <v>80</v>
      </c>
      <c r="AY789" s="20" t="s">
        <v>118</v>
      </c>
      <c r="BE789" s="219">
        <f>IF(N789="základní",J789,0)</f>
        <v>0</v>
      </c>
      <c r="BF789" s="219">
        <f>IF(N789="snížená",J789,0)</f>
        <v>0</v>
      </c>
      <c r="BG789" s="219">
        <f>IF(N789="zákl. přenesená",J789,0)</f>
        <v>0</v>
      </c>
      <c r="BH789" s="219">
        <f>IF(N789="sníž. přenesená",J789,0)</f>
        <v>0</v>
      </c>
      <c r="BI789" s="219">
        <f>IF(N789="nulová",J789,0)</f>
        <v>0</v>
      </c>
      <c r="BJ789" s="20" t="s">
        <v>78</v>
      </c>
      <c r="BK789" s="219">
        <f>ROUND(I789*H789,2)</f>
        <v>0</v>
      </c>
      <c r="BL789" s="20" t="s">
        <v>125</v>
      </c>
      <c r="BM789" s="218" t="s">
        <v>804</v>
      </c>
    </row>
    <row r="790" s="13" customFormat="1">
      <c r="A790" s="13"/>
      <c r="B790" s="225"/>
      <c r="C790" s="226"/>
      <c r="D790" s="227" t="s">
        <v>129</v>
      </c>
      <c r="E790" s="228" t="s">
        <v>19</v>
      </c>
      <c r="F790" s="229" t="s">
        <v>800</v>
      </c>
      <c r="G790" s="226"/>
      <c r="H790" s="230">
        <v>11</v>
      </c>
      <c r="I790" s="231"/>
      <c r="J790" s="226"/>
      <c r="K790" s="226"/>
      <c r="L790" s="232"/>
      <c r="M790" s="233"/>
      <c r="N790" s="234"/>
      <c r="O790" s="234"/>
      <c r="P790" s="234"/>
      <c r="Q790" s="234"/>
      <c r="R790" s="234"/>
      <c r="S790" s="234"/>
      <c r="T790" s="235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36" t="s">
        <v>129</v>
      </c>
      <c r="AU790" s="236" t="s">
        <v>80</v>
      </c>
      <c r="AV790" s="13" t="s">
        <v>80</v>
      </c>
      <c r="AW790" s="13" t="s">
        <v>32</v>
      </c>
      <c r="AX790" s="13" t="s">
        <v>70</v>
      </c>
      <c r="AY790" s="236" t="s">
        <v>118</v>
      </c>
    </row>
    <row r="791" s="14" customFormat="1">
      <c r="A791" s="14"/>
      <c r="B791" s="237"/>
      <c r="C791" s="238"/>
      <c r="D791" s="227" t="s">
        <v>129</v>
      </c>
      <c r="E791" s="239" t="s">
        <v>19</v>
      </c>
      <c r="F791" s="240" t="s">
        <v>132</v>
      </c>
      <c r="G791" s="238"/>
      <c r="H791" s="241">
        <v>11</v>
      </c>
      <c r="I791" s="242"/>
      <c r="J791" s="238"/>
      <c r="K791" s="238"/>
      <c r="L791" s="243"/>
      <c r="M791" s="244"/>
      <c r="N791" s="245"/>
      <c r="O791" s="245"/>
      <c r="P791" s="245"/>
      <c r="Q791" s="245"/>
      <c r="R791" s="245"/>
      <c r="S791" s="245"/>
      <c r="T791" s="246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47" t="s">
        <v>129</v>
      </c>
      <c r="AU791" s="247" t="s">
        <v>80</v>
      </c>
      <c r="AV791" s="14" t="s">
        <v>125</v>
      </c>
      <c r="AW791" s="14" t="s">
        <v>32</v>
      </c>
      <c r="AX791" s="14" t="s">
        <v>78</v>
      </c>
      <c r="AY791" s="247" t="s">
        <v>118</v>
      </c>
    </row>
    <row r="792" s="2" customFormat="1" ht="16.5" customHeight="1">
      <c r="A792" s="41"/>
      <c r="B792" s="42"/>
      <c r="C792" s="269" t="s">
        <v>805</v>
      </c>
      <c r="D792" s="269" t="s">
        <v>399</v>
      </c>
      <c r="E792" s="270" t="s">
        <v>806</v>
      </c>
      <c r="F792" s="271" t="s">
        <v>807</v>
      </c>
      <c r="G792" s="272" t="s">
        <v>483</v>
      </c>
      <c r="H792" s="273">
        <v>22</v>
      </c>
      <c r="I792" s="274"/>
      <c r="J792" s="275">
        <f>ROUND(I792*H792,2)</f>
        <v>0</v>
      </c>
      <c r="K792" s="271" t="s">
        <v>124</v>
      </c>
      <c r="L792" s="276"/>
      <c r="M792" s="277" t="s">
        <v>19</v>
      </c>
      <c r="N792" s="278" t="s">
        <v>41</v>
      </c>
      <c r="O792" s="87"/>
      <c r="P792" s="216">
        <f>O792*H792</f>
        <v>0</v>
      </c>
      <c r="Q792" s="216">
        <v>0.002</v>
      </c>
      <c r="R792" s="216">
        <f>Q792*H792</f>
        <v>0.043999999999999997</v>
      </c>
      <c r="S792" s="216">
        <v>0</v>
      </c>
      <c r="T792" s="217">
        <f>S792*H792</f>
        <v>0</v>
      </c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R792" s="218" t="s">
        <v>202</v>
      </c>
      <c r="AT792" s="218" t="s">
        <v>399</v>
      </c>
      <c r="AU792" s="218" t="s">
        <v>80</v>
      </c>
      <c r="AY792" s="20" t="s">
        <v>118</v>
      </c>
      <c r="BE792" s="219">
        <f>IF(N792="základní",J792,0)</f>
        <v>0</v>
      </c>
      <c r="BF792" s="219">
        <f>IF(N792="snížená",J792,0)</f>
        <v>0</v>
      </c>
      <c r="BG792" s="219">
        <f>IF(N792="zákl. přenesená",J792,0)</f>
        <v>0</v>
      </c>
      <c r="BH792" s="219">
        <f>IF(N792="sníž. přenesená",J792,0)</f>
        <v>0</v>
      </c>
      <c r="BI792" s="219">
        <f>IF(N792="nulová",J792,0)</f>
        <v>0</v>
      </c>
      <c r="BJ792" s="20" t="s">
        <v>78</v>
      </c>
      <c r="BK792" s="219">
        <f>ROUND(I792*H792,2)</f>
        <v>0</v>
      </c>
      <c r="BL792" s="20" t="s">
        <v>125</v>
      </c>
      <c r="BM792" s="218" t="s">
        <v>808</v>
      </c>
    </row>
    <row r="793" s="13" customFormat="1">
      <c r="A793" s="13"/>
      <c r="B793" s="225"/>
      <c r="C793" s="226"/>
      <c r="D793" s="227" t="s">
        <v>129</v>
      </c>
      <c r="E793" s="228" t="s">
        <v>19</v>
      </c>
      <c r="F793" s="229" t="s">
        <v>809</v>
      </c>
      <c r="G793" s="226"/>
      <c r="H793" s="230">
        <v>22</v>
      </c>
      <c r="I793" s="231"/>
      <c r="J793" s="226"/>
      <c r="K793" s="226"/>
      <c r="L793" s="232"/>
      <c r="M793" s="233"/>
      <c r="N793" s="234"/>
      <c r="O793" s="234"/>
      <c r="P793" s="234"/>
      <c r="Q793" s="234"/>
      <c r="R793" s="234"/>
      <c r="S793" s="234"/>
      <c r="T793" s="235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36" t="s">
        <v>129</v>
      </c>
      <c r="AU793" s="236" t="s">
        <v>80</v>
      </c>
      <c r="AV793" s="13" t="s">
        <v>80</v>
      </c>
      <c r="AW793" s="13" t="s">
        <v>32</v>
      </c>
      <c r="AX793" s="13" t="s">
        <v>70</v>
      </c>
      <c r="AY793" s="236" t="s">
        <v>118</v>
      </c>
    </row>
    <row r="794" s="14" customFormat="1">
      <c r="A794" s="14"/>
      <c r="B794" s="237"/>
      <c r="C794" s="238"/>
      <c r="D794" s="227" t="s">
        <v>129</v>
      </c>
      <c r="E794" s="239" t="s">
        <v>19</v>
      </c>
      <c r="F794" s="240" t="s">
        <v>132</v>
      </c>
      <c r="G794" s="238"/>
      <c r="H794" s="241">
        <v>22</v>
      </c>
      <c r="I794" s="242"/>
      <c r="J794" s="238"/>
      <c r="K794" s="238"/>
      <c r="L794" s="243"/>
      <c r="M794" s="244"/>
      <c r="N794" s="245"/>
      <c r="O794" s="245"/>
      <c r="P794" s="245"/>
      <c r="Q794" s="245"/>
      <c r="R794" s="245"/>
      <c r="S794" s="245"/>
      <c r="T794" s="246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47" t="s">
        <v>129</v>
      </c>
      <c r="AU794" s="247" t="s">
        <v>80</v>
      </c>
      <c r="AV794" s="14" t="s">
        <v>125</v>
      </c>
      <c r="AW794" s="14" t="s">
        <v>32</v>
      </c>
      <c r="AX794" s="14" t="s">
        <v>78</v>
      </c>
      <c r="AY794" s="247" t="s">
        <v>118</v>
      </c>
    </row>
    <row r="795" s="2" customFormat="1" ht="16.5" customHeight="1">
      <c r="A795" s="41"/>
      <c r="B795" s="42"/>
      <c r="C795" s="207" t="s">
        <v>810</v>
      </c>
      <c r="D795" s="207" t="s">
        <v>120</v>
      </c>
      <c r="E795" s="208" t="s">
        <v>811</v>
      </c>
      <c r="F795" s="209" t="s">
        <v>812</v>
      </c>
      <c r="G795" s="210" t="s">
        <v>483</v>
      </c>
      <c r="H795" s="211">
        <v>2</v>
      </c>
      <c r="I795" s="212"/>
      <c r="J795" s="213">
        <f>ROUND(I795*H795,2)</f>
        <v>0</v>
      </c>
      <c r="K795" s="209" t="s">
        <v>124</v>
      </c>
      <c r="L795" s="47"/>
      <c r="M795" s="214" t="s">
        <v>19</v>
      </c>
      <c r="N795" s="215" t="s">
        <v>41</v>
      </c>
      <c r="O795" s="87"/>
      <c r="P795" s="216">
        <f>O795*H795</f>
        <v>0</v>
      </c>
      <c r="Q795" s="216">
        <v>0.019349999999999999</v>
      </c>
      <c r="R795" s="216">
        <f>Q795*H795</f>
        <v>0.038699999999999998</v>
      </c>
      <c r="S795" s="216">
        <v>0</v>
      </c>
      <c r="T795" s="217">
        <f>S795*H795</f>
        <v>0</v>
      </c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R795" s="218" t="s">
        <v>125</v>
      </c>
      <c r="AT795" s="218" t="s">
        <v>120</v>
      </c>
      <c r="AU795" s="218" t="s">
        <v>80</v>
      </c>
      <c r="AY795" s="20" t="s">
        <v>118</v>
      </c>
      <c r="BE795" s="219">
        <f>IF(N795="základní",J795,0)</f>
        <v>0</v>
      </c>
      <c r="BF795" s="219">
        <f>IF(N795="snížená",J795,0)</f>
        <v>0</v>
      </c>
      <c r="BG795" s="219">
        <f>IF(N795="zákl. přenesená",J795,0)</f>
        <v>0</v>
      </c>
      <c r="BH795" s="219">
        <f>IF(N795="sníž. přenesená",J795,0)</f>
        <v>0</v>
      </c>
      <c r="BI795" s="219">
        <f>IF(N795="nulová",J795,0)</f>
        <v>0</v>
      </c>
      <c r="BJ795" s="20" t="s">
        <v>78</v>
      </c>
      <c r="BK795" s="219">
        <f>ROUND(I795*H795,2)</f>
        <v>0</v>
      </c>
      <c r="BL795" s="20" t="s">
        <v>125</v>
      </c>
      <c r="BM795" s="218" t="s">
        <v>813</v>
      </c>
    </row>
    <row r="796" s="2" customFormat="1">
      <c r="A796" s="41"/>
      <c r="B796" s="42"/>
      <c r="C796" s="43"/>
      <c r="D796" s="220" t="s">
        <v>127</v>
      </c>
      <c r="E796" s="43"/>
      <c r="F796" s="221" t="s">
        <v>814</v>
      </c>
      <c r="G796" s="43"/>
      <c r="H796" s="43"/>
      <c r="I796" s="222"/>
      <c r="J796" s="43"/>
      <c r="K796" s="43"/>
      <c r="L796" s="47"/>
      <c r="M796" s="223"/>
      <c r="N796" s="224"/>
      <c r="O796" s="87"/>
      <c r="P796" s="87"/>
      <c r="Q796" s="87"/>
      <c r="R796" s="87"/>
      <c r="S796" s="87"/>
      <c r="T796" s="88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T796" s="20" t="s">
        <v>127</v>
      </c>
      <c r="AU796" s="20" t="s">
        <v>80</v>
      </c>
    </row>
    <row r="797" s="13" customFormat="1">
      <c r="A797" s="13"/>
      <c r="B797" s="225"/>
      <c r="C797" s="226"/>
      <c r="D797" s="227" t="s">
        <v>129</v>
      </c>
      <c r="E797" s="228" t="s">
        <v>19</v>
      </c>
      <c r="F797" s="229" t="s">
        <v>815</v>
      </c>
      <c r="G797" s="226"/>
      <c r="H797" s="230">
        <v>2</v>
      </c>
      <c r="I797" s="231"/>
      <c r="J797" s="226"/>
      <c r="K797" s="226"/>
      <c r="L797" s="232"/>
      <c r="M797" s="233"/>
      <c r="N797" s="234"/>
      <c r="O797" s="234"/>
      <c r="P797" s="234"/>
      <c r="Q797" s="234"/>
      <c r="R797" s="234"/>
      <c r="S797" s="234"/>
      <c r="T797" s="235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36" t="s">
        <v>129</v>
      </c>
      <c r="AU797" s="236" t="s">
        <v>80</v>
      </c>
      <c r="AV797" s="13" t="s">
        <v>80</v>
      </c>
      <c r="AW797" s="13" t="s">
        <v>32</v>
      </c>
      <c r="AX797" s="13" t="s">
        <v>70</v>
      </c>
      <c r="AY797" s="236" t="s">
        <v>118</v>
      </c>
    </row>
    <row r="798" s="14" customFormat="1">
      <c r="A798" s="14"/>
      <c r="B798" s="237"/>
      <c r="C798" s="238"/>
      <c r="D798" s="227" t="s">
        <v>129</v>
      </c>
      <c r="E798" s="239" t="s">
        <v>19</v>
      </c>
      <c r="F798" s="240" t="s">
        <v>132</v>
      </c>
      <c r="G798" s="238"/>
      <c r="H798" s="241">
        <v>2</v>
      </c>
      <c r="I798" s="242"/>
      <c r="J798" s="238"/>
      <c r="K798" s="238"/>
      <c r="L798" s="243"/>
      <c r="M798" s="244"/>
      <c r="N798" s="245"/>
      <c r="O798" s="245"/>
      <c r="P798" s="245"/>
      <c r="Q798" s="245"/>
      <c r="R798" s="245"/>
      <c r="S798" s="245"/>
      <c r="T798" s="246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47" t="s">
        <v>129</v>
      </c>
      <c r="AU798" s="247" t="s">
        <v>80</v>
      </c>
      <c r="AV798" s="14" t="s">
        <v>125</v>
      </c>
      <c r="AW798" s="14" t="s">
        <v>32</v>
      </c>
      <c r="AX798" s="14" t="s">
        <v>78</v>
      </c>
      <c r="AY798" s="247" t="s">
        <v>118</v>
      </c>
    </row>
    <row r="799" s="2" customFormat="1" ht="16.5" customHeight="1">
      <c r="A799" s="41"/>
      <c r="B799" s="42"/>
      <c r="C799" s="269" t="s">
        <v>816</v>
      </c>
      <c r="D799" s="269" t="s">
        <v>399</v>
      </c>
      <c r="E799" s="270" t="s">
        <v>817</v>
      </c>
      <c r="F799" s="271" t="s">
        <v>818</v>
      </c>
      <c r="G799" s="272" t="s">
        <v>483</v>
      </c>
      <c r="H799" s="273">
        <v>2</v>
      </c>
      <c r="I799" s="274"/>
      <c r="J799" s="275">
        <f>ROUND(I799*H799,2)</f>
        <v>0</v>
      </c>
      <c r="K799" s="271" t="s">
        <v>124</v>
      </c>
      <c r="L799" s="276"/>
      <c r="M799" s="277" t="s">
        <v>19</v>
      </c>
      <c r="N799" s="278" t="s">
        <v>41</v>
      </c>
      <c r="O799" s="87"/>
      <c r="P799" s="216">
        <f>O799*H799</f>
        <v>0</v>
      </c>
      <c r="Q799" s="216">
        <v>1.0900000000000001</v>
      </c>
      <c r="R799" s="216">
        <f>Q799*H799</f>
        <v>2.1800000000000002</v>
      </c>
      <c r="S799" s="216">
        <v>0</v>
      </c>
      <c r="T799" s="217">
        <f>S799*H799</f>
        <v>0</v>
      </c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R799" s="218" t="s">
        <v>202</v>
      </c>
      <c r="AT799" s="218" t="s">
        <v>399</v>
      </c>
      <c r="AU799" s="218" t="s">
        <v>80</v>
      </c>
      <c r="AY799" s="20" t="s">
        <v>118</v>
      </c>
      <c r="BE799" s="219">
        <f>IF(N799="základní",J799,0)</f>
        <v>0</v>
      </c>
      <c r="BF799" s="219">
        <f>IF(N799="snížená",J799,0)</f>
        <v>0</v>
      </c>
      <c r="BG799" s="219">
        <f>IF(N799="zákl. přenesená",J799,0)</f>
        <v>0</v>
      </c>
      <c r="BH799" s="219">
        <f>IF(N799="sníž. přenesená",J799,0)</f>
        <v>0</v>
      </c>
      <c r="BI799" s="219">
        <f>IF(N799="nulová",J799,0)</f>
        <v>0</v>
      </c>
      <c r="BJ799" s="20" t="s">
        <v>78</v>
      </c>
      <c r="BK799" s="219">
        <f>ROUND(I799*H799,2)</f>
        <v>0</v>
      </c>
      <c r="BL799" s="20" t="s">
        <v>125</v>
      </c>
      <c r="BM799" s="218" t="s">
        <v>819</v>
      </c>
    </row>
    <row r="800" s="2" customFormat="1" ht="16.5" customHeight="1">
      <c r="A800" s="41"/>
      <c r="B800" s="42"/>
      <c r="C800" s="269" t="s">
        <v>820</v>
      </c>
      <c r="D800" s="269" t="s">
        <v>399</v>
      </c>
      <c r="E800" s="270" t="s">
        <v>821</v>
      </c>
      <c r="F800" s="271" t="s">
        <v>822</v>
      </c>
      <c r="G800" s="272" t="s">
        <v>483</v>
      </c>
      <c r="H800" s="273">
        <v>4</v>
      </c>
      <c r="I800" s="274"/>
      <c r="J800" s="275">
        <f>ROUND(I800*H800,2)</f>
        <v>0</v>
      </c>
      <c r="K800" s="271" t="s">
        <v>124</v>
      </c>
      <c r="L800" s="276"/>
      <c r="M800" s="277" t="s">
        <v>19</v>
      </c>
      <c r="N800" s="278" t="s">
        <v>41</v>
      </c>
      <c r="O800" s="87"/>
      <c r="P800" s="216">
        <f>O800*H800</f>
        <v>0</v>
      </c>
      <c r="Q800" s="216">
        <v>0.0040000000000000001</v>
      </c>
      <c r="R800" s="216">
        <f>Q800*H800</f>
        <v>0.016</v>
      </c>
      <c r="S800" s="216">
        <v>0</v>
      </c>
      <c r="T800" s="217">
        <f>S800*H800</f>
        <v>0</v>
      </c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R800" s="218" t="s">
        <v>202</v>
      </c>
      <c r="AT800" s="218" t="s">
        <v>399</v>
      </c>
      <c r="AU800" s="218" t="s">
        <v>80</v>
      </c>
      <c r="AY800" s="20" t="s">
        <v>118</v>
      </c>
      <c r="BE800" s="219">
        <f>IF(N800="základní",J800,0)</f>
        <v>0</v>
      </c>
      <c r="BF800" s="219">
        <f>IF(N800="snížená",J800,0)</f>
        <v>0</v>
      </c>
      <c r="BG800" s="219">
        <f>IF(N800="zákl. přenesená",J800,0)</f>
        <v>0</v>
      </c>
      <c r="BH800" s="219">
        <f>IF(N800="sníž. přenesená",J800,0)</f>
        <v>0</v>
      </c>
      <c r="BI800" s="219">
        <f>IF(N800="nulová",J800,0)</f>
        <v>0</v>
      </c>
      <c r="BJ800" s="20" t="s">
        <v>78</v>
      </c>
      <c r="BK800" s="219">
        <f>ROUND(I800*H800,2)</f>
        <v>0</v>
      </c>
      <c r="BL800" s="20" t="s">
        <v>125</v>
      </c>
      <c r="BM800" s="218" t="s">
        <v>823</v>
      </c>
    </row>
    <row r="801" s="13" customFormat="1">
      <c r="A801" s="13"/>
      <c r="B801" s="225"/>
      <c r="C801" s="226"/>
      <c r="D801" s="227" t="s">
        <v>129</v>
      </c>
      <c r="E801" s="228" t="s">
        <v>19</v>
      </c>
      <c r="F801" s="229" t="s">
        <v>824</v>
      </c>
      <c r="G801" s="226"/>
      <c r="H801" s="230">
        <v>4</v>
      </c>
      <c r="I801" s="231"/>
      <c r="J801" s="226"/>
      <c r="K801" s="226"/>
      <c r="L801" s="232"/>
      <c r="M801" s="233"/>
      <c r="N801" s="234"/>
      <c r="O801" s="234"/>
      <c r="P801" s="234"/>
      <c r="Q801" s="234"/>
      <c r="R801" s="234"/>
      <c r="S801" s="234"/>
      <c r="T801" s="235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36" t="s">
        <v>129</v>
      </c>
      <c r="AU801" s="236" t="s">
        <v>80</v>
      </c>
      <c r="AV801" s="13" t="s">
        <v>80</v>
      </c>
      <c r="AW801" s="13" t="s">
        <v>32</v>
      </c>
      <c r="AX801" s="13" t="s">
        <v>70</v>
      </c>
      <c r="AY801" s="236" t="s">
        <v>118</v>
      </c>
    </row>
    <row r="802" s="14" customFormat="1">
      <c r="A802" s="14"/>
      <c r="B802" s="237"/>
      <c r="C802" s="238"/>
      <c r="D802" s="227" t="s">
        <v>129</v>
      </c>
      <c r="E802" s="239" t="s">
        <v>19</v>
      </c>
      <c r="F802" s="240" t="s">
        <v>132</v>
      </c>
      <c r="G802" s="238"/>
      <c r="H802" s="241">
        <v>4</v>
      </c>
      <c r="I802" s="242"/>
      <c r="J802" s="238"/>
      <c r="K802" s="238"/>
      <c r="L802" s="243"/>
      <c r="M802" s="244"/>
      <c r="N802" s="245"/>
      <c r="O802" s="245"/>
      <c r="P802" s="245"/>
      <c r="Q802" s="245"/>
      <c r="R802" s="245"/>
      <c r="S802" s="245"/>
      <c r="T802" s="246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47" t="s">
        <v>129</v>
      </c>
      <c r="AU802" s="247" t="s">
        <v>80</v>
      </c>
      <c r="AV802" s="14" t="s">
        <v>125</v>
      </c>
      <c r="AW802" s="14" t="s">
        <v>32</v>
      </c>
      <c r="AX802" s="14" t="s">
        <v>78</v>
      </c>
      <c r="AY802" s="247" t="s">
        <v>118</v>
      </c>
    </row>
    <row r="803" s="2" customFormat="1" ht="24.15" customHeight="1">
      <c r="A803" s="41"/>
      <c r="B803" s="42"/>
      <c r="C803" s="207" t="s">
        <v>825</v>
      </c>
      <c r="D803" s="207" t="s">
        <v>120</v>
      </c>
      <c r="E803" s="208" t="s">
        <v>826</v>
      </c>
      <c r="F803" s="209" t="s">
        <v>827</v>
      </c>
      <c r="G803" s="210" t="s">
        <v>483</v>
      </c>
      <c r="H803" s="211">
        <v>3</v>
      </c>
      <c r="I803" s="212"/>
      <c r="J803" s="213">
        <f>ROUND(I803*H803,2)</f>
        <v>0</v>
      </c>
      <c r="K803" s="209" t="s">
        <v>124</v>
      </c>
      <c r="L803" s="47"/>
      <c r="M803" s="214" t="s">
        <v>19</v>
      </c>
      <c r="N803" s="215" t="s">
        <v>41</v>
      </c>
      <c r="O803" s="87"/>
      <c r="P803" s="216">
        <f>O803*H803</f>
        <v>0</v>
      </c>
      <c r="Q803" s="216">
        <v>0.10863</v>
      </c>
      <c r="R803" s="216">
        <f>Q803*H803</f>
        <v>0.32589000000000001</v>
      </c>
      <c r="S803" s="216">
        <v>0</v>
      </c>
      <c r="T803" s="217">
        <f>S803*H803</f>
        <v>0</v>
      </c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R803" s="218" t="s">
        <v>125</v>
      </c>
      <c r="AT803" s="218" t="s">
        <v>120</v>
      </c>
      <c r="AU803" s="218" t="s">
        <v>80</v>
      </c>
      <c r="AY803" s="20" t="s">
        <v>118</v>
      </c>
      <c r="BE803" s="219">
        <f>IF(N803="základní",J803,0)</f>
        <v>0</v>
      </c>
      <c r="BF803" s="219">
        <f>IF(N803="snížená",J803,0)</f>
        <v>0</v>
      </c>
      <c r="BG803" s="219">
        <f>IF(N803="zákl. přenesená",J803,0)</f>
        <v>0</v>
      </c>
      <c r="BH803" s="219">
        <f>IF(N803="sníž. přenesená",J803,0)</f>
        <v>0</v>
      </c>
      <c r="BI803" s="219">
        <f>IF(N803="nulová",J803,0)</f>
        <v>0</v>
      </c>
      <c r="BJ803" s="20" t="s">
        <v>78</v>
      </c>
      <c r="BK803" s="219">
        <f>ROUND(I803*H803,2)</f>
        <v>0</v>
      </c>
      <c r="BL803" s="20" t="s">
        <v>125</v>
      </c>
      <c r="BM803" s="218" t="s">
        <v>828</v>
      </c>
    </row>
    <row r="804" s="2" customFormat="1">
      <c r="A804" s="41"/>
      <c r="B804" s="42"/>
      <c r="C804" s="43"/>
      <c r="D804" s="220" t="s">
        <v>127</v>
      </c>
      <c r="E804" s="43"/>
      <c r="F804" s="221" t="s">
        <v>829</v>
      </c>
      <c r="G804" s="43"/>
      <c r="H804" s="43"/>
      <c r="I804" s="222"/>
      <c r="J804" s="43"/>
      <c r="K804" s="43"/>
      <c r="L804" s="47"/>
      <c r="M804" s="223"/>
      <c r="N804" s="224"/>
      <c r="O804" s="87"/>
      <c r="P804" s="87"/>
      <c r="Q804" s="87"/>
      <c r="R804" s="87"/>
      <c r="S804" s="87"/>
      <c r="T804" s="88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T804" s="20" t="s">
        <v>127</v>
      </c>
      <c r="AU804" s="20" t="s">
        <v>80</v>
      </c>
    </row>
    <row r="805" s="13" customFormat="1">
      <c r="A805" s="13"/>
      <c r="B805" s="225"/>
      <c r="C805" s="226"/>
      <c r="D805" s="227" t="s">
        <v>129</v>
      </c>
      <c r="E805" s="228" t="s">
        <v>19</v>
      </c>
      <c r="F805" s="229" t="s">
        <v>830</v>
      </c>
      <c r="G805" s="226"/>
      <c r="H805" s="230">
        <v>3</v>
      </c>
      <c r="I805" s="231"/>
      <c r="J805" s="226"/>
      <c r="K805" s="226"/>
      <c r="L805" s="232"/>
      <c r="M805" s="233"/>
      <c r="N805" s="234"/>
      <c r="O805" s="234"/>
      <c r="P805" s="234"/>
      <c r="Q805" s="234"/>
      <c r="R805" s="234"/>
      <c r="S805" s="234"/>
      <c r="T805" s="235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36" t="s">
        <v>129</v>
      </c>
      <c r="AU805" s="236" t="s">
        <v>80</v>
      </c>
      <c r="AV805" s="13" t="s">
        <v>80</v>
      </c>
      <c r="AW805" s="13" t="s">
        <v>32</v>
      </c>
      <c r="AX805" s="13" t="s">
        <v>70</v>
      </c>
      <c r="AY805" s="236" t="s">
        <v>118</v>
      </c>
    </row>
    <row r="806" s="14" customFormat="1">
      <c r="A806" s="14"/>
      <c r="B806" s="237"/>
      <c r="C806" s="238"/>
      <c r="D806" s="227" t="s">
        <v>129</v>
      </c>
      <c r="E806" s="239" t="s">
        <v>19</v>
      </c>
      <c r="F806" s="240" t="s">
        <v>132</v>
      </c>
      <c r="G806" s="238"/>
      <c r="H806" s="241">
        <v>3</v>
      </c>
      <c r="I806" s="242"/>
      <c r="J806" s="238"/>
      <c r="K806" s="238"/>
      <c r="L806" s="243"/>
      <c r="M806" s="244"/>
      <c r="N806" s="245"/>
      <c r="O806" s="245"/>
      <c r="P806" s="245"/>
      <c r="Q806" s="245"/>
      <c r="R806" s="245"/>
      <c r="S806" s="245"/>
      <c r="T806" s="246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47" t="s">
        <v>129</v>
      </c>
      <c r="AU806" s="247" t="s">
        <v>80</v>
      </c>
      <c r="AV806" s="14" t="s">
        <v>125</v>
      </c>
      <c r="AW806" s="14" t="s">
        <v>32</v>
      </c>
      <c r="AX806" s="14" t="s">
        <v>78</v>
      </c>
      <c r="AY806" s="247" t="s">
        <v>118</v>
      </c>
    </row>
    <row r="807" s="2" customFormat="1" ht="24.15" customHeight="1">
      <c r="A807" s="41"/>
      <c r="B807" s="42"/>
      <c r="C807" s="207" t="s">
        <v>831</v>
      </c>
      <c r="D807" s="207" t="s">
        <v>120</v>
      </c>
      <c r="E807" s="208" t="s">
        <v>832</v>
      </c>
      <c r="F807" s="209" t="s">
        <v>833</v>
      </c>
      <c r="G807" s="210" t="s">
        <v>483</v>
      </c>
      <c r="H807" s="211">
        <v>3</v>
      </c>
      <c r="I807" s="212"/>
      <c r="J807" s="213">
        <f>ROUND(I807*H807,2)</f>
        <v>0</v>
      </c>
      <c r="K807" s="209" t="s">
        <v>124</v>
      </c>
      <c r="L807" s="47"/>
      <c r="M807" s="214" t="s">
        <v>19</v>
      </c>
      <c r="N807" s="215" t="s">
        <v>41</v>
      </c>
      <c r="O807" s="87"/>
      <c r="P807" s="216">
        <f>O807*H807</f>
        <v>0</v>
      </c>
      <c r="Q807" s="216">
        <v>0.012120000000000001</v>
      </c>
      <c r="R807" s="216">
        <f>Q807*H807</f>
        <v>0.036360000000000003</v>
      </c>
      <c r="S807" s="216">
        <v>0</v>
      </c>
      <c r="T807" s="217">
        <f>S807*H807</f>
        <v>0</v>
      </c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R807" s="218" t="s">
        <v>125</v>
      </c>
      <c r="AT807" s="218" t="s">
        <v>120</v>
      </c>
      <c r="AU807" s="218" t="s">
        <v>80</v>
      </c>
      <c r="AY807" s="20" t="s">
        <v>118</v>
      </c>
      <c r="BE807" s="219">
        <f>IF(N807="základní",J807,0)</f>
        <v>0</v>
      </c>
      <c r="BF807" s="219">
        <f>IF(N807="snížená",J807,0)</f>
        <v>0</v>
      </c>
      <c r="BG807" s="219">
        <f>IF(N807="zákl. přenesená",J807,0)</f>
        <v>0</v>
      </c>
      <c r="BH807" s="219">
        <f>IF(N807="sníž. přenesená",J807,0)</f>
        <v>0</v>
      </c>
      <c r="BI807" s="219">
        <f>IF(N807="nulová",J807,0)</f>
        <v>0</v>
      </c>
      <c r="BJ807" s="20" t="s">
        <v>78</v>
      </c>
      <c r="BK807" s="219">
        <f>ROUND(I807*H807,2)</f>
        <v>0</v>
      </c>
      <c r="BL807" s="20" t="s">
        <v>125</v>
      </c>
      <c r="BM807" s="218" t="s">
        <v>834</v>
      </c>
    </row>
    <row r="808" s="2" customFormat="1">
      <c r="A808" s="41"/>
      <c r="B808" s="42"/>
      <c r="C808" s="43"/>
      <c r="D808" s="220" t="s">
        <v>127</v>
      </c>
      <c r="E808" s="43"/>
      <c r="F808" s="221" t="s">
        <v>835</v>
      </c>
      <c r="G808" s="43"/>
      <c r="H808" s="43"/>
      <c r="I808" s="222"/>
      <c r="J808" s="43"/>
      <c r="K808" s="43"/>
      <c r="L808" s="47"/>
      <c r="M808" s="223"/>
      <c r="N808" s="224"/>
      <c r="O808" s="87"/>
      <c r="P808" s="87"/>
      <c r="Q808" s="87"/>
      <c r="R808" s="87"/>
      <c r="S808" s="87"/>
      <c r="T808" s="88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T808" s="20" t="s">
        <v>127</v>
      </c>
      <c r="AU808" s="20" t="s">
        <v>80</v>
      </c>
    </row>
    <row r="809" s="2" customFormat="1" ht="24.15" customHeight="1">
      <c r="A809" s="41"/>
      <c r="B809" s="42"/>
      <c r="C809" s="207" t="s">
        <v>836</v>
      </c>
      <c r="D809" s="207" t="s">
        <v>120</v>
      </c>
      <c r="E809" s="208" t="s">
        <v>837</v>
      </c>
      <c r="F809" s="209" t="s">
        <v>838</v>
      </c>
      <c r="G809" s="210" t="s">
        <v>483</v>
      </c>
      <c r="H809" s="211">
        <v>3</v>
      </c>
      <c r="I809" s="212"/>
      <c r="J809" s="213">
        <f>ROUND(I809*H809,2)</f>
        <v>0</v>
      </c>
      <c r="K809" s="209" t="s">
        <v>124</v>
      </c>
      <c r="L809" s="47"/>
      <c r="M809" s="214" t="s">
        <v>19</v>
      </c>
      <c r="N809" s="215" t="s">
        <v>41</v>
      </c>
      <c r="O809" s="87"/>
      <c r="P809" s="216">
        <f>O809*H809</f>
        <v>0</v>
      </c>
      <c r="Q809" s="216">
        <v>0</v>
      </c>
      <c r="R809" s="216">
        <f>Q809*H809</f>
        <v>0</v>
      </c>
      <c r="S809" s="216">
        <v>0</v>
      </c>
      <c r="T809" s="217">
        <f>S809*H809</f>
        <v>0</v>
      </c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R809" s="218" t="s">
        <v>125</v>
      </c>
      <c r="AT809" s="218" t="s">
        <v>120</v>
      </c>
      <c r="AU809" s="218" t="s">
        <v>80</v>
      </c>
      <c r="AY809" s="20" t="s">
        <v>118</v>
      </c>
      <c r="BE809" s="219">
        <f>IF(N809="základní",J809,0)</f>
        <v>0</v>
      </c>
      <c r="BF809" s="219">
        <f>IF(N809="snížená",J809,0)</f>
        <v>0</v>
      </c>
      <c r="BG809" s="219">
        <f>IF(N809="zákl. přenesená",J809,0)</f>
        <v>0</v>
      </c>
      <c r="BH809" s="219">
        <f>IF(N809="sníž. přenesená",J809,0)</f>
        <v>0</v>
      </c>
      <c r="BI809" s="219">
        <f>IF(N809="nulová",J809,0)</f>
        <v>0</v>
      </c>
      <c r="BJ809" s="20" t="s">
        <v>78</v>
      </c>
      <c r="BK809" s="219">
        <f>ROUND(I809*H809,2)</f>
        <v>0</v>
      </c>
      <c r="BL809" s="20" t="s">
        <v>125</v>
      </c>
      <c r="BM809" s="218" t="s">
        <v>839</v>
      </c>
    </row>
    <row r="810" s="2" customFormat="1">
      <c r="A810" s="41"/>
      <c r="B810" s="42"/>
      <c r="C810" s="43"/>
      <c r="D810" s="220" t="s">
        <v>127</v>
      </c>
      <c r="E810" s="43"/>
      <c r="F810" s="221" t="s">
        <v>840</v>
      </c>
      <c r="G810" s="43"/>
      <c r="H810" s="43"/>
      <c r="I810" s="222"/>
      <c r="J810" s="43"/>
      <c r="K810" s="43"/>
      <c r="L810" s="47"/>
      <c r="M810" s="223"/>
      <c r="N810" s="224"/>
      <c r="O810" s="87"/>
      <c r="P810" s="87"/>
      <c r="Q810" s="87"/>
      <c r="R810" s="87"/>
      <c r="S810" s="87"/>
      <c r="T810" s="88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T810" s="20" t="s">
        <v>127</v>
      </c>
      <c r="AU810" s="20" t="s">
        <v>80</v>
      </c>
    </row>
    <row r="811" s="2" customFormat="1" ht="24.15" customHeight="1">
      <c r="A811" s="41"/>
      <c r="B811" s="42"/>
      <c r="C811" s="207" t="s">
        <v>841</v>
      </c>
      <c r="D811" s="207" t="s">
        <v>120</v>
      </c>
      <c r="E811" s="208" t="s">
        <v>842</v>
      </c>
      <c r="F811" s="209" t="s">
        <v>843</v>
      </c>
      <c r="G811" s="210" t="s">
        <v>483</v>
      </c>
      <c r="H811" s="211">
        <v>3</v>
      </c>
      <c r="I811" s="212"/>
      <c r="J811" s="213">
        <f>ROUND(I811*H811,2)</f>
        <v>0</v>
      </c>
      <c r="K811" s="209" t="s">
        <v>124</v>
      </c>
      <c r="L811" s="47"/>
      <c r="M811" s="214" t="s">
        <v>19</v>
      </c>
      <c r="N811" s="215" t="s">
        <v>41</v>
      </c>
      <c r="O811" s="87"/>
      <c r="P811" s="216">
        <f>O811*H811</f>
        <v>0</v>
      </c>
      <c r="Q811" s="216">
        <v>0.21007999999999999</v>
      </c>
      <c r="R811" s="216">
        <f>Q811*H811</f>
        <v>0.63023999999999991</v>
      </c>
      <c r="S811" s="216">
        <v>0</v>
      </c>
      <c r="T811" s="217">
        <f>S811*H811</f>
        <v>0</v>
      </c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R811" s="218" t="s">
        <v>125</v>
      </c>
      <c r="AT811" s="218" t="s">
        <v>120</v>
      </c>
      <c r="AU811" s="218" t="s">
        <v>80</v>
      </c>
      <c r="AY811" s="20" t="s">
        <v>118</v>
      </c>
      <c r="BE811" s="219">
        <f>IF(N811="základní",J811,0)</f>
        <v>0</v>
      </c>
      <c r="BF811" s="219">
        <f>IF(N811="snížená",J811,0)</f>
        <v>0</v>
      </c>
      <c r="BG811" s="219">
        <f>IF(N811="zákl. přenesená",J811,0)</f>
        <v>0</v>
      </c>
      <c r="BH811" s="219">
        <f>IF(N811="sníž. přenesená",J811,0)</f>
        <v>0</v>
      </c>
      <c r="BI811" s="219">
        <f>IF(N811="nulová",J811,0)</f>
        <v>0</v>
      </c>
      <c r="BJ811" s="20" t="s">
        <v>78</v>
      </c>
      <c r="BK811" s="219">
        <f>ROUND(I811*H811,2)</f>
        <v>0</v>
      </c>
      <c r="BL811" s="20" t="s">
        <v>125</v>
      </c>
      <c r="BM811" s="218" t="s">
        <v>844</v>
      </c>
    </row>
    <row r="812" s="2" customFormat="1">
      <c r="A812" s="41"/>
      <c r="B812" s="42"/>
      <c r="C812" s="43"/>
      <c r="D812" s="220" t="s">
        <v>127</v>
      </c>
      <c r="E812" s="43"/>
      <c r="F812" s="221" t="s">
        <v>845</v>
      </c>
      <c r="G812" s="43"/>
      <c r="H812" s="43"/>
      <c r="I812" s="222"/>
      <c r="J812" s="43"/>
      <c r="K812" s="43"/>
      <c r="L812" s="47"/>
      <c r="M812" s="223"/>
      <c r="N812" s="224"/>
      <c r="O812" s="87"/>
      <c r="P812" s="87"/>
      <c r="Q812" s="87"/>
      <c r="R812" s="87"/>
      <c r="S812" s="87"/>
      <c r="T812" s="88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T812" s="20" t="s">
        <v>127</v>
      </c>
      <c r="AU812" s="20" t="s">
        <v>80</v>
      </c>
    </row>
    <row r="813" s="2" customFormat="1" ht="16.5" customHeight="1">
      <c r="A813" s="41"/>
      <c r="B813" s="42"/>
      <c r="C813" s="207" t="s">
        <v>846</v>
      </c>
      <c r="D813" s="207" t="s">
        <v>120</v>
      </c>
      <c r="E813" s="208" t="s">
        <v>847</v>
      </c>
      <c r="F813" s="209" t="s">
        <v>848</v>
      </c>
      <c r="G813" s="210" t="s">
        <v>483</v>
      </c>
      <c r="H813" s="211">
        <v>13</v>
      </c>
      <c r="I813" s="212"/>
      <c r="J813" s="213">
        <f>ROUND(I813*H813,2)</f>
        <v>0</v>
      </c>
      <c r="K813" s="209" t="s">
        <v>124</v>
      </c>
      <c r="L813" s="47"/>
      <c r="M813" s="214" t="s">
        <v>19</v>
      </c>
      <c r="N813" s="215" t="s">
        <v>41</v>
      </c>
      <c r="O813" s="87"/>
      <c r="P813" s="216">
        <f>O813*H813</f>
        <v>0</v>
      </c>
      <c r="Q813" s="216">
        <v>0</v>
      </c>
      <c r="R813" s="216">
        <f>Q813*H813</f>
        <v>0</v>
      </c>
      <c r="S813" s="216">
        <v>0.10000000000000001</v>
      </c>
      <c r="T813" s="217">
        <f>S813*H813</f>
        <v>1.3</v>
      </c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R813" s="218" t="s">
        <v>125</v>
      </c>
      <c r="AT813" s="218" t="s">
        <v>120</v>
      </c>
      <c r="AU813" s="218" t="s">
        <v>80</v>
      </c>
      <c r="AY813" s="20" t="s">
        <v>118</v>
      </c>
      <c r="BE813" s="219">
        <f>IF(N813="základní",J813,0)</f>
        <v>0</v>
      </c>
      <c r="BF813" s="219">
        <f>IF(N813="snížená",J813,0)</f>
        <v>0</v>
      </c>
      <c r="BG813" s="219">
        <f>IF(N813="zákl. přenesená",J813,0)</f>
        <v>0</v>
      </c>
      <c r="BH813" s="219">
        <f>IF(N813="sníž. přenesená",J813,0)</f>
        <v>0</v>
      </c>
      <c r="BI813" s="219">
        <f>IF(N813="nulová",J813,0)</f>
        <v>0</v>
      </c>
      <c r="BJ813" s="20" t="s">
        <v>78</v>
      </c>
      <c r="BK813" s="219">
        <f>ROUND(I813*H813,2)</f>
        <v>0</v>
      </c>
      <c r="BL813" s="20" t="s">
        <v>125</v>
      </c>
      <c r="BM813" s="218" t="s">
        <v>849</v>
      </c>
    </row>
    <row r="814" s="2" customFormat="1">
      <c r="A814" s="41"/>
      <c r="B814" s="42"/>
      <c r="C814" s="43"/>
      <c r="D814" s="220" t="s">
        <v>127</v>
      </c>
      <c r="E814" s="43"/>
      <c r="F814" s="221" t="s">
        <v>850</v>
      </c>
      <c r="G814" s="43"/>
      <c r="H814" s="43"/>
      <c r="I814" s="222"/>
      <c r="J814" s="43"/>
      <c r="K814" s="43"/>
      <c r="L814" s="47"/>
      <c r="M814" s="223"/>
      <c r="N814" s="224"/>
      <c r="O814" s="87"/>
      <c r="P814" s="87"/>
      <c r="Q814" s="87"/>
      <c r="R814" s="87"/>
      <c r="S814" s="87"/>
      <c r="T814" s="88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T814" s="20" t="s">
        <v>127</v>
      </c>
      <c r="AU814" s="20" t="s">
        <v>80</v>
      </c>
    </row>
    <row r="815" s="2" customFormat="1" ht="21.75" customHeight="1">
      <c r="A815" s="41"/>
      <c r="B815" s="42"/>
      <c r="C815" s="207" t="s">
        <v>851</v>
      </c>
      <c r="D815" s="207" t="s">
        <v>120</v>
      </c>
      <c r="E815" s="208" t="s">
        <v>852</v>
      </c>
      <c r="F815" s="209" t="s">
        <v>853</v>
      </c>
      <c r="G815" s="210" t="s">
        <v>483</v>
      </c>
      <c r="H815" s="211">
        <v>13</v>
      </c>
      <c r="I815" s="212"/>
      <c r="J815" s="213">
        <f>ROUND(I815*H815,2)</f>
        <v>0</v>
      </c>
      <c r="K815" s="209" t="s">
        <v>124</v>
      </c>
      <c r="L815" s="47"/>
      <c r="M815" s="214" t="s">
        <v>19</v>
      </c>
      <c r="N815" s="215" t="s">
        <v>41</v>
      </c>
      <c r="O815" s="87"/>
      <c r="P815" s="216">
        <f>O815*H815</f>
        <v>0</v>
      </c>
      <c r="Q815" s="216">
        <v>0.089999999999999997</v>
      </c>
      <c r="R815" s="216">
        <f>Q815*H815</f>
        <v>1.1699999999999999</v>
      </c>
      <c r="S815" s="216">
        <v>0</v>
      </c>
      <c r="T815" s="217">
        <f>S815*H815</f>
        <v>0</v>
      </c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R815" s="218" t="s">
        <v>125</v>
      </c>
      <c r="AT815" s="218" t="s">
        <v>120</v>
      </c>
      <c r="AU815" s="218" t="s">
        <v>80</v>
      </c>
      <c r="AY815" s="20" t="s">
        <v>118</v>
      </c>
      <c r="BE815" s="219">
        <f>IF(N815="základní",J815,0)</f>
        <v>0</v>
      </c>
      <c r="BF815" s="219">
        <f>IF(N815="snížená",J815,0)</f>
        <v>0</v>
      </c>
      <c r="BG815" s="219">
        <f>IF(N815="zákl. přenesená",J815,0)</f>
        <v>0</v>
      </c>
      <c r="BH815" s="219">
        <f>IF(N815="sníž. přenesená",J815,0)</f>
        <v>0</v>
      </c>
      <c r="BI815" s="219">
        <f>IF(N815="nulová",J815,0)</f>
        <v>0</v>
      </c>
      <c r="BJ815" s="20" t="s">
        <v>78</v>
      </c>
      <c r="BK815" s="219">
        <f>ROUND(I815*H815,2)</f>
        <v>0</v>
      </c>
      <c r="BL815" s="20" t="s">
        <v>125</v>
      </c>
      <c r="BM815" s="218" t="s">
        <v>854</v>
      </c>
    </row>
    <row r="816" s="2" customFormat="1">
      <c r="A816" s="41"/>
      <c r="B816" s="42"/>
      <c r="C816" s="43"/>
      <c r="D816" s="220" t="s">
        <v>127</v>
      </c>
      <c r="E816" s="43"/>
      <c r="F816" s="221" t="s">
        <v>855</v>
      </c>
      <c r="G816" s="43"/>
      <c r="H816" s="43"/>
      <c r="I816" s="222"/>
      <c r="J816" s="43"/>
      <c r="K816" s="43"/>
      <c r="L816" s="47"/>
      <c r="M816" s="223"/>
      <c r="N816" s="224"/>
      <c r="O816" s="87"/>
      <c r="P816" s="87"/>
      <c r="Q816" s="87"/>
      <c r="R816" s="87"/>
      <c r="S816" s="87"/>
      <c r="T816" s="88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T816" s="20" t="s">
        <v>127</v>
      </c>
      <c r="AU816" s="20" t="s">
        <v>80</v>
      </c>
    </row>
    <row r="817" s="13" customFormat="1">
      <c r="A817" s="13"/>
      <c r="B817" s="225"/>
      <c r="C817" s="226"/>
      <c r="D817" s="227" t="s">
        <v>129</v>
      </c>
      <c r="E817" s="228" t="s">
        <v>19</v>
      </c>
      <c r="F817" s="229" t="s">
        <v>856</v>
      </c>
      <c r="G817" s="226"/>
      <c r="H817" s="230">
        <v>13</v>
      </c>
      <c r="I817" s="231"/>
      <c r="J817" s="226"/>
      <c r="K817" s="226"/>
      <c r="L817" s="232"/>
      <c r="M817" s="233"/>
      <c r="N817" s="234"/>
      <c r="O817" s="234"/>
      <c r="P817" s="234"/>
      <c r="Q817" s="234"/>
      <c r="R817" s="234"/>
      <c r="S817" s="234"/>
      <c r="T817" s="235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36" t="s">
        <v>129</v>
      </c>
      <c r="AU817" s="236" t="s">
        <v>80</v>
      </c>
      <c r="AV817" s="13" t="s">
        <v>80</v>
      </c>
      <c r="AW817" s="13" t="s">
        <v>32</v>
      </c>
      <c r="AX817" s="13" t="s">
        <v>70</v>
      </c>
      <c r="AY817" s="236" t="s">
        <v>118</v>
      </c>
    </row>
    <row r="818" s="14" customFormat="1">
      <c r="A818" s="14"/>
      <c r="B818" s="237"/>
      <c r="C818" s="238"/>
      <c r="D818" s="227" t="s">
        <v>129</v>
      </c>
      <c r="E818" s="239" t="s">
        <v>19</v>
      </c>
      <c r="F818" s="240" t="s">
        <v>132</v>
      </c>
      <c r="G818" s="238"/>
      <c r="H818" s="241">
        <v>13</v>
      </c>
      <c r="I818" s="242"/>
      <c r="J818" s="238"/>
      <c r="K818" s="238"/>
      <c r="L818" s="243"/>
      <c r="M818" s="244"/>
      <c r="N818" s="245"/>
      <c r="O818" s="245"/>
      <c r="P818" s="245"/>
      <c r="Q818" s="245"/>
      <c r="R818" s="245"/>
      <c r="S818" s="245"/>
      <c r="T818" s="246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47" t="s">
        <v>129</v>
      </c>
      <c r="AU818" s="247" t="s">
        <v>80</v>
      </c>
      <c r="AV818" s="14" t="s">
        <v>125</v>
      </c>
      <c r="AW818" s="14" t="s">
        <v>32</v>
      </c>
      <c r="AX818" s="14" t="s">
        <v>78</v>
      </c>
      <c r="AY818" s="247" t="s">
        <v>118</v>
      </c>
    </row>
    <row r="819" s="2" customFormat="1" ht="16.5" customHeight="1">
      <c r="A819" s="41"/>
      <c r="B819" s="42"/>
      <c r="C819" s="269" t="s">
        <v>857</v>
      </c>
      <c r="D819" s="269" t="s">
        <v>399</v>
      </c>
      <c r="E819" s="270" t="s">
        <v>858</v>
      </c>
      <c r="F819" s="271" t="s">
        <v>859</v>
      </c>
      <c r="G819" s="272" t="s">
        <v>483</v>
      </c>
      <c r="H819" s="273">
        <v>13</v>
      </c>
      <c r="I819" s="274"/>
      <c r="J819" s="275">
        <f>ROUND(I819*H819,2)</f>
        <v>0</v>
      </c>
      <c r="K819" s="271" t="s">
        <v>124</v>
      </c>
      <c r="L819" s="276"/>
      <c r="M819" s="277" t="s">
        <v>19</v>
      </c>
      <c r="N819" s="278" t="s">
        <v>41</v>
      </c>
      <c r="O819" s="87"/>
      <c r="P819" s="216">
        <f>O819*H819</f>
        <v>0</v>
      </c>
      <c r="Q819" s="216">
        <v>0.056300000000000003</v>
      </c>
      <c r="R819" s="216">
        <f>Q819*H819</f>
        <v>0.7319</v>
      </c>
      <c r="S819" s="216">
        <v>0</v>
      </c>
      <c r="T819" s="217">
        <f>S819*H819</f>
        <v>0</v>
      </c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R819" s="218" t="s">
        <v>202</v>
      </c>
      <c r="AT819" s="218" t="s">
        <v>399</v>
      </c>
      <c r="AU819" s="218" t="s">
        <v>80</v>
      </c>
      <c r="AY819" s="20" t="s">
        <v>118</v>
      </c>
      <c r="BE819" s="219">
        <f>IF(N819="základní",J819,0)</f>
        <v>0</v>
      </c>
      <c r="BF819" s="219">
        <f>IF(N819="snížená",J819,0)</f>
        <v>0</v>
      </c>
      <c r="BG819" s="219">
        <f>IF(N819="zákl. přenesená",J819,0)</f>
        <v>0</v>
      </c>
      <c r="BH819" s="219">
        <f>IF(N819="sníž. přenesená",J819,0)</f>
        <v>0</v>
      </c>
      <c r="BI819" s="219">
        <f>IF(N819="nulová",J819,0)</f>
        <v>0</v>
      </c>
      <c r="BJ819" s="20" t="s">
        <v>78</v>
      </c>
      <c r="BK819" s="219">
        <f>ROUND(I819*H819,2)</f>
        <v>0</v>
      </c>
      <c r="BL819" s="20" t="s">
        <v>125</v>
      </c>
      <c r="BM819" s="218" t="s">
        <v>860</v>
      </c>
    </row>
    <row r="820" s="2" customFormat="1" ht="16.5" customHeight="1">
      <c r="A820" s="41"/>
      <c r="B820" s="42"/>
      <c r="C820" s="207" t="s">
        <v>861</v>
      </c>
      <c r="D820" s="207" t="s">
        <v>120</v>
      </c>
      <c r="E820" s="208" t="s">
        <v>862</v>
      </c>
      <c r="F820" s="209" t="s">
        <v>863</v>
      </c>
      <c r="G820" s="210" t="s">
        <v>238</v>
      </c>
      <c r="H820" s="211">
        <v>2.7799999999999998</v>
      </c>
      <c r="I820" s="212"/>
      <c r="J820" s="213">
        <f>ROUND(I820*H820,2)</f>
        <v>0</v>
      </c>
      <c r="K820" s="209" t="s">
        <v>124</v>
      </c>
      <c r="L820" s="47"/>
      <c r="M820" s="214" t="s">
        <v>19</v>
      </c>
      <c r="N820" s="215" t="s">
        <v>41</v>
      </c>
      <c r="O820" s="87"/>
      <c r="P820" s="216">
        <f>O820*H820</f>
        <v>0</v>
      </c>
      <c r="Q820" s="216">
        <v>0</v>
      </c>
      <c r="R820" s="216">
        <f>Q820*H820</f>
        <v>0</v>
      </c>
      <c r="S820" s="216">
        <v>0</v>
      </c>
      <c r="T820" s="217">
        <f>S820*H820</f>
        <v>0</v>
      </c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R820" s="218" t="s">
        <v>125</v>
      </c>
      <c r="AT820" s="218" t="s">
        <v>120</v>
      </c>
      <c r="AU820" s="218" t="s">
        <v>80</v>
      </c>
      <c r="AY820" s="20" t="s">
        <v>118</v>
      </c>
      <c r="BE820" s="219">
        <f>IF(N820="základní",J820,0)</f>
        <v>0</v>
      </c>
      <c r="BF820" s="219">
        <f>IF(N820="snížená",J820,0)</f>
        <v>0</v>
      </c>
      <c r="BG820" s="219">
        <f>IF(N820="zákl. přenesená",J820,0)</f>
        <v>0</v>
      </c>
      <c r="BH820" s="219">
        <f>IF(N820="sníž. přenesená",J820,0)</f>
        <v>0</v>
      </c>
      <c r="BI820" s="219">
        <f>IF(N820="nulová",J820,0)</f>
        <v>0</v>
      </c>
      <c r="BJ820" s="20" t="s">
        <v>78</v>
      </c>
      <c r="BK820" s="219">
        <f>ROUND(I820*H820,2)</f>
        <v>0</v>
      </c>
      <c r="BL820" s="20" t="s">
        <v>125</v>
      </c>
      <c r="BM820" s="218" t="s">
        <v>864</v>
      </c>
    </row>
    <row r="821" s="2" customFormat="1">
      <c r="A821" s="41"/>
      <c r="B821" s="42"/>
      <c r="C821" s="43"/>
      <c r="D821" s="220" t="s">
        <v>127</v>
      </c>
      <c r="E821" s="43"/>
      <c r="F821" s="221" t="s">
        <v>865</v>
      </c>
      <c r="G821" s="43"/>
      <c r="H821" s="43"/>
      <c r="I821" s="222"/>
      <c r="J821" s="43"/>
      <c r="K821" s="43"/>
      <c r="L821" s="47"/>
      <c r="M821" s="223"/>
      <c r="N821" s="224"/>
      <c r="O821" s="87"/>
      <c r="P821" s="87"/>
      <c r="Q821" s="87"/>
      <c r="R821" s="87"/>
      <c r="S821" s="87"/>
      <c r="T821" s="88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T821" s="20" t="s">
        <v>127</v>
      </c>
      <c r="AU821" s="20" t="s">
        <v>80</v>
      </c>
    </row>
    <row r="822" s="13" customFormat="1">
      <c r="A822" s="13"/>
      <c r="B822" s="225"/>
      <c r="C822" s="226"/>
      <c r="D822" s="227" t="s">
        <v>129</v>
      </c>
      <c r="E822" s="228" t="s">
        <v>19</v>
      </c>
      <c r="F822" s="229" t="s">
        <v>866</v>
      </c>
      <c r="G822" s="226"/>
      <c r="H822" s="230">
        <v>1.2</v>
      </c>
      <c r="I822" s="231"/>
      <c r="J822" s="226"/>
      <c r="K822" s="226"/>
      <c r="L822" s="232"/>
      <c r="M822" s="233"/>
      <c r="N822" s="234"/>
      <c r="O822" s="234"/>
      <c r="P822" s="234"/>
      <c r="Q822" s="234"/>
      <c r="R822" s="234"/>
      <c r="S822" s="234"/>
      <c r="T822" s="235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36" t="s">
        <v>129</v>
      </c>
      <c r="AU822" s="236" t="s">
        <v>80</v>
      </c>
      <c r="AV822" s="13" t="s">
        <v>80</v>
      </c>
      <c r="AW822" s="13" t="s">
        <v>32</v>
      </c>
      <c r="AX822" s="13" t="s">
        <v>70</v>
      </c>
      <c r="AY822" s="236" t="s">
        <v>118</v>
      </c>
    </row>
    <row r="823" s="13" customFormat="1">
      <c r="A823" s="13"/>
      <c r="B823" s="225"/>
      <c r="C823" s="226"/>
      <c r="D823" s="227" t="s">
        <v>129</v>
      </c>
      <c r="E823" s="228" t="s">
        <v>19</v>
      </c>
      <c r="F823" s="229" t="s">
        <v>867</v>
      </c>
      <c r="G823" s="226"/>
      <c r="H823" s="230">
        <v>1.0800000000000001</v>
      </c>
      <c r="I823" s="231"/>
      <c r="J823" s="226"/>
      <c r="K823" s="226"/>
      <c r="L823" s="232"/>
      <c r="M823" s="233"/>
      <c r="N823" s="234"/>
      <c r="O823" s="234"/>
      <c r="P823" s="234"/>
      <c r="Q823" s="234"/>
      <c r="R823" s="234"/>
      <c r="S823" s="234"/>
      <c r="T823" s="235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36" t="s">
        <v>129</v>
      </c>
      <c r="AU823" s="236" t="s">
        <v>80</v>
      </c>
      <c r="AV823" s="13" t="s">
        <v>80</v>
      </c>
      <c r="AW823" s="13" t="s">
        <v>32</v>
      </c>
      <c r="AX823" s="13" t="s">
        <v>70</v>
      </c>
      <c r="AY823" s="236" t="s">
        <v>118</v>
      </c>
    </row>
    <row r="824" s="13" customFormat="1">
      <c r="A824" s="13"/>
      <c r="B824" s="225"/>
      <c r="C824" s="226"/>
      <c r="D824" s="227" t="s">
        <v>129</v>
      </c>
      <c r="E824" s="228" t="s">
        <v>19</v>
      </c>
      <c r="F824" s="229" t="s">
        <v>868</v>
      </c>
      <c r="G824" s="226"/>
      <c r="H824" s="230">
        <v>0.5</v>
      </c>
      <c r="I824" s="231"/>
      <c r="J824" s="226"/>
      <c r="K824" s="226"/>
      <c r="L824" s="232"/>
      <c r="M824" s="233"/>
      <c r="N824" s="234"/>
      <c r="O824" s="234"/>
      <c r="P824" s="234"/>
      <c r="Q824" s="234"/>
      <c r="R824" s="234"/>
      <c r="S824" s="234"/>
      <c r="T824" s="235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36" t="s">
        <v>129</v>
      </c>
      <c r="AU824" s="236" t="s">
        <v>80</v>
      </c>
      <c r="AV824" s="13" t="s">
        <v>80</v>
      </c>
      <c r="AW824" s="13" t="s">
        <v>32</v>
      </c>
      <c r="AX824" s="13" t="s">
        <v>70</v>
      </c>
      <c r="AY824" s="236" t="s">
        <v>118</v>
      </c>
    </row>
    <row r="825" s="14" customFormat="1">
      <c r="A825" s="14"/>
      <c r="B825" s="237"/>
      <c r="C825" s="238"/>
      <c r="D825" s="227" t="s">
        <v>129</v>
      </c>
      <c r="E825" s="239" t="s">
        <v>19</v>
      </c>
      <c r="F825" s="240" t="s">
        <v>132</v>
      </c>
      <c r="G825" s="238"/>
      <c r="H825" s="241">
        <v>2.7799999999999998</v>
      </c>
      <c r="I825" s="242"/>
      <c r="J825" s="238"/>
      <c r="K825" s="238"/>
      <c r="L825" s="243"/>
      <c r="M825" s="244"/>
      <c r="N825" s="245"/>
      <c r="O825" s="245"/>
      <c r="P825" s="245"/>
      <c r="Q825" s="245"/>
      <c r="R825" s="245"/>
      <c r="S825" s="245"/>
      <c r="T825" s="246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47" t="s">
        <v>129</v>
      </c>
      <c r="AU825" s="247" t="s">
        <v>80</v>
      </c>
      <c r="AV825" s="14" t="s">
        <v>125</v>
      </c>
      <c r="AW825" s="14" t="s">
        <v>32</v>
      </c>
      <c r="AX825" s="14" t="s">
        <v>78</v>
      </c>
      <c r="AY825" s="247" t="s">
        <v>118</v>
      </c>
    </row>
    <row r="826" s="2" customFormat="1" ht="16.5" customHeight="1">
      <c r="A826" s="41"/>
      <c r="B826" s="42"/>
      <c r="C826" s="207" t="s">
        <v>869</v>
      </c>
      <c r="D826" s="207" t="s">
        <v>120</v>
      </c>
      <c r="E826" s="208" t="s">
        <v>870</v>
      </c>
      <c r="F826" s="209" t="s">
        <v>871</v>
      </c>
      <c r="G826" s="210" t="s">
        <v>123</v>
      </c>
      <c r="H826" s="211">
        <v>8.5</v>
      </c>
      <c r="I826" s="212"/>
      <c r="J826" s="213">
        <f>ROUND(I826*H826,2)</f>
        <v>0</v>
      </c>
      <c r="K826" s="209" t="s">
        <v>124</v>
      </c>
      <c r="L826" s="47"/>
      <c r="M826" s="214" t="s">
        <v>19</v>
      </c>
      <c r="N826" s="215" t="s">
        <v>41</v>
      </c>
      <c r="O826" s="87"/>
      <c r="P826" s="216">
        <f>O826*H826</f>
        <v>0</v>
      </c>
      <c r="Q826" s="216">
        <v>0.0045999999999999999</v>
      </c>
      <c r="R826" s="216">
        <f>Q826*H826</f>
        <v>0.039099999999999996</v>
      </c>
      <c r="S826" s="216">
        <v>0</v>
      </c>
      <c r="T826" s="217">
        <f>S826*H826</f>
        <v>0</v>
      </c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R826" s="218" t="s">
        <v>125</v>
      </c>
      <c r="AT826" s="218" t="s">
        <v>120</v>
      </c>
      <c r="AU826" s="218" t="s">
        <v>80</v>
      </c>
      <c r="AY826" s="20" t="s">
        <v>118</v>
      </c>
      <c r="BE826" s="219">
        <f>IF(N826="základní",J826,0)</f>
        <v>0</v>
      </c>
      <c r="BF826" s="219">
        <f>IF(N826="snížená",J826,0)</f>
        <v>0</v>
      </c>
      <c r="BG826" s="219">
        <f>IF(N826="zákl. přenesená",J826,0)</f>
        <v>0</v>
      </c>
      <c r="BH826" s="219">
        <f>IF(N826="sníž. přenesená",J826,0)</f>
        <v>0</v>
      </c>
      <c r="BI826" s="219">
        <f>IF(N826="nulová",J826,0)</f>
        <v>0</v>
      </c>
      <c r="BJ826" s="20" t="s">
        <v>78</v>
      </c>
      <c r="BK826" s="219">
        <f>ROUND(I826*H826,2)</f>
        <v>0</v>
      </c>
      <c r="BL826" s="20" t="s">
        <v>125</v>
      </c>
      <c r="BM826" s="218" t="s">
        <v>872</v>
      </c>
    </row>
    <row r="827" s="2" customFormat="1">
      <c r="A827" s="41"/>
      <c r="B827" s="42"/>
      <c r="C827" s="43"/>
      <c r="D827" s="220" t="s">
        <v>127</v>
      </c>
      <c r="E827" s="43"/>
      <c r="F827" s="221" t="s">
        <v>873</v>
      </c>
      <c r="G827" s="43"/>
      <c r="H827" s="43"/>
      <c r="I827" s="222"/>
      <c r="J827" s="43"/>
      <c r="K827" s="43"/>
      <c r="L827" s="47"/>
      <c r="M827" s="223"/>
      <c r="N827" s="224"/>
      <c r="O827" s="87"/>
      <c r="P827" s="87"/>
      <c r="Q827" s="87"/>
      <c r="R827" s="87"/>
      <c r="S827" s="87"/>
      <c r="T827" s="88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T827" s="20" t="s">
        <v>127</v>
      </c>
      <c r="AU827" s="20" t="s">
        <v>80</v>
      </c>
    </row>
    <row r="828" s="13" customFormat="1">
      <c r="A828" s="13"/>
      <c r="B828" s="225"/>
      <c r="C828" s="226"/>
      <c r="D828" s="227" t="s">
        <v>129</v>
      </c>
      <c r="E828" s="228" t="s">
        <v>19</v>
      </c>
      <c r="F828" s="229" t="s">
        <v>874</v>
      </c>
      <c r="G828" s="226"/>
      <c r="H828" s="230">
        <v>5.2000000000000002</v>
      </c>
      <c r="I828" s="231"/>
      <c r="J828" s="226"/>
      <c r="K828" s="226"/>
      <c r="L828" s="232"/>
      <c r="M828" s="233"/>
      <c r="N828" s="234"/>
      <c r="O828" s="234"/>
      <c r="P828" s="234"/>
      <c r="Q828" s="234"/>
      <c r="R828" s="234"/>
      <c r="S828" s="234"/>
      <c r="T828" s="235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36" t="s">
        <v>129</v>
      </c>
      <c r="AU828" s="236" t="s">
        <v>80</v>
      </c>
      <c r="AV828" s="13" t="s">
        <v>80</v>
      </c>
      <c r="AW828" s="13" t="s">
        <v>32</v>
      </c>
      <c r="AX828" s="13" t="s">
        <v>70</v>
      </c>
      <c r="AY828" s="236" t="s">
        <v>118</v>
      </c>
    </row>
    <row r="829" s="13" customFormat="1">
      <c r="A829" s="13"/>
      <c r="B829" s="225"/>
      <c r="C829" s="226"/>
      <c r="D829" s="227" t="s">
        <v>129</v>
      </c>
      <c r="E829" s="228" t="s">
        <v>19</v>
      </c>
      <c r="F829" s="229" t="s">
        <v>875</v>
      </c>
      <c r="G829" s="226"/>
      <c r="H829" s="230">
        <v>3.2999999999999998</v>
      </c>
      <c r="I829" s="231"/>
      <c r="J829" s="226"/>
      <c r="K829" s="226"/>
      <c r="L829" s="232"/>
      <c r="M829" s="233"/>
      <c r="N829" s="234"/>
      <c r="O829" s="234"/>
      <c r="P829" s="234"/>
      <c r="Q829" s="234"/>
      <c r="R829" s="234"/>
      <c r="S829" s="234"/>
      <c r="T829" s="235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36" t="s">
        <v>129</v>
      </c>
      <c r="AU829" s="236" t="s">
        <v>80</v>
      </c>
      <c r="AV829" s="13" t="s">
        <v>80</v>
      </c>
      <c r="AW829" s="13" t="s">
        <v>32</v>
      </c>
      <c r="AX829" s="13" t="s">
        <v>70</v>
      </c>
      <c r="AY829" s="236" t="s">
        <v>118</v>
      </c>
    </row>
    <row r="830" s="14" customFormat="1">
      <c r="A830" s="14"/>
      <c r="B830" s="237"/>
      <c r="C830" s="238"/>
      <c r="D830" s="227" t="s">
        <v>129</v>
      </c>
      <c r="E830" s="239" t="s">
        <v>19</v>
      </c>
      <c r="F830" s="240" t="s">
        <v>132</v>
      </c>
      <c r="G830" s="238"/>
      <c r="H830" s="241">
        <v>8.5</v>
      </c>
      <c r="I830" s="242"/>
      <c r="J830" s="238"/>
      <c r="K830" s="238"/>
      <c r="L830" s="243"/>
      <c r="M830" s="244"/>
      <c r="N830" s="245"/>
      <c r="O830" s="245"/>
      <c r="P830" s="245"/>
      <c r="Q830" s="245"/>
      <c r="R830" s="245"/>
      <c r="S830" s="245"/>
      <c r="T830" s="246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47" t="s">
        <v>129</v>
      </c>
      <c r="AU830" s="247" t="s">
        <v>80</v>
      </c>
      <c r="AV830" s="14" t="s">
        <v>125</v>
      </c>
      <c r="AW830" s="14" t="s">
        <v>32</v>
      </c>
      <c r="AX830" s="14" t="s">
        <v>78</v>
      </c>
      <c r="AY830" s="247" t="s">
        <v>118</v>
      </c>
    </row>
    <row r="831" s="2" customFormat="1" ht="16.5" customHeight="1">
      <c r="A831" s="41"/>
      <c r="B831" s="42"/>
      <c r="C831" s="207" t="s">
        <v>876</v>
      </c>
      <c r="D831" s="207" t="s">
        <v>120</v>
      </c>
      <c r="E831" s="208" t="s">
        <v>877</v>
      </c>
      <c r="F831" s="209" t="s">
        <v>878</v>
      </c>
      <c r="G831" s="210" t="s">
        <v>123</v>
      </c>
      <c r="H831" s="211">
        <v>8.5</v>
      </c>
      <c r="I831" s="212"/>
      <c r="J831" s="213">
        <f>ROUND(I831*H831,2)</f>
        <v>0</v>
      </c>
      <c r="K831" s="209" t="s">
        <v>124</v>
      </c>
      <c r="L831" s="47"/>
      <c r="M831" s="214" t="s">
        <v>19</v>
      </c>
      <c r="N831" s="215" t="s">
        <v>41</v>
      </c>
      <c r="O831" s="87"/>
      <c r="P831" s="216">
        <f>O831*H831</f>
        <v>0</v>
      </c>
      <c r="Q831" s="216">
        <v>0</v>
      </c>
      <c r="R831" s="216">
        <f>Q831*H831</f>
        <v>0</v>
      </c>
      <c r="S831" s="216">
        <v>0</v>
      </c>
      <c r="T831" s="217">
        <f>S831*H831</f>
        <v>0</v>
      </c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R831" s="218" t="s">
        <v>125</v>
      </c>
      <c r="AT831" s="218" t="s">
        <v>120</v>
      </c>
      <c r="AU831" s="218" t="s">
        <v>80</v>
      </c>
      <c r="AY831" s="20" t="s">
        <v>118</v>
      </c>
      <c r="BE831" s="219">
        <f>IF(N831="základní",J831,0)</f>
        <v>0</v>
      </c>
      <c r="BF831" s="219">
        <f>IF(N831="snížená",J831,0)</f>
        <v>0</v>
      </c>
      <c r="BG831" s="219">
        <f>IF(N831="zákl. přenesená",J831,0)</f>
        <v>0</v>
      </c>
      <c r="BH831" s="219">
        <f>IF(N831="sníž. přenesená",J831,0)</f>
        <v>0</v>
      </c>
      <c r="BI831" s="219">
        <f>IF(N831="nulová",J831,0)</f>
        <v>0</v>
      </c>
      <c r="BJ831" s="20" t="s">
        <v>78</v>
      </c>
      <c r="BK831" s="219">
        <f>ROUND(I831*H831,2)</f>
        <v>0</v>
      </c>
      <c r="BL831" s="20" t="s">
        <v>125</v>
      </c>
      <c r="BM831" s="218" t="s">
        <v>879</v>
      </c>
    </row>
    <row r="832" s="2" customFormat="1">
      <c r="A832" s="41"/>
      <c r="B832" s="42"/>
      <c r="C832" s="43"/>
      <c r="D832" s="220" t="s">
        <v>127</v>
      </c>
      <c r="E832" s="43"/>
      <c r="F832" s="221" t="s">
        <v>880</v>
      </c>
      <c r="G832" s="43"/>
      <c r="H832" s="43"/>
      <c r="I832" s="222"/>
      <c r="J832" s="43"/>
      <c r="K832" s="43"/>
      <c r="L832" s="47"/>
      <c r="M832" s="223"/>
      <c r="N832" s="224"/>
      <c r="O832" s="87"/>
      <c r="P832" s="87"/>
      <c r="Q832" s="87"/>
      <c r="R832" s="87"/>
      <c r="S832" s="87"/>
      <c r="T832" s="88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T832" s="20" t="s">
        <v>127</v>
      </c>
      <c r="AU832" s="20" t="s">
        <v>80</v>
      </c>
    </row>
    <row r="833" s="2" customFormat="1" ht="16.5" customHeight="1">
      <c r="A833" s="41"/>
      <c r="B833" s="42"/>
      <c r="C833" s="207" t="s">
        <v>881</v>
      </c>
      <c r="D833" s="207" t="s">
        <v>120</v>
      </c>
      <c r="E833" s="208" t="s">
        <v>882</v>
      </c>
      <c r="F833" s="209" t="s">
        <v>883</v>
      </c>
      <c r="G833" s="210" t="s">
        <v>205</v>
      </c>
      <c r="H833" s="211">
        <v>397.30000000000001</v>
      </c>
      <c r="I833" s="212"/>
      <c r="J833" s="213">
        <f>ROUND(I833*H833,2)</f>
        <v>0</v>
      </c>
      <c r="K833" s="209" t="s">
        <v>124</v>
      </c>
      <c r="L833" s="47"/>
      <c r="M833" s="214" t="s">
        <v>19</v>
      </c>
      <c r="N833" s="215" t="s">
        <v>41</v>
      </c>
      <c r="O833" s="87"/>
      <c r="P833" s="216">
        <f>O833*H833</f>
        <v>0</v>
      </c>
      <c r="Q833" s="216">
        <v>6.9999999999999994E-05</v>
      </c>
      <c r="R833" s="216">
        <f>Q833*H833</f>
        <v>0.027810999999999999</v>
      </c>
      <c r="S833" s="216">
        <v>0</v>
      </c>
      <c r="T833" s="217">
        <f>S833*H833</f>
        <v>0</v>
      </c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R833" s="218" t="s">
        <v>125</v>
      </c>
      <c r="AT833" s="218" t="s">
        <v>120</v>
      </c>
      <c r="AU833" s="218" t="s">
        <v>80</v>
      </c>
      <c r="AY833" s="20" t="s">
        <v>118</v>
      </c>
      <c r="BE833" s="219">
        <f>IF(N833="základní",J833,0)</f>
        <v>0</v>
      </c>
      <c r="BF833" s="219">
        <f>IF(N833="snížená",J833,0)</f>
        <v>0</v>
      </c>
      <c r="BG833" s="219">
        <f>IF(N833="zákl. přenesená",J833,0)</f>
        <v>0</v>
      </c>
      <c r="BH833" s="219">
        <f>IF(N833="sníž. přenesená",J833,0)</f>
        <v>0</v>
      </c>
      <c r="BI833" s="219">
        <f>IF(N833="nulová",J833,0)</f>
        <v>0</v>
      </c>
      <c r="BJ833" s="20" t="s">
        <v>78</v>
      </c>
      <c r="BK833" s="219">
        <f>ROUND(I833*H833,2)</f>
        <v>0</v>
      </c>
      <c r="BL833" s="20" t="s">
        <v>125</v>
      </c>
      <c r="BM833" s="218" t="s">
        <v>884</v>
      </c>
    </row>
    <row r="834" s="2" customFormat="1">
      <c r="A834" s="41"/>
      <c r="B834" s="42"/>
      <c r="C834" s="43"/>
      <c r="D834" s="220" t="s">
        <v>127</v>
      </c>
      <c r="E834" s="43"/>
      <c r="F834" s="221" t="s">
        <v>885</v>
      </c>
      <c r="G834" s="43"/>
      <c r="H834" s="43"/>
      <c r="I834" s="222"/>
      <c r="J834" s="43"/>
      <c r="K834" s="43"/>
      <c r="L834" s="47"/>
      <c r="M834" s="223"/>
      <c r="N834" s="224"/>
      <c r="O834" s="87"/>
      <c r="P834" s="87"/>
      <c r="Q834" s="87"/>
      <c r="R834" s="87"/>
      <c r="S834" s="87"/>
      <c r="T834" s="88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T834" s="20" t="s">
        <v>127</v>
      </c>
      <c r="AU834" s="20" t="s">
        <v>80</v>
      </c>
    </row>
    <row r="835" s="13" customFormat="1">
      <c r="A835" s="13"/>
      <c r="B835" s="225"/>
      <c r="C835" s="226"/>
      <c r="D835" s="227" t="s">
        <v>129</v>
      </c>
      <c r="E835" s="228" t="s">
        <v>19</v>
      </c>
      <c r="F835" s="229" t="s">
        <v>691</v>
      </c>
      <c r="G835" s="226"/>
      <c r="H835" s="230">
        <v>76.400000000000006</v>
      </c>
      <c r="I835" s="231"/>
      <c r="J835" s="226"/>
      <c r="K835" s="226"/>
      <c r="L835" s="232"/>
      <c r="M835" s="233"/>
      <c r="N835" s="234"/>
      <c r="O835" s="234"/>
      <c r="P835" s="234"/>
      <c r="Q835" s="234"/>
      <c r="R835" s="234"/>
      <c r="S835" s="234"/>
      <c r="T835" s="235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36" t="s">
        <v>129</v>
      </c>
      <c r="AU835" s="236" t="s">
        <v>80</v>
      </c>
      <c r="AV835" s="13" t="s">
        <v>80</v>
      </c>
      <c r="AW835" s="13" t="s">
        <v>32</v>
      </c>
      <c r="AX835" s="13" t="s">
        <v>70</v>
      </c>
      <c r="AY835" s="236" t="s">
        <v>118</v>
      </c>
    </row>
    <row r="836" s="13" customFormat="1">
      <c r="A836" s="13"/>
      <c r="B836" s="225"/>
      <c r="C836" s="226"/>
      <c r="D836" s="227" t="s">
        <v>129</v>
      </c>
      <c r="E836" s="228" t="s">
        <v>19</v>
      </c>
      <c r="F836" s="229" t="s">
        <v>692</v>
      </c>
      <c r="G836" s="226"/>
      <c r="H836" s="230">
        <v>71.400000000000006</v>
      </c>
      <c r="I836" s="231"/>
      <c r="J836" s="226"/>
      <c r="K836" s="226"/>
      <c r="L836" s="232"/>
      <c r="M836" s="233"/>
      <c r="N836" s="234"/>
      <c r="O836" s="234"/>
      <c r="P836" s="234"/>
      <c r="Q836" s="234"/>
      <c r="R836" s="234"/>
      <c r="S836" s="234"/>
      <c r="T836" s="235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36" t="s">
        <v>129</v>
      </c>
      <c r="AU836" s="236" t="s">
        <v>80</v>
      </c>
      <c r="AV836" s="13" t="s">
        <v>80</v>
      </c>
      <c r="AW836" s="13" t="s">
        <v>32</v>
      </c>
      <c r="AX836" s="13" t="s">
        <v>70</v>
      </c>
      <c r="AY836" s="236" t="s">
        <v>118</v>
      </c>
    </row>
    <row r="837" s="13" customFormat="1">
      <c r="A837" s="13"/>
      <c r="B837" s="225"/>
      <c r="C837" s="226"/>
      <c r="D837" s="227" t="s">
        <v>129</v>
      </c>
      <c r="E837" s="228" t="s">
        <v>19</v>
      </c>
      <c r="F837" s="229" t="s">
        <v>693</v>
      </c>
      <c r="G837" s="226"/>
      <c r="H837" s="230">
        <v>133.30000000000001</v>
      </c>
      <c r="I837" s="231"/>
      <c r="J837" s="226"/>
      <c r="K837" s="226"/>
      <c r="L837" s="232"/>
      <c r="M837" s="233"/>
      <c r="N837" s="234"/>
      <c r="O837" s="234"/>
      <c r="P837" s="234"/>
      <c r="Q837" s="234"/>
      <c r="R837" s="234"/>
      <c r="S837" s="234"/>
      <c r="T837" s="235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36" t="s">
        <v>129</v>
      </c>
      <c r="AU837" s="236" t="s">
        <v>80</v>
      </c>
      <c r="AV837" s="13" t="s">
        <v>80</v>
      </c>
      <c r="AW837" s="13" t="s">
        <v>32</v>
      </c>
      <c r="AX837" s="13" t="s">
        <v>70</v>
      </c>
      <c r="AY837" s="236" t="s">
        <v>118</v>
      </c>
    </row>
    <row r="838" s="13" customFormat="1">
      <c r="A838" s="13"/>
      <c r="B838" s="225"/>
      <c r="C838" s="226"/>
      <c r="D838" s="227" t="s">
        <v>129</v>
      </c>
      <c r="E838" s="228" t="s">
        <v>19</v>
      </c>
      <c r="F838" s="229" t="s">
        <v>694</v>
      </c>
      <c r="G838" s="226"/>
      <c r="H838" s="230">
        <v>116.2</v>
      </c>
      <c r="I838" s="231"/>
      <c r="J838" s="226"/>
      <c r="K838" s="226"/>
      <c r="L838" s="232"/>
      <c r="M838" s="233"/>
      <c r="N838" s="234"/>
      <c r="O838" s="234"/>
      <c r="P838" s="234"/>
      <c r="Q838" s="234"/>
      <c r="R838" s="234"/>
      <c r="S838" s="234"/>
      <c r="T838" s="235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36" t="s">
        <v>129</v>
      </c>
      <c r="AU838" s="236" t="s">
        <v>80</v>
      </c>
      <c r="AV838" s="13" t="s">
        <v>80</v>
      </c>
      <c r="AW838" s="13" t="s">
        <v>32</v>
      </c>
      <c r="AX838" s="13" t="s">
        <v>70</v>
      </c>
      <c r="AY838" s="236" t="s">
        <v>118</v>
      </c>
    </row>
    <row r="839" s="14" customFormat="1">
      <c r="A839" s="14"/>
      <c r="B839" s="237"/>
      <c r="C839" s="238"/>
      <c r="D839" s="227" t="s">
        <v>129</v>
      </c>
      <c r="E839" s="239" t="s">
        <v>19</v>
      </c>
      <c r="F839" s="240" t="s">
        <v>132</v>
      </c>
      <c r="G839" s="238"/>
      <c r="H839" s="241">
        <v>397.30000000000001</v>
      </c>
      <c r="I839" s="242"/>
      <c r="J839" s="238"/>
      <c r="K839" s="238"/>
      <c r="L839" s="243"/>
      <c r="M839" s="244"/>
      <c r="N839" s="245"/>
      <c r="O839" s="245"/>
      <c r="P839" s="245"/>
      <c r="Q839" s="245"/>
      <c r="R839" s="245"/>
      <c r="S839" s="245"/>
      <c r="T839" s="246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47" t="s">
        <v>129</v>
      </c>
      <c r="AU839" s="247" t="s">
        <v>80</v>
      </c>
      <c r="AV839" s="14" t="s">
        <v>125</v>
      </c>
      <c r="AW839" s="14" t="s">
        <v>32</v>
      </c>
      <c r="AX839" s="14" t="s">
        <v>78</v>
      </c>
      <c r="AY839" s="247" t="s">
        <v>118</v>
      </c>
    </row>
    <row r="840" s="12" customFormat="1" ht="22.8" customHeight="1">
      <c r="A840" s="12"/>
      <c r="B840" s="191"/>
      <c r="C840" s="192"/>
      <c r="D840" s="193" t="s">
        <v>69</v>
      </c>
      <c r="E840" s="205" t="s">
        <v>210</v>
      </c>
      <c r="F840" s="205" t="s">
        <v>886</v>
      </c>
      <c r="G840" s="192"/>
      <c r="H840" s="192"/>
      <c r="I840" s="195"/>
      <c r="J840" s="206">
        <f>BK840</f>
        <v>0</v>
      </c>
      <c r="K840" s="192"/>
      <c r="L840" s="197"/>
      <c r="M840" s="198"/>
      <c r="N840" s="199"/>
      <c r="O840" s="199"/>
      <c r="P840" s="200">
        <f>SUM(P841:P906)</f>
        <v>0</v>
      </c>
      <c r="Q840" s="199"/>
      <c r="R840" s="200">
        <f>SUM(R841:R906)</f>
        <v>56.846726670000002</v>
      </c>
      <c r="S840" s="199"/>
      <c r="T840" s="201">
        <f>SUM(T841:T906)</f>
        <v>0</v>
      </c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R840" s="202" t="s">
        <v>78</v>
      </c>
      <c r="AT840" s="203" t="s">
        <v>69</v>
      </c>
      <c r="AU840" s="203" t="s">
        <v>78</v>
      </c>
      <c r="AY840" s="202" t="s">
        <v>118</v>
      </c>
      <c r="BK840" s="204">
        <f>SUM(BK841:BK906)</f>
        <v>0</v>
      </c>
    </row>
    <row r="841" s="2" customFormat="1" ht="24.15" customHeight="1">
      <c r="A841" s="41"/>
      <c r="B841" s="42"/>
      <c r="C841" s="207" t="s">
        <v>887</v>
      </c>
      <c r="D841" s="207" t="s">
        <v>120</v>
      </c>
      <c r="E841" s="208" t="s">
        <v>888</v>
      </c>
      <c r="F841" s="209" t="s">
        <v>889</v>
      </c>
      <c r="G841" s="210" t="s">
        <v>205</v>
      </c>
      <c r="H841" s="211">
        <v>306</v>
      </c>
      <c r="I841" s="212"/>
      <c r="J841" s="213">
        <f>ROUND(I841*H841,2)</f>
        <v>0</v>
      </c>
      <c r="K841" s="209" t="s">
        <v>124</v>
      </c>
      <c r="L841" s="47"/>
      <c r="M841" s="214" t="s">
        <v>19</v>
      </c>
      <c r="N841" s="215" t="s">
        <v>41</v>
      </c>
      <c r="O841" s="87"/>
      <c r="P841" s="216">
        <f>O841*H841</f>
        <v>0</v>
      </c>
      <c r="Q841" s="216">
        <v>0.15539952000000001</v>
      </c>
      <c r="R841" s="216">
        <f>Q841*H841</f>
        <v>47.552253120000003</v>
      </c>
      <c r="S841" s="216">
        <v>0</v>
      </c>
      <c r="T841" s="217">
        <f>S841*H841</f>
        <v>0</v>
      </c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R841" s="218" t="s">
        <v>125</v>
      </c>
      <c r="AT841" s="218" t="s">
        <v>120</v>
      </c>
      <c r="AU841" s="218" t="s">
        <v>80</v>
      </c>
      <c r="AY841" s="20" t="s">
        <v>118</v>
      </c>
      <c r="BE841" s="219">
        <f>IF(N841="základní",J841,0)</f>
        <v>0</v>
      </c>
      <c r="BF841" s="219">
        <f>IF(N841="snížená",J841,0)</f>
        <v>0</v>
      </c>
      <c r="BG841" s="219">
        <f>IF(N841="zákl. přenesená",J841,0)</f>
        <v>0</v>
      </c>
      <c r="BH841" s="219">
        <f>IF(N841="sníž. přenesená",J841,0)</f>
        <v>0</v>
      </c>
      <c r="BI841" s="219">
        <f>IF(N841="nulová",J841,0)</f>
        <v>0</v>
      </c>
      <c r="BJ841" s="20" t="s">
        <v>78</v>
      </c>
      <c r="BK841" s="219">
        <f>ROUND(I841*H841,2)</f>
        <v>0</v>
      </c>
      <c r="BL841" s="20" t="s">
        <v>125</v>
      </c>
      <c r="BM841" s="218" t="s">
        <v>890</v>
      </c>
    </row>
    <row r="842" s="2" customFormat="1">
      <c r="A842" s="41"/>
      <c r="B842" s="42"/>
      <c r="C842" s="43"/>
      <c r="D842" s="220" t="s">
        <v>127</v>
      </c>
      <c r="E842" s="43"/>
      <c r="F842" s="221" t="s">
        <v>891</v>
      </c>
      <c r="G842" s="43"/>
      <c r="H842" s="43"/>
      <c r="I842" s="222"/>
      <c r="J842" s="43"/>
      <c r="K842" s="43"/>
      <c r="L842" s="47"/>
      <c r="M842" s="223"/>
      <c r="N842" s="224"/>
      <c r="O842" s="87"/>
      <c r="P842" s="87"/>
      <c r="Q842" s="87"/>
      <c r="R842" s="87"/>
      <c r="S842" s="87"/>
      <c r="T842" s="88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T842" s="20" t="s">
        <v>127</v>
      </c>
      <c r="AU842" s="20" t="s">
        <v>80</v>
      </c>
    </row>
    <row r="843" s="15" customFormat="1">
      <c r="A843" s="15"/>
      <c r="B843" s="248"/>
      <c r="C843" s="249"/>
      <c r="D843" s="227" t="s">
        <v>129</v>
      </c>
      <c r="E843" s="250" t="s">
        <v>19</v>
      </c>
      <c r="F843" s="251" t="s">
        <v>892</v>
      </c>
      <c r="G843" s="249"/>
      <c r="H843" s="250" t="s">
        <v>19</v>
      </c>
      <c r="I843" s="252"/>
      <c r="J843" s="249"/>
      <c r="K843" s="249"/>
      <c r="L843" s="253"/>
      <c r="M843" s="254"/>
      <c r="N843" s="255"/>
      <c r="O843" s="255"/>
      <c r="P843" s="255"/>
      <c r="Q843" s="255"/>
      <c r="R843" s="255"/>
      <c r="S843" s="255"/>
      <c r="T843" s="256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T843" s="257" t="s">
        <v>129</v>
      </c>
      <c r="AU843" s="257" t="s">
        <v>80</v>
      </c>
      <c r="AV843" s="15" t="s">
        <v>78</v>
      </c>
      <c r="AW843" s="15" t="s">
        <v>32</v>
      </c>
      <c r="AX843" s="15" t="s">
        <v>70</v>
      </c>
      <c r="AY843" s="257" t="s">
        <v>118</v>
      </c>
    </row>
    <row r="844" s="13" customFormat="1">
      <c r="A844" s="13"/>
      <c r="B844" s="225"/>
      <c r="C844" s="226"/>
      <c r="D844" s="227" t="s">
        <v>129</v>
      </c>
      <c r="E844" s="228" t="s">
        <v>19</v>
      </c>
      <c r="F844" s="229" t="s">
        <v>208</v>
      </c>
      <c r="G844" s="226"/>
      <c r="H844" s="230">
        <v>146</v>
      </c>
      <c r="I844" s="231"/>
      <c r="J844" s="226"/>
      <c r="K844" s="226"/>
      <c r="L844" s="232"/>
      <c r="M844" s="233"/>
      <c r="N844" s="234"/>
      <c r="O844" s="234"/>
      <c r="P844" s="234"/>
      <c r="Q844" s="234"/>
      <c r="R844" s="234"/>
      <c r="S844" s="234"/>
      <c r="T844" s="235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36" t="s">
        <v>129</v>
      </c>
      <c r="AU844" s="236" t="s">
        <v>80</v>
      </c>
      <c r="AV844" s="13" t="s">
        <v>80</v>
      </c>
      <c r="AW844" s="13" t="s">
        <v>32</v>
      </c>
      <c r="AX844" s="13" t="s">
        <v>70</v>
      </c>
      <c r="AY844" s="236" t="s">
        <v>118</v>
      </c>
    </row>
    <row r="845" s="13" customFormat="1">
      <c r="A845" s="13"/>
      <c r="B845" s="225"/>
      <c r="C845" s="226"/>
      <c r="D845" s="227" t="s">
        <v>129</v>
      </c>
      <c r="E845" s="228" t="s">
        <v>19</v>
      </c>
      <c r="F845" s="229" t="s">
        <v>209</v>
      </c>
      <c r="G845" s="226"/>
      <c r="H845" s="230">
        <v>160</v>
      </c>
      <c r="I845" s="231"/>
      <c r="J845" s="226"/>
      <c r="K845" s="226"/>
      <c r="L845" s="232"/>
      <c r="M845" s="233"/>
      <c r="N845" s="234"/>
      <c r="O845" s="234"/>
      <c r="P845" s="234"/>
      <c r="Q845" s="234"/>
      <c r="R845" s="234"/>
      <c r="S845" s="234"/>
      <c r="T845" s="235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36" t="s">
        <v>129</v>
      </c>
      <c r="AU845" s="236" t="s">
        <v>80</v>
      </c>
      <c r="AV845" s="13" t="s">
        <v>80</v>
      </c>
      <c r="AW845" s="13" t="s">
        <v>32</v>
      </c>
      <c r="AX845" s="13" t="s">
        <v>70</v>
      </c>
      <c r="AY845" s="236" t="s">
        <v>118</v>
      </c>
    </row>
    <row r="846" s="14" customFormat="1">
      <c r="A846" s="14"/>
      <c r="B846" s="237"/>
      <c r="C846" s="238"/>
      <c r="D846" s="227" t="s">
        <v>129</v>
      </c>
      <c r="E846" s="239" t="s">
        <v>19</v>
      </c>
      <c r="F846" s="240" t="s">
        <v>132</v>
      </c>
      <c r="G846" s="238"/>
      <c r="H846" s="241">
        <v>306</v>
      </c>
      <c r="I846" s="242"/>
      <c r="J846" s="238"/>
      <c r="K846" s="238"/>
      <c r="L846" s="243"/>
      <c r="M846" s="244"/>
      <c r="N846" s="245"/>
      <c r="O846" s="245"/>
      <c r="P846" s="245"/>
      <c r="Q846" s="245"/>
      <c r="R846" s="245"/>
      <c r="S846" s="245"/>
      <c r="T846" s="246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47" t="s">
        <v>129</v>
      </c>
      <c r="AU846" s="247" t="s">
        <v>80</v>
      </c>
      <c r="AV846" s="14" t="s">
        <v>125</v>
      </c>
      <c r="AW846" s="14" t="s">
        <v>32</v>
      </c>
      <c r="AX846" s="14" t="s">
        <v>78</v>
      </c>
      <c r="AY846" s="247" t="s">
        <v>118</v>
      </c>
    </row>
    <row r="847" s="2" customFormat="1" ht="16.5" customHeight="1">
      <c r="A847" s="41"/>
      <c r="B847" s="42"/>
      <c r="C847" s="269" t="s">
        <v>893</v>
      </c>
      <c r="D847" s="269" t="s">
        <v>399</v>
      </c>
      <c r="E847" s="270" t="s">
        <v>894</v>
      </c>
      <c r="F847" s="271" t="s">
        <v>895</v>
      </c>
      <c r="G847" s="272" t="s">
        <v>205</v>
      </c>
      <c r="H847" s="273">
        <v>160.65000000000001</v>
      </c>
      <c r="I847" s="274"/>
      <c r="J847" s="275">
        <f>ROUND(I847*H847,2)</f>
        <v>0</v>
      </c>
      <c r="K847" s="271" t="s">
        <v>124</v>
      </c>
      <c r="L847" s="276"/>
      <c r="M847" s="277" t="s">
        <v>19</v>
      </c>
      <c r="N847" s="278" t="s">
        <v>41</v>
      </c>
      <c r="O847" s="87"/>
      <c r="P847" s="216">
        <f>O847*H847</f>
        <v>0</v>
      </c>
      <c r="Q847" s="216">
        <v>0.056000000000000001</v>
      </c>
      <c r="R847" s="216">
        <f>Q847*H847</f>
        <v>8.9964000000000013</v>
      </c>
      <c r="S847" s="216">
        <v>0</v>
      </c>
      <c r="T847" s="217">
        <f>S847*H847</f>
        <v>0</v>
      </c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R847" s="218" t="s">
        <v>202</v>
      </c>
      <c r="AT847" s="218" t="s">
        <v>399</v>
      </c>
      <c r="AU847" s="218" t="s">
        <v>80</v>
      </c>
      <c r="AY847" s="20" t="s">
        <v>118</v>
      </c>
      <c r="BE847" s="219">
        <f>IF(N847="základní",J847,0)</f>
        <v>0</v>
      </c>
      <c r="BF847" s="219">
        <f>IF(N847="snížená",J847,0)</f>
        <v>0</v>
      </c>
      <c r="BG847" s="219">
        <f>IF(N847="zákl. přenesená",J847,0)</f>
        <v>0</v>
      </c>
      <c r="BH847" s="219">
        <f>IF(N847="sníž. přenesená",J847,0)</f>
        <v>0</v>
      </c>
      <c r="BI847" s="219">
        <f>IF(N847="nulová",J847,0)</f>
        <v>0</v>
      </c>
      <c r="BJ847" s="20" t="s">
        <v>78</v>
      </c>
      <c r="BK847" s="219">
        <f>ROUND(I847*H847,2)</f>
        <v>0</v>
      </c>
      <c r="BL847" s="20" t="s">
        <v>125</v>
      </c>
      <c r="BM847" s="218" t="s">
        <v>896</v>
      </c>
    </row>
    <row r="848" s="15" customFormat="1">
      <c r="A848" s="15"/>
      <c r="B848" s="248"/>
      <c r="C848" s="249"/>
      <c r="D848" s="227" t="s">
        <v>129</v>
      </c>
      <c r="E848" s="250" t="s">
        <v>19</v>
      </c>
      <c r="F848" s="251" t="s">
        <v>892</v>
      </c>
      <c r="G848" s="249"/>
      <c r="H848" s="250" t="s">
        <v>19</v>
      </c>
      <c r="I848" s="252"/>
      <c r="J848" s="249"/>
      <c r="K848" s="249"/>
      <c r="L848" s="253"/>
      <c r="M848" s="254"/>
      <c r="N848" s="255"/>
      <c r="O848" s="255"/>
      <c r="P848" s="255"/>
      <c r="Q848" s="255"/>
      <c r="R848" s="255"/>
      <c r="S848" s="255"/>
      <c r="T848" s="256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T848" s="257" t="s">
        <v>129</v>
      </c>
      <c r="AU848" s="257" t="s">
        <v>80</v>
      </c>
      <c r="AV848" s="15" t="s">
        <v>78</v>
      </c>
      <c r="AW848" s="15" t="s">
        <v>32</v>
      </c>
      <c r="AX848" s="15" t="s">
        <v>70</v>
      </c>
      <c r="AY848" s="257" t="s">
        <v>118</v>
      </c>
    </row>
    <row r="849" s="13" customFormat="1">
      <c r="A849" s="13"/>
      <c r="B849" s="225"/>
      <c r="C849" s="226"/>
      <c r="D849" s="227" t="s">
        <v>129</v>
      </c>
      <c r="E849" s="228" t="s">
        <v>19</v>
      </c>
      <c r="F849" s="229" t="s">
        <v>897</v>
      </c>
      <c r="G849" s="226"/>
      <c r="H849" s="230">
        <v>73</v>
      </c>
      <c r="I849" s="231"/>
      <c r="J849" s="226"/>
      <c r="K849" s="226"/>
      <c r="L849" s="232"/>
      <c r="M849" s="233"/>
      <c r="N849" s="234"/>
      <c r="O849" s="234"/>
      <c r="P849" s="234"/>
      <c r="Q849" s="234"/>
      <c r="R849" s="234"/>
      <c r="S849" s="234"/>
      <c r="T849" s="235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36" t="s">
        <v>129</v>
      </c>
      <c r="AU849" s="236" t="s">
        <v>80</v>
      </c>
      <c r="AV849" s="13" t="s">
        <v>80</v>
      </c>
      <c r="AW849" s="13" t="s">
        <v>32</v>
      </c>
      <c r="AX849" s="13" t="s">
        <v>70</v>
      </c>
      <c r="AY849" s="236" t="s">
        <v>118</v>
      </c>
    </row>
    <row r="850" s="13" customFormat="1">
      <c r="A850" s="13"/>
      <c r="B850" s="225"/>
      <c r="C850" s="226"/>
      <c r="D850" s="227" t="s">
        <v>129</v>
      </c>
      <c r="E850" s="228" t="s">
        <v>19</v>
      </c>
      <c r="F850" s="229" t="s">
        <v>898</v>
      </c>
      <c r="G850" s="226"/>
      <c r="H850" s="230">
        <v>80</v>
      </c>
      <c r="I850" s="231"/>
      <c r="J850" s="226"/>
      <c r="K850" s="226"/>
      <c r="L850" s="232"/>
      <c r="M850" s="233"/>
      <c r="N850" s="234"/>
      <c r="O850" s="234"/>
      <c r="P850" s="234"/>
      <c r="Q850" s="234"/>
      <c r="R850" s="234"/>
      <c r="S850" s="234"/>
      <c r="T850" s="235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6" t="s">
        <v>129</v>
      </c>
      <c r="AU850" s="236" t="s">
        <v>80</v>
      </c>
      <c r="AV850" s="13" t="s">
        <v>80</v>
      </c>
      <c r="AW850" s="13" t="s">
        <v>32</v>
      </c>
      <c r="AX850" s="13" t="s">
        <v>70</v>
      </c>
      <c r="AY850" s="236" t="s">
        <v>118</v>
      </c>
    </row>
    <row r="851" s="14" customFormat="1">
      <c r="A851" s="14"/>
      <c r="B851" s="237"/>
      <c r="C851" s="238"/>
      <c r="D851" s="227" t="s">
        <v>129</v>
      </c>
      <c r="E851" s="239" t="s">
        <v>19</v>
      </c>
      <c r="F851" s="240" t="s">
        <v>132</v>
      </c>
      <c r="G851" s="238"/>
      <c r="H851" s="241">
        <v>153</v>
      </c>
      <c r="I851" s="242"/>
      <c r="J851" s="238"/>
      <c r="K851" s="238"/>
      <c r="L851" s="243"/>
      <c r="M851" s="244"/>
      <c r="N851" s="245"/>
      <c r="O851" s="245"/>
      <c r="P851" s="245"/>
      <c r="Q851" s="245"/>
      <c r="R851" s="245"/>
      <c r="S851" s="245"/>
      <c r="T851" s="246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47" t="s">
        <v>129</v>
      </c>
      <c r="AU851" s="247" t="s">
        <v>80</v>
      </c>
      <c r="AV851" s="14" t="s">
        <v>125</v>
      </c>
      <c r="AW851" s="14" t="s">
        <v>32</v>
      </c>
      <c r="AX851" s="14" t="s">
        <v>78</v>
      </c>
      <c r="AY851" s="247" t="s">
        <v>118</v>
      </c>
    </row>
    <row r="852" s="13" customFormat="1">
      <c r="A852" s="13"/>
      <c r="B852" s="225"/>
      <c r="C852" s="226"/>
      <c r="D852" s="227" t="s">
        <v>129</v>
      </c>
      <c r="E852" s="226"/>
      <c r="F852" s="229" t="s">
        <v>899</v>
      </c>
      <c r="G852" s="226"/>
      <c r="H852" s="230">
        <v>160.65000000000001</v>
      </c>
      <c r="I852" s="231"/>
      <c r="J852" s="226"/>
      <c r="K852" s="226"/>
      <c r="L852" s="232"/>
      <c r="M852" s="233"/>
      <c r="N852" s="234"/>
      <c r="O852" s="234"/>
      <c r="P852" s="234"/>
      <c r="Q852" s="234"/>
      <c r="R852" s="234"/>
      <c r="S852" s="234"/>
      <c r="T852" s="235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36" t="s">
        <v>129</v>
      </c>
      <c r="AU852" s="236" t="s">
        <v>80</v>
      </c>
      <c r="AV852" s="13" t="s">
        <v>80</v>
      </c>
      <c r="AW852" s="13" t="s">
        <v>4</v>
      </c>
      <c r="AX852" s="13" t="s">
        <v>78</v>
      </c>
      <c r="AY852" s="236" t="s">
        <v>118</v>
      </c>
    </row>
    <row r="853" s="2" customFormat="1" ht="21.75" customHeight="1">
      <c r="A853" s="41"/>
      <c r="B853" s="42"/>
      <c r="C853" s="207" t="s">
        <v>900</v>
      </c>
      <c r="D853" s="207" t="s">
        <v>120</v>
      </c>
      <c r="E853" s="208" t="s">
        <v>901</v>
      </c>
      <c r="F853" s="209" t="s">
        <v>902</v>
      </c>
      <c r="G853" s="210" t="s">
        <v>205</v>
      </c>
      <c r="H853" s="211">
        <v>330</v>
      </c>
      <c r="I853" s="212"/>
      <c r="J853" s="213">
        <f>ROUND(I853*H853,2)</f>
        <v>0</v>
      </c>
      <c r="K853" s="209" t="s">
        <v>124</v>
      </c>
      <c r="L853" s="47"/>
      <c r="M853" s="214" t="s">
        <v>19</v>
      </c>
      <c r="N853" s="215" t="s">
        <v>41</v>
      </c>
      <c r="O853" s="87"/>
      <c r="P853" s="216">
        <f>O853*H853</f>
        <v>0</v>
      </c>
      <c r="Q853" s="216">
        <v>0</v>
      </c>
      <c r="R853" s="216">
        <f>Q853*H853</f>
        <v>0</v>
      </c>
      <c r="S853" s="216">
        <v>0</v>
      </c>
      <c r="T853" s="217">
        <f>S853*H853</f>
        <v>0</v>
      </c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R853" s="218" t="s">
        <v>125</v>
      </c>
      <c r="AT853" s="218" t="s">
        <v>120</v>
      </c>
      <c r="AU853" s="218" t="s">
        <v>80</v>
      </c>
      <c r="AY853" s="20" t="s">
        <v>118</v>
      </c>
      <c r="BE853" s="219">
        <f>IF(N853="základní",J853,0)</f>
        <v>0</v>
      </c>
      <c r="BF853" s="219">
        <f>IF(N853="snížená",J853,0)</f>
        <v>0</v>
      </c>
      <c r="BG853" s="219">
        <f>IF(N853="zákl. přenesená",J853,0)</f>
        <v>0</v>
      </c>
      <c r="BH853" s="219">
        <f>IF(N853="sníž. přenesená",J853,0)</f>
        <v>0</v>
      </c>
      <c r="BI853" s="219">
        <f>IF(N853="nulová",J853,0)</f>
        <v>0</v>
      </c>
      <c r="BJ853" s="20" t="s">
        <v>78</v>
      </c>
      <c r="BK853" s="219">
        <f>ROUND(I853*H853,2)</f>
        <v>0</v>
      </c>
      <c r="BL853" s="20" t="s">
        <v>125</v>
      </c>
      <c r="BM853" s="218" t="s">
        <v>903</v>
      </c>
    </row>
    <row r="854" s="2" customFormat="1">
      <c r="A854" s="41"/>
      <c r="B854" s="42"/>
      <c r="C854" s="43"/>
      <c r="D854" s="220" t="s">
        <v>127</v>
      </c>
      <c r="E854" s="43"/>
      <c r="F854" s="221" t="s">
        <v>904</v>
      </c>
      <c r="G854" s="43"/>
      <c r="H854" s="43"/>
      <c r="I854" s="222"/>
      <c r="J854" s="43"/>
      <c r="K854" s="43"/>
      <c r="L854" s="47"/>
      <c r="M854" s="223"/>
      <c r="N854" s="224"/>
      <c r="O854" s="87"/>
      <c r="P854" s="87"/>
      <c r="Q854" s="87"/>
      <c r="R854" s="87"/>
      <c r="S854" s="87"/>
      <c r="T854" s="88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T854" s="20" t="s">
        <v>127</v>
      </c>
      <c r="AU854" s="20" t="s">
        <v>80</v>
      </c>
    </row>
    <row r="855" s="13" customFormat="1">
      <c r="A855" s="13"/>
      <c r="B855" s="225"/>
      <c r="C855" s="226"/>
      <c r="D855" s="227" t="s">
        <v>129</v>
      </c>
      <c r="E855" s="228" t="s">
        <v>19</v>
      </c>
      <c r="F855" s="229" t="s">
        <v>905</v>
      </c>
      <c r="G855" s="226"/>
      <c r="H855" s="230">
        <v>165</v>
      </c>
      <c r="I855" s="231"/>
      <c r="J855" s="226"/>
      <c r="K855" s="226"/>
      <c r="L855" s="232"/>
      <c r="M855" s="233"/>
      <c r="N855" s="234"/>
      <c r="O855" s="234"/>
      <c r="P855" s="234"/>
      <c r="Q855" s="234"/>
      <c r="R855" s="234"/>
      <c r="S855" s="234"/>
      <c r="T855" s="235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36" t="s">
        <v>129</v>
      </c>
      <c r="AU855" s="236" t="s">
        <v>80</v>
      </c>
      <c r="AV855" s="13" t="s">
        <v>80</v>
      </c>
      <c r="AW855" s="13" t="s">
        <v>32</v>
      </c>
      <c r="AX855" s="13" t="s">
        <v>70</v>
      </c>
      <c r="AY855" s="236" t="s">
        <v>118</v>
      </c>
    </row>
    <row r="856" s="13" customFormat="1">
      <c r="A856" s="13"/>
      <c r="B856" s="225"/>
      <c r="C856" s="226"/>
      <c r="D856" s="227" t="s">
        <v>129</v>
      </c>
      <c r="E856" s="228" t="s">
        <v>19</v>
      </c>
      <c r="F856" s="229" t="s">
        <v>906</v>
      </c>
      <c r="G856" s="226"/>
      <c r="H856" s="230">
        <v>165</v>
      </c>
      <c r="I856" s="231"/>
      <c r="J856" s="226"/>
      <c r="K856" s="226"/>
      <c r="L856" s="232"/>
      <c r="M856" s="233"/>
      <c r="N856" s="234"/>
      <c r="O856" s="234"/>
      <c r="P856" s="234"/>
      <c r="Q856" s="234"/>
      <c r="R856" s="234"/>
      <c r="S856" s="234"/>
      <c r="T856" s="235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36" t="s">
        <v>129</v>
      </c>
      <c r="AU856" s="236" t="s">
        <v>80</v>
      </c>
      <c r="AV856" s="13" t="s">
        <v>80</v>
      </c>
      <c r="AW856" s="13" t="s">
        <v>32</v>
      </c>
      <c r="AX856" s="13" t="s">
        <v>70</v>
      </c>
      <c r="AY856" s="236" t="s">
        <v>118</v>
      </c>
    </row>
    <row r="857" s="14" customFormat="1">
      <c r="A857" s="14"/>
      <c r="B857" s="237"/>
      <c r="C857" s="238"/>
      <c r="D857" s="227" t="s">
        <v>129</v>
      </c>
      <c r="E857" s="239" t="s">
        <v>19</v>
      </c>
      <c r="F857" s="240" t="s">
        <v>132</v>
      </c>
      <c r="G857" s="238"/>
      <c r="H857" s="241">
        <v>330</v>
      </c>
      <c r="I857" s="242"/>
      <c r="J857" s="238"/>
      <c r="K857" s="238"/>
      <c r="L857" s="243"/>
      <c r="M857" s="244"/>
      <c r="N857" s="245"/>
      <c r="O857" s="245"/>
      <c r="P857" s="245"/>
      <c r="Q857" s="245"/>
      <c r="R857" s="245"/>
      <c r="S857" s="245"/>
      <c r="T857" s="246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47" t="s">
        <v>129</v>
      </c>
      <c r="AU857" s="247" t="s">
        <v>80</v>
      </c>
      <c r="AV857" s="14" t="s">
        <v>125</v>
      </c>
      <c r="AW857" s="14" t="s">
        <v>32</v>
      </c>
      <c r="AX857" s="14" t="s">
        <v>78</v>
      </c>
      <c r="AY857" s="247" t="s">
        <v>118</v>
      </c>
    </row>
    <row r="858" s="2" customFormat="1" ht="21.75" customHeight="1">
      <c r="A858" s="41"/>
      <c r="B858" s="42"/>
      <c r="C858" s="207" t="s">
        <v>907</v>
      </c>
      <c r="D858" s="207" t="s">
        <v>120</v>
      </c>
      <c r="E858" s="208" t="s">
        <v>908</v>
      </c>
      <c r="F858" s="209" t="s">
        <v>909</v>
      </c>
      <c r="G858" s="210" t="s">
        <v>205</v>
      </c>
      <c r="H858" s="211">
        <v>330</v>
      </c>
      <c r="I858" s="212"/>
      <c r="J858" s="213">
        <f>ROUND(I858*H858,2)</f>
        <v>0</v>
      </c>
      <c r="K858" s="209" t="s">
        <v>124</v>
      </c>
      <c r="L858" s="47"/>
      <c r="M858" s="214" t="s">
        <v>19</v>
      </c>
      <c r="N858" s="215" t="s">
        <v>41</v>
      </c>
      <c r="O858" s="87"/>
      <c r="P858" s="216">
        <f>O858*H858</f>
        <v>0</v>
      </c>
      <c r="Q858" s="216">
        <v>1.4950000000000001E-06</v>
      </c>
      <c r="R858" s="216">
        <f>Q858*H858</f>
        <v>0.00049335000000000004</v>
      </c>
      <c r="S858" s="216">
        <v>0</v>
      </c>
      <c r="T858" s="217">
        <f>S858*H858</f>
        <v>0</v>
      </c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R858" s="218" t="s">
        <v>125</v>
      </c>
      <c r="AT858" s="218" t="s">
        <v>120</v>
      </c>
      <c r="AU858" s="218" t="s">
        <v>80</v>
      </c>
      <c r="AY858" s="20" t="s">
        <v>118</v>
      </c>
      <c r="BE858" s="219">
        <f>IF(N858="základní",J858,0)</f>
        <v>0</v>
      </c>
      <c r="BF858" s="219">
        <f>IF(N858="snížená",J858,0)</f>
        <v>0</v>
      </c>
      <c r="BG858" s="219">
        <f>IF(N858="zákl. přenesená",J858,0)</f>
        <v>0</v>
      </c>
      <c r="BH858" s="219">
        <f>IF(N858="sníž. přenesená",J858,0)</f>
        <v>0</v>
      </c>
      <c r="BI858" s="219">
        <f>IF(N858="nulová",J858,0)</f>
        <v>0</v>
      </c>
      <c r="BJ858" s="20" t="s">
        <v>78</v>
      </c>
      <c r="BK858" s="219">
        <f>ROUND(I858*H858,2)</f>
        <v>0</v>
      </c>
      <c r="BL858" s="20" t="s">
        <v>125</v>
      </c>
      <c r="BM858" s="218" t="s">
        <v>910</v>
      </c>
    </row>
    <row r="859" s="2" customFormat="1">
      <c r="A859" s="41"/>
      <c r="B859" s="42"/>
      <c r="C859" s="43"/>
      <c r="D859" s="220" t="s">
        <v>127</v>
      </c>
      <c r="E859" s="43"/>
      <c r="F859" s="221" t="s">
        <v>911</v>
      </c>
      <c r="G859" s="43"/>
      <c r="H859" s="43"/>
      <c r="I859" s="222"/>
      <c r="J859" s="43"/>
      <c r="K859" s="43"/>
      <c r="L859" s="47"/>
      <c r="M859" s="223"/>
      <c r="N859" s="224"/>
      <c r="O859" s="87"/>
      <c r="P859" s="87"/>
      <c r="Q859" s="87"/>
      <c r="R859" s="87"/>
      <c r="S859" s="87"/>
      <c r="T859" s="88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T859" s="20" t="s">
        <v>127</v>
      </c>
      <c r="AU859" s="20" t="s">
        <v>80</v>
      </c>
    </row>
    <row r="860" s="2" customFormat="1" ht="24.15" customHeight="1">
      <c r="A860" s="41"/>
      <c r="B860" s="42"/>
      <c r="C860" s="207" t="s">
        <v>912</v>
      </c>
      <c r="D860" s="207" t="s">
        <v>120</v>
      </c>
      <c r="E860" s="208" t="s">
        <v>913</v>
      </c>
      <c r="F860" s="209" t="s">
        <v>914</v>
      </c>
      <c r="G860" s="210" t="s">
        <v>205</v>
      </c>
      <c r="H860" s="211">
        <v>330</v>
      </c>
      <c r="I860" s="212"/>
      <c r="J860" s="213">
        <f>ROUND(I860*H860,2)</f>
        <v>0</v>
      </c>
      <c r="K860" s="209" t="s">
        <v>124</v>
      </c>
      <c r="L860" s="47"/>
      <c r="M860" s="214" t="s">
        <v>19</v>
      </c>
      <c r="N860" s="215" t="s">
        <v>41</v>
      </c>
      <c r="O860" s="87"/>
      <c r="P860" s="216">
        <f>O860*H860</f>
        <v>0</v>
      </c>
      <c r="Q860" s="216">
        <v>0.00034089999999999999</v>
      </c>
      <c r="R860" s="216">
        <f>Q860*H860</f>
        <v>0.112497</v>
      </c>
      <c r="S860" s="216">
        <v>0</v>
      </c>
      <c r="T860" s="217">
        <f>S860*H860</f>
        <v>0</v>
      </c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R860" s="218" t="s">
        <v>125</v>
      </c>
      <c r="AT860" s="218" t="s">
        <v>120</v>
      </c>
      <c r="AU860" s="218" t="s">
        <v>80</v>
      </c>
      <c r="AY860" s="20" t="s">
        <v>118</v>
      </c>
      <c r="BE860" s="219">
        <f>IF(N860="základní",J860,0)</f>
        <v>0</v>
      </c>
      <c r="BF860" s="219">
        <f>IF(N860="snížená",J860,0)</f>
        <v>0</v>
      </c>
      <c r="BG860" s="219">
        <f>IF(N860="zákl. přenesená",J860,0)</f>
        <v>0</v>
      </c>
      <c r="BH860" s="219">
        <f>IF(N860="sníž. přenesená",J860,0)</f>
        <v>0</v>
      </c>
      <c r="BI860" s="219">
        <f>IF(N860="nulová",J860,0)</f>
        <v>0</v>
      </c>
      <c r="BJ860" s="20" t="s">
        <v>78</v>
      </c>
      <c r="BK860" s="219">
        <f>ROUND(I860*H860,2)</f>
        <v>0</v>
      </c>
      <c r="BL860" s="20" t="s">
        <v>125</v>
      </c>
      <c r="BM860" s="218" t="s">
        <v>915</v>
      </c>
    </row>
    <row r="861" s="2" customFormat="1">
      <c r="A861" s="41"/>
      <c r="B861" s="42"/>
      <c r="C861" s="43"/>
      <c r="D861" s="220" t="s">
        <v>127</v>
      </c>
      <c r="E861" s="43"/>
      <c r="F861" s="221" t="s">
        <v>916</v>
      </c>
      <c r="G861" s="43"/>
      <c r="H861" s="43"/>
      <c r="I861" s="222"/>
      <c r="J861" s="43"/>
      <c r="K861" s="43"/>
      <c r="L861" s="47"/>
      <c r="M861" s="223"/>
      <c r="N861" s="224"/>
      <c r="O861" s="87"/>
      <c r="P861" s="87"/>
      <c r="Q861" s="87"/>
      <c r="R861" s="87"/>
      <c r="S861" s="87"/>
      <c r="T861" s="88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T861" s="20" t="s">
        <v>127</v>
      </c>
      <c r="AU861" s="20" t="s">
        <v>80</v>
      </c>
    </row>
    <row r="862" s="2" customFormat="1" ht="16.5" customHeight="1">
      <c r="A862" s="41"/>
      <c r="B862" s="42"/>
      <c r="C862" s="207" t="s">
        <v>917</v>
      </c>
      <c r="D862" s="207" t="s">
        <v>120</v>
      </c>
      <c r="E862" s="208" t="s">
        <v>918</v>
      </c>
      <c r="F862" s="209" t="s">
        <v>919</v>
      </c>
      <c r="G862" s="210" t="s">
        <v>123</v>
      </c>
      <c r="H862" s="211">
        <v>514.12</v>
      </c>
      <c r="I862" s="212"/>
      <c r="J862" s="213">
        <f>ROUND(I862*H862,2)</f>
        <v>0</v>
      </c>
      <c r="K862" s="209" t="s">
        <v>124</v>
      </c>
      <c r="L862" s="47"/>
      <c r="M862" s="214" t="s">
        <v>19</v>
      </c>
      <c r="N862" s="215" t="s">
        <v>41</v>
      </c>
      <c r="O862" s="87"/>
      <c r="P862" s="216">
        <f>O862*H862</f>
        <v>0</v>
      </c>
      <c r="Q862" s="216">
        <v>0.00036000000000000002</v>
      </c>
      <c r="R862" s="216">
        <f>Q862*H862</f>
        <v>0.1850832</v>
      </c>
      <c r="S862" s="216">
        <v>0</v>
      </c>
      <c r="T862" s="217">
        <f>S862*H862</f>
        <v>0</v>
      </c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R862" s="218" t="s">
        <v>125</v>
      </c>
      <c r="AT862" s="218" t="s">
        <v>120</v>
      </c>
      <c r="AU862" s="218" t="s">
        <v>80</v>
      </c>
      <c r="AY862" s="20" t="s">
        <v>118</v>
      </c>
      <c r="BE862" s="219">
        <f>IF(N862="základní",J862,0)</f>
        <v>0</v>
      </c>
      <c r="BF862" s="219">
        <f>IF(N862="snížená",J862,0)</f>
        <v>0</v>
      </c>
      <c r="BG862" s="219">
        <f>IF(N862="zákl. přenesená",J862,0)</f>
        <v>0</v>
      </c>
      <c r="BH862" s="219">
        <f>IF(N862="sníž. přenesená",J862,0)</f>
        <v>0</v>
      </c>
      <c r="BI862" s="219">
        <f>IF(N862="nulová",J862,0)</f>
        <v>0</v>
      </c>
      <c r="BJ862" s="20" t="s">
        <v>78</v>
      </c>
      <c r="BK862" s="219">
        <f>ROUND(I862*H862,2)</f>
        <v>0</v>
      </c>
      <c r="BL862" s="20" t="s">
        <v>125</v>
      </c>
      <c r="BM862" s="218" t="s">
        <v>920</v>
      </c>
    </row>
    <row r="863" s="2" customFormat="1">
      <c r="A863" s="41"/>
      <c r="B863" s="42"/>
      <c r="C863" s="43"/>
      <c r="D863" s="220" t="s">
        <v>127</v>
      </c>
      <c r="E863" s="43"/>
      <c r="F863" s="221" t="s">
        <v>921</v>
      </c>
      <c r="G863" s="43"/>
      <c r="H863" s="43"/>
      <c r="I863" s="222"/>
      <c r="J863" s="43"/>
      <c r="K863" s="43"/>
      <c r="L863" s="47"/>
      <c r="M863" s="223"/>
      <c r="N863" s="224"/>
      <c r="O863" s="87"/>
      <c r="P863" s="87"/>
      <c r="Q863" s="87"/>
      <c r="R863" s="87"/>
      <c r="S863" s="87"/>
      <c r="T863" s="88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T863" s="20" t="s">
        <v>127</v>
      </c>
      <c r="AU863" s="20" t="s">
        <v>80</v>
      </c>
    </row>
    <row r="864" s="15" customFormat="1">
      <c r="A864" s="15"/>
      <c r="B864" s="248"/>
      <c r="C864" s="249"/>
      <c r="D864" s="227" t="s">
        <v>129</v>
      </c>
      <c r="E864" s="250" t="s">
        <v>19</v>
      </c>
      <c r="F864" s="251" t="s">
        <v>479</v>
      </c>
      <c r="G864" s="249"/>
      <c r="H864" s="250" t="s">
        <v>19</v>
      </c>
      <c r="I864" s="252"/>
      <c r="J864" s="249"/>
      <c r="K864" s="249"/>
      <c r="L864" s="253"/>
      <c r="M864" s="254"/>
      <c r="N864" s="255"/>
      <c r="O864" s="255"/>
      <c r="P864" s="255"/>
      <c r="Q864" s="255"/>
      <c r="R864" s="255"/>
      <c r="S864" s="255"/>
      <c r="T864" s="256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T864" s="257" t="s">
        <v>129</v>
      </c>
      <c r="AU864" s="257" t="s">
        <v>80</v>
      </c>
      <c r="AV864" s="15" t="s">
        <v>78</v>
      </c>
      <c r="AW864" s="15" t="s">
        <v>32</v>
      </c>
      <c r="AX864" s="15" t="s">
        <v>70</v>
      </c>
      <c r="AY864" s="257" t="s">
        <v>118</v>
      </c>
    </row>
    <row r="865" s="13" customFormat="1">
      <c r="A865" s="13"/>
      <c r="B865" s="225"/>
      <c r="C865" s="226"/>
      <c r="D865" s="227" t="s">
        <v>129</v>
      </c>
      <c r="E865" s="228" t="s">
        <v>19</v>
      </c>
      <c r="F865" s="229" t="s">
        <v>922</v>
      </c>
      <c r="G865" s="226"/>
      <c r="H865" s="230">
        <v>91.680000000000007</v>
      </c>
      <c r="I865" s="231"/>
      <c r="J865" s="226"/>
      <c r="K865" s="226"/>
      <c r="L865" s="232"/>
      <c r="M865" s="233"/>
      <c r="N865" s="234"/>
      <c r="O865" s="234"/>
      <c r="P865" s="234"/>
      <c r="Q865" s="234"/>
      <c r="R865" s="234"/>
      <c r="S865" s="234"/>
      <c r="T865" s="235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36" t="s">
        <v>129</v>
      </c>
      <c r="AU865" s="236" t="s">
        <v>80</v>
      </c>
      <c r="AV865" s="13" t="s">
        <v>80</v>
      </c>
      <c r="AW865" s="13" t="s">
        <v>32</v>
      </c>
      <c r="AX865" s="13" t="s">
        <v>70</v>
      </c>
      <c r="AY865" s="236" t="s">
        <v>118</v>
      </c>
    </row>
    <row r="866" s="13" customFormat="1">
      <c r="A866" s="13"/>
      <c r="B866" s="225"/>
      <c r="C866" s="226"/>
      <c r="D866" s="227" t="s">
        <v>129</v>
      </c>
      <c r="E866" s="228" t="s">
        <v>19</v>
      </c>
      <c r="F866" s="229" t="s">
        <v>923</v>
      </c>
      <c r="G866" s="226"/>
      <c r="H866" s="230">
        <v>85.680000000000007</v>
      </c>
      <c r="I866" s="231"/>
      <c r="J866" s="226"/>
      <c r="K866" s="226"/>
      <c r="L866" s="232"/>
      <c r="M866" s="233"/>
      <c r="N866" s="234"/>
      <c r="O866" s="234"/>
      <c r="P866" s="234"/>
      <c r="Q866" s="234"/>
      <c r="R866" s="234"/>
      <c r="S866" s="234"/>
      <c r="T866" s="235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36" t="s">
        <v>129</v>
      </c>
      <c r="AU866" s="236" t="s">
        <v>80</v>
      </c>
      <c r="AV866" s="13" t="s">
        <v>80</v>
      </c>
      <c r="AW866" s="13" t="s">
        <v>32</v>
      </c>
      <c r="AX866" s="13" t="s">
        <v>70</v>
      </c>
      <c r="AY866" s="236" t="s">
        <v>118</v>
      </c>
    </row>
    <row r="867" s="13" customFormat="1">
      <c r="A867" s="13"/>
      <c r="B867" s="225"/>
      <c r="C867" s="226"/>
      <c r="D867" s="227" t="s">
        <v>129</v>
      </c>
      <c r="E867" s="228" t="s">
        <v>19</v>
      </c>
      <c r="F867" s="229" t="s">
        <v>924</v>
      </c>
      <c r="G867" s="226"/>
      <c r="H867" s="230">
        <v>122.16</v>
      </c>
      <c r="I867" s="231"/>
      <c r="J867" s="226"/>
      <c r="K867" s="226"/>
      <c r="L867" s="232"/>
      <c r="M867" s="233"/>
      <c r="N867" s="234"/>
      <c r="O867" s="234"/>
      <c r="P867" s="234"/>
      <c r="Q867" s="234"/>
      <c r="R867" s="234"/>
      <c r="S867" s="234"/>
      <c r="T867" s="235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36" t="s">
        <v>129</v>
      </c>
      <c r="AU867" s="236" t="s">
        <v>80</v>
      </c>
      <c r="AV867" s="13" t="s">
        <v>80</v>
      </c>
      <c r="AW867" s="13" t="s">
        <v>32</v>
      </c>
      <c r="AX867" s="13" t="s">
        <v>70</v>
      </c>
      <c r="AY867" s="236" t="s">
        <v>118</v>
      </c>
    </row>
    <row r="868" s="13" customFormat="1">
      <c r="A868" s="13"/>
      <c r="B868" s="225"/>
      <c r="C868" s="226"/>
      <c r="D868" s="227" t="s">
        <v>129</v>
      </c>
      <c r="E868" s="228" t="s">
        <v>19</v>
      </c>
      <c r="F868" s="229" t="s">
        <v>925</v>
      </c>
      <c r="G868" s="226"/>
      <c r="H868" s="230">
        <v>47.159999999999997</v>
      </c>
      <c r="I868" s="231"/>
      <c r="J868" s="226"/>
      <c r="K868" s="226"/>
      <c r="L868" s="232"/>
      <c r="M868" s="233"/>
      <c r="N868" s="234"/>
      <c r="O868" s="234"/>
      <c r="P868" s="234"/>
      <c r="Q868" s="234"/>
      <c r="R868" s="234"/>
      <c r="S868" s="234"/>
      <c r="T868" s="235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36" t="s">
        <v>129</v>
      </c>
      <c r="AU868" s="236" t="s">
        <v>80</v>
      </c>
      <c r="AV868" s="13" t="s">
        <v>80</v>
      </c>
      <c r="AW868" s="13" t="s">
        <v>32</v>
      </c>
      <c r="AX868" s="13" t="s">
        <v>70</v>
      </c>
      <c r="AY868" s="236" t="s">
        <v>118</v>
      </c>
    </row>
    <row r="869" s="13" customFormat="1">
      <c r="A869" s="13"/>
      <c r="B869" s="225"/>
      <c r="C869" s="226"/>
      <c r="D869" s="227" t="s">
        <v>129</v>
      </c>
      <c r="E869" s="228" t="s">
        <v>19</v>
      </c>
      <c r="F869" s="229" t="s">
        <v>926</v>
      </c>
      <c r="G869" s="226"/>
      <c r="H869" s="230">
        <v>139.44</v>
      </c>
      <c r="I869" s="231"/>
      <c r="J869" s="226"/>
      <c r="K869" s="226"/>
      <c r="L869" s="232"/>
      <c r="M869" s="233"/>
      <c r="N869" s="234"/>
      <c r="O869" s="234"/>
      <c r="P869" s="234"/>
      <c r="Q869" s="234"/>
      <c r="R869" s="234"/>
      <c r="S869" s="234"/>
      <c r="T869" s="235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36" t="s">
        <v>129</v>
      </c>
      <c r="AU869" s="236" t="s">
        <v>80</v>
      </c>
      <c r="AV869" s="13" t="s">
        <v>80</v>
      </c>
      <c r="AW869" s="13" t="s">
        <v>32</v>
      </c>
      <c r="AX869" s="13" t="s">
        <v>70</v>
      </c>
      <c r="AY869" s="236" t="s">
        <v>118</v>
      </c>
    </row>
    <row r="870" s="13" customFormat="1">
      <c r="A870" s="13"/>
      <c r="B870" s="225"/>
      <c r="C870" s="226"/>
      <c r="D870" s="227" t="s">
        <v>129</v>
      </c>
      <c r="E870" s="228" t="s">
        <v>19</v>
      </c>
      <c r="F870" s="229" t="s">
        <v>927</v>
      </c>
      <c r="G870" s="226"/>
      <c r="H870" s="230">
        <v>28</v>
      </c>
      <c r="I870" s="231"/>
      <c r="J870" s="226"/>
      <c r="K870" s="226"/>
      <c r="L870" s="232"/>
      <c r="M870" s="233"/>
      <c r="N870" s="234"/>
      <c r="O870" s="234"/>
      <c r="P870" s="234"/>
      <c r="Q870" s="234"/>
      <c r="R870" s="234"/>
      <c r="S870" s="234"/>
      <c r="T870" s="235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36" t="s">
        <v>129</v>
      </c>
      <c r="AU870" s="236" t="s">
        <v>80</v>
      </c>
      <c r="AV870" s="13" t="s">
        <v>80</v>
      </c>
      <c r="AW870" s="13" t="s">
        <v>32</v>
      </c>
      <c r="AX870" s="13" t="s">
        <v>70</v>
      </c>
      <c r="AY870" s="236" t="s">
        <v>118</v>
      </c>
    </row>
    <row r="871" s="14" customFormat="1">
      <c r="A871" s="14"/>
      <c r="B871" s="237"/>
      <c r="C871" s="238"/>
      <c r="D871" s="227" t="s">
        <v>129</v>
      </c>
      <c r="E871" s="239" t="s">
        <v>19</v>
      </c>
      <c r="F871" s="240" t="s">
        <v>132</v>
      </c>
      <c r="G871" s="238"/>
      <c r="H871" s="241">
        <v>514.11999999999989</v>
      </c>
      <c r="I871" s="242"/>
      <c r="J871" s="238"/>
      <c r="K871" s="238"/>
      <c r="L871" s="243"/>
      <c r="M871" s="244"/>
      <c r="N871" s="245"/>
      <c r="O871" s="245"/>
      <c r="P871" s="245"/>
      <c r="Q871" s="245"/>
      <c r="R871" s="245"/>
      <c r="S871" s="245"/>
      <c r="T871" s="246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47" t="s">
        <v>129</v>
      </c>
      <c r="AU871" s="247" t="s">
        <v>80</v>
      </c>
      <c r="AV871" s="14" t="s">
        <v>125</v>
      </c>
      <c r="AW871" s="14" t="s">
        <v>32</v>
      </c>
      <c r="AX871" s="14" t="s">
        <v>78</v>
      </c>
      <c r="AY871" s="247" t="s">
        <v>118</v>
      </c>
    </row>
    <row r="872" s="2" customFormat="1" ht="44.25" customHeight="1">
      <c r="A872" s="41"/>
      <c r="B872" s="42"/>
      <c r="C872" s="207" t="s">
        <v>928</v>
      </c>
      <c r="D872" s="207" t="s">
        <v>120</v>
      </c>
      <c r="E872" s="208" t="s">
        <v>929</v>
      </c>
      <c r="F872" s="209" t="s">
        <v>930</v>
      </c>
      <c r="G872" s="210" t="s">
        <v>205</v>
      </c>
      <c r="H872" s="211">
        <v>306</v>
      </c>
      <c r="I872" s="212"/>
      <c r="J872" s="213">
        <f>ROUND(I872*H872,2)</f>
        <v>0</v>
      </c>
      <c r="K872" s="209" t="s">
        <v>124</v>
      </c>
      <c r="L872" s="47"/>
      <c r="M872" s="214" t="s">
        <v>19</v>
      </c>
      <c r="N872" s="215" t="s">
        <v>41</v>
      </c>
      <c r="O872" s="87"/>
      <c r="P872" s="216">
        <f>O872*H872</f>
        <v>0</v>
      </c>
      <c r="Q872" s="216">
        <v>0</v>
      </c>
      <c r="R872" s="216">
        <f>Q872*H872</f>
        <v>0</v>
      </c>
      <c r="S872" s="216">
        <v>0</v>
      </c>
      <c r="T872" s="217">
        <f>S872*H872</f>
        <v>0</v>
      </c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R872" s="218" t="s">
        <v>125</v>
      </c>
      <c r="AT872" s="218" t="s">
        <v>120</v>
      </c>
      <c r="AU872" s="218" t="s">
        <v>80</v>
      </c>
      <c r="AY872" s="20" t="s">
        <v>118</v>
      </c>
      <c r="BE872" s="219">
        <f>IF(N872="základní",J872,0)</f>
        <v>0</v>
      </c>
      <c r="BF872" s="219">
        <f>IF(N872="snížená",J872,0)</f>
        <v>0</v>
      </c>
      <c r="BG872" s="219">
        <f>IF(N872="zákl. přenesená",J872,0)</f>
        <v>0</v>
      </c>
      <c r="BH872" s="219">
        <f>IF(N872="sníž. přenesená",J872,0)</f>
        <v>0</v>
      </c>
      <c r="BI872" s="219">
        <f>IF(N872="nulová",J872,0)</f>
        <v>0</v>
      </c>
      <c r="BJ872" s="20" t="s">
        <v>78</v>
      </c>
      <c r="BK872" s="219">
        <f>ROUND(I872*H872,2)</f>
        <v>0</v>
      </c>
      <c r="BL872" s="20" t="s">
        <v>125</v>
      </c>
      <c r="BM872" s="218" t="s">
        <v>931</v>
      </c>
    </row>
    <row r="873" s="2" customFormat="1">
      <c r="A873" s="41"/>
      <c r="B873" s="42"/>
      <c r="C873" s="43"/>
      <c r="D873" s="220" t="s">
        <v>127</v>
      </c>
      <c r="E873" s="43"/>
      <c r="F873" s="221" t="s">
        <v>932</v>
      </c>
      <c r="G873" s="43"/>
      <c r="H873" s="43"/>
      <c r="I873" s="222"/>
      <c r="J873" s="43"/>
      <c r="K873" s="43"/>
      <c r="L873" s="47"/>
      <c r="M873" s="223"/>
      <c r="N873" s="224"/>
      <c r="O873" s="87"/>
      <c r="P873" s="87"/>
      <c r="Q873" s="87"/>
      <c r="R873" s="87"/>
      <c r="S873" s="87"/>
      <c r="T873" s="88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T873" s="20" t="s">
        <v>127</v>
      </c>
      <c r="AU873" s="20" t="s">
        <v>80</v>
      </c>
    </row>
    <row r="874" s="13" customFormat="1">
      <c r="A874" s="13"/>
      <c r="B874" s="225"/>
      <c r="C874" s="226"/>
      <c r="D874" s="227" t="s">
        <v>129</v>
      </c>
      <c r="E874" s="228" t="s">
        <v>19</v>
      </c>
      <c r="F874" s="229" t="s">
        <v>208</v>
      </c>
      <c r="G874" s="226"/>
      <c r="H874" s="230">
        <v>146</v>
      </c>
      <c r="I874" s="231"/>
      <c r="J874" s="226"/>
      <c r="K874" s="226"/>
      <c r="L874" s="232"/>
      <c r="M874" s="233"/>
      <c r="N874" s="234"/>
      <c r="O874" s="234"/>
      <c r="P874" s="234"/>
      <c r="Q874" s="234"/>
      <c r="R874" s="234"/>
      <c r="S874" s="234"/>
      <c r="T874" s="235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36" t="s">
        <v>129</v>
      </c>
      <c r="AU874" s="236" t="s">
        <v>80</v>
      </c>
      <c r="AV874" s="13" t="s">
        <v>80</v>
      </c>
      <c r="AW874" s="13" t="s">
        <v>32</v>
      </c>
      <c r="AX874" s="13" t="s">
        <v>70</v>
      </c>
      <c r="AY874" s="236" t="s">
        <v>118</v>
      </c>
    </row>
    <row r="875" s="13" customFormat="1">
      <c r="A875" s="13"/>
      <c r="B875" s="225"/>
      <c r="C875" s="226"/>
      <c r="D875" s="227" t="s">
        <v>129</v>
      </c>
      <c r="E875" s="228" t="s">
        <v>19</v>
      </c>
      <c r="F875" s="229" t="s">
        <v>209</v>
      </c>
      <c r="G875" s="226"/>
      <c r="H875" s="230">
        <v>160</v>
      </c>
      <c r="I875" s="231"/>
      <c r="J875" s="226"/>
      <c r="K875" s="226"/>
      <c r="L875" s="232"/>
      <c r="M875" s="233"/>
      <c r="N875" s="234"/>
      <c r="O875" s="234"/>
      <c r="P875" s="234"/>
      <c r="Q875" s="234"/>
      <c r="R875" s="234"/>
      <c r="S875" s="234"/>
      <c r="T875" s="235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36" t="s">
        <v>129</v>
      </c>
      <c r="AU875" s="236" t="s">
        <v>80</v>
      </c>
      <c r="AV875" s="13" t="s">
        <v>80</v>
      </c>
      <c r="AW875" s="13" t="s">
        <v>32</v>
      </c>
      <c r="AX875" s="13" t="s">
        <v>70</v>
      </c>
      <c r="AY875" s="236" t="s">
        <v>118</v>
      </c>
    </row>
    <row r="876" s="14" customFormat="1">
      <c r="A876" s="14"/>
      <c r="B876" s="237"/>
      <c r="C876" s="238"/>
      <c r="D876" s="227" t="s">
        <v>129</v>
      </c>
      <c r="E876" s="239" t="s">
        <v>19</v>
      </c>
      <c r="F876" s="240" t="s">
        <v>132</v>
      </c>
      <c r="G876" s="238"/>
      <c r="H876" s="241">
        <v>306</v>
      </c>
      <c r="I876" s="242"/>
      <c r="J876" s="238"/>
      <c r="K876" s="238"/>
      <c r="L876" s="243"/>
      <c r="M876" s="244"/>
      <c r="N876" s="245"/>
      <c r="O876" s="245"/>
      <c r="P876" s="245"/>
      <c r="Q876" s="245"/>
      <c r="R876" s="245"/>
      <c r="S876" s="245"/>
      <c r="T876" s="246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47" t="s">
        <v>129</v>
      </c>
      <c r="AU876" s="247" t="s">
        <v>80</v>
      </c>
      <c r="AV876" s="14" t="s">
        <v>125</v>
      </c>
      <c r="AW876" s="14" t="s">
        <v>32</v>
      </c>
      <c r="AX876" s="14" t="s">
        <v>78</v>
      </c>
      <c r="AY876" s="247" t="s">
        <v>118</v>
      </c>
    </row>
    <row r="877" s="2" customFormat="1" ht="44.25" customHeight="1">
      <c r="A877" s="41"/>
      <c r="B877" s="42"/>
      <c r="C877" s="207" t="s">
        <v>933</v>
      </c>
      <c r="D877" s="207" t="s">
        <v>120</v>
      </c>
      <c r="E877" s="208" t="s">
        <v>934</v>
      </c>
      <c r="F877" s="209" t="s">
        <v>935</v>
      </c>
      <c r="G877" s="210" t="s">
        <v>123</v>
      </c>
      <c r="H877" s="211">
        <v>256</v>
      </c>
      <c r="I877" s="212"/>
      <c r="J877" s="213">
        <f>ROUND(I877*H877,2)</f>
        <v>0</v>
      </c>
      <c r="K877" s="209" t="s">
        <v>124</v>
      </c>
      <c r="L877" s="47"/>
      <c r="M877" s="214" t="s">
        <v>19</v>
      </c>
      <c r="N877" s="215" t="s">
        <v>41</v>
      </c>
      <c r="O877" s="87"/>
      <c r="P877" s="216">
        <f>O877*H877</f>
        <v>0</v>
      </c>
      <c r="Q877" s="216">
        <v>0</v>
      </c>
      <c r="R877" s="216">
        <f>Q877*H877</f>
        <v>0</v>
      </c>
      <c r="S877" s="216">
        <v>0</v>
      </c>
      <c r="T877" s="217">
        <f>S877*H877</f>
        <v>0</v>
      </c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R877" s="218" t="s">
        <v>125</v>
      </c>
      <c r="AT877" s="218" t="s">
        <v>120</v>
      </c>
      <c r="AU877" s="218" t="s">
        <v>80</v>
      </c>
      <c r="AY877" s="20" t="s">
        <v>118</v>
      </c>
      <c r="BE877" s="219">
        <f>IF(N877="základní",J877,0)</f>
        <v>0</v>
      </c>
      <c r="BF877" s="219">
        <f>IF(N877="snížená",J877,0)</f>
        <v>0</v>
      </c>
      <c r="BG877" s="219">
        <f>IF(N877="zákl. přenesená",J877,0)</f>
        <v>0</v>
      </c>
      <c r="BH877" s="219">
        <f>IF(N877="sníž. přenesená",J877,0)</f>
        <v>0</v>
      </c>
      <c r="BI877" s="219">
        <f>IF(N877="nulová",J877,0)</f>
        <v>0</v>
      </c>
      <c r="BJ877" s="20" t="s">
        <v>78</v>
      </c>
      <c r="BK877" s="219">
        <f>ROUND(I877*H877,2)</f>
        <v>0</v>
      </c>
      <c r="BL877" s="20" t="s">
        <v>125</v>
      </c>
      <c r="BM877" s="218" t="s">
        <v>936</v>
      </c>
    </row>
    <row r="878" s="2" customFormat="1">
      <c r="A878" s="41"/>
      <c r="B878" s="42"/>
      <c r="C878" s="43"/>
      <c r="D878" s="220" t="s">
        <v>127</v>
      </c>
      <c r="E878" s="43"/>
      <c r="F878" s="221" t="s">
        <v>937</v>
      </c>
      <c r="G878" s="43"/>
      <c r="H878" s="43"/>
      <c r="I878" s="222"/>
      <c r="J878" s="43"/>
      <c r="K878" s="43"/>
      <c r="L878" s="47"/>
      <c r="M878" s="223"/>
      <c r="N878" s="224"/>
      <c r="O878" s="87"/>
      <c r="P878" s="87"/>
      <c r="Q878" s="87"/>
      <c r="R878" s="87"/>
      <c r="S878" s="87"/>
      <c r="T878" s="88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T878" s="20" t="s">
        <v>127</v>
      </c>
      <c r="AU878" s="20" t="s">
        <v>80</v>
      </c>
    </row>
    <row r="879" s="13" customFormat="1">
      <c r="A879" s="13"/>
      <c r="B879" s="225"/>
      <c r="C879" s="226"/>
      <c r="D879" s="227" t="s">
        <v>129</v>
      </c>
      <c r="E879" s="228" t="s">
        <v>19</v>
      </c>
      <c r="F879" s="229" t="s">
        <v>130</v>
      </c>
      <c r="G879" s="226"/>
      <c r="H879" s="230">
        <v>85</v>
      </c>
      <c r="I879" s="231"/>
      <c r="J879" s="226"/>
      <c r="K879" s="226"/>
      <c r="L879" s="232"/>
      <c r="M879" s="233"/>
      <c r="N879" s="234"/>
      <c r="O879" s="234"/>
      <c r="P879" s="234"/>
      <c r="Q879" s="234"/>
      <c r="R879" s="234"/>
      <c r="S879" s="234"/>
      <c r="T879" s="235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36" t="s">
        <v>129</v>
      </c>
      <c r="AU879" s="236" t="s">
        <v>80</v>
      </c>
      <c r="AV879" s="13" t="s">
        <v>80</v>
      </c>
      <c r="AW879" s="13" t="s">
        <v>32</v>
      </c>
      <c r="AX879" s="13" t="s">
        <v>70</v>
      </c>
      <c r="AY879" s="236" t="s">
        <v>118</v>
      </c>
    </row>
    <row r="880" s="13" customFormat="1">
      <c r="A880" s="13"/>
      <c r="B880" s="225"/>
      <c r="C880" s="226"/>
      <c r="D880" s="227" t="s">
        <v>129</v>
      </c>
      <c r="E880" s="228" t="s">
        <v>19</v>
      </c>
      <c r="F880" s="229" t="s">
        <v>131</v>
      </c>
      <c r="G880" s="226"/>
      <c r="H880" s="230">
        <v>142</v>
      </c>
      <c r="I880" s="231"/>
      <c r="J880" s="226"/>
      <c r="K880" s="226"/>
      <c r="L880" s="232"/>
      <c r="M880" s="233"/>
      <c r="N880" s="234"/>
      <c r="O880" s="234"/>
      <c r="P880" s="234"/>
      <c r="Q880" s="234"/>
      <c r="R880" s="234"/>
      <c r="S880" s="234"/>
      <c r="T880" s="235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36" t="s">
        <v>129</v>
      </c>
      <c r="AU880" s="236" t="s">
        <v>80</v>
      </c>
      <c r="AV880" s="13" t="s">
        <v>80</v>
      </c>
      <c r="AW880" s="13" t="s">
        <v>32</v>
      </c>
      <c r="AX880" s="13" t="s">
        <v>70</v>
      </c>
      <c r="AY880" s="236" t="s">
        <v>118</v>
      </c>
    </row>
    <row r="881" s="16" customFormat="1">
      <c r="A881" s="16"/>
      <c r="B881" s="258"/>
      <c r="C881" s="259"/>
      <c r="D881" s="227" t="s">
        <v>129</v>
      </c>
      <c r="E881" s="260" t="s">
        <v>19</v>
      </c>
      <c r="F881" s="261" t="s">
        <v>153</v>
      </c>
      <c r="G881" s="259"/>
      <c r="H881" s="262">
        <v>227</v>
      </c>
      <c r="I881" s="263"/>
      <c r="J881" s="259"/>
      <c r="K881" s="259"/>
      <c r="L881" s="264"/>
      <c r="M881" s="265"/>
      <c r="N881" s="266"/>
      <c r="O881" s="266"/>
      <c r="P881" s="266"/>
      <c r="Q881" s="266"/>
      <c r="R881" s="266"/>
      <c r="S881" s="266"/>
      <c r="T881" s="267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T881" s="268" t="s">
        <v>129</v>
      </c>
      <c r="AU881" s="268" t="s">
        <v>80</v>
      </c>
      <c r="AV881" s="16" t="s">
        <v>139</v>
      </c>
      <c r="AW881" s="16" t="s">
        <v>32</v>
      </c>
      <c r="AX881" s="16" t="s">
        <v>70</v>
      </c>
      <c r="AY881" s="268" t="s">
        <v>118</v>
      </c>
    </row>
    <row r="882" s="13" customFormat="1">
      <c r="A882" s="13"/>
      <c r="B882" s="225"/>
      <c r="C882" s="226"/>
      <c r="D882" s="227" t="s">
        <v>129</v>
      </c>
      <c r="E882" s="228" t="s">
        <v>19</v>
      </c>
      <c r="F882" s="229" t="s">
        <v>137</v>
      </c>
      <c r="G882" s="226"/>
      <c r="H882" s="230">
        <v>20</v>
      </c>
      <c r="I882" s="231"/>
      <c r="J882" s="226"/>
      <c r="K882" s="226"/>
      <c r="L882" s="232"/>
      <c r="M882" s="233"/>
      <c r="N882" s="234"/>
      <c r="O882" s="234"/>
      <c r="P882" s="234"/>
      <c r="Q882" s="234"/>
      <c r="R882" s="234"/>
      <c r="S882" s="234"/>
      <c r="T882" s="235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36" t="s">
        <v>129</v>
      </c>
      <c r="AU882" s="236" t="s">
        <v>80</v>
      </c>
      <c r="AV882" s="13" t="s">
        <v>80</v>
      </c>
      <c r="AW882" s="13" t="s">
        <v>32</v>
      </c>
      <c r="AX882" s="13" t="s">
        <v>70</v>
      </c>
      <c r="AY882" s="236" t="s">
        <v>118</v>
      </c>
    </row>
    <row r="883" s="13" customFormat="1">
      <c r="A883" s="13"/>
      <c r="B883" s="225"/>
      <c r="C883" s="226"/>
      <c r="D883" s="227" t="s">
        <v>129</v>
      </c>
      <c r="E883" s="228" t="s">
        <v>19</v>
      </c>
      <c r="F883" s="229" t="s">
        <v>138</v>
      </c>
      <c r="G883" s="226"/>
      <c r="H883" s="230">
        <v>9</v>
      </c>
      <c r="I883" s="231"/>
      <c r="J883" s="226"/>
      <c r="K883" s="226"/>
      <c r="L883" s="232"/>
      <c r="M883" s="233"/>
      <c r="N883" s="234"/>
      <c r="O883" s="234"/>
      <c r="P883" s="234"/>
      <c r="Q883" s="234"/>
      <c r="R883" s="234"/>
      <c r="S883" s="234"/>
      <c r="T883" s="235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36" t="s">
        <v>129</v>
      </c>
      <c r="AU883" s="236" t="s">
        <v>80</v>
      </c>
      <c r="AV883" s="13" t="s">
        <v>80</v>
      </c>
      <c r="AW883" s="13" t="s">
        <v>32</v>
      </c>
      <c r="AX883" s="13" t="s">
        <v>70</v>
      </c>
      <c r="AY883" s="236" t="s">
        <v>118</v>
      </c>
    </row>
    <row r="884" s="16" customFormat="1">
      <c r="A884" s="16"/>
      <c r="B884" s="258"/>
      <c r="C884" s="259"/>
      <c r="D884" s="227" t="s">
        <v>129</v>
      </c>
      <c r="E884" s="260" t="s">
        <v>19</v>
      </c>
      <c r="F884" s="261" t="s">
        <v>153</v>
      </c>
      <c r="G884" s="259"/>
      <c r="H884" s="262">
        <v>29</v>
      </c>
      <c r="I884" s="263"/>
      <c r="J884" s="259"/>
      <c r="K884" s="259"/>
      <c r="L884" s="264"/>
      <c r="M884" s="265"/>
      <c r="N884" s="266"/>
      <c r="O884" s="266"/>
      <c r="P884" s="266"/>
      <c r="Q884" s="266"/>
      <c r="R884" s="266"/>
      <c r="S884" s="266"/>
      <c r="T884" s="267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T884" s="268" t="s">
        <v>129</v>
      </c>
      <c r="AU884" s="268" t="s">
        <v>80</v>
      </c>
      <c r="AV884" s="16" t="s">
        <v>139</v>
      </c>
      <c r="AW884" s="16" t="s">
        <v>32</v>
      </c>
      <c r="AX884" s="16" t="s">
        <v>70</v>
      </c>
      <c r="AY884" s="268" t="s">
        <v>118</v>
      </c>
    </row>
    <row r="885" s="14" customFormat="1">
      <c r="A885" s="14"/>
      <c r="B885" s="237"/>
      <c r="C885" s="238"/>
      <c r="D885" s="227" t="s">
        <v>129</v>
      </c>
      <c r="E885" s="239" t="s">
        <v>19</v>
      </c>
      <c r="F885" s="240" t="s">
        <v>132</v>
      </c>
      <c r="G885" s="238"/>
      <c r="H885" s="241">
        <v>256</v>
      </c>
      <c r="I885" s="242"/>
      <c r="J885" s="238"/>
      <c r="K885" s="238"/>
      <c r="L885" s="243"/>
      <c r="M885" s="244"/>
      <c r="N885" s="245"/>
      <c r="O885" s="245"/>
      <c r="P885" s="245"/>
      <c r="Q885" s="245"/>
      <c r="R885" s="245"/>
      <c r="S885" s="245"/>
      <c r="T885" s="246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47" t="s">
        <v>129</v>
      </c>
      <c r="AU885" s="247" t="s">
        <v>80</v>
      </c>
      <c r="AV885" s="14" t="s">
        <v>125</v>
      </c>
      <c r="AW885" s="14" t="s">
        <v>32</v>
      </c>
      <c r="AX885" s="14" t="s">
        <v>78</v>
      </c>
      <c r="AY885" s="247" t="s">
        <v>118</v>
      </c>
    </row>
    <row r="886" s="2" customFormat="1" ht="24.15" customHeight="1">
      <c r="A886" s="41"/>
      <c r="B886" s="42"/>
      <c r="C886" s="207" t="s">
        <v>938</v>
      </c>
      <c r="D886" s="207" t="s">
        <v>120</v>
      </c>
      <c r="E886" s="208" t="s">
        <v>939</v>
      </c>
      <c r="F886" s="209" t="s">
        <v>940</v>
      </c>
      <c r="G886" s="210" t="s">
        <v>483</v>
      </c>
      <c r="H886" s="211">
        <v>4</v>
      </c>
      <c r="I886" s="212"/>
      <c r="J886" s="213">
        <f>ROUND(I886*H886,2)</f>
        <v>0</v>
      </c>
      <c r="K886" s="209" t="s">
        <v>19</v>
      </c>
      <c r="L886" s="47"/>
      <c r="M886" s="214" t="s">
        <v>19</v>
      </c>
      <c r="N886" s="215" t="s">
        <v>41</v>
      </c>
      <c r="O886" s="87"/>
      <c r="P886" s="216">
        <f>O886*H886</f>
        <v>0</v>
      </c>
      <c r="Q886" s="216">
        <v>0</v>
      </c>
      <c r="R886" s="216">
        <f>Q886*H886</f>
        <v>0</v>
      </c>
      <c r="S886" s="216">
        <v>0</v>
      </c>
      <c r="T886" s="217">
        <f>S886*H886</f>
        <v>0</v>
      </c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R886" s="218" t="s">
        <v>125</v>
      </c>
      <c r="AT886" s="218" t="s">
        <v>120</v>
      </c>
      <c r="AU886" s="218" t="s">
        <v>80</v>
      </c>
      <c r="AY886" s="20" t="s">
        <v>118</v>
      </c>
      <c r="BE886" s="219">
        <f>IF(N886="základní",J886,0)</f>
        <v>0</v>
      </c>
      <c r="BF886" s="219">
        <f>IF(N886="snížená",J886,0)</f>
        <v>0</v>
      </c>
      <c r="BG886" s="219">
        <f>IF(N886="zákl. přenesená",J886,0)</f>
        <v>0</v>
      </c>
      <c r="BH886" s="219">
        <f>IF(N886="sníž. přenesená",J886,0)</f>
        <v>0</v>
      </c>
      <c r="BI886" s="219">
        <f>IF(N886="nulová",J886,0)</f>
        <v>0</v>
      </c>
      <c r="BJ886" s="20" t="s">
        <v>78</v>
      </c>
      <c r="BK886" s="219">
        <f>ROUND(I886*H886,2)</f>
        <v>0</v>
      </c>
      <c r="BL886" s="20" t="s">
        <v>125</v>
      </c>
      <c r="BM886" s="218" t="s">
        <v>941</v>
      </c>
    </row>
    <row r="887" s="13" customFormat="1">
      <c r="A887" s="13"/>
      <c r="B887" s="225"/>
      <c r="C887" s="226"/>
      <c r="D887" s="227" t="s">
        <v>129</v>
      </c>
      <c r="E887" s="228" t="s">
        <v>19</v>
      </c>
      <c r="F887" s="229" t="s">
        <v>942</v>
      </c>
      <c r="G887" s="226"/>
      <c r="H887" s="230">
        <v>4</v>
      </c>
      <c r="I887" s="231"/>
      <c r="J887" s="226"/>
      <c r="K887" s="226"/>
      <c r="L887" s="232"/>
      <c r="M887" s="233"/>
      <c r="N887" s="234"/>
      <c r="O887" s="234"/>
      <c r="P887" s="234"/>
      <c r="Q887" s="234"/>
      <c r="R887" s="234"/>
      <c r="S887" s="234"/>
      <c r="T887" s="235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36" t="s">
        <v>129</v>
      </c>
      <c r="AU887" s="236" t="s">
        <v>80</v>
      </c>
      <c r="AV887" s="13" t="s">
        <v>80</v>
      </c>
      <c r="AW887" s="13" t="s">
        <v>32</v>
      </c>
      <c r="AX887" s="13" t="s">
        <v>70</v>
      </c>
      <c r="AY887" s="236" t="s">
        <v>118</v>
      </c>
    </row>
    <row r="888" s="14" customFormat="1">
      <c r="A888" s="14"/>
      <c r="B888" s="237"/>
      <c r="C888" s="238"/>
      <c r="D888" s="227" t="s">
        <v>129</v>
      </c>
      <c r="E888" s="239" t="s">
        <v>19</v>
      </c>
      <c r="F888" s="240" t="s">
        <v>132</v>
      </c>
      <c r="G888" s="238"/>
      <c r="H888" s="241">
        <v>4</v>
      </c>
      <c r="I888" s="242"/>
      <c r="J888" s="238"/>
      <c r="K888" s="238"/>
      <c r="L888" s="243"/>
      <c r="M888" s="244"/>
      <c r="N888" s="245"/>
      <c r="O888" s="245"/>
      <c r="P888" s="245"/>
      <c r="Q888" s="245"/>
      <c r="R888" s="245"/>
      <c r="S888" s="245"/>
      <c r="T888" s="246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47" t="s">
        <v>129</v>
      </c>
      <c r="AU888" s="247" t="s">
        <v>80</v>
      </c>
      <c r="AV888" s="14" t="s">
        <v>125</v>
      </c>
      <c r="AW888" s="14" t="s">
        <v>32</v>
      </c>
      <c r="AX888" s="14" t="s">
        <v>78</v>
      </c>
      <c r="AY888" s="247" t="s">
        <v>118</v>
      </c>
    </row>
    <row r="889" s="2" customFormat="1" ht="24.15" customHeight="1">
      <c r="A889" s="41"/>
      <c r="B889" s="42"/>
      <c r="C889" s="207" t="s">
        <v>943</v>
      </c>
      <c r="D889" s="207" t="s">
        <v>120</v>
      </c>
      <c r="E889" s="208" t="s">
        <v>944</v>
      </c>
      <c r="F889" s="209" t="s">
        <v>945</v>
      </c>
      <c r="G889" s="210" t="s">
        <v>483</v>
      </c>
      <c r="H889" s="211">
        <v>3</v>
      </c>
      <c r="I889" s="212"/>
      <c r="J889" s="213">
        <f>ROUND(I889*H889,2)</f>
        <v>0</v>
      </c>
      <c r="K889" s="209" t="s">
        <v>19</v>
      </c>
      <c r="L889" s="47"/>
      <c r="M889" s="214" t="s">
        <v>19</v>
      </c>
      <c r="N889" s="215" t="s">
        <v>41</v>
      </c>
      <c r="O889" s="87"/>
      <c r="P889" s="216">
        <f>O889*H889</f>
        <v>0</v>
      </c>
      <c r="Q889" s="216">
        <v>0</v>
      </c>
      <c r="R889" s="216">
        <f>Q889*H889</f>
        <v>0</v>
      </c>
      <c r="S889" s="216">
        <v>0</v>
      </c>
      <c r="T889" s="217">
        <f>S889*H889</f>
        <v>0</v>
      </c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R889" s="218" t="s">
        <v>125</v>
      </c>
      <c r="AT889" s="218" t="s">
        <v>120</v>
      </c>
      <c r="AU889" s="218" t="s">
        <v>80</v>
      </c>
      <c r="AY889" s="20" t="s">
        <v>118</v>
      </c>
      <c r="BE889" s="219">
        <f>IF(N889="základní",J889,0)</f>
        <v>0</v>
      </c>
      <c r="BF889" s="219">
        <f>IF(N889="snížená",J889,0)</f>
        <v>0</v>
      </c>
      <c r="BG889" s="219">
        <f>IF(N889="zákl. přenesená",J889,0)</f>
        <v>0</v>
      </c>
      <c r="BH889" s="219">
        <f>IF(N889="sníž. přenesená",J889,0)</f>
        <v>0</v>
      </c>
      <c r="BI889" s="219">
        <f>IF(N889="nulová",J889,0)</f>
        <v>0</v>
      </c>
      <c r="BJ889" s="20" t="s">
        <v>78</v>
      </c>
      <c r="BK889" s="219">
        <f>ROUND(I889*H889,2)</f>
        <v>0</v>
      </c>
      <c r="BL889" s="20" t="s">
        <v>125</v>
      </c>
      <c r="BM889" s="218" t="s">
        <v>946</v>
      </c>
    </row>
    <row r="890" s="13" customFormat="1">
      <c r="A890" s="13"/>
      <c r="B890" s="225"/>
      <c r="C890" s="226"/>
      <c r="D890" s="227" t="s">
        <v>129</v>
      </c>
      <c r="E890" s="228" t="s">
        <v>19</v>
      </c>
      <c r="F890" s="229" t="s">
        <v>947</v>
      </c>
      <c r="G890" s="226"/>
      <c r="H890" s="230">
        <v>3</v>
      </c>
      <c r="I890" s="231"/>
      <c r="J890" s="226"/>
      <c r="K890" s="226"/>
      <c r="L890" s="232"/>
      <c r="M890" s="233"/>
      <c r="N890" s="234"/>
      <c r="O890" s="234"/>
      <c r="P890" s="234"/>
      <c r="Q890" s="234"/>
      <c r="R890" s="234"/>
      <c r="S890" s="234"/>
      <c r="T890" s="235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36" t="s">
        <v>129</v>
      </c>
      <c r="AU890" s="236" t="s">
        <v>80</v>
      </c>
      <c r="AV890" s="13" t="s">
        <v>80</v>
      </c>
      <c r="AW890" s="13" t="s">
        <v>32</v>
      </c>
      <c r="AX890" s="13" t="s">
        <v>70</v>
      </c>
      <c r="AY890" s="236" t="s">
        <v>118</v>
      </c>
    </row>
    <row r="891" s="14" customFormat="1">
      <c r="A891" s="14"/>
      <c r="B891" s="237"/>
      <c r="C891" s="238"/>
      <c r="D891" s="227" t="s">
        <v>129</v>
      </c>
      <c r="E891" s="239" t="s">
        <v>19</v>
      </c>
      <c r="F891" s="240" t="s">
        <v>132</v>
      </c>
      <c r="G891" s="238"/>
      <c r="H891" s="241">
        <v>3</v>
      </c>
      <c r="I891" s="242"/>
      <c r="J891" s="238"/>
      <c r="K891" s="238"/>
      <c r="L891" s="243"/>
      <c r="M891" s="244"/>
      <c r="N891" s="245"/>
      <c r="O891" s="245"/>
      <c r="P891" s="245"/>
      <c r="Q891" s="245"/>
      <c r="R891" s="245"/>
      <c r="S891" s="245"/>
      <c r="T891" s="246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47" t="s">
        <v>129</v>
      </c>
      <c r="AU891" s="247" t="s">
        <v>80</v>
      </c>
      <c r="AV891" s="14" t="s">
        <v>125</v>
      </c>
      <c r="AW891" s="14" t="s">
        <v>32</v>
      </c>
      <c r="AX891" s="14" t="s">
        <v>78</v>
      </c>
      <c r="AY891" s="247" t="s">
        <v>118</v>
      </c>
    </row>
    <row r="892" s="2" customFormat="1" ht="24.15" customHeight="1">
      <c r="A892" s="41"/>
      <c r="B892" s="42"/>
      <c r="C892" s="207" t="s">
        <v>948</v>
      </c>
      <c r="D892" s="207" t="s">
        <v>120</v>
      </c>
      <c r="E892" s="208" t="s">
        <v>949</v>
      </c>
      <c r="F892" s="209" t="s">
        <v>950</v>
      </c>
      <c r="G892" s="210" t="s">
        <v>483</v>
      </c>
      <c r="H892" s="211">
        <v>24</v>
      </c>
      <c r="I892" s="212"/>
      <c r="J892" s="213">
        <f>ROUND(I892*H892,2)</f>
        <v>0</v>
      </c>
      <c r="K892" s="209" t="s">
        <v>19</v>
      </c>
      <c r="L892" s="47"/>
      <c r="M892" s="214" t="s">
        <v>19</v>
      </c>
      <c r="N892" s="215" t="s">
        <v>41</v>
      </c>
      <c r="O892" s="87"/>
      <c r="P892" s="216">
        <f>O892*H892</f>
        <v>0</v>
      </c>
      <c r="Q892" s="216">
        <v>0</v>
      </c>
      <c r="R892" s="216">
        <f>Q892*H892</f>
        <v>0</v>
      </c>
      <c r="S892" s="216">
        <v>0</v>
      </c>
      <c r="T892" s="217">
        <f>S892*H892</f>
        <v>0</v>
      </c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R892" s="218" t="s">
        <v>125</v>
      </c>
      <c r="AT892" s="218" t="s">
        <v>120</v>
      </c>
      <c r="AU892" s="218" t="s">
        <v>80</v>
      </c>
      <c r="AY892" s="20" t="s">
        <v>118</v>
      </c>
      <c r="BE892" s="219">
        <f>IF(N892="základní",J892,0)</f>
        <v>0</v>
      </c>
      <c r="BF892" s="219">
        <f>IF(N892="snížená",J892,0)</f>
        <v>0</v>
      </c>
      <c r="BG892" s="219">
        <f>IF(N892="zákl. přenesená",J892,0)</f>
        <v>0</v>
      </c>
      <c r="BH892" s="219">
        <f>IF(N892="sníž. přenesená",J892,0)</f>
        <v>0</v>
      </c>
      <c r="BI892" s="219">
        <f>IF(N892="nulová",J892,0)</f>
        <v>0</v>
      </c>
      <c r="BJ892" s="20" t="s">
        <v>78</v>
      </c>
      <c r="BK892" s="219">
        <f>ROUND(I892*H892,2)</f>
        <v>0</v>
      </c>
      <c r="BL892" s="20" t="s">
        <v>125</v>
      </c>
      <c r="BM892" s="218" t="s">
        <v>951</v>
      </c>
    </row>
    <row r="893" s="13" customFormat="1">
      <c r="A893" s="13"/>
      <c r="B893" s="225"/>
      <c r="C893" s="226"/>
      <c r="D893" s="227" t="s">
        <v>129</v>
      </c>
      <c r="E893" s="228" t="s">
        <v>19</v>
      </c>
      <c r="F893" s="229" t="s">
        <v>952</v>
      </c>
      <c r="G893" s="226"/>
      <c r="H893" s="230">
        <v>24</v>
      </c>
      <c r="I893" s="231"/>
      <c r="J893" s="226"/>
      <c r="K893" s="226"/>
      <c r="L893" s="232"/>
      <c r="M893" s="233"/>
      <c r="N893" s="234"/>
      <c r="O893" s="234"/>
      <c r="P893" s="234"/>
      <c r="Q893" s="234"/>
      <c r="R893" s="234"/>
      <c r="S893" s="234"/>
      <c r="T893" s="235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36" t="s">
        <v>129</v>
      </c>
      <c r="AU893" s="236" t="s">
        <v>80</v>
      </c>
      <c r="AV893" s="13" t="s">
        <v>80</v>
      </c>
      <c r="AW893" s="13" t="s">
        <v>32</v>
      </c>
      <c r="AX893" s="13" t="s">
        <v>70</v>
      </c>
      <c r="AY893" s="236" t="s">
        <v>118</v>
      </c>
    </row>
    <row r="894" s="14" customFormat="1">
      <c r="A894" s="14"/>
      <c r="B894" s="237"/>
      <c r="C894" s="238"/>
      <c r="D894" s="227" t="s">
        <v>129</v>
      </c>
      <c r="E894" s="239" t="s">
        <v>19</v>
      </c>
      <c r="F894" s="240" t="s">
        <v>132</v>
      </c>
      <c r="G894" s="238"/>
      <c r="H894" s="241">
        <v>24</v>
      </c>
      <c r="I894" s="242"/>
      <c r="J894" s="238"/>
      <c r="K894" s="238"/>
      <c r="L894" s="243"/>
      <c r="M894" s="244"/>
      <c r="N894" s="245"/>
      <c r="O894" s="245"/>
      <c r="P894" s="245"/>
      <c r="Q894" s="245"/>
      <c r="R894" s="245"/>
      <c r="S894" s="245"/>
      <c r="T894" s="246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47" t="s">
        <v>129</v>
      </c>
      <c r="AU894" s="247" t="s">
        <v>80</v>
      </c>
      <c r="AV894" s="14" t="s">
        <v>125</v>
      </c>
      <c r="AW894" s="14" t="s">
        <v>32</v>
      </c>
      <c r="AX894" s="14" t="s">
        <v>78</v>
      </c>
      <c r="AY894" s="247" t="s">
        <v>118</v>
      </c>
    </row>
    <row r="895" s="2" customFormat="1" ht="24.15" customHeight="1">
      <c r="A895" s="41"/>
      <c r="B895" s="42"/>
      <c r="C895" s="207" t="s">
        <v>953</v>
      </c>
      <c r="D895" s="207" t="s">
        <v>120</v>
      </c>
      <c r="E895" s="208" t="s">
        <v>954</v>
      </c>
      <c r="F895" s="209" t="s">
        <v>955</v>
      </c>
      <c r="G895" s="210" t="s">
        <v>483</v>
      </c>
      <c r="H895" s="211">
        <v>18</v>
      </c>
      <c r="I895" s="212"/>
      <c r="J895" s="213">
        <f>ROUND(I895*H895,2)</f>
        <v>0</v>
      </c>
      <c r="K895" s="209" t="s">
        <v>19</v>
      </c>
      <c r="L895" s="47"/>
      <c r="M895" s="214" t="s">
        <v>19</v>
      </c>
      <c r="N895" s="215" t="s">
        <v>41</v>
      </c>
      <c r="O895" s="87"/>
      <c r="P895" s="216">
        <f>O895*H895</f>
        <v>0</v>
      </c>
      <c r="Q895" s="216">
        <v>0</v>
      </c>
      <c r="R895" s="216">
        <f>Q895*H895</f>
        <v>0</v>
      </c>
      <c r="S895" s="216">
        <v>0</v>
      </c>
      <c r="T895" s="217">
        <f>S895*H895</f>
        <v>0</v>
      </c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R895" s="218" t="s">
        <v>125</v>
      </c>
      <c r="AT895" s="218" t="s">
        <v>120</v>
      </c>
      <c r="AU895" s="218" t="s">
        <v>80</v>
      </c>
      <c r="AY895" s="20" t="s">
        <v>118</v>
      </c>
      <c r="BE895" s="219">
        <f>IF(N895="základní",J895,0)</f>
        <v>0</v>
      </c>
      <c r="BF895" s="219">
        <f>IF(N895="snížená",J895,0)</f>
        <v>0</v>
      </c>
      <c r="BG895" s="219">
        <f>IF(N895="zákl. přenesená",J895,0)</f>
        <v>0</v>
      </c>
      <c r="BH895" s="219">
        <f>IF(N895="sníž. přenesená",J895,0)</f>
        <v>0</v>
      </c>
      <c r="BI895" s="219">
        <f>IF(N895="nulová",J895,0)</f>
        <v>0</v>
      </c>
      <c r="BJ895" s="20" t="s">
        <v>78</v>
      </c>
      <c r="BK895" s="219">
        <f>ROUND(I895*H895,2)</f>
        <v>0</v>
      </c>
      <c r="BL895" s="20" t="s">
        <v>125</v>
      </c>
      <c r="BM895" s="218" t="s">
        <v>956</v>
      </c>
    </row>
    <row r="896" s="13" customFormat="1">
      <c r="A896" s="13"/>
      <c r="B896" s="225"/>
      <c r="C896" s="226"/>
      <c r="D896" s="227" t="s">
        <v>129</v>
      </c>
      <c r="E896" s="228" t="s">
        <v>19</v>
      </c>
      <c r="F896" s="229" t="s">
        <v>957</v>
      </c>
      <c r="G896" s="226"/>
      <c r="H896" s="230">
        <v>18</v>
      </c>
      <c r="I896" s="231"/>
      <c r="J896" s="226"/>
      <c r="K896" s="226"/>
      <c r="L896" s="232"/>
      <c r="M896" s="233"/>
      <c r="N896" s="234"/>
      <c r="O896" s="234"/>
      <c r="P896" s="234"/>
      <c r="Q896" s="234"/>
      <c r="R896" s="234"/>
      <c r="S896" s="234"/>
      <c r="T896" s="235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36" t="s">
        <v>129</v>
      </c>
      <c r="AU896" s="236" t="s">
        <v>80</v>
      </c>
      <c r="AV896" s="13" t="s">
        <v>80</v>
      </c>
      <c r="AW896" s="13" t="s">
        <v>32</v>
      </c>
      <c r="AX896" s="13" t="s">
        <v>70</v>
      </c>
      <c r="AY896" s="236" t="s">
        <v>118</v>
      </c>
    </row>
    <row r="897" s="14" customFormat="1">
      <c r="A897" s="14"/>
      <c r="B897" s="237"/>
      <c r="C897" s="238"/>
      <c r="D897" s="227" t="s">
        <v>129</v>
      </c>
      <c r="E897" s="239" t="s">
        <v>19</v>
      </c>
      <c r="F897" s="240" t="s">
        <v>132</v>
      </c>
      <c r="G897" s="238"/>
      <c r="H897" s="241">
        <v>18</v>
      </c>
      <c r="I897" s="242"/>
      <c r="J897" s="238"/>
      <c r="K897" s="238"/>
      <c r="L897" s="243"/>
      <c r="M897" s="244"/>
      <c r="N897" s="245"/>
      <c r="O897" s="245"/>
      <c r="P897" s="245"/>
      <c r="Q897" s="245"/>
      <c r="R897" s="245"/>
      <c r="S897" s="245"/>
      <c r="T897" s="246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47" t="s">
        <v>129</v>
      </c>
      <c r="AU897" s="247" t="s">
        <v>80</v>
      </c>
      <c r="AV897" s="14" t="s">
        <v>125</v>
      </c>
      <c r="AW897" s="14" t="s">
        <v>32</v>
      </c>
      <c r="AX897" s="14" t="s">
        <v>78</v>
      </c>
      <c r="AY897" s="247" t="s">
        <v>118</v>
      </c>
    </row>
    <row r="898" s="2" customFormat="1" ht="24.15" customHeight="1">
      <c r="A898" s="41"/>
      <c r="B898" s="42"/>
      <c r="C898" s="207" t="s">
        <v>958</v>
      </c>
      <c r="D898" s="207" t="s">
        <v>120</v>
      </c>
      <c r="E898" s="208" t="s">
        <v>959</v>
      </c>
      <c r="F898" s="209" t="s">
        <v>960</v>
      </c>
      <c r="G898" s="210" t="s">
        <v>483</v>
      </c>
      <c r="H898" s="211">
        <v>24</v>
      </c>
      <c r="I898" s="212"/>
      <c r="J898" s="213">
        <f>ROUND(I898*H898,2)</f>
        <v>0</v>
      </c>
      <c r="K898" s="209" t="s">
        <v>19</v>
      </c>
      <c r="L898" s="47"/>
      <c r="M898" s="214" t="s">
        <v>19</v>
      </c>
      <c r="N898" s="215" t="s">
        <v>41</v>
      </c>
      <c r="O898" s="87"/>
      <c r="P898" s="216">
        <f>O898*H898</f>
        <v>0</v>
      </c>
      <c r="Q898" s="216">
        <v>0</v>
      </c>
      <c r="R898" s="216">
        <f>Q898*H898</f>
        <v>0</v>
      </c>
      <c r="S898" s="216">
        <v>0</v>
      </c>
      <c r="T898" s="217">
        <f>S898*H898</f>
        <v>0</v>
      </c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R898" s="218" t="s">
        <v>125</v>
      </c>
      <c r="AT898" s="218" t="s">
        <v>120</v>
      </c>
      <c r="AU898" s="218" t="s">
        <v>80</v>
      </c>
      <c r="AY898" s="20" t="s">
        <v>118</v>
      </c>
      <c r="BE898" s="219">
        <f>IF(N898="základní",J898,0)</f>
        <v>0</v>
      </c>
      <c r="BF898" s="219">
        <f>IF(N898="snížená",J898,0)</f>
        <v>0</v>
      </c>
      <c r="BG898" s="219">
        <f>IF(N898="zákl. přenesená",J898,0)</f>
        <v>0</v>
      </c>
      <c r="BH898" s="219">
        <f>IF(N898="sníž. přenesená",J898,0)</f>
        <v>0</v>
      </c>
      <c r="BI898" s="219">
        <f>IF(N898="nulová",J898,0)</f>
        <v>0</v>
      </c>
      <c r="BJ898" s="20" t="s">
        <v>78</v>
      </c>
      <c r="BK898" s="219">
        <f>ROUND(I898*H898,2)</f>
        <v>0</v>
      </c>
      <c r="BL898" s="20" t="s">
        <v>125</v>
      </c>
      <c r="BM898" s="218" t="s">
        <v>961</v>
      </c>
    </row>
    <row r="899" s="13" customFormat="1">
      <c r="A899" s="13"/>
      <c r="B899" s="225"/>
      <c r="C899" s="226"/>
      <c r="D899" s="227" t="s">
        <v>129</v>
      </c>
      <c r="E899" s="228" t="s">
        <v>19</v>
      </c>
      <c r="F899" s="229" t="s">
        <v>952</v>
      </c>
      <c r="G899" s="226"/>
      <c r="H899" s="230">
        <v>24</v>
      </c>
      <c r="I899" s="231"/>
      <c r="J899" s="226"/>
      <c r="K899" s="226"/>
      <c r="L899" s="232"/>
      <c r="M899" s="233"/>
      <c r="N899" s="234"/>
      <c r="O899" s="234"/>
      <c r="P899" s="234"/>
      <c r="Q899" s="234"/>
      <c r="R899" s="234"/>
      <c r="S899" s="234"/>
      <c r="T899" s="235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36" t="s">
        <v>129</v>
      </c>
      <c r="AU899" s="236" t="s">
        <v>80</v>
      </c>
      <c r="AV899" s="13" t="s">
        <v>80</v>
      </c>
      <c r="AW899" s="13" t="s">
        <v>32</v>
      </c>
      <c r="AX899" s="13" t="s">
        <v>70</v>
      </c>
      <c r="AY899" s="236" t="s">
        <v>118</v>
      </c>
    </row>
    <row r="900" s="14" customFormat="1">
      <c r="A900" s="14"/>
      <c r="B900" s="237"/>
      <c r="C900" s="238"/>
      <c r="D900" s="227" t="s">
        <v>129</v>
      </c>
      <c r="E900" s="239" t="s">
        <v>19</v>
      </c>
      <c r="F900" s="240" t="s">
        <v>132</v>
      </c>
      <c r="G900" s="238"/>
      <c r="H900" s="241">
        <v>24</v>
      </c>
      <c r="I900" s="242"/>
      <c r="J900" s="238"/>
      <c r="K900" s="238"/>
      <c r="L900" s="243"/>
      <c r="M900" s="244"/>
      <c r="N900" s="245"/>
      <c r="O900" s="245"/>
      <c r="P900" s="245"/>
      <c r="Q900" s="245"/>
      <c r="R900" s="245"/>
      <c r="S900" s="245"/>
      <c r="T900" s="246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47" t="s">
        <v>129</v>
      </c>
      <c r="AU900" s="247" t="s">
        <v>80</v>
      </c>
      <c r="AV900" s="14" t="s">
        <v>125</v>
      </c>
      <c r="AW900" s="14" t="s">
        <v>32</v>
      </c>
      <c r="AX900" s="14" t="s">
        <v>78</v>
      </c>
      <c r="AY900" s="247" t="s">
        <v>118</v>
      </c>
    </row>
    <row r="901" s="2" customFormat="1" ht="24.15" customHeight="1">
      <c r="A901" s="41"/>
      <c r="B901" s="42"/>
      <c r="C901" s="207" t="s">
        <v>962</v>
      </c>
      <c r="D901" s="207" t="s">
        <v>120</v>
      </c>
      <c r="E901" s="208" t="s">
        <v>963</v>
      </c>
      <c r="F901" s="209" t="s">
        <v>964</v>
      </c>
      <c r="G901" s="210" t="s">
        <v>483</v>
      </c>
      <c r="H901" s="211">
        <v>18</v>
      </c>
      <c r="I901" s="212"/>
      <c r="J901" s="213">
        <f>ROUND(I901*H901,2)</f>
        <v>0</v>
      </c>
      <c r="K901" s="209" t="s">
        <v>19</v>
      </c>
      <c r="L901" s="47"/>
      <c r="M901" s="214" t="s">
        <v>19</v>
      </c>
      <c r="N901" s="215" t="s">
        <v>41</v>
      </c>
      <c r="O901" s="87"/>
      <c r="P901" s="216">
        <f>O901*H901</f>
        <v>0</v>
      </c>
      <c r="Q901" s="216">
        <v>0</v>
      </c>
      <c r="R901" s="216">
        <f>Q901*H901</f>
        <v>0</v>
      </c>
      <c r="S901" s="216">
        <v>0</v>
      </c>
      <c r="T901" s="217">
        <f>S901*H901</f>
        <v>0</v>
      </c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R901" s="218" t="s">
        <v>125</v>
      </c>
      <c r="AT901" s="218" t="s">
        <v>120</v>
      </c>
      <c r="AU901" s="218" t="s">
        <v>80</v>
      </c>
      <c r="AY901" s="20" t="s">
        <v>118</v>
      </c>
      <c r="BE901" s="219">
        <f>IF(N901="základní",J901,0)</f>
        <v>0</v>
      </c>
      <c r="BF901" s="219">
        <f>IF(N901="snížená",J901,0)</f>
        <v>0</v>
      </c>
      <c r="BG901" s="219">
        <f>IF(N901="zákl. přenesená",J901,0)</f>
        <v>0</v>
      </c>
      <c r="BH901" s="219">
        <f>IF(N901="sníž. přenesená",J901,0)</f>
        <v>0</v>
      </c>
      <c r="BI901" s="219">
        <f>IF(N901="nulová",J901,0)</f>
        <v>0</v>
      </c>
      <c r="BJ901" s="20" t="s">
        <v>78</v>
      </c>
      <c r="BK901" s="219">
        <f>ROUND(I901*H901,2)</f>
        <v>0</v>
      </c>
      <c r="BL901" s="20" t="s">
        <v>125</v>
      </c>
      <c r="BM901" s="218" t="s">
        <v>965</v>
      </c>
    </row>
    <row r="902" s="13" customFormat="1">
      <c r="A902" s="13"/>
      <c r="B902" s="225"/>
      <c r="C902" s="226"/>
      <c r="D902" s="227" t="s">
        <v>129</v>
      </c>
      <c r="E902" s="228" t="s">
        <v>19</v>
      </c>
      <c r="F902" s="229" t="s">
        <v>957</v>
      </c>
      <c r="G902" s="226"/>
      <c r="H902" s="230">
        <v>18</v>
      </c>
      <c r="I902" s="231"/>
      <c r="J902" s="226"/>
      <c r="K902" s="226"/>
      <c r="L902" s="232"/>
      <c r="M902" s="233"/>
      <c r="N902" s="234"/>
      <c r="O902" s="234"/>
      <c r="P902" s="234"/>
      <c r="Q902" s="234"/>
      <c r="R902" s="234"/>
      <c r="S902" s="234"/>
      <c r="T902" s="235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36" t="s">
        <v>129</v>
      </c>
      <c r="AU902" s="236" t="s">
        <v>80</v>
      </c>
      <c r="AV902" s="13" t="s">
        <v>80</v>
      </c>
      <c r="AW902" s="13" t="s">
        <v>32</v>
      </c>
      <c r="AX902" s="13" t="s">
        <v>70</v>
      </c>
      <c r="AY902" s="236" t="s">
        <v>118</v>
      </c>
    </row>
    <row r="903" s="14" customFormat="1">
      <c r="A903" s="14"/>
      <c r="B903" s="237"/>
      <c r="C903" s="238"/>
      <c r="D903" s="227" t="s">
        <v>129</v>
      </c>
      <c r="E903" s="239" t="s">
        <v>19</v>
      </c>
      <c r="F903" s="240" t="s">
        <v>132</v>
      </c>
      <c r="G903" s="238"/>
      <c r="H903" s="241">
        <v>18</v>
      </c>
      <c r="I903" s="242"/>
      <c r="J903" s="238"/>
      <c r="K903" s="238"/>
      <c r="L903" s="243"/>
      <c r="M903" s="244"/>
      <c r="N903" s="245"/>
      <c r="O903" s="245"/>
      <c r="P903" s="245"/>
      <c r="Q903" s="245"/>
      <c r="R903" s="245"/>
      <c r="S903" s="245"/>
      <c r="T903" s="246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47" t="s">
        <v>129</v>
      </c>
      <c r="AU903" s="247" t="s">
        <v>80</v>
      </c>
      <c r="AV903" s="14" t="s">
        <v>125</v>
      </c>
      <c r="AW903" s="14" t="s">
        <v>32</v>
      </c>
      <c r="AX903" s="14" t="s">
        <v>78</v>
      </c>
      <c r="AY903" s="247" t="s">
        <v>118</v>
      </c>
    </row>
    <row r="904" s="2" customFormat="1" ht="21.75" customHeight="1">
      <c r="A904" s="41"/>
      <c r="B904" s="42"/>
      <c r="C904" s="207" t="s">
        <v>966</v>
      </c>
      <c r="D904" s="207" t="s">
        <v>120</v>
      </c>
      <c r="E904" s="208" t="s">
        <v>967</v>
      </c>
      <c r="F904" s="209" t="s">
        <v>968</v>
      </c>
      <c r="G904" s="210" t="s">
        <v>483</v>
      </c>
      <c r="H904" s="211">
        <v>34</v>
      </c>
      <c r="I904" s="212"/>
      <c r="J904" s="213">
        <f>ROUND(I904*H904,2)</f>
        <v>0</v>
      </c>
      <c r="K904" s="209" t="s">
        <v>19</v>
      </c>
      <c r="L904" s="47"/>
      <c r="M904" s="214" t="s">
        <v>19</v>
      </c>
      <c r="N904" s="215" t="s">
        <v>41</v>
      </c>
      <c r="O904" s="87"/>
      <c r="P904" s="216">
        <f>O904*H904</f>
        <v>0</v>
      </c>
      <c r="Q904" s="216">
        <v>0</v>
      </c>
      <c r="R904" s="216">
        <f>Q904*H904</f>
        <v>0</v>
      </c>
      <c r="S904" s="216">
        <v>0</v>
      </c>
      <c r="T904" s="217">
        <f>S904*H904</f>
        <v>0</v>
      </c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R904" s="218" t="s">
        <v>125</v>
      </c>
      <c r="AT904" s="218" t="s">
        <v>120</v>
      </c>
      <c r="AU904" s="218" t="s">
        <v>80</v>
      </c>
      <c r="AY904" s="20" t="s">
        <v>118</v>
      </c>
      <c r="BE904" s="219">
        <f>IF(N904="základní",J904,0)</f>
        <v>0</v>
      </c>
      <c r="BF904" s="219">
        <f>IF(N904="snížená",J904,0)</f>
        <v>0</v>
      </c>
      <c r="BG904" s="219">
        <f>IF(N904="zákl. přenesená",J904,0)</f>
        <v>0</v>
      </c>
      <c r="BH904" s="219">
        <f>IF(N904="sníž. přenesená",J904,0)</f>
        <v>0</v>
      </c>
      <c r="BI904" s="219">
        <f>IF(N904="nulová",J904,0)</f>
        <v>0</v>
      </c>
      <c r="BJ904" s="20" t="s">
        <v>78</v>
      </c>
      <c r="BK904" s="219">
        <f>ROUND(I904*H904,2)</f>
        <v>0</v>
      </c>
      <c r="BL904" s="20" t="s">
        <v>125</v>
      </c>
      <c r="BM904" s="218" t="s">
        <v>969</v>
      </c>
    </row>
    <row r="905" s="13" customFormat="1">
      <c r="A905" s="13"/>
      <c r="B905" s="225"/>
      <c r="C905" s="226"/>
      <c r="D905" s="227" t="s">
        <v>129</v>
      </c>
      <c r="E905" s="228" t="s">
        <v>19</v>
      </c>
      <c r="F905" s="229" t="s">
        <v>970</v>
      </c>
      <c r="G905" s="226"/>
      <c r="H905" s="230">
        <v>34</v>
      </c>
      <c r="I905" s="231"/>
      <c r="J905" s="226"/>
      <c r="K905" s="226"/>
      <c r="L905" s="232"/>
      <c r="M905" s="233"/>
      <c r="N905" s="234"/>
      <c r="O905" s="234"/>
      <c r="P905" s="234"/>
      <c r="Q905" s="234"/>
      <c r="R905" s="234"/>
      <c r="S905" s="234"/>
      <c r="T905" s="235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36" t="s">
        <v>129</v>
      </c>
      <c r="AU905" s="236" t="s">
        <v>80</v>
      </c>
      <c r="AV905" s="13" t="s">
        <v>80</v>
      </c>
      <c r="AW905" s="13" t="s">
        <v>32</v>
      </c>
      <c r="AX905" s="13" t="s">
        <v>70</v>
      </c>
      <c r="AY905" s="236" t="s">
        <v>118</v>
      </c>
    </row>
    <row r="906" s="14" customFormat="1">
      <c r="A906" s="14"/>
      <c r="B906" s="237"/>
      <c r="C906" s="238"/>
      <c r="D906" s="227" t="s">
        <v>129</v>
      </c>
      <c r="E906" s="239" t="s">
        <v>19</v>
      </c>
      <c r="F906" s="240" t="s">
        <v>132</v>
      </c>
      <c r="G906" s="238"/>
      <c r="H906" s="241">
        <v>34</v>
      </c>
      <c r="I906" s="242"/>
      <c r="J906" s="238"/>
      <c r="K906" s="238"/>
      <c r="L906" s="243"/>
      <c r="M906" s="244"/>
      <c r="N906" s="245"/>
      <c r="O906" s="245"/>
      <c r="P906" s="245"/>
      <c r="Q906" s="245"/>
      <c r="R906" s="245"/>
      <c r="S906" s="245"/>
      <c r="T906" s="246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47" t="s">
        <v>129</v>
      </c>
      <c r="AU906" s="247" t="s">
        <v>80</v>
      </c>
      <c r="AV906" s="14" t="s">
        <v>125</v>
      </c>
      <c r="AW906" s="14" t="s">
        <v>32</v>
      </c>
      <c r="AX906" s="14" t="s">
        <v>78</v>
      </c>
      <c r="AY906" s="247" t="s">
        <v>118</v>
      </c>
    </row>
    <row r="907" s="12" customFormat="1" ht="22.8" customHeight="1">
      <c r="A907" s="12"/>
      <c r="B907" s="191"/>
      <c r="C907" s="192"/>
      <c r="D907" s="193" t="s">
        <v>69</v>
      </c>
      <c r="E907" s="205" t="s">
        <v>971</v>
      </c>
      <c r="F907" s="205" t="s">
        <v>972</v>
      </c>
      <c r="G907" s="192"/>
      <c r="H907" s="192"/>
      <c r="I907" s="195"/>
      <c r="J907" s="206">
        <f>BK907</f>
        <v>0</v>
      </c>
      <c r="K907" s="192"/>
      <c r="L907" s="197"/>
      <c r="M907" s="198"/>
      <c r="N907" s="199"/>
      <c r="O907" s="199"/>
      <c r="P907" s="200">
        <f>SUM(P908:P959)</f>
        <v>0</v>
      </c>
      <c r="Q907" s="199"/>
      <c r="R907" s="200">
        <f>SUM(R908:R959)</f>
        <v>0</v>
      </c>
      <c r="S907" s="199"/>
      <c r="T907" s="201">
        <f>SUM(T908:T959)</f>
        <v>0</v>
      </c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R907" s="202" t="s">
        <v>78</v>
      </c>
      <c r="AT907" s="203" t="s">
        <v>69</v>
      </c>
      <c r="AU907" s="203" t="s">
        <v>78</v>
      </c>
      <c r="AY907" s="202" t="s">
        <v>118</v>
      </c>
      <c r="BK907" s="204">
        <f>SUM(BK908:BK959)</f>
        <v>0</v>
      </c>
    </row>
    <row r="908" s="2" customFormat="1" ht="24.15" customHeight="1">
      <c r="A908" s="41"/>
      <c r="B908" s="42"/>
      <c r="C908" s="207" t="s">
        <v>973</v>
      </c>
      <c r="D908" s="207" t="s">
        <v>120</v>
      </c>
      <c r="E908" s="208" t="s">
        <v>974</v>
      </c>
      <c r="F908" s="209" t="s">
        <v>975</v>
      </c>
      <c r="G908" s="210" t="s">
        <v>353</v>
      </c>
      <c r="H908" s="211">
        <v>217.167</v>
      </c>
      <c r="I908" s="212"/>
      <c r="J908" s="213">
        <f>ROUND(I908*H908,2)</f>
        <v>0</v>
      </c>
      <c r="K908" s="209" t="s">
        <v>124</v>
      </c>
      <c r="L908" s="47"/>
      <c r="M908" s="214" t="s">
        <v>19</v>
      </c>
      <c r="N908" s="215" t="s">
        <v>41</v>
      </c>
      <c r="O908" s="87"/>
      <c r="P908" s="216">
        <f>O908*H908</f>
        <v>0</v>
      </c>
      <c r="Q908" s="216">
        <v>0</v>
      </c>
      <c r="R908" s="216">
        <f>Q908*H908</f>
        <v>0</v>
      </c>
      <c r="S908" s="216">
        <v>0</v>
      </c>
      <c r="T908" s="217">
        <f>S908*H908</f>
        <v>0</v>
      </c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R908" s="218" t="s">
        <v>125</v>
      </c>
      <c r="AT908" s="218" t="s">
        <v>120</v>
      </c>
      <c r="AU908" s="218" t="s">
        <v>80</v>
      </c>
      <c r="AY908" s="20" t="s">
        <v>118</v>
      </c>
      <c r="BE908" s="219">
        <f>IF(N908="základní",J908,0)</f>
        <v>0</v>
      </c>
      <c r="BF908" s="219">
        <f>IF(N908="snížená",J908,0)</f>
        <v>0</v>
      </c>
      <c r="BG908" s="219">
        <f>IF(N908="zákl. přenesená",J908,0)</f>
        <v>0</v>
      </c>
      <c r="BH908" s="219">
        <f>IF(N908="sníž. přenesená",J908,0)</f>
        <v>0</v>
      </c>
      <c r="BI908" s="219">
        <f>IF(N908="nulová",J908,0)</f>
        <v>0</v>
      </c>
      <c r="BJ908" s="20" t="s">
        <v>78</v>
      </c>
      <c r="BK908" s="219">
        <f>ROUND(I908*H908,2)</f>
        <v>0</v>
      </c>
      <c r="BL908" s="20" t="s">
        <v>125</v>
      </c>
      <c r="BM908" s="218" t="s">
        <v>976</v>
      </c>
    </row>
    <row r="909" s="2" customFormat="1">
      <c r="A909" s="41"/>
      <c r="B909" s="42"/>
      <c r="C909" s="43"/>
      <c r="D909" s="220" t="s">
        <v>127</v>
      </c>
      <c r="E909" s="43"/>
      <c r="F909" s="221" t="s">
        <v>977</v>
      </c>
      <c r="G909" s="43"/>
      <c r="H909" s="43"/>
      <c r="I909" s="222"/>
      <c r="J909" s="43"/>
      <c r="K909" s="43"/>
      <c r="L909" s="47"/>
      <c r="M909" s="223"/>
      <c r="N909" s="224"/>
      <c r="O909" s="87"/>
      <c r="P909" s="87"/>
      <c r="Q909" s="87"/>
      <c r="R909" s="87"/>
      <c r="S909" s="87"/>
      <c r="T909" s="88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T909" s="20" t="s">
        <v>127</v>
      </c>
      <c r="AU909" s="20" t="s">
        <v>80</v>
      </c>
    </row>
    <row r="910" s="15" customFormat="1">
      <c r="A910" s="15"/>
      <c r="B910" s="248"/>
      <c r="C910" s="249"/>
      <c r="D910" s="227" t="s">
        <v>129</v>
      </c>
      <c r="E910" s="250" t="s">
        <v>19</v>
      </c>
      <c r="F910" s="251" t="s">
        <v>978</v>
      </c>
      <c r="G910" s="249"/>
      <c r="H910" s="250" t="s">
        <v>19</v>
      </c>
      <c r="I910" s="252"/>
      <c r="J910" s="249"/>
      <c r="K910" s="249"/>
      <c r="L910" s="253"/>
      <c r="M910" s="254"/>
      <c r="N910" s="255"/>
      <c r="O910" s="255"/>
      <c r="P910" s="255"/>
      <c r="Q910" s="255"/>
      <c r="R910" s="255"/>
      <c r="S910" s="255"/>
      <c r="T910" s="256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T910" s="257" t="s">
        <v>129</v>
      </c>
      <c r="AU910" s="257" t="s">
        <v>80</v>
      </c>
      <c r="AV910" s="15" t="s">
        <v>78</v>
      </c>
      <c r="AW910" s="15" t="s">
        <v>32</v>
      </c>
      <c r="AX910" s="15" t="s">
        <v>70</v>
      </c>
      <c r="AY910" s="257" t="s">
        <v>118</v>
      </c>
    </row>
    <row r="911" s="13" customFormat="1">
      <c r="A911" s="13"/>
      <c r="B911" s="225"/>
      <c r="C911" s="226"/>
      <c r="D911" s="227" t="s">
        <v>129</v>
      </c>
      <c r="E911" s="228" t="s">
        <v>19</v>
      </c>
      <c r="F911" s="229" t="s">
        <v>979</v>
      </c>
      <c r="G911" s="226"/>
      <c r="H911" s="230">
        <v>82.042000000000002</v>
      </c>
      <c r="I911" s="231"/>
      <c r="J911" s="226"/>
      <c r="K911" s="226"/>
      <c r="L911" s="232"/>
      <c r="M911" s="233"/>
      <c r="N911" s="234"/>
      <c r="O911" s="234"/>
      <c r="P911" s="234"/>
      <c r="Q911" s="234"/>
      <c r="R911" s="234"/>
      <c r="S911" s="234"/>
      <c r="T911" s="235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36" t="s">
        <v>129</v>
      </c>
      <c r="AU911" s="236" t="s">
        <v>80</v>
      </c>
      <c r="AV911" s="13" t="s">
        <v>80</v>
      </c>
      <c r="AW911" s="13" t="s">
        <v>32</v>
      </c>
      <c r="AX911" s="13" t="s">
        <v>70</v>
      </c>
      <c r="AY911" s="236" t="s">
        <v>118</v>
      </c>
    </row>
    <row r="912" s="13" customFormat="1">
      <c r="A912" s="13"/>
      <c r="B912" s="225"/>
      <c r="C912" s="226"/>
      <c r="D912" s="227" t="s">
        <v>129</v>
      </c>
      <c r="E912" s="228" t="s">
        <v>19</v>
      </c>
      <c r="F912" s="229" t="s">
        <v>980</v>
      </c>
      <c r="G912" s="226"/>
      <c r="H912" s="230">
        <v>135.125</v>
      </c>
      <c r="I912" s="231"/>
      <c r="J912" s="226"/>
      <c r="K912" s="226"/>
      <c r="L912" s="232"/>
      <c r="M912" s="233"/>
      <c r="N912" s="234"/>
      <c r="O912" s="234"/>
      <c r="P912" s="234"/>
      <c r="Q912" s="234"/>
      <c r="R912" s="234"/>
      <c r="S912" s="234"/>
      <c r="T912" s="235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36" t="s">
        <v>129</v>
      </c>
      <c r="AU912" s="236" t="s">
        <v>80</v>
      </c>
      <c r="AV912" s="13" t="s">
        <v>80</v>
      </c>
      <c r="AW912" s="13" t="s">
        <v>32</v>
      </c>
      <c r="AX912" s="13" t="s">
        <v>70</v>
      </c>
      <c r="AY912" s="236" t="s">
        <v>118</v>
      </c>
    </row>
    <row r="913" s="14" customFormat="1">
      <c r="A913" s="14"/>
      <c r="B913" s="237"/>
      <c r="C913" s="238"/>
      <c r="D913" s="227" t="s">
        <v>129</v>
      </c>
      <c r="E913" s="239" t="s">
        <v>19</v>
      </c>
      <c r="F913" s="240" t="s">
        <v>132</v>
      </c>
      <c r="G913" s="238"/>
      <c r="H913" s="241">
        <v>217.167</v>
      </c>
      <c r="I913" s="242"/>
      <c r="J913" s="238"/>
      <c r="K913" s="238"/>
      <c r="L913" s="243"/>
      <c r="M913" s="244"/>
      <c r="N913" s="245"/>
      <c r="O913" s="245"/>
      <c r="P913" s="245"/>
      <c r="Q913" s="245"/>
      <c r="R913" s="245"/>
      <c r="S913" s="245"/>
      <c r="T913" s="246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47" t="s">
        <v>129</v>
      </c>
      <c r="AU913" s="247" t="s">
        <v>80</v>
      </c>
      <c r="AV913" s="14" t="s">
        <v>125</v>
      </c>
      <c r="AW913" s="14" t="s">
        <v>32</v>
      </c>
      <c r="AX913" s="14" t="s">
        <v>78</v>
      </c>
      <c r="AY913" s="247" t="s">
        <v>118</v>
      </c>
    </row>
    <row r="914" s="2" customFormat="1" ht="24.15" customHeight="1">
      <c r="A914" s="41"/>
      <c r="B914" s="42"/>
      <c r="C914" s="207" t="s">
        <v>981</v>
      </c>
      <c r="D914" s="207" t="s">
        <v>120</v>
      </c>
      <c r="E914" s="208" t="s">
        <v>982</v>
      </c>
      <c r="F914" s="209" t="s">
        <v>983</v>
      </c>
      <c r="G914" s="210" t="s">
        <v>353</v>
      </c>
      <c r="H914" s="211">
        <v>3040.3380000000002</v>
      </c>
      <c r="I914" s="212"/>
      <c r="J914" s="213">
        <f>ROUND(I914*H914,2)</f>
        <v>0</v>
      </c>
      <c r="K914" s="209" t="s">
        <v>124</v>
      </c>
      <c r="L914" s="47"/>
      <c r="M914" s="214" t="s">
        <v>19</v>
      </c>
      <c r="N914" s="215" t="s">
        <v>41</v>
      </c>
      <c r="O914" s="87"/>
      <c r="P914" s="216">
        <f>O914*H914</f>
        <v>0</v>
      </c>
      <c r="Q914" s="216">
        <v>0</v>
      </c>
      <c r="R914" s="216">
        <f>Q914*H914</f>
        <v>0</v>
      </c>
      <c r="S914" s="216">
        <v>0</v>
      </c>
      <c r="T914" s="217">
        <f>S914*H914</f>
        <v>0</v>
      </c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R914" s="218" t="s">
        <v>125</v>
      </c>
      <c r="AT914" s="218" t="s">
        <v>120</v>
      </c>
      <c r="AU914" s="218" t="s">
        <v>80</v>
      </c>
      <c r="AY914" s="20" t="s">
        <v>118</v>
      </c>
      <c r="BE914" s="219">
        <f>IF(N914="základní",J914,0)</f>
        <v>0</v>
      </c>
      <c r="BF914" s="219">
        <f>IF(N914="snížená",J914,0)</f>
        <v>0</v>
      </c>
      <c r="BG914" s="219">
        <f>IF(N914="zákl. přenesená",J914,0)</f>
        <v>0</v>
      </c>
      <c r="BH914" s="219">
        <f>IF(N914="sníž. přenesená",J914,0)</f>
        <v>0</v>
      </c>
      <c r="BI914" s="219">
        <f>IF(N914="nulová",J914,0)</f>
        <v>0</v>
      </c>
      <c r="BJ914" s="20" t="s">
        <v>78</v>
      </c>
      <c r="BK914" s="219">
        <f>ROUND(I914*H914,2)</f>
        <v>0</v>
      </c>
      <c r="BL914" s="20" t="s">
        <v>125</v>
      </c>
      <c r="BM914" s="218" t="s">
        <v>984</v>
      </c>
    </row>
    <row r="915" s="2" customFormat="1">
      <c r="A915" s="41"/>
      <c r="B915" s="42"/>
      <c r="C915" s="43"/>
      <c r="D915" s="220" t="s">
        <v>127</v>
      </c>
      <c r="E915" s="43"/>
      <c r="F915" s="221" t="s">
        <v>985</v>
      </c>
      <c r="G915" s="43"/>
      <c r="H915" s="43"/>
      <c r="I915" s="222"/>
      <c r="J915" s="43"/>
      <c r="K915" s="43"/>
      <c r="L915" s="47"/>
      <c r="M915" s="223"/>
      <c r="N915" s="224"/>
      <c r="O915" s="87"/>
      <c r="P915" s="87"/>
      <c r="Q915" s="87"/>
      <c r="R915" s="87"/>
      <c r="S915" s="87"/>
      <c r="T915" s="88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T915" s="20" t="s">
        <v>127</v>
      </c>
      <c r="AU915" s="20" t="s">
        <v>80</v>
      </c>
    </row>
    <row r="916" s="15" customFormat="1">
      <c r="A916" s="15"/>
      <c r="B916" s="248"/>
      <c r="C916" s="249"/>
      <c r="D916" s="227" t="s">
        <v>129</v>
      </c>
      <c r="E916" s="250" t="s">
        <v>19</v>
      </c>
      <c r="F916" s="251" t="s">
        <v>978</v>
      </c>
      <c r="G916" s="249"/>
      <c r="H916" s="250" t="s">
        <v>19</v>
      </c>
      <c r="I916" s="252"/>
      <c r="J916" s="249"/>
      <c r="K916" s="249"/>
      <c r="L916" s="253"/>
      <c r="M916" s="254"/>
      <c r="N916" s="255"/>
      <c r="O916" s="255"/>
      <c r="P916" s="255"/>
      <c r="Q916" s="255"/>
      <c r="R916" s="255"/>
      <c r="S916" s="255"/>
      <c r="T916" s="256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T916" s="257" t="s">
        <v>129</v>
      </c>
      <c r="AU916" s="257" t="s">
        <v>80</v>
      </c>
      <c r="AV916" s="15" t="s">
        <v>78</v>
      </c>
      <c r="AW916" s="15" t="s">
        <v>32</v>
      </c>
      <c r="AX916" s="15" t="s">
        <v>70</v>
      </c>
      <c r="AY916" s="257" t="s">
        <v>118</v>
      </c>
    </row>
    <row r="917" s="13" customFormat="1">
      <c r="A917" s="13"/>
      <c r="B917" s="225"/>
      <c r="C917" s="226"/>
      <c r="D917" s="227" t="s">
        <v>129</v>
      </c>
      <c r="E917" s="228" t="s">
        <v>19</v>
      </c>
      <c r="F917" s="229" t="s">
        <v>979</v>
      </c>
      <c r="G917" s="226"/>
      <c r="H917" s="230">
        <v>82.042000000000002</v>
      </c>
      <c r="I917" s="231"/>
      <c r="J917" s="226"/>
      <c r="K917" s="226"/>
      <c r="L917" s="232"/>
      <c r="M917" s="233"/>
      <c r="N917" s="234"/>
      <c r="O917" s="234"/>
      <c r="P917" s="234"/>
      <c r="Q917" s="234"/>
      <c r="R917" s="234"/>
      <c r="S917" s="234"/>
      <c r="T917" s="235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36" t="s">
        <v>129</v>
      </c>
      <c r="AU917" s="236" t="s">
        <v>80</v>
      </c>
      <c r="AV917" s="13" t="s">
        <v>80</v>
      </c>
      <c r="AW917" s="13" t="s">
        <v>32</v>
      </c>
      <c r="AX917" s="13" t="s">
        <v>70</v>
      </c>
      <c r="AY917" s="236" t="s">
        <v>118</v>
      </c>
    </row>
    <row r="918" s="13" customFormat="1">
      <c r="A918" s="13"/>
      <c r="B918" s="225"/>
      <c r="C918" s="226"/>
      <c r="D918" s="227" t="s">
        <v>129</v>
      </c>
      <c r="E918" s="228" t="s">
        <v>19</v>
      </c>
      <c r="F918" s="229" t="s">
        <v>980</v>
      </c>
      <c r="G918" s="226"/>
      <c r="H918" s="230">
        <v>135.125</v>
      </c>
      <c r="I918" s="231"/>
      <c r="J918" s="226"/>
      <c r="K918" s="226"/>
      <c r="L918" s="232"/>
      <c r="M918" s="233"/>
      <c r="N918" s="234"/>
      <c r="O918" s="234"/>
      <c r="P918" s="234"/>
      <c r="Q918" s="234"/>
      <c r="R918" s="234"/>
      <c r="S918" s="234"/>
      <c r="T918" s="235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36" t="s">
        <v>129</v>
      </c>
      <c r="AU918" s="236" t="s">
        <v>80</v>
      </c>
      <c r="AV918" s="13" t="s">
        <v>80</v>
      </c>
      <c r="AW918" s="13" t="s">
        <v>32</v>
      </c>
      <c r="AX918" s="13" t="s">
        <v>70</v>
      </c>
      <c r="AY918" s="236" t="s">
        <v>118</v>
      </c>
    </row>
    <row r="919" s="14" customFormat="1">
      <c r="A919" s="14"/>
      <c r="B919" s="237"/>
      <c r="C919" s="238"/>
      <c r="D919" s="227" t="s">
        <v>129</v>
      </c>
      <c r="E919" s="239" t="s">
        <v>19</v>
      </c>
      <c r="F919" s="240" t="s">
        <v>132</v>
      </c>
      <c r="G919" s="238"/>
      <c r="H919" s="241">
        <v>217.167</v>
      </c>
      <c r="I919" s="242"/>
      <c r="J919" s="238"/>
      <c r="K919" s="238"/>
      <c r="L919" s="243"/>
      <c r="M919" s="244"/>
      <c r="N919" s="245"/>
      <c r="O919" s="245"/>
      <c r="P919" s="245"/>
      <c r="Q919" s="245"/>
      <c r="R919" s="245"/>
      <c r="S919" s="245"/>
      <c r="T919" s="246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47" t="s">
        <v>129</v>
      </c>
      <c r="AU919" s="247" t="s">
        <v>80</v>
      </c>
      <c r="AV919" s="14" t="s">
        <v>125</v>
      </c>
      <c r="AW919" s="14" t="s">
        <v>32</v>
      </c>
      <c r="AX919" s="14" t="s">
        <v>78</v>
      </c>
      <c r="AY919" s="247" t="s">
        <v>118</v>
      </c>
    </row>
    <row r="920" s="13" customFormat="1">
      <c r="A920" s="13"/>
      <c r="B920" s="225"/>
      <c r="C920" s="226"/>
      <c r="D920" s="227" t="s">
        <v>129</v>
      </c>
      <c r="E920" s="226"/>
      <c r="F920" s="229" t="s">
        <v>986</v>
      </c>
      <c r="G920" s="226"/>
      <c r="H920" s="230">
        <v>3040.3380000000002</v>
      </c>
      <c r="I920" s="231"/>
      <c r="J920" s="226"/>
      <c r="K920" s="226"/>
      <c r="L920" s="232"/>
      <c r="M920" s="233"/>
      <c r="N920" s="234"/>
      <c r="O920" s="234"/>
      <c r="P920" s="234"/>
      <c r="Q920" s="234"/>
      <c r="R920" s="234"/>
      <c r="S920" s="234"/>
      <c r="T920" s="235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36" t="s">
        <v>129</v>
      </c>
      <c r="AU920" s="236" t="s">
        <v>80</v>
      </c>
      <c r="AV920" s="13" t="s">
        <v>80</v>
      </c>
      <c r="AW920" s="13" t="s">
        <v>4</v>
      </c>
      <c r="AX920" s="13" t="s">
        <v>78</v>
      </c>
      <c r="AY920" s="236" t="s">
        <v>118</v>
      </c>
    </row>
    <row r="921" s="2" customFormat="1" ht="24.15" customHeight="1">
      <c r="A921" s="41"/>
      <c r="B921" s="42"/>
      <c r="C921" s="207" t="s">
        <v>987</v>
      </c>
      <c r="D921" s="207" t="s">
        <v>120</v>
      </c>
      <c r="E921" s="208" t="s">
        <v>988</v>
      </c>
      <c r="F921" s="209" t="s">
        <v>989</v>
      </c>
      <c r="G921" s="210" t="s">
        <v>353</v>
      </c>
      <c r="H921" s="211">
        <v>157.227</v>
      </c>
      <c r="I921" s="212"/>
      <c r="J921" s="213">
        <f>ROUND(I921*H921,2)</f>
        <v>0</v>
      </c>
      <c r="K921" s="209" t="s">
        <v>124</v>
      </c>
      <c r="L921" s="47"/>
      <c r="M921" s="214" t="s">
        <v>19</v>
      </c>
      <c r="N921" s="215" t="s">
        <v>41</v>
      </c>
      <c r="O921" s="87"/>
      <c r="P921" s="216">
        <f>O921*H921</f>
        <v>0</v>
      </c>
      <c r="Q921" s="216">
        <v>0</v>
      </c>
      <c r="R921" s="216">
        <f>Q921*H921</f>
        <v>0</v>
      </c>
      <c r="S921" s="216">
        <v>0</v>
      </c>
      <c r="T921" s="217">
        <f>S921*H921</f>
        <v>0</v>
      </c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R921" s="218" t="s">
        <v>125</v>
      </c>
      <c r="AT921" s="218" t="s">
        <v>120</v>
      </c>
      <c r="AU921" s="218" t="s">
        <v>80</v>
      </c>
      <c r="AY921" s="20" t="s">
        <v>118</v>
      </c>
      <c r="BE921" s="219">
        <f>IF(N921="základní",J921,0)</f>
        <v>0</v>
      </c>
      <c r="BF921" s="219">
        <f>IF(N921="snížená",J921,0)</f>
        <v>0</v>
      </c>
      <c r="BG921" s="219">
        <f>IF(N921="zákl. přenesená",J921,0)</f>
        <v>0</v>
      </c>
      <c r="BH921" s="219">
        <f>IF(N921="sníž. přenesená",J921,0)</f>
        <v>0</v>
      </c>
      <c r="BI921" s="219">
        <f>IF(N921="nulová",J921,0)</f>
        <v>0</v>
      </c>
      <c r="BJ921" s="20" t="s">
        <v>78</v>
      </c>
      <c r="BK921" s="219">
        <f>ROUND(I921*H921,2)</f>
        <v>0</v>
      </c>
      <c r="BL921" s="20" t="s">
        <v>125</v>
      </c>
      <c r="BM921" s="218" t="s">
        <v>990</v>
      </c>
    </row>
    <row r="922" s="2" customFormat="1">
      <c r="A922" s="41"/>
      <c r="B922" s="42"/>
      <c r="C922" s="43"/>
      <c r="D922" s="220" t="s">
        <v>127</v>
      </c>
      <c r="E922" s="43"/>
      <c r="F922" s="221" t="s">
        <v>991</v>
      </c>
      <c r="G922" s="43"/>
      <c r="H922" s="43"/>
      <c r="I922" s="222"/>
      <c r="J922" s="43"/>
      <c r="K922" s="43"/>
      <c r="L922" s="47"/>
      <c r="M922" s="223"/>
      <c r="N922" s="224"/>
      <c r="O922" s="87"/>
      <c r="P922" s="87"/>
      <c r="Q922" s="87"/>
      <c r="R922" s="87"/>
      <c r="S922" s="87"/>
      <c r="T922" s="88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T922" s="20" t="s">
        <v>127</v>
      </c>
      <c r="AU922" s="20" t="s">
        <v>80</v>
      </c>
    </row>
    <row r="923" s="15" customFormat="1">
      <c r="A923" s="15"/>
      <c r="B923" s="248"/>
      <c r="C923" s="249"/>
      <c r="D923" s="227" t="s">
        <v>129</v>
      </c>
      <c r="E923" s="250" t="s">
        <v>19</v>
      </c>
      <c r="F923" s="251" t="s">
        <v>331</v>
      </c>
      <c r="G923" s="249"/>
      <c r="H923" s="250" t="s">
        <v>19</v>
      </c>
      <c r="I923" s="252"/>
      <c r="J923" s="249"/>
      <c r="K923" s="249"/>
      <c r="L923" s="253"/>
      <c r="M923" s="254"/>
      <c r="N923" s="255"/>
      <c r="O923" s="255"/>
      <c r="P923" s="255"/>
      <c r="Q923" s="255"/>
      <c r="R923" s="255"/>
      <c r="S923" s="255"/>
      <c r="T923" s="256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T923" s="257" t="s">
        <v>129</v>
      </c>
      <c r="AU923" s="257" t="s">
        <v>80</v>
      </c>
      <c r="AV923" s="15" t="s">
        <v>78</v>
      </c>
      <c r="AW923" s="15" t="s">
        <v>32</v>
      </c>
      <c r="AX923" s="15" t="s">
        <v>70</v>
      </c>
      <c r="AY923" s="257" t="s">
        <v>118</v>
      </c>
    </row>
    <row r="924" s="13" customFormat="1">
      <c r="A924" s="13"/>
      <c r="B924" s="225"/>
      <c r="C924" s="226"/>
      <c r="D924" s="227" t="s">
        <v>129</v>
      </c>
      <c r="E924" s="228" t="s">
        <v>19</v>
      </c>
      <c r="F924" s="229" t="s">
        <v>992</v>
      </c>
      <c r="G924" s="226"/>
      <c r="H924" s="230">
        <v>25.472999999999999</v>
      </c>
      <c r="I924" s="231"/>
      <c r="J924" s="226"/>
      <c r="K924" s="226"/>
      <c r="L924" s="232"/>
      <c r="M924" s="233"/>
      <c r="N924" s="234"/>
      <c r="O924" s="234"/>
      <c r="P924" s="234"/>
      <c r="Q924" s="234"/>
      <c r="R924" s="234"/>
      <c r="S924" s="234"/>
      <c r="T924" s="235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36" t="s">
        <v>129</v>
      </c>
      <c r="AU924" s="236" t="s">
        <v>80</v>
      </c>
      <c r="AV924" s="13" t="s">
        <v>80</v>
      </c>
      <c r="AW924" s="13" t="s">
        <v>32</v>
      </c>
      <c r="AX924" s="13" t="s">
        <v>70</v>
      </c>
      <c r="AY924" s="236" t="s">
        <v>118</v>
      </c>
    </row>
    <row r="925" s="13" customFormat="1">
      <c r="A925" s="13"/>
      <c r="B925" s="225"/>
      <c r="C925" s="226"/>
      <c r="D925" s="227" t="s">
        <v>129</v>
      </c>
      <c r="E925" s="228" t="s">
        <v>19</v>
      </c>
      <c r="F925" s="229" t="s">
        <v>993</v>
      </c>
      <c r="G925" s="226"/>
      <c r="H925" s="230">
        <v>31.364999999999998</v>
      </c>
      <c r="I925" s="231"/>
      <c r="J925" s="226"/>
      <c r="K925" s="226"/>
      <c r="L925" s="232"/>
      <c r="M925" s="233"/>
      <c r="N925" s="234"/>
      <c r="O925" s="234"/>
      <c r="P925" s="234"/>
      <c r="Q925" s="234"/>
      <c r="R925" s="234"/>
      <c r="S925" s="234"/>
      <c r="T925" s="235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36" t="s">
        <v>129</v>
      </c>
      <c r="AU925" s="236" t="s">
        <v>80</v>
      </c>
      <c r="AV925" s="13" t="s">
        <v>80</v>
      </c>
      <c r="AW925" s="13" t="s">
        <v>32</v>
      </c>
      <c r="AX925" s="13" t="s">
        <v>70</v>
      </c>
      <c r="AY925" s="236" t="s">
        <v>118</v>
      </c>
    </row>
    <row r="926" s="13" customFormat="1">
      <c r="A926" s="13"/>
      <c r="B926" s="225"/>
      <c r="C926" s="226"/>
      <c r="D926" s="227" t="s">
        <v>129</v>
      </c>
      <c r="E926" s="228" t="s">
        <v>19</v>
      </c>
      <c r="F926" s="229" t="s">
        <v>994</v>
      </c>
      <c r="G926" s="226"/>
      <c r="H926" s="230">
        <v>50.783000000000001</v>
      </c>
      <c r="I926" s="231"/>
      <c r="J926" s="226"/>
      <c r="K926" s="226"/>
      <c r="L926" s="232"/>
      <c r="M926" s="233"/>
      <c r="N926" s="234"/>
      <c r="O926" s="234"/>
      <c r="P926" s="234"/>
      <c r="Q926" s="234"/>
      <c r="R926" s="234"/>
      <c r="S926" s="234"/>
      <c r="T926" s="235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36" t="s">
        <v>129</v>
      </c>
      <c r="AU926" s="236" t="s">
        <v>80</v>
      </c>
      <c r="AV926" s="13" t="s">
        <v>80</v>
      </c>
      <c r="AW926" s="13" t="s">
        <v>32</v>
      </c>
      <c r="AX926" s="13" t="s">
        <v>70</v>
      </c>
      <c r="AY926" s="236" t="s">
        <v>118</v>
      </c>
    </row>
    <row r="927" s="13" customFormat="1">
      <c r="A927" s="13"/>
      <c r="B927" s="225"/>
      <c r="C927" s="226"/>
      <c r="D927" s="227" t="s">
        <v>129</v>
      </c>
      <c r="E927" s="228" t="s">
        <v>19</v>
      </c>
      <c r="F927" s="229" t="s">
        <v>995</v>
      </c>
      <c r="G927" s="226"/>
      <c r="H927" s="230">
        <v>49.606000000000002</v>
      </c>
      <c r="I927" s="231"/>
      <c r="J927" s="226"/>
      <c r="K927" s="226"/>
      <c r="L927" s="232"/>
      <c r="M927" s="233"/>
      <c r="N927" s="234"/>
      <c r="O927" s="234"/>
      <c r="P927" s="234"/>
      <c r="Q927" s="234"/>
      <c r="R927" s="234"/>
      <c r="S927" s="234"/>
      <c r="T927" s="235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36" t="s">
        <v>129</v>
      </c>
      <c r="AU927" s="236" t="s">
        <v>80</v>
      </c>
      <c r="AV927" s="13" t="s">
        <v>80</v>
      </c>
      <c r="AW927" s="13" t="s">
        <v>32</v>
      </c>
      <c r="AX927" s="13" t="s">
        <v>70</v>
      </c>
      <c r="AY927" s="236" t="s">
        <v>118</v>
      </c>
    </row>
    <row r="928" s="14" customFormat="1">
      <c r="A928" s="14"/>
      <c r="B928" s="237"/>
      <c r="C928" s="238"/>
      <c r="D928" s="227" t="s">
        <v>129</v>
      </c>
      <c r="E928" s="239" t="s">
        <v>19</v>
      </c>
      <c r="F928" s="240" t="s">
        <v>132</v>
      </c>
      <c r="G928" s="238"/>
      <c r="H928" s="241">
        <v>157.227</v>
      </c>
      <c r="I928" s="242"/>
      <c r="J928" s="238"/>
      <c r="K928" s="238"/>
      <c r="L928" s="243"/>
      <c r="M928" s="244"/>
      <c r="N928" s="245"/>
      <c r="O928" s="245"/>
      <c r="P928" s="245"/>
      <c r="Q928" s="245"/>
      <c r="R928" s="245"/>
      <c r="S928" s="245"/>
      <c r="T928" s="246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47" t="s">
        <v>129</v>
      </c>
      <c r="AU928" s="247" t="s">
        <v>80</v>
      </c>
      <c r="AV928" s="14" t="s">
        <v>125</v>
      </c>
      <c r="AW928" s="14" t="s">
        <v>32</v>
      </c>
      <c r="AX928" s="14" t="s">
        <v>78</v>
      </c>
      <c r="AY928" s="247" t="s">
        <v>118</v>
      </c>
    </row>
    <row r="929" s="2" customFormat="1" ht="24.15" customHeight="1">
      <c r="A929" s="41"/>
      <c r="B929" s="42"/>
      <c r="C929" s="207" t="s">
        <v>996</v>
      </c>
      <c r="D929" s="207" t="s">
        <v>120</v>
      </c>
      <c r="E929" s="208" t="s">
        <v>997</v>
      </c>
      <c r="F929" s="209" t="s">
        <v>983</v>
      </c>
      <c r="G929" s="210" t="s">
        <v>353</v>
      </c>
      <c r="H929" s="211">
        <v>2201.1779999999999</v>
      </c>
      <c r="I929" s="212"/>
      <c r="J929" s="213">
        <f>ROUND(I929*H929,2)</f>
        <v>0</v>
      </c>
      <c r="K929" s="209" t="s">
        <v>124</v>
      </c>
      <c r="L929" s="47"/>
      <c r="M929" s="214" t="s">
        <v>19</v>
      </c>
      <c r="N929" s="215" t="s">
        <v>41</v>
      </c>
      <c r="O929" s="87"/>
      <c r="P929" s="216">
        <f>O929*H929</f>
        <v>0</v>
      </c>
      <c r="Q929" s="216">
        <v>0</v>
      </c>
      <c r="R929" s="216">
        <f>Q929*H929</f>
        <v>0</v>
      </c>
      <c r="S929" s="216">
        <v>0</v>
      </c>
      <c r="T929" s="217">
        <f>S929*H929</f>
        <v>0</v>
      </c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R929" s="218" t="s">
        <v>125</v>
      </c>
      <c r="AT929" s="218" t="s">
        <v>120</v>
      </c>
      <c r="AU929" s="218" t="s">
        <v>80</v>
      </c>
      <c r="AY929" s="20" t="s">
        <v>118</v>
      </c>
      <c r="BE929" s="219">
        <f>IF(N929="základní",J929,0)</f>
        <v>0</v>
      </c>
      <c r="BF929" s="219">
        <f>IF(N929="snížená",J929,0)</f>
        <v>0</v>
      </c>
      <c r="BG929" s="219">
        <f>IF(N929="zákl. přenesená",J929,0)</f>
        <v>0</v>
      </c>
      <c r="BH929" s="219">
        <f>IF(N929="sníž. přenesená",J929,0)</f>
        <v>0</v>
      </c>
      <c r="BI929" s="219">
        <f>IF(N929="nulová",J929,0)</f>
        <v>0</v>
      </c>
      <c r="BJ929" s="20" t="s">
        <v>78</v>
      </c>
      <c r="BK929" s="219">
        <f>ROUND(I929*H929,2)</f>
        <v>0</v>
      </c>
      <c r="BL929" s="20" t="s">
        <v>125</v>
      </c>
      <c r="BM929" s="218" t="s">
        <v>998</v>
      </c>
    </row>
    <row r="930" s="2" customFormat="1">
      <c r="A930" s="41"/>
      <c r="B930" s="42"/>
      <c r="C930" s="43"/>
      <c r="D930" s="220" t="s">
        <v>127</v>
      </c>
      <c r="E930" s="43"/>
      <c r="F930" s="221" t="s">
        <v>999</v>
      </c>
      <c r="G930" s="43"/>
      <c r="H930" s="43"/>
      <c r="I930" s="222"/>
      <c r="J930" s="43"/>
      <c r="K930" s="43"/>
      <c r="L930" s="47"/>
      <c r="M930" s="223"/>
      <c r="N930" s="224"/>
      <c r="O930" s="87"/>
      <c r="P930" s="87"/>
      <c r="Q930" s="87"/>
      <c r="R930" s="87"/>
      <c r="S930" s="87"/>
      <c r="T930" s="88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T930" s="20" t="s">
        <v>127</v>
      </c>
      <c r="AU930" s="20" t="s">
        <v>80</v>
      </c>
    </row>
    <row r="931" s="15" customFormat="1">
      <c r="A931" s="15"/>
      <c r="B931" s="248"/>
      <c r="C931" s="249"/>
      <c r="D931" s="227" t="s">
        <v>129</v>
      </c>
      <c r="E931" s="250" t="s">
        <v>19</v>
      </c>
      <c r="F931" s="251" t="s">
        <v>331</v>
      </c>
      <c r="G931" s="249"/>
      <c r="H931" s="250" t="s">
        <v>19</v>
      </c>
      <c r="I931" s="252"/>
      <c r="J931" s="249"/>
      <c r="K931" s="249"/>
      <c r="L931" s="253"/>
      <c r="M931" s="254"/>
      <c r="N931" s="255"/>
      <c r="O931" s="255"/>
      <c r="P931" s="255"/>
      <c r="Q931" s="255"/>
      <c r="R931" s="255"/>
      <c r="S931" s="255"/>
      <c r="T931" s="256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T931" s="257" t="s">
        <v>129</v>
      </c>
      <c r="AU931" s="257" t="s">
        <v>80</v>
      </c>
      <c r="AV931" s="15" t="s">
        <v>78</v>
      </c>
      <c r="AW931" s="15" t="s">
        <v>32</v>
      </c>
      <c r="AX931" s="15" t="s">
        <v>70</v>
      </c>
      <c r="AY931" s="257" t="s">
        <v>118</v>
      </c>
    </row>
    <row r="932" s="13" customFormat="1">
      <c r="A932" s="13"/>
      <c r="B932" s="225"/>
      <c r="C932" s="226"/>
      <c r="D932" s="227" t="s">
        <v>129</v>
      </c>
      <c r="E932" s="228" t="s">
        <v>19</v>
      </c>
      <c r="F932" s="229" t="s">
        <v>992</v>
      </c>
      <c r="G932" s="226"/>
      <c r="H932" s="230">
        <v>25.472999999999999</v>
      </c>
      <c r="I932" s="231"/>
      <c r="J932" s="226"/>
      <c r="K932" s="226"/>
      <c r="L932" s="232"/>
      <c r="M932" s="233"/>
      <c r="N932" s="234"/>
      <c r="O932" s="234"/>
      <c r="P932" s="234"/>
      <c r="Q932" s="234"/>
      <c r="R932" s="234"/>
      <c r="S932" s="234"/>
      <c r="T932" s="235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36" t="s">
        <v>129</v>
      </c>
      <c r="AU932" s="236" t="s">
        <v>80</v>
      </c>
      <c r="AV932" s="13" t="s">
        <v>80</v>
      </c>
      <c r="AW932" s="13" t="s">
        <v>32</v>
      </c>
      <c r="AX932" s="13" t="s">
        <v>70</v>
      </c>
      <c r="AY932" s="236" t="s">
        <v>118</v>
      </c>
    </row>
    <row r="933" s="13" customFormat="1">
      <c r="A933" s="13"/>
      <c r="B933" s="225"/>
      <c r="C933" s="226"/>
      <c r="D933" s="227" t="s">
        <v>129</v>
      </c>
      <c r="E933" s="228" t="s">
        <v>19</v>
      </c>
      <c r="F933" s="229" t="s">
        <v>993</v>
      </c>
      <c r="G933" s="226"/>
      <c r="H933" s="230">
        <v>31.364999999999998</v>
      </c>
      <c r="I933" s="231"/>
      <c r="J933" s="226"/>
      <c r="K933" s="226"/>
      <c r="L933" s="232"/>
      <c r="M933" s="233"/>
      <c r="N933" s="234"/>
      <c r="O933" s="234"/>
      <c r="P933" s="234"/>
      <c r="Q933" s="234"/>
      <c r="R933" s="234"/>
      <c r="S933" s="234"/>
      <c r="T933" s="235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36" t="s">
        <v>129</v>
      </c>
      <c r="AU933" s="236" t="s">
        <v>80</v>
      </c>
      <c r="AV933" s="13" t="s">
        <v>80</v>
      </c>
      <c r="AW933" s="13" t="s">
        <v>32</v>
      </c>
      <c r="AX933" s="13" t="s">
        <v>70</v>
      </c>
      <c r="AY933" s="236" t="s">
        <v>118</v>
      </c>
    </row>
    <row r="934" s="13" customFormat="1">
      <c r="A934" s="13"/>
      <c r="B934" s="225"/>
      <c r="C934" s="226"/>
      <c r="D934" s="227" t="s">
        <v>129</v>
      </c>
      <c r="E934" s="228" t="s">
        <v>19</v>
      </c>
      <c r="F934" s="229" t="s">
        <v>994</v>
      </c>
      <c r="G934" s="226"/>
      <c r="H934" s="230">
        <v>50.783000000000001</v>
      </c>
      <c r="I934" s="231"/>
      <c r="J934" s="226"/>
      <c r="K934" s="226"/>
      <c r="L934" s="232"/>
      <c r="M934" s="233"/>
      <c r="N934" s="234"/>
      <c r="O934" s="234"/>
      <c r="P934" s="234"/>
      <c r="Q934" s="234"/>
      <c r="R934" s="234"/>
      <c r="S934" s="234"/>
      <c r="T934" s="235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36" t="s">
        <v>129</v>
      </c>
      <c r="AU934" s="236" t="s">
        <v>80</v>
      </c>
      <c r="AV934" s="13" t="s">
        <v>80</v>
      </c>
      <c r="AW934" s="13" t="s">
        <v>32</v>
      </c>
      <c r="AX934" s="13" t="s">
        <v>70</v>
      </c>
      <c r="AY934" s="236" t="s">
        <v>118</v>
      </c>
    </row>
    <row r="935" s="13" customFormat="1">
      <c r="A935" s="13"/>
      <c r="B935" s="225"/>
      <c r="C935" s="226"/>
      <c r="D935" s="227" t="s">
        <v>129</v>
      </c>
      <c r="E935" s="228" t="s">
        <v>19</v>
      </c>
      <c r="F935" s="229" t="s">
        <v>995</v>
      </c>
      <c r="G935" s="226"/>
      <c r="H935" s="230">
        <v>49.606000000000002</v>
      </c>
      <c r="I935" s="231"/>
      <c r="J935" s="226"/>
      <c r="K935" s="226"/>
      <c r="L935" s="232"/>
      <c r="M935" s="233"/>
      <c r="N935" s="234"/>
      <c r="O935" s="234"/>
      <c r="P935" s="234"/>
      <c r="Q935" s="234"/>
      <c r="R935" s="234"/>
      <c r="S935" s="234"/>
      <c r="T935" s="235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36" t="s">
        <v>129</v>
      </c>
      <c r="AU935" s="236" t="s">
        <v>80</v>
      </c>
      <c r="AV935" s="13" t="s">
        <v>80</v>
      </c>
      <c r="AW935" s="13" t="s">
        <v>32</v>
      </c>
      <c r="AX935" s="13" t="s">
        <v>70</v>
      </c>
      <c r="AY935" s="236" t="s">
        <v>118</v>
      </c>
    </row>
    <row r="936" s="14" customFormat="1">
      <c r="A936" s="14"/>
      <c r="B936" s="237"/>
      <c r="C936" s="238"/>
      <c r="D936" s="227" t="s">
        <v>129</v>
      </c>
      <c r="E936" s="239" t="s">
        <v>19</v>
      </c>
      <c r="F936" s="240" t="s">
        <v>132</v>
      </c>
      <c r="G936" s="238"/>
      <c r="H936" s="241">
        <v>157.227</v>
      </c>
      <c r="I936" s="242"/>
      <c r="J936" s="238"/>
      <c r="K936" s="238"/>
      <c r="L936" s="243"/>
      <c r="M936" s="244"/>
      <c r="N936" s="245"/>
      <c r="O936" s="245"/>
      <c r="P936" s="245"/>
      <c r="Q936" s="245"/>
      <c r="R936" s="245"/>
      <c r="S936" s="245"/>
      <c r="T936" s="246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47" t="s">
        <v>129</v>
      </c>
      <c r="AU936" s="247" t="s">
        <v>80</v>
      </c>
      <c r="AV936" s="14" t="s">
        <v>125</v>
      </c>
      <c r="AW936" s="14" t="s">
        <v>32</v>
      </c>
      <c r="AX936" s="14" t="s">
        <v>78</v>
      </c>
      <c r="AY936" s="247" t="s">
        <v>118</v>
      </c>
    </row>
    <row r="937" s="13" customFormat="1">
      <c r="A937" s="13"/>
      <c r="B937" s="225"/>
      <c r="C937" s="226"/>
      <c r="D937" s="227" t="s">
        <v>129</v>
      </c>
      <c r="E937" s="226"/>
      <c r="F937" s="229" t="s">
        <v>1000</v>
      </c>
      <c r="G937" s="226"/>
      <c r="H937" s="230">
        <v>2201.1779999999999</v>
      </c>
      <c r="I937" s="231"/>
      <c r="J937" s="226"/>
      <c r="K937" s="226"/>
      <c r="L937" s="232"/>
      <c r="M937" s="233"/>
      <c r="N937" s="234"/>
      <c r="O937" s="234"/>
      <c r="P937" s="234"/>
      <c r="Q937" s="234"/>
      <c r="R937" s="234"/>
      <c r="S937" s="234"/>
      <c r="T937" s="235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36" t="s">
        <v>129</v>
      </c>
      <c r="AU937" s="236" t="s">
        <v>80</v>
      </c>
      <c r="AV937" s="13" t="s">
        <v>80</v>
      </c>
      <c r="AW937" s="13" t="s">
        <v>4</v>
      </c>
      <c r="AX937" s="13" t="s">
        <v>78</v>
      </c>
      <c r="AY937" s="236" t="s">
        <v>118</v>
      </c>
    </row>
    <row r="938" s="2" customFormat="1" ht="24.15" customHeight="1">
      <c r="A938" s="41"/>
      <c r="B938" s="42"/>
      <c r="C938" s="207" t="s">
        <v>1001</v>
      </c>
      <c r="D938" s="207" t="s">
        <v>120</v>
      </c>
      <c r="E938" s="208" t="s">
        <v>1002</v>
      </c>
      <c r="F938" s="209" t="s">
        <v>1003</v>
      </c>
      <c r="G938" s="210" t="s">
        <v>353</v>
      </c>
      <c r="H938" s="211">
        <v>107.621</v>
      </c>
      <c r="I938" s="212"/>
      <c r="J938" s="213">
        <f>ROUND(I938*H938,2)</f>
        <v>0</v>
      </c>
      <c r="K938" s="209" t="s">
        <v>124</v>
      </c>
      <c r="L938" s="47"/>
      <c r="M938" s="214" t="s">
        <v>19</v>
      </c>
      <c r="N938" s="215" t="s">
        <v>41</v>
      </c>
      <c r="O938" s="87"/>
      <c r="P938" s="216">
        <f>O938*H938</f>
        <v>0</v>
      </c>
      <c r="Q938" s="216">
        <v>0</v>
      </c>
      <c r="R938" s="216">
        <f>Q938*H938</f>
        <v>0</v>
      </c>
      <c r="S938" s="216">
        <v>0</v>
      </c>
      <c r="T938" s="217">
        <f>S938*H938</f>
        <v>0</v>
      </c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R938" s="218" t="s">
        <v>125</v>
      </c>
      <c r="AT938" s="218" t="s">
        <v>120</v>
      </c>
      <c r="AU938" s="218" t="s">
        <v>80</v>
      </c>
      <c r="AY938" s="20" t="s">
        <v>118</v>
      </c>
      <c r="BE938" s="219">
        <f>IF(N938="základní",J938,0)</f>
        <v>0</v>
      </c>
      <c r="BF938" s="219">
        <f>IF(N938="snížená",J938,0)</f>
        <v>0</v>
      </c>
      <c r="BG938" s="219">
        <f>IF(N938="zákl. přenesená",J938,0)</f>
        <v>0</v>
      </c>
      <c r="BH938" s="219">
        <f>IF(N938="sníž. přenesená",J938,0)</f>
        <v>0</v>
      </c>
      <c r="BI938" s="219">
        <f>IF(N938="nulová",J938,0)</f>
        <v>0</v>
      </c>
      <c r="BJ938" s="20" t="s">
        <v>78</v>
      </c>
      <c r="BK938" s="219">
        <f>ROUND(I938*H938,2)</f>
        <v>0</v>
      </c>
      <c r="BL938" s="20" t="s">
        <v>125</v>
      </c>
      <c r="BM938" s="218" t="s">
        <v>1004</v>
      </c>
    </row>
    <row r="939" s="2" customFormat="1">
      <c r="A939" s="41"/>
      <c r="B939" s="42"/>
      <c r="C939" s="43"/>
      <c r="D939" s="220" t="s">
        <v>127</v>
      </c>
      <c r="E939" s="43"/>
      <c r="F939" s="221" t="s">
        <v>1005</v>
      </c>
      <c r="G939" s="43"/>
      <c r="H939" s="43"/>
      <c r="I939" s="222"/>
      <c r="J939" s="43"/>
      <c r="K939" s="43"/>
      <c r="L939" s="47"/>
      <c r="M939" s="223"/>
      <c r="N939" s="224"/>
      <c r="O939" s="87"/>
      <c r="P939" s="87"/>
      <c r="Q939" s="87"/>
      <c r="R939" s="87"/>
      <c r="S939" s="87"/>
      <c r="T939" s="88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T939" s="20" t="s">
        <v>127</v>
      </c>
      <c r="AU939" s="20" t="s">
        <v>80</v>
      </c>
    </row>
    <row r="940" s="15" customFormat="1">
      <c r="A940" s="15"/>
      <c r="B940" s="248"/>
      <c r="C940" s="249"/>
      <c r="D940" s="227" t="s">
        <v>129</v>
      </c>
      <c r="E940" s="250" t="s">
        <v>19</v>
      </c>
      <c r="F940" s="251" t="s">
        <v>331</v>
      </c>
      <c r="G940" s="249"/>
      <c r="H940" s="250" t="s">
        <v>19</v>
      </c>
      <c r="I940" s="252"/>
      <c r="J940" s="249"/>
      <c r="K940" s="249"/>
      <c r="L940" s="253"/>
      <c r="M940" s="254"/>
      <c r="N940" s="255"/>
      <c r="O940" s="255"/>
      <c r="P940" s="255"/>
      <c r="Q940" s="255"/>
      <c r="R940" s="255"/>
      <c r="S940" s="255"/>
      <c r="T940" s="256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T940" s="257" t="s">
        <v>129</v>
      </c>
      <c r="AU940" s="257" t="s">
        <v>80</v>
      </c>
      <c r="AV940" s="15" t="s">
        <v>78</v>
      </c>
      <c r="AW940" s="15" t="s">
        <v>32</v>
      </c>
      <c r="AX940" s="15" t="s">
        <v>70</v>
      </c>
      <c r="AY940" s="257" t="s">
        <v>118</v>
      </c>
    </row>
    <row r="941" s="13" customFormat="1">
      <c r="A941" s="13"/>
      <c r="B941" s="225"/>
      <c r="C941" s="226"/>
      <c r="D941" s="227" t="s">
        <v>129</v>
      </c>
      <c r="E941" s="228" t="s">
        <v>19</v>
      </c>
      <c r="F941" s="229" t="s">
        <v>992</v>
      </c>
      <c r="G941" s="226"/>
      <c r="H941" s="230">
        <v>25.472999999999999</v>
      </c>
      <c r="I941" s="231"/>
      <c r="J941" s="226"/>
      <c r="K941" s="226"/>
      <c r="L941" s="232"/>
      <c r="M941" s="233"/>
      <c r="N941" s="234"/>
      <c r="O941" s="234"/>
      <c r="P941" s="234"/>
      <c r="Q941" s="234"/>
      <c r="R941" s="234"/>
      <c r="S941" s="234"/>
      <c r="T941" s="235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36" t="s">
        <v>129</v>
      </c>
      <c r="AU941" s="236" t="s">
        <v>80</v>
      </c>
      <c r="AV941" s="13" t="s">
        <v>80</v>
      </c>
      <c r="AW941" s="13" t="s">
        <v>32</v>
      </c>
      <c r="AX941" s="13" t="s">
        <v>70</v>
      </c>
      <c r="AY941" s="236" t="s">
        <v>118</v>
      </c>
    </row>
    <row r="942" s="13" customFormat="1">
      <c r="A942" s="13"/>
      <c r="B942" s="225"/>
      <c r="C942" s="226"/>
      <c r="D942" s="227" t="s">
        <v>129</v>
      </c>
      <c r="E942" s="228" t="s">
        <v>19</v>
      </c>
      <c r="F942" s="229" t="s">
        <v>993</v>
      </c>
      <c r="G942" s="226"/>
      <c r="H942" s="230">
        <v>31.364999999999998</v>
      </c>
      <c r="I942" s="231"/>
      <c r="J942" s="226"/>
      <c r="K942" s="226"/>
      <c r="L942" s="232"/>
      <c r="M942" s="233"/>
      <c r="N942" s="234"/>
      <c r="O942" s="234"/>
      <c r="P942" s="234"/>
      <c r="Q942" s="234"/>
      <c r="R942" s="234"/>
      <c r="S942" s="234"/>
      <c r="T942" s="235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236" t="s">
        <v>129</v>
      </c>
      <c r="AU942" s="236" t="s">
        <v>80</v>
      </c>
      <c r="AV942" s="13" t="s">
        <v>80</v>
      </c>
      <c r="AW942" s="13" t="s">
        <v>32</v>
      </c>
      <c r="AX942" s="13" t="s">
        <v>70</v>
      </c>
      <c r="AY942" s="236" t="s">
        <v>118</v>
      </c>
    </row>
    <row r="943" s="13" customFormat="1">
      <c r="A943" s="13"/>
      <c r="B943" s="225"/>
      <c r="C943" s="226"/>
      <c r="D943" s="227" t="s">
        <v>129</v>
      </c>
      <c r="E943" s="228" t="s">
        <v>19</v>
      </c>
      <c r="F943" s="229" t="s">
        <v>994</v>
      </c>
      <c r="G943" s="226"/>
      <c r="H943" s="230">
        <v>50.783000000000001</v>
      </c>
      <c r="I943" s="231"/>
      <c r="J943" s="226"/>
      <c r="K943" s="226"/>
      <c r="L943" s="232"/>
      <c r="M943" s="233"/>
      <c r="N943" s="234"/>
      <c r="O943" s="234"/>
      <c r="P943" s="234"/>
      <c r="Q943" s="234"/>
      <c r="R943" s="234"/>
      <c r="S943" s="234"/>
      <c r="T943" s="235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36" t="s">
        <v>129</v>
      </c>
      <c r="AU943" s="236" t="s">
        <v>80</v>
      </c>
      <c r="AV943" s="13" t="s">
        <v>80</v>
      </c>
      <c r="AW943" s="13" t="s">
        <v>32</v>
      </c>
      <c r="AX943" s="13" t="s">
        <v>70</v>
      </c>
      <c r="AY943" s="236" t="s">
        <v>118</v>
      </c>
    </row>
    <row r="944" s="14" customFormat="1">
      <c r="A944" s="14"/>
      <c r="B944" s="237"/>
      <c r="C944" s="238"/>
      <c r="D944" s="227" t="s">
        <v>129</v>
      </c>
      <c r="E944" s="239" t="s">
        <v>19</v>
      </c>
      <c r="F944" s="240" t="s">
        <v>132</v>
      </c>
      <c r="G944" s="238"/>
      <c r="H944" s="241">
        <v>107.621</v>
      </c>
      <c r="I944" s="242"/>
      <c r="J944" s="238"/>
      <c r="K944" s="238"/>
      <c r="L944" s="243"/>
      <c r="M944" s="244"/>
      <c r="N944" s="245"/>
      <c r="O944" s="245"/>
      <c r="P944" s="245"/>
      <c r="Q944" s="245"/>
      <c r="R944" s="245"/>
      <c r="S944" s="245"/>
      <c r="T944" s="246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T944" s="247" t="s">
        <v>129</v>
      </c>
      <c r="AU944" s="247" t="s">
        <v>80</v>
      </c>
      <c r="AV944" s="14" t="s">
        <v>125</v>
      </c>
      <c r="AW944" s="14" t="s">
        <v>32</v>
      </c>
      <c r="AX944" s="14" t="s">
        <v>78</v>
      </c>
      <c r="AY944" s="247" t="s">
        <v>118</v>
      </c>
    </row>
    <row r="945" s="2" customFormat="1" ht="24.15" customHeight="1">
      <c r="A945" s="41"/>
      <c r="B945" s="42"/>
      <c r="C945" s="207" t="s">
        <v>1006</v>
      </c>
      <c r="D945" s="207" t="s">
        <v>120</v>
      </c>
      <c r="E945" s="208" t="s">
        <v>1007</v>
      </c>
      <c r="F945" s="209" t="s">
        <v>1008</v>
      </c>
      <c r="G945" s="210" t="s">
        <v>353</v>
      </c>
      <c r="H945" s="211">
        <v>49.606000000000002</v>
      </c>
      <c r="I945" s="212"/>
      <c r="J945" s="213">
        <f>ROUND(I945*H945,2)</f>
        <v>0</v>
      </c>
      <c r="K945" s="209" t="s">
        <v>124</v>
      </c>
      <c r="L945" s="47"/>
      <c r="M945" s="214" t="s">
        <v>19</v>
      </c>
      <c r="N945" s="215" t="s">
        <v>41</v>
      </c>
      <c r="O945" s="87"/>
      <c r="P945" s="216">
        <f>O945*H945</f>
        <v>0</v>
      </c>
      <c r="Q945" s="216">
        <v>0</v>
      </c>
      <c r="R945" s="216">
        <f>Q945*H945</f>
        <v>0</v>
      </c>
      <c r="S945" s="216">
        <v>0</v>
      </c>
      <c r="T945" s="217">
        <f>S945*H945</f>
        <v>0</v>
      </c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R945" s="218" t="s">
        <v>125</v>
      </c>
      <c r="AT945" s="218" t="s">
        <v>120</v>
      </c>
      <c r="AU945" s="218" t="s">
        <v>80</v>
      </c>
      <c r="AY945" s="20" t="s">
        <v>118</v>
      </c>
      <c r="BE945" s="219">
        <f>IF(N945="základní",J945,0)</f>
        <v>0</v>
      </c>
      <c r="BF945" s="219">
        <f>IF(N945="snížená",J945,0)</f>
        <v>0</v>
      </c>
      <c r="BG945" s="219">
        <f>IF(N945="zákl. přenesená",J945,0)</f>
        <v>0</v>
      </c>
      <c r="BH945" s="219">
        <f>IF(N945="sníž. přenesená",J945,0)</f>
        <v>0</v>
      </c>
      <c r="BI945" s="219">
        <f>IF(N945="nulová",J945,0)</f>
        <v>0</v>
      </c>
      <c r="BJ945" s="20" t="s">
        <v>78</v>
      </c>
      <c r="BK945" s="219">
        <f>ROUND(I945*H945,2)</f>
        <v>0</v>
      </c>
      <c r="BL945" s="20" t="s">
        <v>125</v>
      </c>
      <c r="BM945" s="218" t="s">
        <v>1009</v>
      </c>
    </row>
    <row r="946" s="2" customFormat="1">
      <c r="A946" s="41"/>
      <c r="B946" s="42"/>
      <c r="C946" s="43"/>
      <c r="D946" s="220" t="s">
        <v>127</v>
      </c>
      <c r="E946" s="43"/>
      <c r="F946" s="221" t="s">
        <v>1010</v>
      </c>
      <c r="G946" s="43"/>
      <c r="H946" s="43"/>
      <c r="I946" s="222"/>
      <c r="J946" s="43"/>
      <c r="K946" s="43"/>
      <c r="L946" s="47"/>
      <c r="M946" s="223"/>
      <c r="N946" s="224"/>
      <c r="O946" s="87"/>
      <c r="P946" s="87"/>
      <c r="Q946" s="87"/>
      <c r="R946" s="87"/>
      <c r="S946" s="87"/>
      <c r="T946" s="88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T946" s="20" t="s">
        <v>127</v>
      </c>
      <c r="AU946" s="20" t="s">
        <v>80</v>
      </c>
    </row>
    <row r="947" s="15" customFormat="1">
      <c r="A947" s="15"/>
      <c r="B947" s="248"/>
      <c r="C947" s="249"/>
      <c r="D947" s="227" t="s">
        <v>129</v>
      </c>
      <c r="E947" s="250" t="s">
        <v>19</v>
      </c>
      <c r="F947" s="251" t="s">
        <v>331</v>
      </c>
      <c r="G947" s="249"/>
      <c r="H947" s="250" t="s">
        <v>19</v>
      </c>
      <c r="I947" s="252"/>
      <c r="J947" s="249"/>
      <c r="K947" s="249"/>
      <c r="L947" s="253"/>
      <c r="M947" s="254"/>
      <c r="N947" s="255"/>
      <c r="O947" s="255"/>
      <c r="P947" s="255"/>
      <c r="Q947" s="255"/>
      <c r="R947" s="255"/>
      <c r="S947" s="255"/>
      <c r="T947" s="256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T947" s="257" t="s">
        <v>129</v>
      </c>
      <c r="AU947" s="257" t="s">
        <v>80</v>
      </c>
      <c r="AV947" s="15" t="s">
        <v>78</v>
      </c>
      <c r="AW947" s="15" t="s">
        <v>32</v>
      </c>
      <c r="AX947" s="15" t="s">
        <v>70</v>
      </c>
      <c r="AY947" s="257" t="s">
        <v>118</v>
      </c>
    </row>
    <row r="948" s="13" customFormat="1">
      <c r="A948" s="13"/>
      <c r="B948" s="225"/>
      <c r="C948" s="226"/>
      <c r="D948" s="227" t="s">
        <v>129</v>
      </c>
      <c r="E948" s="228" t="s">
        <v>19</v>
      </c>
      <c r="F948" s="229" t="s">
        <v>995</v>
      </c>
      <c r="G948" s="226"/>
      <c r="H948" s="230">
        <v>49.606000000000002</v>
      </c>
      <c r="I948" s="231"/>
      <c r="J948" s="226"/>
      <c r="K948" s="226"/>
      <c r="L948" s="232"/>
      <c r="M948" s="233"/>
      <c r="N948" s="234"/>
      <c r="O948" s="234"/>
      <c r="P948" s="234"/>
      <c r="Q948" s="234"/>
      <c r="R948" s="234"/>
      <c r="S948" s="234"/>
      <c r="T948" s="235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36" t="s">
        <v>129</v>
      </c>
      <c r="AU948" s="236" t="s">
        <v>80</v>
      </c>
      <c r="AV948" s="13" t="s">
        <v>80</v>
      </c>
      <c r="AW948" s="13" t="s">
        <v>32</v>
      </c>
      <c r="AX948" s="13" t="s">
        <v>70</v>
      </c>
      <c r="AY948" s="236" t="s">
        <v>118</v>
      </c>
    </row>
    <row r="949" s="14" customFormat="1">
      <c r="A949" s="14"/>
      <c r="B949" s="237"/>
      <c r="C949" s="238"/>
      <c r="D949" s="227" t="s">
        <v>129</v>
      </c>
      <c r="E949" s="239" t="s">
        <v>19</v>
      </c>
      <c r="F949" s="240" t="s">
        <v>132</v>
      </c>
      <c r="G949" s="238"/>
      <c r="H949" s="241">
        <v>49.606000000000002</v>
      </c>
      <c r="I949" s="242"/>
      <c r="J949" s="238"/>
      <c r="K949" s="238"/>
      <c r="L949" s="243"/>
      <c r="M949" s="244"/>
      <c r="N949" s="245"/>
      <c r="O949" s="245"/>
      <c r="P949" s="245"/>
      <c r="Q949" s="245"/>
      <c r="R949" s="245"/>
      <c r="S949" s="245"/>
      <c r="T949" s="246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47" t="s">
        <v>129</v>
      </c>
      <c r="AU949" s="247" t="s">
        <v>80</v>
      </c>
      <c r="AV949" s="14" t="s">
        <v>125</v>
      </c>
      <c r="AW949" s="14" t="s">
        <v>32</v>
      </c>
      <c r="AX949" s="14" t="s">
        <v>78</v>
      </c>
      <c r="AY949" s="247" t="s">
        <v>118</v>
      </c>
    </row>
    <row r="950" s="2" customFormat="1" ht="24.15" customHeight="1">
      <c r="A950" s="41"/>
      <c r="B950" s="42"/>
      <c r="C950" s="207" t="s">
        <v>1011</v>
      </c>
      <c r="D950" s="207" t="s">
        <v>120</v>
      </c>
      <c r="E950" s="208" t="s">
        <v>1012</v>
      </c>
      <c r="F950" s="209" t="s">
        <v>352</v>
      </c>
      <c r="G950" s="210" t="s">
        <v>353</v>
      </c>
      <c r="H950" s="211">
        <v>82.042000000000002</v>
      </c>
      <c r="I950" s="212"/>
      <c r="J950" s="213">
        <f>ROUND(I950*H950,2)</f>
        <v>0</v>
      </c>
      <c r="K950" s="209" t="s">
        <v>124</v>
      </c>
      <c r="L950" s="47"/>
      <c r="M950" s="214" t="s">
        <v>19</v>
      </c>
      <c r="N950" s="215" t="s">
        <v>41</v>
      </c>
      <c r="O950" s="87"/>
      <c r="P950" s="216">
        <f>O950*H950</f>
        <v>0</v>
      </c>
      <c r="Q950" s="216">
        <v>0</v>
      </c>
      <c r="R950" s="216">
        <f>Q950*H950</f>
        <v>0</v>
      </c>
      <c r="S950" s="216">
        <v>0</v>
      </c>
      <c r="T950" s="217">
        <f>S950*H950</f>
        <v>0</v>
      </c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  <c r="AR950" s="218" t="s">
        <v>125</v>
      </c>
      <c r="AT950" s="218" t="s">
        <v>120</v>
      </c>
      <c r="AU950" s="218" t="s">
        <v>80</v>
      </c>
      <c r="AY950" s="20" t="s">
        <v>118</v>
      </c>
      <c r="BE950" s="219">
        <f>IF(N950="základní",J950,0)</f>
        <v>0</v>
      </c>
      <c r="BF950" s="219">
        <f>IF(N950="snížená",J950,0)</f>
        <v>0</v>
      </c>
      <c r="BG950" s="219">
        <f>IF(N950="zákl. přenesená",J950,0)</f>
        <v>0</v>
      </c>
      <c r="BH950" s="219">
        <f>IF(N950="sníž. přenesená",J950,0)</f>
        <v>0</v>
      </c>
      <c r="BI950" s="219">
        <f>IF(N950="nulová",J950,0)</f>
        <v>0</v>
      </c>
      <c r="BJ950" s="20" t="s">
        <v>78</v>
      </c>
      <c r="BK950" s="219">
        <f>ROUND(I950*H950,2)</f>
        <v>0</v>
      </c>
      <c r="BL950" s="20" t="s">
        <v>125</v>
      </c>
      <c r="BM950" s="218" t="s">
        <v>1013</v>
      </c>
    </row>
    <row r="951" s="2" customFormat="1">
      <c r="A951" s="41"/>
      <c r="B951" s="42"/>
      <c r="C951" s="43"/>
      <c r="D951" s="220" t="s">
        <v>127</v>
      </c>
      <c r="E951" s="43"/>
      <c r="F951" s="221" t="s">
        <v>1014</v>
      </c>
      <c r="G951" s="43"/>
      <c r="H951" s="43"/>
      <c r="I951" s="222"/>
      <c r="J951" s="43"/>
      <c r="K951" s="43"/>
      <c r="L951" s="47"/>
      <c r="M951" s="223"/>
      <c r="N951" s="224"/>
      <c r="O951" s="87"/>
      <c r="P951" s="87"/>
      <c r="Q951" s="87"/>
      <c r="R951" s="87"/>
      <c r="S951" s="87"/>
      <c r="T951" s="88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  <c r="AT951" s="20" t="s">
        <v>127</v>
      </c>
      <c r="AU951" s="20" t="s">
        <v>80</v>
      </c>
    </row>
    <row r="952" s="15" customFormat="1">
      <c r="A952" s="15"/>
      <c r="B952" s="248"/>
      <c r="C952" s="249"/>
      <c r="D952" s="227" t="s">
        <v>129</v>
      </c>
      <c r="E952" s="250" t="s">
        <v>19</v>
      </c>
      <c r="F952" s="251" t="s">
        <v>978</v>
      </c>
      <c r="G952" s="249"/>
      <c r="H952" s="250" t="s">
        <v>19</v>
      </c>
      <c r="I952" s="252"/>
      <c r="J952" s="249"/>
      <c r="K952" s="249"/>
      <c r="L952" s="253"/>
      <c r="M952" s="254"/>
      <c r="N952" s="255"/>
      <c r="O952" s="255"/>
      <c r="P952" s="255"/>
      <c r="Q952" s="255"/>
      <c r="R952" s="255"/>
      <c r="S952" s="255"/>
      <c r="T952" s="256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T952" s="257" t="s">
        <v>129</v>
      </c>
      <c r="AU952" s="257" t="s">
        <v>80</v>
      </c>
      <c r="AV952" s="15" t="s">
        <v>78</v>
      </c>
      <c r="AW952" s="15" t="s">
        <v>32</v>
      </c>
      <c r="AX952" s="15" t="s">
        <v>70</v>
      </c>
      <c r="AY952" s="257" t="s">
        <v>118</v>
      </c>
    </row>
    <row r="953" s="13" customFormat="1">
      <c r="A953" s="13"/>
      <c r="B953" s="225"/>
      <c r="C953" s="226"/>
      <c r="D953" s="227" t="s">
        <v>129</v>
      </c>
      <c r="E953" s="228" t="s">
        <v>19</v>
      </c>
      <c r="F953" s="229" t="s">
        <v>979</v>
      </c>
      <c r="G953" s="226"/>
      <c r="H953" s="230">
        <v>82.042000000000002</v>
      </c>
      <c r="I953" s="231"/>
      <c r="J953" s="226"/>
      <c r="K953" s="226"/>
      <c r="L953" s="232"/>
      <c r="M953" s="233"/>
      <c r="N953" s="234"/>
      <c r="O953" s="234"/>
      <c r="P953" s="234"/>
      <c r="Q953" s="234"/>
      <c r="R953" s="234"/>
      <c r="S953" s="234"/>
      <c r="T953" s="235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36" t="s">
        <v>129</v>
      </c>
      <c r="AU953" s="236" t="s">
        <v>80</v>
      </c>
      <c r="AV953" s="13" t="s">
        <v>80</v>
      </c>
      <c r="AW953" s="13" t="s">
        <v>32</v>
      </c>
      <c r="AX953" s="13" t="s">
        <v>70</v>
      </c>
      <c r="AY953" s="236" t="s">
        <v>118</v>
      </c>
    </row>
    <row r="954" s="14" customFormat="1">
      <c r="A954" s="14"/>
      <c r="B954" s="237"/>
      <c r="C954" s="238"/>
      <c r="D954" s="227" t="s">
        <v>129</v>
      </c>
      <c r="E954" s="239" t="s">
        <v>19</v>
      </c>
      <c r="F954" s="240" t="s">
        <v>132</v>
      </c>
      <c r="G954" s="238"/>
      <c r="H954" s="241">
        <v>82.042000000000002</v>
      </c>
      <c r="I954" s="242"/>
      <c r="J954" s="238"/>
      <c r="K954" s="238"/>
      <c r="L954" s="243"/>
      <c r="M954" s="244"/>
      <c r="N954" s="245"/>
      <c r="O954" s="245"/>
      <c r="P954" s="245"/>
      <c r="Q954" s="245"/>
      <c r="R954" s="245"/>
      <c r="S954" s="245"/>
      <c r="T954" s="246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47" t="s">
        <v>129</v>
      </c>
      <c r="AU954" s="247" t="s">
        <v>80</v>
      </c>
      <c r="AV954" s="14" t="s">
        <v>125</v>
      </c>
      <c r="AW954" s="14" t="s">
        <v>32</v>
      </c>
      <c r="AX954" s="14" t="s">
        <v>78</v>
      </c>
      <c r="AY954" s="247" t="s">
        <v>118</v>
      </c>
    </row>
    <row r="955" s="2" customFormat="1" ht="24.15" customHeight="1">
      <c r="A955" s="41"/>
      <c r="B955" s="42"/>
      <c r="C955" s="207" t="s">
        <v>1015</v>
      </c>
      <c r="D955" s="207" t="s">
        <v>120</v>
      </c>
      <c r="E955" s="208" t="s">
        <v>1016</v>
      </c>
      <c r="F955" s="209" t="s">
        <v>1017</v>
      </c>
      <c r="G955" s="210" t="s">
        <v>353</v>
      </c>
      <c r="H955" s="211">
        <v>135.125</v>
      </c>
      <c r="I955" s="212"/>
      <c r="J955" s="213">
        <f>ROUND(I955*H955,2)</f>
        <v>0</v>
      </c>
      <c r="K955" s="209" t="s">
        <v>124</v>
      </c>
      <c r="L955" s="47"/>
      <c r="M955" s="214" t="s">
        <v>19</v>
      </c>
      <c r="N955" s="215" t="s">
        <v>41</v>
      </c>
      <c r="O955" s="87"/>
      <c r="P955" s="216">
        <f>O955*H955</f>
        <v>0</v>
      </c>
      <c r="Q955" s="216">
        <v>0</v>
      </c>
      <c r="R955" s="216">
        <f>Q955*H955</f>
        <v>0</v>
      </c>
      <c r="S955" s="216">
        <v>0</v>
      </c>
      <c r="T955" s="217">
        <f>S955*H955</f>
        <v>0</v>
      </c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  <c r="AR955" s="218" t="s">
        <v>125</v>
      </c>
      <c r="AT955" s="218" t="s">
        <v>120</v>
      </c>
      <c r="AU955" s="218" t="s">
        <v>80</v>
      </c>
      <c r="AY955" s="20" t="s">
        <v>118</v>
      </c>
      <c r="BE955" s="219">
        <f>IF(N955="základní",J955,0)</f>
        <v>0</v>
      </c>
      <c r="BF955" s="219">
        <f>IF(N955="snížená",J955,0)</f>
        <v>0</v>
      </c>
      <c r="BG955" s="219">
        <f>IF(N955="zákl. přenesená",J955,0)</f>
        <v>0</v>
      </c>
      <c r="BH955" s="219">
        <f>IF(N955="sníž. přenesená",J955,0)</f>
        <v>0</v>
      </c>
      <c r="BI955" s="219">
        <f>IF(N955="nulová",J955,0)</f>
        <v>0</v>
      </c>
      <c r="BJ955" s="20" t="s">
        <v>78</v>
      </c>
      <c r="BK955" s="219">
        <f>ROUND(I955*H955,2)</f>
        <v>0</v>
      </c>
      <c r="BL955" s="20" t="s">
        <v>125</v>
      </c>
      <c r="BM955" s="218" t="s">
        <v>1018</v>
      </c>
    </row>
    <row r="956" s="2" customFormat="1">
      <c r="A956" s="41"/>
      <c r="B956" s="42"/>
      <c r="C956" s="43"/>
      <c r="D956" s="220" t="s">
        <v>127</v>
      </c>
      <c r="E956" s="43"/>
      <c r="F956" s="221" t="s">
        <v>1019</v>
      </c>
      <c r="G956" s="43"/>
      <c r="H956" s="43"/>
      <c r="I956" s="222"/>
      <c r="J956" s="43"/>
      <c r="K956" s="43"/>
      <c r="L956" s="47"/>
      <c r="M956" s="223"/>
      <c r="N956" s="224"/>
      <c r="O956" s="87"/>
      <c r="P956" s="87"/>
      <c r="Q956" s="87"/>
      <c r="R956" s="87"/>
      <c r="S956" s="87"/>
      <c r="T956" s="88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  <c r="AT956" s="20" t="s">
        <v>127</v>
      </c>
      <c r="AU956" s="20" t="s">
        <v>80</v>
      </c>
    </row>
    <row r="957" s="15" customFormat="1">
      <c r="A957" s="15"/>
      <c r="B957" s="248"/>
      <c r="C957" s="249"/>
      <c r="D957" s="227" t="s">
        <v>129</v>
      </c>
      <c r="E957" s="250" t="s">
        <v>19</v>
      </c>
      <c r="F957" s="251" t="s">
        <v>978</v>
      </c>
      <c r="G957" s="249"/>
      <c r="H957" s="250" t="s">
        <v>19</v>
      </c>
      <c r="I957" s="252"/>
      <c r="J957" s="249"/>
      <c r="K957" s="249"/>
      <c r="L957" s="253"/>
      <c r="M957" s="254"/>
      <c r="N957" s="255"/>
      <c r="O957" s="255"/>
      <c r="P957" s="255"/>
      <c r="Q957" s="255"/>
      <c r="R957" s="255"/>
      <c r="S957" s="255"/>
      <c r="T957" s="256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T957" s="257" t="s">
        <v>129</v>
      </c>
      <c r="AU957" s="257" t="s">
        <v>80</v>
      </c>
      <c r="AV957" s="15" t="s">
        <v>78</v>
      </c>
      <c r="AW957" s="15" t="s">
        <v>32</v>
      </c>
      <c r="AX957" s="15" t="s">
        <v>70</v>
      </c>
      <c r="AY957" s="257" t="s">
        <v>118</v>
      </c>
    </row>
    <row r="958" s="13" customFormat="1">
      <c r="A958" s="13"/>
      <c r="B958" s="225"/>
      <c r="C958" s="226"/>
      <c r="D958" s="227" t="s">
        <v>129</v>
      </c>
      <c r="E958" s="228" t="s">
        <v>19</v>
      </c>
      <c r="F958" s="229" t="s">
        <v>980</v>
      </c>
      <c r="G958" s="226"/>
      <c r="H958" s="230">
        <v>135.125</v>
      </c>
      <c r="I958" s="231"/>
      <c r="J958" s="226"/>
      <c r="K958" s="226"/>
      <c r="L958" s="232"/>
      <c r="M958" s="233"/>
      <c r="N958" s="234"/>
      <c r="O958" s="234"/>
      <c r="P958" s="234"/>
      <c r="Q958" s="234"/>
      <c r="R958" s="234"/>
      <c r="S958" s="234"/>
      <c r="T958" s="235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36" t="s">
        <v>129</v>
      </c>
      <c r="AU958" s="236" t="s">
        <v>80</v>
      </c>
      <c r="AV958" s="13" t="s">
        <v>80</v>
      </c>
      <c r="AW958" s="13" t="s">
        <v>32</v>
      </c>
      <c r="AX958" s="13" t="s">
        <v>70</v>
      </c>
      <c r="AY958" s="236" t="s">
        <v>118</v>
      </c>
    </row>
    <row r="959" s="14" customFormat="1">
      <c r="A959" s="14"/>
      <c r="B959" s="237"/>
      <c r="C959" s="238"/>
      <c r="D959" s="227" t="s">
        <v>129</v>
      </c>
      <c r="E959" s="239" t="s">
        <v>19</v>
      </c>
      <c r="F959" s="240" t="s">
        <v>132</v>
      </c>
      <c r="G959" s="238"/>
      <c r="H959" s="241">
        <v>135.125</v>
      </c>
      <c r="I959" s="242"/>
      <c r="J959" s="238"/>
      <c r="K959" s="238"/>
      <c r="L959" s="243"/>
      <c r="M959" s="244"/>
      <c r="N959" s="245"/>
      <c r="O959" s="245"/>
      <c r="P959" s="245"/>
      <c r="Q959" s="245"/>
      <c r="R959" s="245"/>
      <c r="S959" s="245"/>
      <c r="T959" s="246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T959" s="247" t="s">
        <v>129</v>
      </c>
      <c r="AU959" s="247" t="s">
        <v>80</v>
      </c>
      <c r="AV959" s="14" t="s">
        <v>125</v>
      </c>
      <c r="AW959" s="14" t="s">
        <v>32</v>
      </c>
      <c r="AX959" s="14" t="s">
        <v>78</v>
      </c>
      <c r="AY959" s="247" t="s">
        <v>118</v>
      </c>
    </row>
    <row r="960" s="12" customFormat="1" ht="22.8" customHeight="1">
      <c r="A960" s="12"/>
      <c r="B960" s="191"/>
      <c r="C960" s="192"/>
      <c r="D960" s="193" t="s">
        <v>69</v>
      </c>
      <c r="E960" s="205" t="s">
        <v>1020</v>
      </c>
      <c r="F960" s="205" t="s">
        <v>1021</v>
      </c>
      <c r="G960" s="192"/>
      <c r="H960" s="192"/>
      <c r="I960" s="195"/>
      <c r="J960" s="206">
        <f>BK960</f>
        <v>0</v>
      </c>
      <c r="K960" s="192"/>
      <c r="L960" s="197"/>
      <c r="M960" s="198"/>
      <c r="N960" s="199"/>
      <c r="O960" s="199"/>
      <c r="P960" s="200">
        <f>SUM(P961:P962)</f>
        <v>0</v>
      </c>
      <c r="Q960" s="199"/>
      <c r="R960" s="200">
        <f>SUM(R961:R962)</f>
        <v>0</v>
      </c>
      <c r="S960" s="199"/>
      <c r="T960" s="201">
        <f>SUM(T961:T962)</f>
        <v>0</v>
      </c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R960" s="202" t="s">
        <v>78</v>
      </c>
      <c r="AT960" s="203" t="s">
        <v>69</v>
      </c>
      <c r="AU960" s="203" t="s">
        <v>78</v>
      </c>
      <c r="AY960" s="202" t="s">
        <v>118</v>
      </c>
      <c r="BK960" s="204">
        <f>SUM(BK961:BK962)</f>
        <v>0</v>
      </c>
    </row>
    <row r="961" s="2" customFormat="1" ht="24.15" customHeight="1">
      <c r="A961" s="41"/>
      <c r="B961" s="42"/>
      <c r="C961" s="207" t="s">
        <v>1022</v>
      </c>
      <c r="D961" s="207" t="s">
        <v>120</v>
      </c>
      <c r="E961" s="208" t="s">
        <v>1023</v>
      </c>
      <c r="F961" s="209" t="s">
        <v>1024</v>
      </c>
      <c r="G961" s="210" t="s">
        <v>353</v>
      </c>
      <c r="H961" s="211">
        <v>156.76300000000001</v>
      </c>
      <c r="I961" s="212"/>
      <c r="J961" s="213">
        <f>ROUND(I961*H961,2)</f>
        <v>0</v>
      </c>
      <c r="K961" s="209" t="s">
        <v>124</v>
      </c>
      <c r="L961" s="47"/>
      <c r="M961" s="214" t="s">
        <v>19</v>
      </c>
      <c r="N961" s="215" t="s">
        <v>41</v>
      </c>
      <c r="O961" s="87"/>
      <c r="P961" s="216">
        <f>O961*H961</f>
        <v>0</v>
      </c>
      <c r="Q961" s="216">
        <v>0</v>
      </c>
      <c r="R961" s="216">
        <f>Q961*H961</f>
        <v>0</v>
      </c>
      <c r="S961" s="216">
        <v>0</v>
      </c>
      <c r="T961" s="217">
        <f>S961*H961</f>
        <v>0</v>
      </c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  <c r="AR961" s="218" t="s">
        <v>125</v>
      </c>
      <c r="AT961" s="218" t="s">
        <v>120</v>
      </c>
      <c r="AU961" s="218" t="s">
        <v>80</v>
      </c>
      <c r="AY961" s="20" t="s">
        <v>118</v>
      </c>
      <c r="BE961" s="219">
        <f>IF(N961="základní",J961,0)</f>
        <v>0</v>
      </c>
      <c r="BF961" s="219">
        <f>IF(N961="snížená",J961,0)</f>
        <v>0</v>
      </c>
      <c r="BG961" s="219">
        <f>IF(N961="zákl. přenesená",J961,0)</f>
        <v>0</v>
      </c>
      <c r="BH961" s="219">
        <f>IF(N961="sníž. přenesená",J961,0)</f>
        <v>0</v>
      </c>
      <c r="BI961" s="219">
        <f>IF(N961="nulová",J961,0)</f>
        <v>0</v>
      </c>
      <c r="BJ961" s="20" t="s">
        <v>78</v>
      </c>
      <c r="BK961" s="219">
        <f>ROUND(I961*H961,2)</f>
        <v>0</v>
      </c>
      <c r="BL961" s="20" t="s">
        <v>125</v>
      </c>
      <c r="BM961" s="218" t="s">
        <v>1025</v>
      </c>
    </row>
    <row r="962" s="2" customFormat="1">
      <c r="A962" s="41"/>
      <c r="B962" s="42"/>
      <c r="C962" s="43"/>
      <c r="D962" s="220" t="s">
        <v>127</v>
      </c>
      <c r="E962" s="43"/>
      <c r="F962" s="221" t="s">
        <v>1026</v>
      </c>
      <c r="G962" s="43"/>
      <c r="H962" s="43"/>
      <c r="I962" s="222"/>
      <c r="J962" s="43"/>
      <c r="K962" s="43"/>
      <c r="L962" s="47"/>
      <c r="M962" s="279"/>
      <c r="N962" s="280"/>
      <c r="O962" s="281"/>
      <c r="P962" s="281"/>
      <c r="Q962" s="281"/>
      <c r="R962" s="281"/>
      <c r="S962" s="281"/>
      <c r="T962" s="282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  <c r="AT962" s="20" t="s">
        <v>127</v>
      </c>
      <c r="AU962" s="20" t="s">
        <v>80</v>
      </c>
    </row>
    <row r="963" s="2" customFormat="1" ht="6.96" customHeight="1">
      <c r="A963" s="41"/>
      <c r="B963" s="62"/>
      <c r="C963" s="63"/>
      <c r="D963" s="63"/>
      <c r="E963" s="63"/>
      <c r="F963" s="63"/>
      <c r="G963" s="63"/>
      <c r="H963" s="63"/>
      <c r="I963" s="63"/>
      <c r="J963" s="63"/>
      <c r="K963" s="63"/>
      <c r="L963" s="47"/>
      <c r="M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</row>
  </sheetData>
  <sheetProtection sheet="1" autoFilter="0" formatColumns="0" formatRows="0" objects="1" scenarios="1" spinCount="100000" saltValue="3uIBk74knWMOJIzI6H2e0vUT2Br3bo37lng+Nuh9h1EfrpAu+KYXGdummpeVAqn3S0Dbt1MtlmHCgHdyues1Ew==" hashValue="zLiBRelkgns8LxOlB880g+hjf/BPUc1qX42B4p7ox3T6DgAhONSr3UmkhGDtxZCKYNdSbKNiNGRtDuFPvOATZQ==" algorithmName="SHA-512" password="CC51"/>
  <autoFilter ref="C87:K962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4_01/113106023"/>
    <hyperlink ref="F97" r:id="rId2" display="https://podminky.urs.cz/item/CS_URS_2024_01/113106071"/>
    <hyperlink ref="F102" r:id="rId3" display="https://podminky.urs.cz/item/CS_URS_2024_01/113107031"/>
    <hyperlink ref="F107" r:id="rId4" display="https://podminky.urs.cz/item/CS_URS_2024_01/113107521"/>
    <hyperlink ref="F116" r:id="rId5" display="https://podminky.urs.cz/item/CS_URS_2024_01/113107523"/>
    <hyperlink ref="F150" r:id="rId6" display="https://podminky.urs.cz/item/CS_URS_2024_01/113107524"/>
    <hyperlink ref="F156" r:id="rId7" display="https://podminky.urs.cz/item/CS_URS_2024_01/113154353"/>
    <hyperlink ref="F165" r:id="rId8" display="https://podminky.urs.cz/item/CS_URS_2024_01/113202111"/>
    <hyperlink ref="F170" r:id="rId9" display="https://podminky.urs.cz/item/CS_URS_2024_01/119001405"/>
    <hyperlink ref="F178" r:id="rId10" display="https://podminky.urs.cz/item/CS_URS_2024_01/119001421"/>
    <hyperlink ref="F186" r:id="rId11" display="https://podminky.urs.cz/item/CS_URS_2024_01/121151103"/>
    <hyperlink ref="F191" r:id="rId12" display="https://podminky.urs.cz/item/CS_URS_2024_01/132254206"/>
    <hyperlink ref="F237" r:id="rId13" display="https://podminky.urs.cz/item/CS_URS_2024_01/139001101"/>
    <hyperlink ref="F252" r:id="rId14" display="https://podminky.urs.cz/item/CS_URS_2024_01/151811131"/>
    <hyperlink ref="F268" r:id="rId15" display="https://podminky.urs.cz/item/CS_URS_2024_01/151811231"/>
    <hyperlink ref="F270" r:id="rId16" display="https://podminky.urs.cz/item/CS_URS_2024_01/161151113"/>
    <hyperlink ref="F285" r:id="rId17" display="https://podminky.urs.cz/item/CS_URS_2023_02/162251101"/>
    <hyperlink ref="F296" r:id="rId18" display="https://podminky.urs.cz/item/CS_URS_2024_01/162751117"/>
    <hyperlink ref="F345" r:id="rId19" display="https://podminky.urs.cz/item/CS_URS_2024_01/162751119"/>
    <hyperlink ref="F350" r:id="rId20" display="https://podminky.urs.cz/item/CS_URS_2024_01/167151101"/>
    <hyperlink ref="F356" r:id="rId21" display="https://podminky.urs.cz/item/CS_URS_2024_01/167151102"/>
    <hyperlink ref="F371" r:id="rId22" display="https://podminky.urs.cz/item/CS_URS_2024_01/171201231"/>
    <hyperlink ref="F376" r:id="rId23" display="https://podminky.urs.cz/item/CS_URS_2024_01/171251201"/>
    <hyperlink ref="F382" r:id="rId24" display="https://podminky.urs.cz/item/CS_URS_2024_01/174151101"/>
    <hyperlink ref="F388" r:id="rId25" display="https://podminky.urs.cz/item/CS_URS_2024_01/174151101"/>
    <hyperlink ref="F397" r:id="rId26" display="https://podminky.urs.cz/item/CS_URS_2024_01/174151101"/>
    <hyperlink ref="F459" r:id="rId27" display="https://podminky.urs.cz/item/CS_URS_2024_01/175151101"/>
    <hyperlink ref="F480" r:id="rId28" display="https://podminky.urs.cz/item/CS_URS_2024_01/181111111"/>
    <hyperlink ref="F485" r:id="rId29" display="https://podminky.urs.cz/item/CS_URS_2024_01/181351003"/>
    <hyperlink ref="F490" r:id="rId30" display="https://podminky.urs.cz/item/CS_URS_2024_01/181411131"/>
    <hyperlink ref="F498" r:id="rId31" display="https://podminky.urs.cz/item/CS_URS_2024_01/358315114"/>
    <hyperlink ref="F509" r:id="rId32" display="https://podminky.urs.cz/item/CS_URS_2024_01/358325114"/>
    <hyperlink ref="F515" r:id="rId33" display="https://podminky.urs.cz/item/CS_URS_2024_01/451541111"/>
    <hyperlink ref="F539" r:id="rId34" display="https://podminky.urs.cz/item/CS_URS_2024_01/452112111"/>
    <hyperlink ref="F554" r:id="rId35" display="https://podminky.urs.cz/item/CS_URS_2024_01/452112122"/>
    <hyperlink ref="F561" r:id="rId36" display="https://podminky.urs.cz/item/CS_URS_2024_01/452311131"/>
    <hyperlink ref="F567" r:id="rId37" display="https://podminky.urs.cz/item/CS_URS_2024_01/452351111"/>
    <hyperlink ref="F572" r:id="rId38" display="https://podminky.urs.cz/item/CS_URS_2024_01/452351112"/>
    <hyperlink ref="F575" r:id="rId39" display="https://podminky.urs.cz/item/CS_URS_2024_01/564831011"/>
    <hyperlink ref="F579" r:id="rId40" display="https://podminky.urs.cz/item/CS_URS_2024_01/564851011"/>
    <hyperlink ref="F612" r:id="rId41" display="https://podminky.urs.cz/item/CS_URS_2024_01/564861011"/>
    <hyperlink ref="F625" r:id="rId42" display="https://podminky.urs.cz/item/CS_URS_2024_01/565145101"/>
    <hyperlink ref="F630" r:id="rId43" display="https://podminky.urs.cz/item/CS_URS_2024_01/565211111"/>
    <hyperlink ref="F636" r:id="rId44" display="https://podminky.urs.cz/item/CS_URS_2024_01/573191111"/>
    <hyperlink ref="F641" r:id="rId45" display="https://podminky.urs.cz/item/CS_URS_2024_01/573211106"/>
    <hyperlink ref="F646" r:id="rId46" display="https://podminky.urs.cz/item/CS_URS_2024_01/577144111"/>
    <hyperlink ref="F651" r:id="rId47" display="https://podminky.urs.cz/item/CS_URS_2024_01/581121311"/>
    <hyperlink ref="F656" r:id="rId48" display="https://podminky.urs.cz/item/CS_URS_2024_01/596211110"/>
    <hyperlink ref="F668" r:id="rId49" display="https://podminky.urs.cz/item/CS_URS_2024_01/596212210"/>
    <hyperlink ref="F681" r:id="rId50" display="https://podminky.urs.cz/item/CS_URS_2024_01/837352221"/>
    <hyperlink ref="F688" r:id="rId51" display="https://podminky.urs.cz/item/CS_URS_2024_01/837371221"/>
    <hyperlink ref="F693" r:id="rId52" display="https://podminky.urs.cz/item/CS_URS_2024_01/837372221"/>
    <hyperlink ref="F698" r:id="rId53" display="https://podminky.urs.cz/item/CS_URS_2024_01/837421221"/>
    <hyperlink ref="F703" r:id="rId54" display="https://podminky.urs.cz/item/CS_URS_2024_01/837422221"/>
    <hyperlink ref="F708" r:id="rId55" display="https://podminky.urs.cz/item/CS_URS_2024_01/871313123"/>
    <hyperlink ref="F713" r:id="rId56" display="https://podminky.urs.cz/item/CS_URS_2024_01/871353123"/>
    <hyperlink ref="F718" r:id="rId57" display="https://podminky.urs.cz/item/CS_URS_2024_01/871372111"/>
    <hyperlink ref="F727" r:id="rId58" display="https://podminky.urs.cz/item/CS_URS_2024_01/877310310"/>
    <hyperlink ref="F732" r:id="rId59" display="https://podminky.urs.cz/item/CS_URS_2024_01/877350310"/>
    <hyperlink ref="F737" r:id="rId60" display="https://podminky.urs.cz/item/CS_URS_2024_01/894410102"/>
    <hyperlink ref="F761" r:id="rId61" display="https://podminky.urs.cz/item/CS_URS_2024_01/894410121"/>
    <hyperlink ref="F771" r:id="rId62" display="https://podminky.urs.cz/item/CS_URS_2024_01/894410211"/>
    <hyperlink ref="F776" r:id="rId63" display="https://podminky.urs.cz/item/CS_URS_2024_01/894410212"/>
    <hyperlink ref="F781" r:id="rId64" display="https://podminky.urs.cz/item/CS_URS_2024_01/894410213"/>
    <hyperlink ref="F786" r:id="rId65" display="https://podminky.urs.cz/item/CS_URS_2024_01/894410232"/>
    <hyperlink ref="F796" r:id="rId66" display="https://podminky.urs.cz/item/CS_URS_2024_01/894410304"/>
    <hyperlink ref="F804" r:id="rId67" display="https://podminky.urs.cz/item/CS_URS_2024_01/894812318"/>
    <hyperlink ref="F808" r:id="rId68" display="https://podminky.urs.cz/item/CS_URS_2024_01/894812331"/>
    <hyperlink ref="F810" r:id="rId69" display="https://podminky.urs.cz/item/CS_URS_2024_01/894812339"/>
    <hyperlink ref="F812" r:id="rId70" display="https://podminky.urs.cz/item/CS_URS_2024_01/894812377"/>
    <hyperlink ref="F814" r:id="rId71" display="https://podminky.urs.cz/item/CS_URS_2024_01/899102211"/>
    <hyperlink ref="F816" r:id="rId72" display="https://podminky.urs.cz/item/CS_URS_2024_01/899104112"/>
    <hyperlink ref="F821" r:id="rId73" display="https://podminky.urs.cz/item/CS_URS_2024_01/899623151"/>
    <hyperlink ref="F827" r:id="rId74" display="https://podminky.urs.cz/item/CS_URS_2024_01/899643121"/>
    <hyperlink ref="F832" r:id="rId75" display="https://podminky.urs.cz/item/CS_URS_2024_01/899643122"/>
    <hyperlink ref="F834" r:id="rId76" display="https://podminky.urs.cz/item/CS_URS_2024_01/899722112"/>
    <hyperlink ref="F842" r:id="rId77" display="https://podminky.urs.cz/item/CS_URS_2024_01/916131213"/>
    <hyperlink ref="F854" r:id="rId78" display="https://podminky.urs.cz/item/CS_URS_2024_01/919112111"/>
    <hyperlink ref="F859" r:id="rId79" display="https://podminky.urs.cz/item/CS_URS_2024_01/919112212"/>
    <hyperlink ref="F861" r:id="rId80" display="https://podminky.urs.cz/item/CS_URS_2024_01/919121132"/>
    <hyperlink ref="F863" r:id="rId81" display="https://podminky.urs.cz/item/CS_URS_2024_01/919726121"/>
    <hyperlink ref="F873" r:id="rId82" display="https://podminky.urs.cz/item/CS_URS_2024_01/979021113"/>
    <hyperlink ref="F878" r:id="rId83" display="https://podminky.urs.cz/item/CS_URS_2024_01/979051111"/>
    <hyperlink ref="F909" r:id="rId84" display="https://podminky.urs.cz/item/CS_URS_2024_01/997221551"/>
    <hyperlink ref="F915" r:id="rId85" display="https://podminky.urs.cz/item/CS_URS_2024_01/997221559"/>
    <hyperlink ref="F922" r:id="rId86" display="https://podminky.urs.cz/item/CS_URS_2024_01/997221561"/>
    <hyperlink ref="F930" r:id="rId87" display="https://podminky.urs.cz/item/CS_URS_2024_01/997221569"/>
    <hyperlink ref="F939" r:id="rId88" display="https://podminky.urs.cz/item/CS_URS_2024_01/997221861"/>
    <hyperlink ref="F946" r:id="rId89" display="https://podminky.urs.cz/item/CS_URS_2024_01/997221862"/>
    <hyperlink ref="F951" r:id="rId90" display="https://podminky.urs.cz/item/CS_URS_2024_01/997221873"/>
    <hyperlink ref="F956" r:id="rId91" display="https://podminky.urs.cz/item/CS_URS_2024_01/997221875"/>
    <hyperlink ref="F962" r:id="rId92" display="https://podminky.urs.cz/item/CS_URS_2024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80</v>
      </c>
    </row>
    <row r="4" s="1" customFormat="1" ht="24.96" customHeight="1">
      <c r="B4" s="23"/>
      <c r="D4" s="133" t="s">
        <v>87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UH. OSTROH, UL. JIRÁSKOVA, FUČÍKOVA OPRAVA STOK A22a, A22b, A22c, A22d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88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1027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24. 5. 2024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33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28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34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36</v>
      </c>
      <c r="E30" s="41"/>
      <c r="F30" s="41"/>
      <c r="G30" s="41"/>
      <c r="H30" s="41"/>
      <c r="I30" s="41"/>
      <c r="J30" s="147">
        <f>ROUND(J83,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38</v>
      </c>
      <c r="G32" s="41"/>
      <c r="H32" s="41"/>
      <c r="I32" s="148" t="s">
        <v>37</v>
      </c>
      <c r="J32" s="148" t="s">
        <v>39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40</v>
      </c>
      <c r="E33" s="135" t="s">
        <v>41</v>
      </c>
      <c r="F33" s="150">
        <f>ROUND((SUM(BE83:BE116)),  2)</f>
        <v>0</v>
      </c>
      <c r="G33" s="41"/>
      <c r="H33" s="41"/>
      <c r="I33" s="151">
        <v>0.20999999999999999</v>
      </c>
      <c r="J33" s="150">
        <f>ROUND(((SUM(BE83:BE116))*I33),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42</v>
      </c>
      <c r="F34" s="150">
        <f>ROUND((SUM(BF83:BF116)),  2)</f>
        <v>0</v>
      </c>
      <c r="G34" s="41"/>
      <c r="H34" s="41"/>
      <c r="I34" s="151">
        <v>0.12</v>
      </c>
      <c r="J34" s="150">
        <f>ROUND(((SUM(BF83:BF116))*I34),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43</v>
      </c>
      <c r="F35" s="150">
        <f>ROUND((SUM(BG83:BG116)),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44</v>
      </c>
      <c r="F36" s="150">
        <f>ROUND((SUM(BH83:BH116)),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45</v>
      </c>
      <c r="F37" s="150">
        <f>ROUND((SUM(BI83:BI116)),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90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UH. OSTROH, UL. JIRÁSKOVA, FUČÍKOVA OPRAVA STOK A22a, A22b, A22c, A22d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88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SO02 - Oprava uličních vpustí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Uherský Ostroh</v>
      </c>
      <c r="G52" s="43"/>
      <c r="H52" s="43"/>
      <c r="I52" s="35" t="s">
        <v>23</v>
      </c>
      <c r="J52" s="75" t="str">
        <f>IF(J12="","",J12)</f>
        <v>24. 5. 2024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91</v>
      </c>
      <c r="D57" s="165"/>
      <c r="E57" s="165"/>
      <c r="F57" s="165"/>
      <c r="G57" s="165"/>
      <c r="H57" s="165"/>
      <c r="I57" s="165"/>
      <c r="J57" s="166" t="s">
        <v>92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68</v>
      </c>
      <c r="D59" s="43"/>
      <c r="E59" s="43"/>
      <c r="F59" s="43"/>
      <c r="G59" s="43"/>
      <c r="H59" s="43"/>
      <c r="I59" s="43"/>
      <c r="J59" s="105">
        <f>J83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93</v>
      </c>
    </row>
    <row r="60" s="9" customFormat="1" ht="24.96" customHeight="1">
      <c r="A60" s="9"/>
      <c r="B60" s="168"/>
      <c r="C60" s="169"/>
      <c r="D60" s="170" t="s">
        <v>94</v>
      </c>
      <c r="E60" s="171"/>
      <c r="F60" s="171"/>
      <c r="G60" s="171"/>
      <c r="H60" s="171"/>
      <c r="I60" s="171"/>
      <c r="J60" s="172">
        <f>J84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99</v>
      </c>
      <c r="E61" s="177"/>
      <c r="F61" s="177"/>
      <c r="G61" s="177"/>
      <c r="H61" s="177"/>
      <c r="I61" s="177"/>
      <c r="J61" s="178">
        <f>J85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1028</v>
      </c>
      <c r="E62" s="177"/>
      <c r="F62" s="177"/>
      <c r="G62" s="177"/>
      <c r="H62" s="177"/>
      <c r="I62" s="177"/>
      <c r="J62" s="178">
        <f>J112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102</v>
      </c>
      <c r="E63" s="177"/>
      <c r="F63" s="177"/>
      <c r="G63" s="177"/>
      <c r="H63" s="177"/>
      <c r="I63" s="177"/>
      <c r="J63" s="178">
        <f>J114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3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9" s="2" customFormat="1" ht="6.96" customHeight="1">
      <c r="A69" s="41"/>
      <c r="B69" s="64"/>
      <c r="C69" s="65"/>
      <c r="D69" s="65"/>
      <c r="E69" s="65"/>
      <c r="F69" s="65"/>
      <c r="G69" s="65"/>
      <c r="H69" s="65"/>
      <c r="I69" s="65"/>
      <c r="J69" s="65"/>
      <c r="K69" s="65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4.96" customHeight="1">
      <c r="A70" s="41"/>
      <c r="B70" s="42"/>
      <c r="C70" s="26" t="s">
        <v>103</v>
      </c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16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163" t="str">
        <f>E7</f>
        <v>UH. OSTROH, UL. JIRÁSKOVA, FUČÍKOVA OPRAVA STOK A22a, A22b, A22c, A22d</v>
      </c>
      <c r="F73" s="35"/>
      <c r="G73" s="35"/>
      <c r="H73" s="35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88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72" t="str">
        <f>E9</f>
        <v>SO02 - Oprava uličních vpustí</v>
      </c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21</v>
      </c>
      <c r="D77" s="43"/>
      <c r="E77" s="43"/>
      <c r="F77" s="30" t="str">
        <f>F12</f>
        <v>Uherský Ostroh</v>
      </c>
      <c r="G77" s="43"/>
      <c r="H77" s="43"/>
      <c r="I77" s="35" t="s">
        <v>23</v>
      </c>
      <c r="J77" s="75" t="str">
        <f>IF(J12="","",J12)</f>
        <v>24. 5. 2024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25</v>
      </c>
      <c r="D79" s="43"/>
      <c r="E79" s="43"/>
      <c r="F79" s="30" t="str">
        <f>E15</f>
        <v xml:space="preserve"> </v>
      </c>
      <c r="G79" s="43"/>
      <c r="H79" s="43"/>
      <c r="I79" s="35" t="s">
        <v>31</v>
      </c>
      <c r="J79" s="39" t="str">
        <f>E21</f>
        <v xml:space="preserve"> 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29</v>
      </c>
      <c r="D80" s="43"/>
      <c r="E80" s="43"/>
      <c r="F80" s="30" t="str">
        <f>IF(E18="","",E18)</f>
        <v>Vyplň údaj</v>
      </c>
      <c r="G80" s="43"/>
      <c r="H80" s="43"/>
      <c r="I80" s="35" t="s">
        <v>33</v>
      </c>
      <c r="J80" s="39" t="str">
        <f>E24</f>
        <v xml:space="preserve"> 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0.32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1" customFormat="1" ht="29.28" customHeight="1">
      <c r="A82" s="180"/>
      <c r="B82" s="181"/>
      <c r="C82" s="182" t="s">
        <v>104</v>
      </c>
      <c r="D82" s="183" t="s">
        <v>55</v>
      </c>
      <c r="E82" s="183" t="s">
        <v>51</v>
      </c>
      <c r="F82" s="183" t="s">
        <v>52</v>
      </c>
      <c r="G82" s="183" t="s">
        <v>105</v>
      </c>
      <c r="H82" s="183" t="s">
        <v>106</v>
      </c>
      <c r="I82" s="183" t="s">
        <v>107</v>
      </c>
      <c r="J82" s="183" t="s">
        <v>92</v>
      </c>
      <c r="K82" s="184" t="s">
        <v>108</v>
      </c>
      <c r="L82" s="185"/>
      <c r="M82" s="95" t="s">
        <v>19</v>
      </c>
      <c r="N82" s="96" t="s">
        <v>40</v>
      </c>
      <c r="O82" s="96" t="s">
        <v>109</v>
      </c>
      <c r="P82" s="96" t="s">
        <v>110</v>
      </c>
      <c r="Q82" s="96" t="s">
        <v>111</v>
      </c>
      <c r="R82" s="96" t="s">
        <v>112</v>
      </c>
      <c r="S82" s="96" t="s">
        <v>113</v>
      </c>
      <c r="T82" s="97" t="s">
        <v>114</v>
      </c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</row>
    <row r="83" s="2" customFormat="1" ht="22.8" customHeight="1">
      <c r="A83" s="41"/>
      <c r="B83" s="42"/>
      <c r="C83" s="102" t="s">
        <v>115</v>
      </c>
      <c r="D83" s="43"/>
      <c r="E83" s="43"/>
      <c r="F83" s="43"/>
      <c r="G83" s="43"/>
      <c r="H83" s="43"/>
      <c r="I83" s="43"/>
      <c r="J83" s="186">
        <f>BK83</f>
        <v>0</v>
      </c>
      <c r="K83" s="43"/>
      <c r="L83" s="47"/>
      <c r="M83" s="98"/>
      <c r="N83" s="187"/>
      <c r="O83" s="99"/>
      <c r="P83" s="188">
        <f>P84</f>
        <v>0</v>
      </c>
      <c r="Q83" s="99"/>
      <c r="R83" s="188">
        <f>R84</f>
        <v>12.1904</v>
      </c>
      <c r="S83" s="99"/>
      <c r="T83" s="189">
        <f>T84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20" t="s">
        <v>69</v>
      </c>
      <c r="AU83" s="20" t="s">
        <v>93</v>
      </c>
      <c r="BK83" s="190">
        <f>BK84</f>
        <v>0</v>
      </c>
    </row>
    <row r="84" s="12" customFormat="1" ht="25.92" customHeight="1">
      <c r="A84" s="12"/>
      <c r="B84" s="191"/>
      <c r="C84" s="192"/>
      <c r="D84" s="193" t="s">
        <v>69</v>
      </c>
      <c r="E84" s="194" t="s">
        <v>116</v>
      </c>
      <c r="F84" s="194" t="s">
        <v>117</v>
      </c>
      <c r="G84" s="192"/>
      <c r="H84" s="192"/>
      <c r="I84" s="195"/>
      <c r="J84" s="196">
        <f>BK84</f>
        <v>0</v>
      </c>
      <c r="K84" s="192"/>
      <c r="L84" s="197"/>
      <c r="M84" s="198"/>
      <c r="N84" s="199"/>
      <c r="O84" s="199"/>
      <c r="P84" s="200">
        <f>P85+P112+P114</f>
        <v>0</v>
      </c>
      <c r="Q84" s="199"/>
      <c r="R84" s="200">
        <f>R85+R112+R114</f>
        <v>12.1904</v>
      </c>
      <c r="S84" s="199"/>
      <c r="T84" s="201">
        <f>T85+T112+T114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2" t="s">
        <v>78</v>
      </c>
      <c r="AT84" s="203" t="s">
        <v>69</v>
      </c>
      <c r="AU84" s="203" t="s">
        <v>70</v>
      </c>
      <c r="AY84" s="202" t="s">
        <v>118</v>
      </c>
      <c r="BK84" s="204">
        <f>BK85+BK112+BK114</f>
        <v>0</v>
      </c>
    </row>
    <row r="85" s="12" customFormat="1" ht="22.8" customHeight="1">
      <c r="A85" s="12"/>
      <c r="B85" s="191"/>
      <c r="C85" s="192"/>
      <c r="D85" s="193" t="s">
        <v>69</v>
      </c>
      <c r="E85" s="205" t="s">
        <v>202</v>
      </c>
      <c r="F85" s="205" t="s">
        <v>610</v>
      </c>
      <c r="G85" s="192"/>
      <c r="H85" s="192"/>
      <c r="I85" s="195"/>
      <c r="J85" s="206">
        <f>BK85</f>
        <v>0</v>
      </c>
      <c r="K85" s="192"/>
      <c r="L85" s="197"/>
      <c r="M85" s="198"/>
      <c r="N85" s="199"/>
      <c r="O85" s="199"/>
      <c r="P85" s="200">
        <f>SUM(P86:P111)</f>
        <v>0</v>
      </c>
      <c r="Q85" s="199"/>
      <c r="R85" s="200">
        <f>SUM(R86:R111)</f>
        <v>12.1904</v>
      </c>
      <c r="S85" s="199"/>
      <c r="T85" s="201">
        <f>SUM(T86:T111)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78</v>
      </c>
      <c r="AT85" s="203" t="s">
        <v>69</v>
      </c>
      <c r="AU85" s="203" t="s">
        <v>78</v>
      </c>
      <c r="AY85" s="202" t="s">
        <v>118</v>
      </c>
      <c r="BK85" s="204">
        <f>SUM(BK86:BK111)</f>
        <v>0</v>
      </c>
    </row>
    <row r="86" s="2" customFormat="1" ht="24.15" customHeight="1">
      <c r="A86" s="41"/>
      <c r="B86" s="42"/>
      <c r="C86" s="207" t="s">
        <v>78</v>
      </c>
      <c r="D86" s="207" t="s">
        <v>120</v>
      </c>
      <c r="E86" s="208" t="s">
        <v>711</v>
      </c>
      <c r="F86" s="209" t="s">
        <v>712</v>
      </c>
      <c r="G86" s="210" t="s">
        <v>483</v>
      </c>
      <c r="H86" s="211">
        <v>16</v>
      </c>
      <c r="I86" s="212"/>
      <c r="J86" s="213">
        <f>ROUND(I86*H86,2)</f>
        <v>0</v>
      </c>
      <c r="K86" s="209" t="s">
        <v>124</v>
      </c>
      <c r="L86" s="47"/>
      <c r="M86" s="214" t="s">
        <v>19</v>
      </c>
      <c r="N86" s="215" t="s">
        <v>41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125</v>
      </c>
      <c r="AT86" s="218" t="s">
        <v>120</v>
      </c>
      <c r="AU86" s="218" t="s">
        <v>80</v>
      </c>
      <c r="AY86" s="20" t="s">
        <v>118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78</v>
      </c>
      <c r="BK86" s="219">
        <f>ROUND(I86*H86,2)</f>
        <v>0</v>
      </c>
      <c r="BL86" s="20" t="s">
        <v>125</v>
      </c>
      <c r="BM86" s="218" t="s">
        <v>1029</v>
      </c>
    </row>
    <row r="87" s="2" customFormat="1">
      <c r="A87" s="41"/>
      <c r="B87" s="42"/>
      <c r="C87" s="43"/>
      <c r="D87" s="220" t="s">
        <v>127</v>
      </c>
      <c r="E87" s="43"/>
      <c r="F87" s="221" t="s">
        <v>714</v>
      </c>
      <c r="G87" s="43"/>
      <c r="H87" s="43"/>
      <c r="I87" s="222"/>
      <c r="J87" s="43"/>
      <c r="K87" s="43"/>
      <c r="L87" s="47"/>
      <c r="M87" s="223"/>
      <c r="N87" s="224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127</v>
      </c>
      <c r="AU87" s="20" t="s">
        <v>80</v>
      </c>
    </row>
    <row r="88" s="13" customFormat="1">
      <c r="A88" s="13"/>
      <c r="B88" s="225"/>
      <c r="C88" s="226"/>
      <c r="D88" s="227" t="s">
        <v>129</v>
      </c>
      <c r="E88" s="228" t="s">
        <v>19</v>
      </c>
      <c r="F88" s="229" t="s">
        <v>1030</v>
      </c>
      <c r="G88" s="226"/>
      <c r="H88" s="230">
        <v>16</v>
      </c>
      <c r="I88" s="231"/>
      <c r="J88" s="226"/>
      <c r="K88" s="226"/>
      <c r="L88" s="232"/>
      <c r="M88" s="233"/>
      <c r="N88" s="234"/>
      <c r="O88" s="234"/>
      <c r="P88" s="234"/>
      <c r="Q88" s="234"/>
      <c r="R88" s="234"/>
      <c r="S88" s="234"/>
      <c r="T88" s="235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6" t="s">
        <v>129</v>
      </c>
      <c r="AU88" s="236" t="s">
        <v>80</v>
      </c>
      <c r="AV88" s="13" t="s">
        <v>80</v>
      </c>
      <c r="AW88" s="13" t="s">
        <v>32</v>
      </c>
      <c r="AX88" s="13" t="s">
        <v>70</v>
      </c>
      <c r="AY88" s="236" t="s">
        <v>118</v>
      </c>
    </row>
    <row r="89" s="14" customFormat="1">
      <c r="A89" s="14"/>
      <c r="B89" s="237"/>
      <c r="C89" s="238"/>
      <c r="D89" s="227" t="s">
        <v>129</v>
      </c>
      <c r="E89" s="239" t="s">
        <v>19</v>
      </c>
      <c r="F89" s="240" t="s">
        <v>132</v>
      </c>
      <c r="G89" s="238"/>
      <c r="H89" s="241">
        <v>16</v>
      </c>
      <c r="I89" s="242"/>
      <c r="J89" s="238"/>
      <c r="K89" s="238"/>
      <c r="L89" s="243"/>
      <c r="M89" s="244"/>
      <c r="N89" s="245"/>
      <c r="O89" s="245"/>
      <c r="P89" s="245"/>
      <c r="Q89" s="245"/>
      <c r="R89" s="245"/>
      <c r="S89" s="245"/>
      <c r="T89" s="246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7" t="s">
        <v>129</v>
      </c>
      <c r="AU89" s="247" t="s">
        <v>80</v>
      </c>
      <c r="AV89" s="14" t="s">
        <v>125</v>
      </c>
      <c r="AW89" s="14" t="s">
        <v>32</v>
      </c>
      <c r="AX89" s="14" t="s">
        <v>78</v>
      </c>
      <c r="AY89" s="247" t="s">
        <v>118</v>
      </c>
    </row>
    <row r="90" s="2" customFormat="1" ht="16.5" customHeight="1">
      <c r="A90" s="41"/>
      <c r="B90" s="42"/>
      <c r="C90" s="269" t="s">
        <v>80</v>
      </c>
      <c r="D90" s="269" t="s">
        <v>399</v>
      </c>
      <c r="E90" s="270" t="s">
        <v>1031</v>
      </c>
      <c r="F90" s="271" t="s">
        <v>1032</v>
      </c>
      <c r="G90" s="272" t="s">
        <v>483</v>
      </c>
      <c r="H90" s="273">
        <v>16</v>
      </c>
      <c r="I90" s="274"/>
      <c r="J90" s="275">
        <f>ROUND(I90*H90,2)</f>
        <v>0</v>
      </c>
      <c r="K90" s="271" t="s">
        <v>19</v>
      </c>
      <c r="L90" s="276"/>
      <c r="M90" s="277" t="s">
        <v>19</v>
      </c>
      <c r="N90" s="278" t="s">
        <v>41</v>
      </c>
      <c r="O90" s="87"/>
      <c r="P90" s="216">
        <f>O90*H90</f>
        <v>0</v>
      </c>
      <c r="Q90" s="216">
        <v>0.0014</v>
      </c>
      <c r="R90" s="216">
        <f>Q90*H90</f>
        <v>0.0224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202</v>
      </c>
      <c r="AT90" s="218" t="s">
        <v>399</v>
      </c>
      <c r="AU90" s="218" t="s">
        <v>80</v>
      </c>
      <c r="AY90" s="20" t="s">
        <v>118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78</v>
      </c>
      <c r="BK90" s="219">
        <f>ROUND(I90*H90,2)</f>
        <v>0</v>
      </c>
      <c r="BL90" s="20" t="s">
        <v>125</v>
      </c>
      <c r="BM90" s="218" t="s">
        <v>1033</v>
      </c>
    </row>
    <row r="91" s="2" customFormat="1" ht="16.5" customHeight="1">
      <c r="A91" s="41"/>
      <c r="B91" s="42"/>
      <c r="C91" s="207" t="s">
        <v>139</v>
      </c>
      <c r="D91" s="207" t="s">
        <v>120</v>
      </c>
      <c r="E91" s="208" t="s">
        <v>1034</v>
      </c>
      <c r="F91" s="209" t="s">
        <v>1035</v>
      </c>
      <c r="G91" s="210" t="s">
        <v>483</v>
      </c>
      <c r="H91" s="211">
        <v>13</v>
      </c>
      <c r="I91" s="212"/>
      <c r="J91" s="213">
        <f>ROUND(I91*H91,2)</f>
        <v>0</v>
      </c>
      <c r="K91" s="209" t="s">
        <v>124</v>
      </c>
      <c r="L91" s="47"/>
      <c r="M91" s="214" t="s">
        <v>19</v>
      </c>
      <c r="N91" s="215" t="s">
        <v>41</v>
      </c>
      <c r="O91" s="87"/>
      <c r="P91" s="216">
        <f>O91*H91</f>
        <v>0</v>
      </c>
      <c r="Q91" s="216">
        <v>0.12422</v>
      </c>
      <c r="R91" s="216">
        <f>Q91*H91</f>
        <v>1.61486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125</v>
      </c>
      <c r="AT91" s="218" t="s">
        <v>120</v>
      </c>
      <c r="AU91" s="218" t="s">
        <v>80</v>
      </c>
      <c r="AY91" s="20" t="s">
        <v>118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78</v>
      </c>
      <c r="BK91" s="219">
        <f>ROUND(I91*H91,2)</f>
        <v>0</v>
      </c>
      <c r="BL91" s="20" t="s">
        <v>125</v>
      </c>
      <c r="BM91" s="218" t="s">
        <v>1036</v>
      </c>
    </row>
    <row r="92" s="2" customFormat="1">
      <c r="A92" s="41"/>
      <c r="B92" s="42"/>
      <c r="C92" s="43"/>
      <c r="D92" s="220" t="s">
        <v>127</v>
      </c>
      <c r="E92" s="43"/>
      <c r="F92" s="221" t="s">
        <v>1037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127</v>
      </c>
      <c r="AU92" s="20" t="s">
        <v>80</v>
      </c>
    </row>
    <row r="93" s="13" customFormat="1">
      <c r="A93" s="13"/>
      <c r="B93" s="225"/>
      <c r="C93" s="226"/>
      <c r="D93" s="227" t="s">
        <v>129</v>
      </c>
      <c r="E93" s="228" t="s">
        <v>19</v>
      </c>
      <c r="F93" s="229" t="s">
        <v>1038</v>
      </c>
      <c r="G93" s="226"/>
      <c r="H93" s="230">
        <v>13</v>
      </c>
      <c r="I93" s="231"/>
      <c r="J93" s="226"/>
      <c r="K93" s="226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129</v>
      </c>
      <c r="AU93" s="236" t="s">
        <v>80</v>
      </c>
      <c r="AV93" s="13" t="s">
        <v>80</v>
      </c>
      <c r="AW93" s="13" t="s">
        <v>32</v>
      </c>
      <c r="AX93" s="13" t="s">
        <v>70</v>
      </c>
      <c r="AY93" s="236" t="s">
        <v>118</v>
      </c>
    </row>
    <row r="94" s="14" customFormat="1">
      <c r="A94" s="14"/>
      <c r="B94" s="237"/>
      <c r="C94" s="238"/>
      <c r="D94" s="227" t="s">
        <v>129</v>
      </c>
      <c r="E94" s="239" t="s">
        <v>19</v>
      </c>
      <c r="F94" s="240" t="s">
        <v>132</v>
      </c>
      <c r="G94" s="238"/>
      <c r="H94" s="241">
        <v>13</v>
      </c>
      <c r="I94" s="242"/>
      <c r="J94" s="238"/>
      <c r="K94" s="238"/>
      <c r="L94" s="243"/>
      <c r="M94" s="244"/>
      <c r="N94" s="245"/>
      <c r="O94" s="245"/>
      <c r="P94" s="245"/>
      <c r="Q94" s="245"/>
      <c r="R94" s="245"/>
      <c r="S94" s="245"/>
      <c r="T94" s="246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7" t="s">
        <v>129</v>
      </c>
      <c r="AU94" s="247" t="s">
        <v>80</v>
      </c>
      <c r="AV94" s="14" t="s">
        <v>125</v>
      </c>
      <c r="AW94" s="14" t="s">
        <v>32</v>
      </c>
      <c r="AX94" s="14" t="s">
        <v>78</v>
      </c>
      <c r="AY94" s="247" t="s">
        <v>118</v>
      </c>
    </row>
    <row r="95" s="2" customFormat="1" ht="16.5" customHeight="1">
      <c r="A95" s="41"/>
      <c r="B95" s="42"/>
      <c r="C95" s="269" t="s">
        <v>125</v>
      </c>
      <c r="D95" s="269" t="s">
        <v>399</v>
      </c>
      <c r="E95" s="270" t="s">
        <v>1039</v>
      </c>
      <c r="F95" s="271" t="s">
        <v>1040</v>
      </c>
      <c r="G95" s="272" t="s">
        <v>483</v>
      </c>
      <c r="H95" s="273">
        <v>13</v>
      </c>
      <c r="I95" s="274"/>
      <c r="J95" s="275">
        <f>ROUND(I95*H95,2)</f>
        <v>0</v>
      </c>
      <c r="K95" s="271" t="s">
        <v>124</v>
      </c>
      <c r="L95" s="276"/>
      <c r="M95" s="277" t="s">
        <v>19</v>
      </c>
      <c r="N95" s="278" t="s">
        <v>41</v>
      </c>
      <c r="O95" s="87"/>
      <c r="P95" s="216">
        <f>O95*H95</f>
        <v>0</v>
      </c>
      <c r="Q95" s="216">
        <v>0.067000000000000004</v>
      </c>
      <c r="R95" s="216">
        <f>Q95*H95</f>
        <v>0.871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202</v>
      </c>
      <c r="AT95" s="218" t="s">
        <v>399</v>
      </c>
      <c r="AU95" s="218" t="s">
        <v>80</v>
      </c>
      <c r="AY95" s="20" t="s">
        <v>118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78</v>
      </c>
      <c r="BK95" s="219">
        <f>ROUND(I95*H95,2)</f>
        <v>0</v>
      </c>
      <c r="BL95" s="20" t="s">
        <v>125</v>
      </c>
      <c r="BM95" s="218" t="s">
        <v>1041</v>
      </c>
    </row>
    <row r="96" s="2" customFormat="1" ht="16.5" customHeight="1">
      <c r="A96" s="41"/>
      <c r="B96" s="42"/>
      <c r="C96" s="207" t="s">
        <v>155</v>
      </c>
      <c r="D96" s="207" t="s">
        <v>120</v>
      </c>
      <c r="E96" s="208" t="s">
        <v>1042</v>
      </c>
      <c r="F96" s="209" t="s">
        <v>1043</v>
      </c>
      <c r="G96" s="210" t="s">
        <v>483</v>
      </c>
      <c r="H96" s="211">
        <v>13</v>
      </c>
      <c r="I96" s="212"/>
      <c r="J96" s="213">
        <f>ROUND(I96*H96,2)</f>
        <v>0</v>
      </c>
      <c r="K96" s="209" t="s">
        <v>124</v>
      </c>
      <c r="L96" s="47"/>
      <c r="M96" s="214" t="s">
        <v>19</v>
      </c>
      <c r="N96" s="215" t="s">
        <v>41</v>
      </c>
      <c r="O96" s="87"/>
      <c r="P96" s="216">
        <f>O96*H96</f>
        <v>0</v>
      </c>
      <c r="Q96" s="216">
        <v>0.02972</v>
      </c>
      <c r="R96" s="216">
        <f>Q96*H96</f>
        <v>0.38635999999999998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125</v>
      </c>
      <c r="AT96" s="218" t="s">
        <v>120</v>
      </c>
      <c r="AU96" s="218" t="s">
        <v>80</v>
      </c>
      <c r="AY96" s="20" t="s">
        <v>118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78</v>
      </c>
      <c r="BK96" s="219">
        <f>ROUND(I96*H96,2)</f>
        <v>0</v>
      </c>
      <c r="BL96" s="20" t="s">
        <v>125</v>
      </c>
      <c r="BM96" s="218" t="s">
        <v>1044</v>
      </c>
    </row>
    <row r="97" s="2" customFormat="1">
      <c r="A97" s="41"/>
      <c r="B97" s="42"/>
      <c r="C97" s="43"/>
      <c r="D97" s="220" t="s">
        <v>127</v>
      </c>
      <c r="E97" s="43"/>
      <c r="F97" s="221" t="s">
        <v>1045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127</v>
      </c>
      <c r="AU97" s="20" t="s">
        <v>80</v>
      </c>
    </row>
    <row r="98" s="13" customFormat="1">
      <c r="A98" s="13"/>
      <c r="B98" s="225"/>
      <c r="C98" s="226"/>
      <c r="D98" s="227" t="s">
        <v>129</v>
      </c>
      <c r="E98" s="228" t="s">
        <v>19</v>
      </c>
      <c r="F98" s="229" t="s">
        <v>1038</v>
      </c>
      <c r="G98" s="226"/>
      <c r="H98" s="230">
        <v>13</v>
      </c>
      <c r="I98" s="231"/>
      <c r="J98" s="226"/>
      <c r="K98" s="226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129</v>
      </c>
      <c r="AU98" s="236" t="s">
        <v>80</v>
      </c>
      <c r="AV98" s="13" t="s">
        <v>80</v>
      </c>
      <c r="AW98" s="13" t="s">
        <v>32</v>
      </c>
      <c r="AX98" s="13" t="s">
        <v>70</v>
      </c>
      <c r="AY98" s="236" t="s">
        <v>118</v>
      </c>
    </row>
    <row r="99" s="14" customFormat="1">
      <c r="A99" s="14"/>
      <c r="B99" s="237"/>
      <c r="C99" s="238"/>
      <c r="D99" s="227" t="s">
        <v>129</v>
      </c>
      <c r="E99" s="239" t="s">
        <v>19</v>
      </c>
      <c r="F99" s="240" t="s">
        <v>132</v>
      </c>
      <c r="G99" s="238"/>
      <c r="H99" s="241">
        <v>13</v>
      </c>
      <c r="I99" s="242"/>
      <c r="J99" s="238"/>
      <c r="K99" s="238"/>
      <c r="L99" s="243"/>
      <c r="M99" s="244"/>
      <c r="N99" s="245"/>
      <c r="O99" s="245"/>
      <c r="P99" s="245"/>
      <c r="Q99" s="245"/>
      <c r="R99" s="245"/>
      <c r="S99" s="245"/>
      <c r="T99" s="246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7" t="s">
        <v>129</v>
      </c>
      <c r="AU99" s="247" t="s">
        <v>80</v>
      </c>
      <c r="AV99" s="14" t="s">
        <v>125</v>
      </c>
      <c r="AW99" s="14" t="s">
        <v>32</v>
      </c>
      <c r="AX99" s="14" t="s">
        <v>78</v>
      </c>
      <c r="AY99" s="247" t="s">
        <v>118</v>
      </c>
    </row>
    <row r="100" s="2" customFormat="1" ht="16.5" customHeight="1">
      <c r="A100" s="41"/>
      <c r="B100" s="42"/>
      <c r="C100" s="269" t="s">
        <v>186</v>
      </c>
      <c r="D100" s="269" t="s">
        <v>399</v>
      </c>
      <c r="E100" s="270" t="s">
        <v>1046</v>
      </c>
      <c r="F100" s="271" t="s">
        <v>1047</v>
      </c>
      <c r="G100" s="272" t="s">
        <v>483</v>
      </c>
      <c r="H100" s="273">
        <v>13</v>
      </c>
      <c r="I100" s="274"/>
      <c r="J100" s="275">
        <f>ROUND(I100*H100,2)</f>
        <v>0</v>
      </c>
      <c r="K100" s="271" t="s">
        <v>124</v>
      </c>
      <c r="L100" s="276"/>
      <c r="M100" s="277" t="s">
        <v>19</v>
      </c>
      <c r="N100" s="278" t="s">
        <v>41</v>
      </c>
      <c r="O100" s="87"/>
      <c r="P100" s="216">
        <f>O100*H100</f>
        <v>0</v>
      </c>
      <c r="Q100" s="216">
        <v>0.058000000000000003</v>
      </c>
      <c r="R100" s="216">
        <f>Q100*H100</f>
        <v>0.754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202</v>
      </c>
      <c r="AT100" s="218" t="s">
        <v>399</v>
      </c>
      <c r="AU100" s="218" t="s">
        <v>80</v>
      </c>
      <c r="AY100" s="20" t="s">
        <v>118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78</v>
      </c>
      <c r="BK100" s="219">
        <f>ROUND(I100*H100,2)</f>
        <v>0</v>
      </c>
      <c r="BL100" s="20" t="s">
        <v>125</v>
      </c>
      <c r="BM100" s="218" t="s">
        <v>1048</v>
      </c>
    </row>
    <row r="101" s="2" customFormat="1" ht="16.5" customHeight="1">
      <c r="A101" s="41"/>
      <c r="B101" s="42"/>
      <c r="C101" s="207" t="s">
        <v>193</v>
      </c>
      <c r="D101" s="207" t="s">
        <v>120</v>
      </c>
      <c r="E101" s="208" t="s">
        <v>1049</v>
      </c>
      <c r="F101" s="209" t="s">
        <v>1050</v>
      </c>
      <c r="G101" s="210" t="s">
        <v>483</v>
      </c>
      <c r="H101" s="211">
        <v>13</v>
      </c>
      <c r="I101" s="212"/>
      <c r="J101" s="213">
        <f>ROUND(I101*H101,2)</f>
        <v>0</v>
      </c>
      <c r="K101" s="209" t="s">
        <v>124</v>
      </c>
      <c r="L101" s="47"/>
      <c r="M101" s="214" t="s">
        <v>19</v>
      </c>
      <c r="N101" s="215" t="s">
        <v>41</v>
      </c>
      <c r="O101" s="87"/>
      <c r="P101" s="216">
        <f>O101*H101</f>
        <v>0</v>
      </c>
      <c r="Q101" s="216">
        <v>0.02972</v>
      </c>
      <c r="R101" s="216">
        <f>Q101*H101</f>
        <v>0.38635999999999998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125</v>
      </c>
      <c r="AT101" s="218" t="s">
        <v>120</v>
      </c>
      <c r="AU101" s="218" t="s">
        <v>80</v>
      </c>
      <c r="AY101" s="20" t="s">
        <v>118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78</v>
      </c>
      <c r="BK101" s="219">
        <f>ROUND(I101*H101,2)</f>
        <v>0</v>
      </c>
      <c r="BL101" s="20" t="s">
        <v>125</v>
      </c>
      <c r="BM101" s="218" t="s">
        <v>1051</v>
      </c>
    </row>
    <row r="102" s="2" customFormat="1">
      <c r="A102" s="41"/>
      <c r="B102" s="42"/>
      <c r="C102" s="43"/>
      <c r="D102" s="220" t="s">
        <v>127</v>
      </c>
      <c r="E102" s="43"/>
      <c r="F102" s="221" t="s">
        <v>1052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127</v>
      </c>
      <c r="AU102" s="20" t="s">
        <v>80</v>
      </c>
    </row>
    <row r="103" s="13" customFormat="1">
      <c r="A103" s="13"/>
      <c r="B103" s="225"/>
      <c r="C103" s="226"/>
      <c r="D103" s="227" t="s">
        <v>129</v>
      </c>
      <c r="E103" s="228" t="s">
        <v>19</v>
      </c>
      <c r="F103" s="229" t="s">
        <v>1038</v>
      </c>
      <c r="G103" s="226"/>
      <c r="H103" s="230">
        <v>13</v>
      </c>
      <c r="I103" s="231"/>
      <c r="J103" s="226"/>
      <c r="K103" s="226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129</v>
      </c>
      <c r="AU103" s="236" t="s">
        <v>80</v>
      </c>
      <c r="AV103" s="13" t="s">
        <v>80</v>
      </c>
      <c r="AW103" s="13" t="s">
        <v>32</v>
      </c>
      <c r="AX103" s="13" t="s">
        <v>70</v>
      </c>
      <c r="AY103" s="236" t="s">
        <v>118</v>
      </c>
    </row>
    <row r="104" s="14" customFormat="1">
      <c r="A104" s="14"/>
      <c r="B104" s="237"/>
      <c r="C104" s="238"/>
      <c r="D104" s="227" t="s">
        <v>129</v>
      </c>
      <c r="E104" s="239" t="s">
        <v>19</v>
      </c>
      <c r="F104" s="240" t="s">
        <v>132</v>
      </c>
      <c r="G104" s="238"/>
      <c r="H104" s="241">
        <v>13</v>
      </c>
      <c r="I104" s="242"/>
      <c r="J104" s="238"/>
      <c r="K104" s="238"/>
      <c r="L104" s="243"/>
      <c r="M104" s="244"/>
      <c r="N104" s="245"/>
      <c r="O104" s="245"/>
      <c r="P104" s="245"/>
      <c r="Q104" s="245"/>
      <c r="R104" s="245"/>
      <c r="S104" s="245"/>
      <c r="T104" s="246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7" t="s">
        <v>129</v>
      </c>
      <c r="AU104" s="247" t="s">
        <v>80</v>
      </c>
      <c r="AV104" s="14" t="s">
        <v>125</v>
      </c>
      <c r="AW104" s="14" t="s">
        <v>32</v>
      </c>
      <c r="AX104" s="14" t="s">
        <v>78</v>
      </c>
      <c r="AY104" s="247" t="s">
        <v>118</v>
      </c>
    </row>
    <row r="105" s="2" customFormat="1" ht="16.5" customHeight="1">
      <c r="A105" s="41"/>
      <c r="B105" s="42"/>
      <c r="C105" s="269" t="s">
        <v>202</v>
      </c>
      <c r="D105" s="269" t="s">
        <v>399</v>
      </c>
      <c r="E105" s="270" t="s">
        <v>1053</v>
      </c>
      <c r="F105" s="271" t="s">
        <v>1054</v>
      </c>
      <c r="G105" s="272" t="s">
        <v>483</v>
      </c>
      <c r="H105" s="273">
        <v>13</v>
      </c>
      <c r="I105" s="274"/>
      <c r="J105" s="275">
        <f>ROUND(I105*H105,2)</f>
        <v>0</v>
      </c>
      <c r="K105" s="271" t="s">
        <v>124</v>
      </c>
      <c r="L105" s="276"/>
      <c r="M105" s="277" t="s">
        <v>19</v>
      </c>
      <c r="N105" s="278" t="s">
        <v>41</v>
      </c>
      <c r="O105" s="87"/>
      <c r="P105" s="216">
        <f>O105*H105</f>
        <v>0</v>
      </c>
      <c r="Q105" s="216">
        <v>0.29799999999999999</v>
      </c>
      <c r="R105" s="216">
        <f>Q105*H105</f>
        <v>3.8739999999999997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202</v>
      </c>
      <c r="AT105" s="218" t="s">
        <v>399</v>
      </c>
      <c r="AU105" s="218" t="s">
        <v>80</v>
      </c>
      <c r="AY105" s="20" t="s">
        <v>118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78</v>
      </c>
      <c r="BK105" s="219">
        <f>ROUND(I105*H105,2)</f>
        <v>0</v>
      </c>
      <c r="BL105" s="20" t="s">
        <v>125</v>
      </c>
      <c r="BM105" s="218" t="s">
        <v>1055</v>
      </c>
    </row>
    <row r="106" s="2" customFormat="1" ht="16.5" customHeight="1">
      <c r="A106" s="41"/>
      <c r="B106" s="42"/>
      <c r="C106" s="207" t="s">
        <v>210</v>
      </c>
      <c r="D106" s="207" t="s">
        <v>120</v>
      </c>
      <c r="E106" s="208" t="s">
        <v>1056</v>
      </c>
      <c r="F106" s="209" t="s">
        <v>1057</v>
      </c>
      <c r="G106" s="210" t="s">
        <v>483</v>
      </c>
      <c r="H106" s="211">
        <v>13</v>
      </c>
      <c r="I106" s="212"/>
      <c r="J106" s="213">
        <f>ROUND(I106*H106,2)</f>
        <v>0</v>
      </c>
      <c r="K106" s="209" t="s">
        <v>124</v>
      </c>
      <c r="L106" s="47"/>
      <c r="M106" s="214" t="s">
        <v>19</v>
      </c>
      <c r="N106" s="215" t="s">
        <v>41</v>
      </c>
      <c r="O106" s="87"/>
      <c r="P106" s="216">
        <f>O106*H106</f>
        <v>0</v>
      </c>
      <c r="Q106" s="216">
        <v>0.21734000000000001</v>
      </c>
      <c r="R106" s="216">
        <f>Q106*H106</f>
        <v>2.8254200000000003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125</v>
      </c>
      <c r="AT106" s="218" t="s">
        <v>120</v>
      </c>
      <c r="AU106" s="218" t="s">
        <v>80</v>
      </c>
      <c r="AY106" s="20" t="s">
        <v>118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78</v>
      </c>
      <c r="BK106" s="219">
        <f>ROUND(I106*H106,2)</f>
        <v>0</v>
      </c>
      <c r="BL106" s="20" t="s">
        <v>125</v>
      </c>
      <c r="BM106" s="218" t="s">
        <v>1058</v>
      </c>
    </row>
    <row r="107" s="2" customFormat="1">
      <c r="A107" s="41"/>
      <c r="B107" s="42"/>
      <c r="C107" s="43"/>
      <c r="D107" s="220" t="s">
        <v>127</v>
      </c>
      <c r="E107" s="43"/>
      <c r="F107" s="221" t="s">
        <v>1059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127</v>
      </c>
      <c r="AU107" s="20" t="s">
        <v>80</v>
      </c>
    </row>
    <row r="108" s="13" customFormat="1">
      <c r="A108" s="13"/>
      <c r="B108" s="225"/>
      <c r="C108" s="226"/>
      <c r="D108" s="227" t="s">
        <v>129</v>
      </c>
      <c r="E108" s="228" t="s">
        <v>19</v>
      </c>
      <c r="F108" s="229" t="s">
        <v>1038</v>
      </c>
      <c r="G108" s="226"/>
      <c r="H108" s="230">
        <v>13</v>
      </c>
      <c r="I108" s="231"/>
      <c r="J108" s="226"/>
      <c r="K108" s="226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129</v>
      </c>
      <c r="AU108" s="236" t="s">
        <v>80</v>
      </c>
      <c r="AV108" s="13" t="s">
        <v>80</v>
      </c>
      <c r="AW108" s="13" t="s">
        <v>32</v>
      </c>
      <c r="AX108" s="13" t="s">
        <v>70</v>
      </c>
      <c r="AY108" s="236" t="s">
        <v>118</v>
      </c>
    </row>
    <row r="109" s="14" customFormat="1">
      <c r="A109" s="14"/>
      <c r="B109" s="237"/>
      <c r="C109" s="238"/>
      <c r="D109" s="227" t="s">
        <v>129</v>
      </c>
      <c r="E109" s="239" t="s">
        <v>19</v>
      </c>
      <c r="F109" s="240" t="s">
        <v>132</v>
      </c>
      <c r="G109" s="238"/>
      <c r="H109" s="241">
        <v>13</v>
      </c>
      <c r="I109" s="242"/>
      <c r="J109" s="238"/>
      <c r="K109" s="238"/>
      <c r="L109" s="243"/>
      <c r="M109" s="244"/>
      <c r="N109" s="245"/>
      <c r="O109" s="245"/>
      <c r="P109" s="245"/>
      <c r="Q109" s="245"/>
      <c r="R109" s="245"/>
      <c r="S109" s="245"/>
      <c r="T109" s="246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7" t="s">
        <v>129</v>
      </c>
      <c r="AU109" s="247" t="s">
        <v>80</v>
      </c>
      <c r="AV109" s="14" t="s">
        <v>125</v>
      </c>
      <c r="AW109" s="14" t="s">
        <v>32</v>
      </c>
      <c r="AX109" s="14" t="s">
        <v>78</v>
      </c>
      <c r="AY109" s="247" t="s">
        <v>118</v>
      </c>
    </row>
    <row r="110" s="2" customFormat="1" ht="16.5" customHeight="1">
      <c r="A110" s="41"/>
      <c r="B110" s="42"/>
      <c r="C110" s="269" t="s">
        <v>220</v>
      </c>
      <c r="D110" s="269" t="s">
        <v>399</v>
      </c>
      <c r="E110" s="270" t="s">
        <v>1060</v>
      </c>
      <c r="F110" s="271" t="s">
        <v>1061</v>
      </c>
      <c r="G110" s="272" t="s">
        <v>483</v>
      </c>
      <c r="H110" s="273">
        <v>13</v>
      </c>
      <c r="I110" s="274"/>
      <c r="J110" s="275">
        <f>ROUND(I110*H110,2)</f>
        <v>0</v>
      </c>
      <c r="K110" s="271" t="s">
        <v>124</v>
      </c>
      <c r="L110" s="276"/>
      <c r="M110" s="277" t="s">
        <v>19</v>
      </c>
      <c r="N110" s="278" t="s">
        <v>41</v>
      </c>
      <c r="O110" s="87"/>
      <c r="P110" s="216">
        <f>O110*H110</f>
        <v>0</v>
      </c>
      <c r="Q110" s="216">
        <v>0.108</v>
      </c>
      <c r="R110" s="216">
        <f>Q110*H110</f>
        <v>1.4039999999999999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202</v>
      </c>
      <c r="AT110" s="218" t="s">
        <v>399</v>
      </c>
      <c r="AU110" s="218" t="s">
        <v>80</v>
      </c>
      <c r="AY110" s="20" t="s">
        <v>118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78</v>
      </c>
      <c r="BK110" s="219">
        <f>ROUND(I110*H110,2)</f>
        <v>0</v>
      </c>
      <c r="BL110" s="20" t="s">
        <v>125</v>
      </c>
      <c r="BM110" s="218" t="s">
        <v>1062</v>
      </c>
    </row>
    <row r="111" s="2" customFormat="1" ht="16.5" customHeight="1">
      <c r="A111" s="41"/>
      <c r="B111" s="42"/>
      <c r="C111" s="269" t="s">
        <v>229</v>
      </c>
      <c r="D111" s="269" t="s">
        <v>399</v>
      </c>
      <c r="E111" s="270" t="s">
        <v>1063</v>
      </c>
      <c r="F111" s="271" t="s">
        <v>1064</v>
      </c>
      <c r="G111" s="272" t="s">
        <v>483</v>
      </c>
      <c r="H111" s="273">
        <v>13</v>
      </c>
      <c r="I111" s="274"/>
      <c r="J111" s="275">
        <f>ROUND(I111*H111,2)</f>
        <v>0</v>
      </c>
      <c r="K111" s="271" t="s">
        <v>124</v>
      </c>
      <c r="L111" s="276"/>
      <c r="M111" s="277" t="s">
        <v>19</v>
      </c>
      <c r="N111" s="278" t="s">
        <v>41</v>
      </c>
      <c r="O111" s="87"/>
      <c r="P111" s="216">
        <f>O111*H111</f>
        <v>0</v>
      </c>
      <c r="Q111" s="216">
        <v>0.0040000000000000001</v>
      </c>
      <c r="R111" s="216">
        <f>Q111*H111</f>
        <v>0.052000000000000005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202</v>
      </c>
      <c r="AT111" s="218" t="s">
        <v>399</v>
      </c>
      <c r="AU111" s="218" t="s">
        <v>80</v>
      </c>
      <c r="AY111" s="20" t="s">
        <v>118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78</v>
      </c>
      <c r="BK111" s="219">
        <f>ROUND(I111*H111,2)</f>
        <v>0</v>
      </c>
      <c r="BL111" s="20" t="s">
        <v>125</v>
      </c>
      <c r="BM111" s="218" t="s">
        <v>1065</v>
      </c>
    </row>
    <row r="112" s="12" customFormat="1" ht="22.8" customHeight="1">
      <c r="A112" s="12"/>
      <c r="B112" s="191"/>
      <c r="C112" s="192"/>
      <c r="D112" s="193" t="s">
        <v>69</v>
      </c>
      <c r="E112" s="205" t="s">
        <v>210</v>
      </c>
      <c r="F112" s="205" t="s">
        <v>1066</v>
      </c>
      <c r="G112" s="192"/>
      <c r="H112" s="192"/>
      <c r="I112" s="195"/>
      <c r="J112" s="206">
        <f>BK112</f>
        <v>0</v>
      </c>
      <c r="K112" s="192"/>
      <c r="L112" s="197"/>
      <c r="M112" s="198"/>
      <c r="N112" s="199"/>
      <c r="O112" s="199"/>
      <c r="P112" s="200">
        <f>P113</f>
        <v>0</v>
      </c>
      <c r="Q112" s="199"/>
      <c r="R112" s="200">
        <f>R113</f>
        <v>0</v>
      </c>
      <c r="S112" s="199"/>
      <c r="T112" s="201">
        <f>T113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2" t="s">
        <v>78</v>
      </c>
      <c r="AT112" s="203" t="s">
        <v>69</v>
      </c>
      <c r="AU112" s="203" t="s">
        <v>78</v>
      </c>
      <c r="AY112" s="202" t="s">
        <v>118</v>
      </c>
      <c r="BK112" s="204">
        <f>BK113</f>
        <v>0</v>
      </c>
    </row>
    <row r="113" s="2" customFormat="1" ht="24.15" customHeight="1">
      <c r="A113" s="41"/>
      <c r="B113" s="42"/>
      <c r="C113" s="207" t="s">
        <v>8</v>
      </c>
      <c r="D113" s="207" t="s">
        <v>120</v>
      </c>
      <c r="E113" s="208" t="s">
        <v>1067</v>
      </c>
      <c r="F113" s="209" t="s">
        <v>1068</v>
      </c>
      <c r="G113" s="210" t="s">
        <v>483</v>
      </c>
      <c r="H113" s="211">
        <v>10</v>
      </c>
      <c r="I113" s="212"/>
      <c r="J113" s="213">
        <f>ROUND(I113*H113,2)</f>
        <v>0</v>
      </c>
      <c r="K113" s="209" t="s">
        <v>19</v>
      </c>
      <c r="L113" s="47"/>
      <c r="M113" s="214" t="s">
        <v>19</v>
      </c>
      <c r="N113" s="215" t="s">
        <v>41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125</v>
      </c>
      <c r="AT113" s="218" t="s">
        <v>120</v>
      </c>
      <c r="AU113" s="218" t="s">
        <v>80</v>
      </c>
      <c r="AY113" s="20" t="s">
        <v>118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78</v>
      </c>
      <c r="BK113" s="219">
        <f>ROUND(I113*H113,2)</f>
        <v>0</v>
      </c>
      <c r="BL113" s="20" t="s">
        <v>125</v>
      </c>
      <c r="BM113" s="218" t="s">
        <v>1069</v>
      </c>
    </row>
    <row r="114" s="12" customFormat="1" ht="22.8" customHeight="1">
      <c r="A114" s="12"/>
      <c r="B114" s="191"/>
      <c r="C114" s="192"/>
      <c r="D114" s="193" t="s">
        <v>69</v>
      </c>
      <c r="E114" s="205" t="s">
        <v>1020</v>
      </c>
      <c r="F114" s="205" t="s">
        <v>1021</v>
      </c>
      <c r="G114" s="192"/>
      <c r="H114" s="192"/>
      <c r="I114" s="195"/>
      <c r="J114" s="206">
        <f>BK114</f>
        <v>0</v>
      </c>
      <c r="K114" s="192"/>
      <c r="L114" s="197"/>
      <c r="M114" s="198"/>
      <c r="N114" s="199"/>
      <c r="O114" s="199"/>
      <c r="P114" s="200">
        <f>SUM(P115:P116)</f>
        <v>0</v>
      </c>
      <c r="Q114" s="199"/>
      <c r="R114" s="200">
        <f>SUM(R115:R116)</f>
        <v>0</v>
      </c>
      <c r="S114" s="199"/>
      <c r="T114" s="201">
        <f>SUM(T115:T116)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2" t="s">
        <v>78</v>
      </c>
      <c r="AT114" s="203" t="s">
        <v>69</v>
      </c>
      <c r="AU114" s="203" t="s">
        <v>78</v>
      </c>
      <c r="AY114" s="202" t="s">
        <v>118</v>
      </c>
      <c r="BK114" s="204">
        <f>SUM(BK115:BK116)</f>
        <v>0</v>
      </c>
    </row>
    <row r="115" s="2" customFormat="1" ht="24.15" customHeight="1">
      <c r="A115" s="41"/>
      <c r="B115" s="42"/>
      <c r="C115" s="207" t="s">
        <v>272</v>
      </c>
      <c r="D115" s="207" t="s">
        <v>120</v>
      </c>
      <c r="E115" s="208" t="s">
        <v>1023</v>
      </c>
      <c r="F115" s="209" t="s">
        <v>1024</v>
      </c>
      <c r="G115" s="210" t="s">
        <v>353</v>
      </c>
      <c r="H115" s="211">
        <v>12.19</v>
      </c>
      <c r="I115" s="212"/>
      <c r="J115" s="213">
        <f>ROUND(I115*H115,2)</f>
        <v>0</v>
      </c>
      <c r="K115" s="209" t="s">
        <v>124</v>
      </c>
      <c r="L115" s="47"/>
      <c r="M115" s="214" t="s">
        <v>19</v>
      </c>
      <c r="N115" s="215" t="s">
        <v>41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125</v>
      </c>
      <c r="AT115" s="218" t="s">
        <v>120</v>
      </c>
      <c r="AU115" s="218" t="s">
        <v>80</v>
      </c>
      <c r="AY115" s="20" t="s">
        <v>118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78</v>
      </c>
      <c r="BK115" s="219">
        <f>ROUND(I115*H115,2)</f>
        <v>0</v>
      </c>
      <c r="BL115" s="20" t="s">
        <v>125</v>
      </c>
      <c r="BM115" s="218" t="s">
        <v>1070</v>
      </c>
    </row>
    <row r="116" s="2" customFormat="1">
      <c r="A116" s="41"/>
      <c r="B116" s="42"/>
      <c r="C116" s="43"/>
      <c r="D116" s="220" t="s">
        <v>127</v>
      </c>
      <c r="E116" s="43"/>
      <c r="F116" s="221" t="s">
        <v>1026</v>
      </c>
      <c r="G116" s="43"/>
      <c r="H116" s="43"/>
      <c r="I116" s="222"/>
      <c r="J116" s="43"/>
      <c r="K116" s="43"/>
      <c r="L116" s="47"/>
      <c r="M116" s="279"/>
      <c r="N116" s="280"/>
      <c r="O116" s="281"/>
      <c r="P116" s="281"/>
      <c r="Q116" s="281"/>
      <c r="R116" s="281"/>
      <c r="S116" s="281"/>
      <c r="T116" s="282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127</v>
      </c>
      <c r="AU116" s="20" t="s">
        <v>80</v>
      </c>
    </row>
    <row r="117" s="2" customFormat="1" ht="6.96" customHeight="1">
      <c r="A117" s="41"/>
      <c r="B117" s="62"/>
      <c r="C117" s="63"/>
      <c r="D117" s="63"/>
      <c r="E117" s="63"/>
      <c r="F117" s="63"/>
      <c r="G117" s="63"/>
      <c r="H117" s="63"/>
      <c r="I117" s="63"/>
      <c r="J117" s="63"/>
      <c r="K117" s="63"/>
      <c r="L117" s="47"/>
      <c r="M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</sheetData>
  <sheetProtection sheet="1" autoFilter="0" formatColumns="0" formatRows="0" objects="1" scenarios="1" spinCount="100000" saltValue="fcZAQfT5EzJjkb7p5Ej55tgD/ZVf+dSzk2RyZPHWEyAKrzwoZXWu9ZQs77yH5TcGdG2KEt9crJ5hJ4SbU+zQjg==" hashValue="NrTWwpNv9faUC5fepoeL+AfgUaPNfGGm5MnXGFQfEb9honyMirN8n12BCbkbodGdHMCTMD0W69DaS9fB7IbKxw==" algorithmName="SHA-512" password="CC51"/>
  <autoFilter ref="C82:K116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4_01/877350310"/>
    <hyperlink ref="F92" r:id="rId2" display="https://podminky.urs.cz/item/CS_URS_2024_01/895941302"/>
    <hyperlink ref="F97" r:id="rId3" display="https://podminky.urs.cz/item/CS_URS_2024_01/895941313"/>
    <hyperlink ref="F102" r:id="rId4" display="https://podminky.urs.cz/item/CS_URS_2024_01/895941332"/>
    <hyperlink ref="F107" r:id="rId5" display="https://podminky.urs.cz/item/CS_URS_2024_01/899204112"/>
    <hyperlink ref="F116" r:id="rId6" display="https://podminky.urs.cz/item/CS_URS_2024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80</v>
      </c>
    </row>
    <row r="4" s="1" customFormat="1" ht="24.96" customHeight="1">
      <c r="B4" s="23"/>
      <c r="D4" s="133" t="s">
        <v>87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UH. OSTROH, UL. JIRÁSKOVA, FUČÍKOVA OPRAVA STOK A22a, A22b, A22c, A22d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88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1071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24. 5. 2024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33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28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34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36</v>
      </c>
      <c r="E30" s="41"/>
      <c r="F30" s="41"/>
      <c r="G30" s="41"/>
      <c r="H30" s="41"/>
      <c r="I30" s="41"/>
      <c r="J30" s="147">
        <f>ROUND(J80,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38</v>
      </c>
      <c r="G32" s="41"/>
      <c r="H32" s="41"/>
      <c r="I32" s="148" t="s">
        <v>37</v>
      </c>
      <c r="J32" s="148" t="s">
        <v>39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40</v>
      </c>
      <c r="E33" s="135" t="s">
        <v>41</v>
      </c>
      <c r="F33" s="150">
        <f>ROUND((SUM(BE80:BE104)),  2)</f>
        <v>0</v>
      </c>
      <c r="G33" s="41"/>
      <c r="H33" s="41"/>
      <c r="I33" s="151">
        <v>0.20999999999999999</v>
      </c>
      <c r="J33" s="150">
        <f>ROUND(((SUM(BE80:BE104))*I33),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42</v>
      </c>
      <c r="F34" s="150">
        <f>ROUND((SUM(BF80:BF104)),  2)</f>
        <v>0</v>
      </c>
      <c r="G34" s="41"/>
      <c r="H34" s="41"/>
      <c r="I34" s="151">
        <v>0.12</v>
      </c>
      <c r="J34" s="150">
        <f>ROUND(((SUM(BF80:BF104))*I34),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43</v>
      </c>
      <c r="F35" s="150">
        <f>ROUND((SUM(BG80:BG104)),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44</v>
      </c>
      <c r="F36" s="150">
        <f>ROUND((SUM(BH80:BH104)),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45</v>
      </c>
      <c r="F37" s="150">
        <f>ROUND((SUM(BI80:BI104)),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90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UH. OSTROH, UL. JIRÁSKOVA, FUČÍKOVA OPRAVA STOK A22a, A22b, A22c, A22d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88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SO90 - Vedlejší a ostatní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Uherský Ostroh</v>
      </c>
      <c r="G52" s="43"/>
      <c r="H52" s="43"/>
      <c r="I52" s="35" t="s">
        <v>23</v>
      </c>
      <c r="J52" s="75" t="str">
        <f>IF(J12="","",J12)</f>
        <v>24. 5. 2024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91</v>
      </c>
      <c r="D57" s="165"/>
      <c r="E57" s="165"/>
      <c r="F57" s="165"/>
      <c r="G57" s="165"/>
      <c r="H57" s="165"/>
      <c r="I57" s="165"/>
      <c r="J57" s="166" t="s">
        <v>92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68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93</v>
      </c>
    </row>
    <row r="60" s="9" customFormat="1" ht="24.96" customHeight="1">
      <c r="A60" s="9"/>
      <c r="B60" s="168"/>
      <c r="C60" s="169"/>
      <c r="D60" s="170" t="s">
        <v>1072</v>
      </c>
      <c r="E60" s="171"/>
      <c r="F60" s="171"/>
      <c r="G60" s="171"/>
      <c r="H60" s="171"/>
      <c r="I60" s="171"/>
      <c r="J60" s="172">
        <f>J81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3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103</v>
      </c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63" t="str">
        <f>E7</f>
        <v>UH. OSTROH, UL. JIRÁSKOVA, FUČÍKOVA OPRAVA STOK A22a, A22b, A22c, A22d</v>
      </c>
      <c r="F70" s="35"/>
      <c r="G70" s="35"/>
      <c r="H70" s="35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88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SO90 - Vedlejší a ostatní náklady</v>
      </c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>Uherský Ostroh</v>
      </c>
      <c r="G74" s="43"/>
      <c r="H74" s="43"/>
      <c r="I74" s="35" t="s">
        <v>23</v>
      </c>
      <c r="J74" s="75" t="str">
        <f>IF(J12="","",J12)</f>
        <v>24. 5. 2024</v>
      </c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5.15" customHeight="1">
      <c r="A76" s="41"/>
      <c r="B76" s="42"/>
      <c r="C76" s="35" t="s">
        <v>25</v>
      </c>
      <c r="D76" s="43"/>
      <c r="E76" s="43"/>
      <c r="F76" s="30" t="str">
        <f>E15</f>
        <v xml:space="preserve"> </v>
      </c>
      <c r="G76" s="43"/>
      <c r="H76" s="43"/>
      <c r="I76" s="35" t="s">
        <v>31</v>
      </c>
      <c r="J76" s="39" t="str">
        <f>E21</f>
        <v xml:space="preserve"> 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29</v>
      </c>
      <c r="D77" s="43"/>
      <c r="E77" s="43"/>
      <c r="F77" s="30" t="str">
        <f>IF(E18="","",E18)</f>
        <v>Vyplň údaj</v>
      </c>
      <c r="G77" s="43"/>
      <c r="H77" s="43"/>
      <c r="I77" s="35" t="s">
        <v>33</v>
      </c>
      <c r="J77" s="39" t="str">
        <f>E24</f>
        <v xml:space="preserve"> 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0"/>
      <c r="B79" s="181"/>
      <c r="C79" s="182" t="s">
        <v>104</v>
      </c>
      <c r="D79" s="183" t="s">
        <v>55</v>
      </c>
      <c r="E79" s="183" t="s">
        <v>51</v>
      </c>
      <c r="F79" s="183" t="s">
        <v>52</v>
      </c>
      <c r="G79" s="183" t="s">
        <v>105</v>
      </c>
      <c r="H79" s="183" t="s">
        <v>106</v>
      </c>
      <c r="I79" s="183" t="s">
        <v>107</v>
      </c>
      <c r="J79" s="183" t="s">
        <v>92</v>
      </c>
      <c r="K79" s="184" t="s">
        <v>108</v>
      </c>
      <c r="L79" s="185"/>
      <c r="M79" s="95" t="s">
        <v>19</v>
      </c>
      <c r="N79" s="96" t="s">
        <v>40</v>
      </c>
      <c r="O79" s="96" t="s">
        <v>109</v>
      </c>
      <c r="P79" s="96" t="s">
        <v>110</v>
      </c>
      <c r="Q79" s="96" t="s">
        <v>111</v>
      </c>
      <c r="R79" s="96" t="s">
        <v>112</v>
      </c>
      <c r="S79" s="96" t="s">
        <v>113</v>
      </c>
      <c r="T79" s="97" t="s">
        <v>114</v>
      </c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</row>
    <row r="80" s="2" customFormat="1" ht="22.8" customHeight="1">
      <c r="A80" s="41"/>
      <c r="B80" s="42"/>
      <c r="C80" s="102" t="s">
        <v>115</v>
      </c>
      <c r="D80" s="43"/>
      <c r="E80" s="43"/>
      <c r="F80" s="43"/>
      <c r="G80" s="43"/>
      <c r="H80" s="43"/>
      <c r="I80" s="43"/>
      <c r="J80" s="186">
        <f>BK80</f>
        <v>0</v>
      </c>
      <c r="K80" s="43"/>
      <c r="L80" s="47"/>
      <c r="M80" s="98"/>
      <c r="N80" s="187"/>
      <c r="O80" s="99"/>
      <c r="P80" s="188">
        <f>P81</f>
        <v>0</v>
      </c>
      <c r="Q80" s="99"/>
      <c r="R80" s="188">
        <f>R81</f>
        <v>0</v>
      </c>
      <c r="S80" s="99"/>
      <c r="T80" s="189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69</v>
      </c>
      <c r="AU80" s="20" t="s">
        <v>93</v>
      </c>
      <c r="BK80" s="190">
        <f>BK81</f>
        <v>0</v>
      </c>
    </row>
    <row r="81" s="12" customFormat="1" ht="25.92" customHeight="1">
      <c r="A81" s="12"/>
      <c r="B81" s="191"/>
      <c r="C81" s="192"/>
      <c r="D81" s="193" t="s">
        <v>69</v>
      </c>
      <c r="E81" s="194" t="s">
        <v>1073</v>
      </c>
      <c r="F81" s="194" t="s">
        <v>1074</v>
      </c>
      <c r="G81" s="192"/>
      <c r="H81" s="192"/>
      <c r="I81" s="195"/>
      <c r="J81" s="196">
        <f>BK81</f>
        <v>0</v>
      </c>
      <c r="K81" s="192"/>
      <c r="L81" s="197"/>
      <c r="M81" s="198"/>
      <c r="N81" s="199"/>
      <c r="O81" s="199"/>
      <c r="P81" s="200">
        <f>SUM(P82:P104)</f>
        <v>0</v>
      </c>
      <c r="Q81" s="199"/>
      <c r="R81" s="200">
        <f>SUM(R82:R104)</f>
        <v>0</v>
      </c>
      <c r="S81" s="199"/>
      <c r="T81" s="201">
        <f>SUM(T82:T104)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2" t="s">
        <v>78</v>
      </c>
      <c r="AT81" s="203" t="s">
        <v>69</v>
      </c>
      <c r="AU81" s="203" t="s">
        <v>70</v>
      </c>
      <c r="AY81" s="202" t="s">
        <v>118</v>
      </c>
      <c r="BK81" s="204">
        <f>SUM(BK82:BK104)</f>
        <v>0</v>
      </c>
    </row>
    <row r="82" s="2" customFormat="1" ht="21.75" customHeight="1">
      <c r="A82" s="41"/>
      <c r="B82" s="42"/>
      <c r="C82" s="207" t="s">
        <v>78</v>
      </c>
      <c r="D82" s="207" t="s">
        <v>120</v>
      </c>
      <c r="E82" s="208" t="s">
        <v>1075</v>
      </c>
      <c r="F82" s="209" t="s">
        <v>1076</v>
      </c>
      <c r="G82" s="210" t="s">
        <v>1077</v>
      </c>
      <c r="H82" s="211">
        <v>1</v>
      </c>
      <c r="I82" s="212"/>
      <c r="J82" s="213">
        <f>ROUND(I82*H82,2)</f>
        <v>0</v>
      </c>
      <c r="K82" s="209" t="s">
        <v>19</v>
      </c>
      <c r="L82" s="47"/>
      <c r="M82" s="214" t="s">
        <v>19</v>
      </c>
      <c r="N82" s="215" t="s">
        <v>41</v>
      </c>
      <c r="O82" s="87"/>
      <c r="P82" s="216">
        <f>O82*H82</f>
        <v>0</v>
      </c>
      <c r="Q82" s="216">
        <v>0</v>
      </c>
      <c r="R82" s="216">
        <f>Q82*H82</f>
        <v>0</v>
      </c>
      <c r="S82" s="216">
        <v>0</v>
      </c>
      <c r="T82" s="217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18" t="s">
        <v>125</v>
      </c>
      <c r="AT82" s="218" t="s">
        <v>120</v>
      </c>
      <c r="AU82" s="218" t="s">
        <v>78</v>
      </c>
      <c r="AY82" s="20" t="s">
        <v>118</v>
      </c>
      <c r="BE82" s="219">
        <f>IF(N82="základní",J82,0)</f>
        <v>0</v>
      </c>
      <c r="BF82" s="219">
        <f>IF(N82="snížená",J82,0)</f>
        <v>0</v>
      </c>
      <c r="BG82" s="219">
        <f>IF(N82="zákl. přenesená",J82,0)</f>
        <v>0</v>
      </c>
      <c r="BH82" s="219">
        <f>IF(N82="sníž. přenesená",J82,0)</f>
        <v>0</v>
      </c>
      <c r="BI82" s="219">
        <f>IF(N82="nulová",J82,0)</f>
        <v>0</v>
      </c>
      <c r="BJ82" s="20" t="s">
        <v>78</v>
      </c>
      <c r="BK82" s="219">
        <f>ROUND(I82*H82,2)</f>
        <v>0</v>
      </c>
      <c r="BL82" s="20" t="s">
        <v>125</v>
      </c>
      <c r="BM82" s="218" t="s">
        <v>1078</v>
      </c>
    </row>
    <row r="83" s="2" customFormat="1" ht="16.5" customHeight="1">
      <c r="A83" s="41"/>
      <c r="B83" s="42"/>
      <c r="C83" s="207" t="s">
        <v>80</v>
      </c>
      <c r="D83" s="207" t="s">
        <v>120</v>
      </c>
      <c r="E83" s="208" t="s">
        <v>1079</v>
      </c>
      <c r="F83" s="209" t="s">
        <v>1080</v>
      </c>
      <c r="G83" s="210" t="s">
        <v>1077</v>
      </c>
      <c r="H83" s="211">
        <v>1</v>
      </c>
      <c r="I83" s="212"/>
      <c r="J83" s="213">
        <f>ROUND(I83*H83,2)</f>
        <v>0</v>
      </c>
      <c r="K83" s="209" t="s">
        <v>19</v>
      </c>
      <c r="L83" s="47"/>
      <c r="M83" s="214" t="s">
        <v>19</v>
      </c>
      <c r="N83" s="215" t="s">
        <v>41</v>
      </c>
      <c r="O83" s="87"/>
      <c r="P83" s="216">
        <f>O83*H83</f>
        <v>0</v>
      </c>
      <c r="Q83" s="216">
        <v>0</v>
      </c>
      <c r="R83" s="216">
        <f>Q83*H83</f>
        <v>0</v>
      </c>
      <c r="S83" s="216">
        <v>0</v>
      </c>
      <c r="T83" s="217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18" t="s">
        <v>125</v>
      </c>
      <c r="AT83" s="218" t="s">
        <v>120</v>
      </c>
      <c r="AU83" s="218" t="s">
        <v>78</v>
      </c>
      <c r="AY83" s="20" t="s">
        <v>118</v>
      </c>
      <c r="BE83" s="219">
        <f>IF(N83="základní",J83,0)</f>
        <v>0</v>
      </c>
      <c r="BF83" s="219">
        <f>IF(N83="snížená",J83,0)</f>
        <v>0</v>
      </c>
      <c r="BG83" s="219">
        <f>IF(N83="zákl. přenesená",J83,0)</f>
        <v>0</v>
      </c>
      <c r="BH83" s="219">
        <f>IF(N83="sníž. přenesená",J83,0)</f>
        <v>0</v>
      </c>
      <c r="BI83" s="219">
        <f>IF(N83="nulová",J83,0)</f>
        <v>0</v>
      </c>
      <c r="BJ83" s="20" t="s">
        <v>78</v>
      </c>
      <c r="BK83" s="219">
        <f>ROUND(I83*H83,2)</f>
        <v>0</v>
      </c>
      <c r="BL83" s="20" t="s">
        <v>125</v>
      </c>
      <c r="BM83" s="218" t="s">
        <v>1081</v>
      </c>
    </row>
    <row r="84" s="2" customFormat="1" ht="16.5" customHeight="1">
      <c r="A84" s="41"/>
      <c r="B84" s="42"/>
      <c r="C84" s="207" t="s">
        <v>139</v>
      </c>
      <c r="D84" s="207" t="s">
        <v>120</v>
      </c>
      <c r="E84" s="208" t="s">
        <v>1082</v>
      </c>
      <c r="F84" s="209" t="s">
        <v>1083</v>
      </c>
      <c r="G84" s="210" t="s">
        <v>1077</v>
      </c>
      <c r="H84" s="211">
        <v>1</v>
      </c>
      <c r="I84" s="212"/>
      <c r="J84" s="213">
        <f>ROUND(I84*H84,2)</f>
        <v>0</v>
      </c>
      <c r="K84" s="209" t="s">
        <v>19</v>
      </c>
      <c r="L84" s="47"/>
      <c r="M84" s="214" t="s">
        <v>19</v>
      </c>
      <c r="N84" s="215" t="s">
        <v>41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125</v>
      </c>
      <c r="AT84" s="218" t="s">
        <v>120</v>
      </c>
      <c r="AU84" s="218" t="s">
        <v>78</v>
      </c>
      <c r="AY84" s="20" t="s">
        <v>118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78</v>
      </c>
      <c r="BK84" s="219">
        <f>ROUND(I84*H84,2)</f>
        <v>0</v>
      </c>
      <c r="BL84" s="20" t="s">
        <v>125</v>
      </c>
      <c r="BM84" s="218" t="s">
        <v>1084</v>
      </c>
    </row>
    <row r="85" s="2" customFormat="1" ht="16.5" customHeight="1">
      <c r="A85" s="41"/>
      <c r="B85" s="42"/>
      <c r="C85" s="207" t="s">
        <v>125</v>
      </c>
      <c r="D85" s="207" t="s">
        <v>120</v>
      </c>
      <c r="E85" s="208" t="s">
        <v>1085</v>
      </c>
      <c r="F85" s="209" t="s">
        <v>1086</v>
      </c>
      <c r="G85" s="210" t="s">
        <v>1077</v>
      </c>
      <c r="H85" s="211">
        <v>1</v>
      </c>
      <c r="I85" s="212"/>
      <c r="J85" s="213">
        <f>ROUND(I85*H85,2)</f>
        <v>0</v>
      </c>
      <c r="K85" s="209" t="s">
        <v>19</v>
      </c>
      <c r="L85" s="47"/>
      <c r="M85" s="214" t="s">
        <v>19</v>
      </c>
      <c r="N85" s="215" t="s">
        <v>41</v>
      </c>
      <c r="O85" s="87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8" t="s">
        <v>125</v>
      </c>
      <c r="AT85" s="218" t="s">
        <v>120</v>
      </c>
      <c r="AU85" s="218" t="s">
        <v>78</v>
      </c>
      <c r="AY85" s="20" t="s">
        <v>118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78</v>
      </c>
      <c r="BK85" s="219">
        <f>ROUND(I85*H85,2)</f>
        <v>0</v>
      </c>
      <c r="BL85" s="20" t="s">
        <v>125</v>
      </c>
      <c r="BM85" s="218" t="s">
        <v>1087</v>
      </c>
    </row>
    <row r="86" s="2" customFormat="1" ht="24.15" customHeight="1">
      <c r="A86" s="41"/>
      <c r="B86" s="42"/>
      <c r="C86" s="207" t="s">
        <v>155</v>
      </c>
      <c r="D86" s="207" t="s">
        <v>120</v>
      </c>
      <c r="E86" s="208" t="s">
        <v>1088</v>
      </c>
      <c r="F86" s="209" t="s">
        <v>1089</v>
      </c>
      <c r="G86" s="210" t="s">
        <v>1077</v>
      </c>
      <c r="H86" s="211">
        <v>1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41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125</v>
      </c>
      <c r="AT86" s="218" t="s">
        <v>120</v>
      </c>
      <c r="AU86" s="218" t="s">
        <v>78</v>
      </c>
      <c r="AY86" s="20" t="s">
        <v>118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78</v>
      </c>
      <c r="BK86" s="219">
        <f>ROUND(I86*H86,2)</f>
        <v>0</v>
      </c>
      <c r="BL86" s="20" t="s">
        <v>125</v>
      </c>
      <c r="BM86" s="218" t="s">
        <v>1090</v>
      </c>
    </row>
    <row r="87" s="2" customFormat="1" ht="24.15" customHeight="1">
      <c r="A87" s="41"/>
      <c r="B87" s="42"/>
      <c r="C87" s="207" t="s">
        <v>186</v>
      </c>
      <c r="D87" s="207" t="s">
        <v>120</v>
      </c>
      <c r="E87" s="208" t="s">
        <v>1091</v>
      </c>
      <c r="F87" s="209" t="s">
        <v>1092</v>
      </c>
      <c r="G87" s="210" t="s">
        <v>1077</v>
      </c>
      <c r="H87" s="211">
        <v>1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41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125</v>
      </c>
      <c r="AT87" s="218" t="s">
        <v>120</v>
      </c>
      <c r="AU87" s="218" t="s">
        <v>78</v>
      </c>
      <c r="AY87" s="20" t="s">
        <v>118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78</v>
      </c>
      <c r="BK87" s="219">
        <f>ROUND(I87*H87,2)</f>
        <v>0</v>
      </c>
      <c r="BL87" s="20" t="s">
        <v>125</v>
      </c>
      <c r="BM87" s="218" t="s">
        <v>1093</v>
      </c>
    </row>
    <row r="88" s="2" customFormat="1" ht="16.5" customHeight="1">
      <c r="A88" s="41"/>
      <c r="B88" s="42"/>
      <c r="C88" s="207" t="s">
        <v>193</v>
      </c>
      <c r="D88" s="207" t="s">
        <v>120</v>
      </c>
      <c r="E88" s="208" t="s">
        <v>1094</v>
      </c>
      <c r="F88" s="209" t="s">
        <v>1095</v>
      </c>
      <c r="G88" s="210" t="s">
        <v>1077</v>
      </c>
      <c r="H88" s="211">
        <v>1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41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125</v>
      </c>
      <c r="AT88" s="218" t="s">
        <v>120</v>
      </c>
      <c r="AU88" s="218" t="s">
        <v>78</v>
      </c>
      <c r="AY88" s="20" t="s">
        <v>118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78</v>
      </c>
      <c r="BK88" s="219">
        <f>ROUND(I88*H88,2)</f>
        <v>0</v>
      </c>
      <c r="BL88" s="20" t="s">
        <v>125</v>
      </c>
      <c r="BM88" s="218" t="s">
        <v>1096</v>
      </c>
    </row>
    <row r="89" s="2" customFormat="1" ht="16.5" customHeight="1">
      <c r="A89" s="41"/>
      <c r="B89" s="42"/>
      <c r="C89" s="207" t="s">
        <v>202</v>
      </c>
      <c r="D89" s="207" t="s">
        <v>120</v>
      </c>
      <c r="E89" s="208" t="s">
        <v>1097</v>
      </c>
      <c r="F89" s="209" t="s">
        <v>1098</v>
      </c>
      <c r="G89" s="210" t="s">
        <v>1077</v>
      </c>
      <c r="H89" s="211">
        <v>1</v>
      </c>
      <c r="I89" s="212"/>
      <c r="J89" s="213">
        <f>ROUND(I89*H89,2)</f>
        <v>0</v>
      </c>
      <c r="K89" s="209" t="s">
        <v>19</v>
      </c>
      <c r="L89" s="47"/>
      <c r="M89" s="214" t="s">
        <v>19</v>
      </c>
      <c r="N89" s="215" t="s">
        <v>41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125</v>
      </c>
      <c r="AT89" s="218" t="s">
        <v>120</v>
      </c>
      <c r="AU89" s="218" t="s">
        <v>78</v>
      </c>
      <c r="AY89" s="20" t="s">
        <v>118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78</v>
      </c>
      <c r="BK89" s="219">
        <f>ROUND(I89*H89,2)</f>
        <v>0</v>
      </c>
      <c r="BL89" s="20" t="s">
        <v>125</v>
      </c>
      <c r="BM89" s="218" t="s">
        <v>1099</v>
      </c>
    </row>
    <row r="90" s="2" customFormat="1" ht="24.15" customHeight="1">
      <c r="A90" s="41"/>
      <c r="B90" s="42"/>
      <c r="C90" s="207" t="s">
        <v>210</v>
      </c>
      <c r="D90" s="207" t="s">
        <v>120</v>
      </c>
      <c r="E90" s="208" t="s">
        <v>1100</v>
      </c>
      <c r="F90" s="209" t="s">
        <v>1101</v>
      </c>
      <c r="G90" s="210" t="s">
        <v>1077</v>
      </c>
      <c r="H90" s="211">
        <v>1</v>
      </c>
      <c r="I90" s="212"/>
      <c r="J90" s="213">
        <f>ROUND(I90*H90,2)</f>
        <v>0</v>
      </c>
      <c r="K90" s="209" t="s">
        <v>19</v>
      </c>
      <c r="L90" s="47"/>
      <c r="M90" s="214" t="s">
        <v>19</v>
      </c>
      <c r="N90" s="215" t="s">
        <v>41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125</v>
      </c>
      <c r="AT90" s="218" t="s">
        <v>120</v>
      </c>
      <c r="AU90" s="218" t="s">
        <v>78</v>
      </c>
      <c r="AY90" s="20" t="s">
        <v>118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78</v>
      </c>
      <c r="BK90" s="219">
        <f>ROUND(I90*H90,2)</f>
        <v>0</v>
      </c>
      <c r="BL90" s="20" t="s">
        <v>125</v>
      </c>
      <c r="BM90" s="218" t="s">
        <v>1102</v>
      </c>
    </row>
    <row r="91" s="2" customFormat="1" ht="33" customHeight="1">
      <c r="A91" s="41"/>
      <c r="B91" s="42"/>
      <c r="C91" s="207" t="s">
        <v>220</v>
      </c>
      <c r="D91" s="207" t="s">
        <v>120</v>
      </c>
      <c r="E91" s="208" t="s">
        <v>1103</v>
      </c>
      <c r="F91" s="209" t="s">
        <v>1104</v>
      </c>
      <c r="G91" s="210" t="s">
        <v>1077</v>
      </c>
      <c r="H91" s="211">
        <v>1</v>
      </c>
      <c r="I91" s="212"/>
      <c r="J91" s="213">
        <f>ROUND(I91*H91,2)</f>
        <v>0</v>
      </c>
      <c r="K91" s="209" t="s">
        <v>19</v>
      </c>
      <c r="L91" s="47"/>
      <c r="M91" s="214" t="s">
        <v>19</v>
      </c>
      <c r="N91" s="215" t="s">
        <v>41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125</v>
      </c>
      <c r="AT91" s="218" t="s">
        <v>120</v>
      </c>
      <c r="AU91" s="218" t="s">
        <v>78</v>
      </c>
      <c r="AY91" s="20" t="s">
        <v>118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78</v>
      </c>
      <c r="BK91" s="219">
        <f>ROUND(I91*H91,2)</f>
        <v>0</v>
      </c>
      <c r="BL91" s="20" t="s">
        <v>125</v>
      </c>
      <c r="BM91" s="218" t="s">
        <v>1105</v>
      </c>
    </row>
    <row r="92" s="2" customFormat="1" ht="33" customHeight="1">
      <c r="A92" s="41"/>
      <c r="B92" s="42"/>
      <c r="C92" s="207" t="s">
        <v>229</v>
      </c>
      <c r="D92" s="207" t="s">
        <v>120</v>
      </c>
      <c r="E92" s="208" t="s">
        <v>1106</v>
      </c>
      <c r="F92" s="209" t="s">
        <v>1107</v>
      </c>
      <c r="G92" s="210" t="s">
        <v>1077</v>
      </c>
      <c r="H92" s="211">
        <v>1</v>
      </c>
      <c r="I92" s="212"/>
      <c r="J92" s="213">
        <f>ROUND(I92*H92,2)</f>
        <v>0</v>
      </c>
      <c r="K92" s="209" t="s">
        <v>19</v>
      </c>
      <c r="L92" s="47"/>
      <c r="M92" s="214" t="s">
        <v>19</v>
      </c>
      <c r="N92" s="215" t="s">
        <v>41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125</v>
      </c>
      <c r="AT92" s="218" t="s">
        <v>120</v>
      </c>
      <c r="AU92" s="218" t="s">
        <v>78</v>
      </c>
      <c r="AY92" s="20" t="s">
        <v>118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78</v>
      </c>
      <c r="BK92" s="219">
        <f>ROUND(I92*H92,2)</f>
        <v>0</v>
      </c>
      <c r="BL92" s="20" t="s">
        <v>125</v>
      </c>
      <c r="BM92" s="218" t="s">
        <v>1108</v>
      </c>
    </row>
    <row r="93" s="2" customFormat="1" ht="24.15" customHeight="1">
      <c r="A93" s="41"/>
      <c r="B93" s="42"/>
      <c r="C93" s="207" t="s">
        <v>8</v>
      </c>
      <c r="D93" s="207" t="s">
        <v>120</v>
      </c>
      <c r="E93" s="208" t="s">
        <v>1109</v>
      </c>
      <c r="F93" s="209" t="s">
        <v>1110</v>
      </c>
      <c r="G93" s="210" t="s">
        <v>1077</v>
      </c>
      <c r="H93" s="211">
        <v>4</v>
      </c>
      <c r="I93" s="212"/>
      <c r="J93" s="213">
        <f>ROUND(I93*H93,2)</f>
        <v>0</v>
      </c>
      <c r="K93" s="209" t="s">
        <v>19</v>
      </c>
      <c r="L93" s="47"/>
      <c r="M93" s="214" t="s">
        <v>19</v>
      </c>
      <c r="N93" s="215" t="s">
        <v>41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125</v>
      </c>
      <c r="AT93" s="218" t="s">
        <v>120</v>
      </c>
      <c r="AU93" s="218" t="s">
        <v>78</v>
      </c>
      <c r="AY93" s="20" t="s">
        <v>118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78</v>
      </c>
      <c r="BK93" s="219">
        <f>ROUND(I93*H93,2)</f>
        <v>0</v>
      </c>
      <c r="BL93" s="20" t="s">
        <v>125</v>
      </c>
      <c r="BM93" s="218" t="s">
        <v>1111</v>
      </c>
    </row>
    <row r="94" s="2" customFormat="1" ht="16.5" customHeight="1">
      <c r="A94" s="41"/>
      <c r="B94" s="42"/>
      <c r="C94" s="207" t="s">
        <v>272</v>
      </c>
      <c r="D94" s="207" t="s">
        <v>120</v>
      </c>
      <c r="E94" s="208" t="s">
        <v>1112</v>
      </c>
      <c r="F94" s="209" t="s">
        <v>1113</v>
      </c>
      <c r="G94" s="210" t="s">
        <v>1077</v>
      </c>
      <c r="H94" s="211">
        <v>1</v>
      </c>
      <c r="I94" s="212"/>
      <c r="J94" s="213">
        <f>ROUND(I94*H94,2)</f>
        <v>0</v>
      </c>
      <c r="K94" s="209" t="s">
        <v>19</v>
      </c>
      <c r="L94" s="47"/>
      <c r="M94" s="214" t="s">
        <v>19</v>
      </c>
      <c r="N94" s="215" t="s">
        <v>41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125</v>
      </c>
      <c r="AT94" s="218" t="s">
        <v>120</v>
      </c>
      <c r="AU94" s="218" t="s">
        <v>78</v>
      </c>
      <c r="AY94" s="20" t="s">
        <v>118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78</v>
      </c>
      <c r="BK94" s="219">
        <f>ROUND(I94*H94,2)</f>
        <v>0</v>
      </c>
      <c r="BL94" s="20" t="s">
        <v>125</v>
      </c>
      <c r="BM94" s="218" t="s">
        <v>1114</v>
      </c>
    </row>
    <row r="95" s="2" customFormat="1" ht="16.5" customHeight="1">
      <c r="A95" s="41"/>
      <c r="B95" s="42"/>
      <c r="C95" s="207" t="s">
        <v>285</v>
      </c>
      <c r="D95" s="207" t="s">
        <v>120</v>
      </c>
      <c r="E95" s="208" t="s">
        <v>1115</v>
      </c>
      <c r="F95" s="209" t="s">
        <v>1116</v>
      </c>
      <c r="G95" s="210" t="s">
        <v>1077</v>
      </c>
      <c r="H95" s="211">
        <v>1</v>
      </c>
      <c r="I95" s="212"/>
      <c r="J95" s="213">
        <f>ROUND(I95*H95,2)</f>
        <v>0</v>
      </c>
      <c r="K95" s="209" t="s">
        <v>19</v>
      </c>
      <c r="L95" s="47"/>
      <c r="M95" s="214" t="s">
        <v>19</v>
      </c>
      <c r="N95" s="215" t="s">
        <v>41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125</v>
      </c>
      <c r="AT95" s="218" t="s">
        <v>120</v>
      </c>
      <c r="AU95" s="218" t="s">
        <v>78</v>
      </c>
      <c r="AY95" s="20" t="s">
        <v>118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78</v>
      </c>
      <c r="BK95" s="219">
        <f>ROUND(I95*H95,2)</f>
        <v>0</v>
      </c>
      <c r="BL95" s="20" t="s">
        <v>125</v>
      </c>
      <c r="BM95" s="218" t="s">
        <v>1117</v>
      </c>
    </row>
    <row r="96" s="2" customFormat="1" ht="16.5" customHeight="1">
      <c r="A96" s="41"/>
      <c r="B96" s="42"/>
      <c r="C96" s="207" t="s">
        <v>297</v>
      </c>
      <c r="D96" s="207" t="s">
        <v>120</v>
      </c>
      <c r="E96" s="208" t="s">
        <v>1118</v>
      </c>
      <c r="F96" s="209" t="s">
        <v>1119</v>
      </c>
      <c r="G96" s="210" t="s">
        <v>1077</v>
      </c>
      <c r="H96" s="211">
        <v>1</v>
      </c>
      <c r="I96" s="212"/>
      <c r="J96" s="213">
        <f>ROUND(I96*H96,2)</f>
        <v>0</v>
      </c>
      <c r="K96" s="209" t="s">
        <v>19</v>
      </c>
      <c r="L96" s="47"/>
      <c r="M96" s="214" t="s">
        <v>19</v>
      </c>
      <c r="N96" s="215" t="s">
        <v>41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125</v>
      </c>
      <c r="AT96" s="218" t="s">
        <v>120</v>
      </c>
      <c r="AU96" s="218" t="s">
        <v>78</v>
      </c>
      <c r="AY96" s="20" t="s">
        <v>118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78</v>
      </c>
      <c r="BK96" s="219">
        <f>ROUND(I96*H96,2)</f>
        <v>0</v>
      </c>
      <c r="BL96" s="20" t="s">
        <v>125</v>
      </c>
      <c r="BM96" s="218" t="s">
        <v>1120</v>
      </c>
    </row>
    <row r="97" s="2" customFormat="1" ht="16.5" customHeight="1">
      <c r="A97" s="41"/>
      <c r="B97" s="42"/>
      <c r="C97" s="207" t="s">
        <v>302</v>
      </c>
      <c r="D97" s="207" t="s">
        <v>120</v>
      </c>
      <c r="E97" s="208" t="s">
        <v>1121</v>
      </c>
      <c r="F97" s="209" t="s">
        <v>1122</v>
      </c>
      <c r="G97" s="210" t="s">
        <v>1077</v>
      </c>
      <c r="H97" s="211">
        <v>1</v>
      </c>
      <c r="I97" s="212"/>
      <c r="J97" s="213">
        <f>ROUND(I97*H97,2)</f>
        <v>0</v>
      </c>
      <c r="K97" s="209" t="s">
        <v>19</v>
      </c>
      <c r="L97" s="47"/>
      <c r="M97" s="214" t="s">
        <v>19</v>
      </c>
      <c r="N97" s="215" t="s">
        <v>41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125</v>
      </c>
      <c r="AT97" s="218" t="s">
        <v>120</v>
      </c>
      <c r="AU97" s="218" t="s">
        <v>78</v>
      </c>
      <c r="AY97" s="20" t="s">
        <v>118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78</v>
      </c>
      <c r="BK97" s="219">
        <f>ROUND(I97*H97,2)</f>
        <v>0</v>
      </c>
      <c r="BL97" s="20" t="s">
        <v>125</v>
      </c>
      <c r="BM97" s="218" t="s">
        <v>1123</v>
      </c>
    </row>
    <row r="98" s="2" customFormat="1" ht="37.8" customHeight="1">
      <c r="A98" s="41"/>
      <c r="B98" s="42"/>
      <c r="C98" s="207" t="s">
        <v>316</v>
      </c>
      <c r="D98" s="207" t="s">
        <v>120</v>
      </c>
      <c r="E98" s="208" t="s">
        <v>1124</v>
      </c>
      <c r="F98" s="209" t="s">
        <v>1125</v>
      </c>
      <c r="G98" s="210" t="s">
        <v>1077</v>
      </c>
      <c r="H98" s="211">
        <v>1</v>
      </c>
      <c r="I98" s="212"/>
      <c r="J98" s="213">
        <f>ROUND(I98*H98,2)</f>
        <v>0</v>
      </c>
      <c r="K98" s="209" t="s">
        <v>19</v>
      </c>
      <c r="L98" s="47"/>
      <c r="M98" s="214" t="s">
        <v>19</v>
      </c>
      <c r="N98" s="215" t="s">
        <v>41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125</v>
      </c>
      <c r="AT98" s="218" t="s">
        <v>120</v>
      </c>
      <c r="AU98" s="218" t="s">
        <v>78</v>
      </c>
      <c r="AY98" s="20" t="s">
        <v>118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78</v>
      </c>
      <c r="BK98" s="219">
        <f>ROUND(I98*H98,2)</f>
        <v>0</v>
      </c>
      <c r="BL98" s="20" t="s">
        <v>125</v>
      </c>
      <c r="BM98" s="218" t="s">
        <v>1126</v>
      </c>
    </row>
    <row r="99" s="2" customFormat="1" ht="16.5" customHeight="1">
      <c r="A99" s="41"/>
      <c r="B99" s="42"/>
      <c r="C99" s="207" t="s">
        <v>326</v>
      </c>
      <c r="D99" s="207" t="s">
        <v>120</v>
      </c>
      <c r="E99" s="208" t="s">
        <v>1127</v>
      </c>
      <c r="F99" s="209" t="s">
        <v>1128</v>
      </c>
      <c r="G99" s="210" t="s">
        <v>1077</v>
      </c>
      <c r="H99" s="211">
        <v>1</v>
      </c>
      <c r="I99" s="212"/>
      <c r="J99" s="213">
        <f>ROUND(I99*H99,2)</f>
        <v>0</v>
      </c>
      <c r="K99" s="209" t="s">
        <v>19</v>
      </c>
      <c r="L99" s="47"/>
      <c r="M99" s="214" t="s">
        <v>19</v>
      </c>
      <c r="N99" s="215" t="s">
        <v>41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125</v>
      </c>
      <c r="AT99" s="218" t="s">
        <v>120</v>
      </c>
      <c r="AU99" s="218" t="s">
        <v>78</v>
      </c>
      <c r="AY99" s="20" t="s">
        <v>118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78</v>
      </c>
      <c r="BK99" s="219">
        <f>ROUND(I99*H99,2)</f>
        <v>0</v>
      </c>
      <c r="BL99" s="20" t="s">
        <v>125</v>
      </c>
      <c r="BM99" s="218" t="s">
        <v>1129</v>
      </c>
    </row>
    <row r="100" s="2" customFormat="1" ht="24.15" customHeight="1">
      <c r="A100" s="41"/>
      <c r="B100" s="42"/>
      <c r="C100" s="207" t="s">
        <v>333</v>
      </c>
      <c r="D100" s="207" t="s">
        <v>120</v>
      </c>
      <c r="E100" s="208" t="s">
        <v>1130</v>
      </c>
      <c r="F100" s="209" t="s">
        <v>1131</v>
      </c>
      <c r="G100" s="210" t="s">
        <v>1077</v>
      </c>
      <c r="H100" s="211">
        <v>1</v>
      </c>
      <c r="I100" s="212"/>
      <c r="J100" s="213">
        <f>ROUND(I100*H100,2)</f>
        <v>0</v>
      </c>
      <c r="K100" s="209" t="s">
        <v>19</v>
      </c>
      <c r="L100" s="47"/>
      <c r="M100" s="214" t="s">
        <v>19</v>
      </c>
      <c r="N100" s="215" t="s">
        <v>41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125</v>
      </c>
      <c r="AT100" s="218" t="s">
        <v>120</v>
      </c>
      <c r="AU100" s="218" t="s">
        <v>78</v>
      </c>
      <c r="AY100" s="20" t="s">
        <v>118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78</v>
      </c>
      <c r="BK100" s="219">
        <f>ROUND(I100*H100,2)</f>
        <v>0</v>
      </c>
      <c r="BL100" s="20" t="s">
        <v>125</v>
      </c>
      <c r="BM100" s="218" t="s">
        <v>1132</v>
      </c>
    </row>
    <row r="101" s="2" customFormat="1">
      <c r="A101" s="41"/>
      <c r="B101" s="42"/>
      <c r="C101" s="43"/>
      <c r="D101" s="227" t="s">
        <v>1133</v>
      </c>
      <c r="E101" s="43"/>
      <c r="F101" s="283" t="s">
        <v>1134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1133</v>
      </c>
      <c r="AU101" s="20" t="s">
        <v>78</v>
      </c>
    </row>
    <row r="102" s="2" customFormat="1" ht="24.15" customHeight="1">
      <c r="A102" s="41"/>
      <c r="B102" s="42"/>
      <c r="C102" s="207" t="s">
        <v>340</v>
      </c>
      <c r="D102" s="207" t="s">
        <v>120</v>
      </c>
      <c r="E102" s="208" t="s">
        <v>1135</v>
      </c>
      <c r="F102" s="209" t="s">
        <v>1136</v>
      </c>
      <c r="G102" s="210" t="s">
        <v>1077</v>
      </c>
      <c r="H102" s="211">
        <v>1</v>
      </c>
      <c r="I102" s="212"/>
      <c r="J102" s="213">
        <f>ROUND(I102*H102,2)</f>
        <v>0</v>
      </c>
      <c r="K102" s="209" t="s">
        <v>19</v>
      </c>
      <c r="L102" s="47"/>
      <c r="M102" s="214" t="s">
        <v>19</v>
      </c>
      <c r="N102" s="215" t="s">
        <v>41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125</v>
      </c>
      <c r="AT102" s="218" t="s">
        <v>120</v>
      </c>
      <c r="AU102" s="218" t="s">
        <v>78</v>
      </c>
      <c r="AY102" s="20" t="s">
        <v>118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78</v>
      </c>
      <c r="BK102" s="219">
        <f>ROUND(I102*H102,2)</f>
        <v>0</v>
      </c>
      <c r="BL102" s="20" t="s">
        <v>125</v>
      </c>
      <c r="BM102" s="218" t="s">
        <v>1137</v>
      </c>
    </row>
    <row r="103" s="2" customFormat="1" ht="24.15" customHeight="1">
      <c r="A103" s="41"/>
      <c r="B103" s="42"/>
      <c r="C103" s="207" t="s">
        <v>7</v>
      </c>
      <c r="D103" s="207" t="s">
        <v>120</v>
      </c>
      <c r="E103" s="208" t="s">
        <v>1138</v>
      </c>
      <c r="F103" s="209" t="s">
        <v>1139</v>
      </c>
      <c r="G103" s="210" t="s">
        <v>1077</v>
      </c>
      <c r="H103" s="211">
        <v>1</v>
      </c>
      <c r="I103" s="212"/>
      <c r="J103" s="213">
        <f>ROUND(I103*H103,2)</f>
        <v>0</v>
      </c>
      <c r="K103" s="209" t="s">
        <v>19</v>
      </c>
      <c r="L103" s="47"/>
      <c r="M103" s="214" t="s">
        <v>19</v>
      </c>
      <c r="N103" s="215" t="s">
        <v>41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125</v>
      </c>
      <c r="AT103" s="218" t="s">
        <v>120</v>
      </c>
      <c r="AU103" s="218" t="s">
        <v>78</v>
      </c>
      <c r="AY103" s="20" t="s">
        <v>118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78</v>
      </c>
      <c r="BK103" s="219">
        <f>ROUND(I103*H103,2)</f>
        <v>0</v>
      </c>
      <c r="BL103" s="20" t="s">
        <v>125</v>
      </c>
      <c r="BM103" s="218" t="s">
        <v>1140</v>
      </c>
    </row>
    <row r="104" s="2" customFormat="1" ht="16.5" customHeight="1">
      <c r="A104" s="41"/>
      <c r="B104" s="42"/>
      <c r="C104" s="207" t="s">
        <v>350</v>
      </c>
      <c r="D104" s="207" t="s">
        <v>120</v>
      </c>
      <c r="E104" s="208" t="s">
        <v>1141</v>
      </c>
      <c r="F104" s="209" t="s">
        <v>1142</v>
      </c>
      <c r="G104" s="210" t="s">
        <v>1077</v>
      </c>
      <c r="H104" s="211">
        <v>1</v>
      </c>
      <c r="I104" s="212"/>
      <c r="J104" s="213">
        <f>ROUND(I104*H104,2)</f>
        <v>0</v>
      </c>
      <c r="K104" s="209" t="s">
        <v>19</v>
      </c>
      <c r="L104" s="47"/>
      <c r="M104" s="284" t="s">
        <v>19</v>
      </c>
      <c r="N104" s="285" t="s">
        <v>41</v>
      </c>
      <c r="O104" s="281"/>
      <c r="P104" s="286">
        <f>O104*H104</f>
        <v>0</v>
      </c>
      <c r="Q104" s="286">
        <v>0</v>
      </c>
      <c r="R104" s="286">
        <f>Q104*H104</f>
        <v>0</v>
      </c>
      <c r="S104" s="286">
        <v>0</v>
      </c>
      <c r="T104" s="28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125</v>
      </c>
      <c r="AT104" s="218" t="s">
        <v>120</v>
      </c>
      <c r="AU104" s="218" t="s">
        <v>78</v>
      </c>
      <c r="AY104" s="20" t="s">
        <v>118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78</v>
      </c>
      <c r="BK104" s="219">
        <f>ROUND(I104*H104,2)</f>
        <v>0</v>
      </c>
      <c r="BL104" s="20" t="s">
        <v>125</v>
      </c>
      <c r="BM104" s="218" t="s">
        <v>1143</v>
      </c>
    </row>
    <row r="105" s="2" customFormat="1" ht="6.96" customHeight="1">
      <c r="A105" s="41"/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47"/>
      <c r="M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</sheetData>
  <sheetProtection sheet="1" autoFilter="0" formatColumns="0" formatRows="0" objects="1" scenarios="1" spinCount="100000" saltValue="ov3YGU5hoP+D/fbfv/yp2Ox7alVxuiz4TrtBmcuKLGQyrGcbFL0wcKuhXRvGFUQCDJKCOX05CyoEntAztPHIrw==" hashValue="qvPS6ScnZZZhhCBVzTXtkDfA7anOEcw5LGdpVmtTI0LM83kxYpVSIOJhgKlskegIm8Cqo3MJzuzhNsz6Z//3cw==" algorithmName="SHA-512" password="CC51"/>
  <autoFilter ref="C79:K104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88" customWidth="1"/>
    <col min="2" max="2" width="1.667969" style="288" customWidth="1"/>
    <col min="3" max="4" width="5" style="288" customWidth="1"/>
    <col min="5" max="5" width="11.66016" style="288" customWidth="1"/>
    <col min="6" max="6" width="9.160156" style="288" customWidth="1"/>
    <col min="7" max="7" width="5" style="288" customWidth="1"/>
    <col min="8" max="8" width="77.83203" style="288" customWidth="1"/>
    <col min="9" max="10" width="20" style="288" customWidth="1"/>
    <col min="11" max="11" width="1.667969" style="288" customWidth="1"/>
  </cols>
  <sheetData>
    <row r="1" s="1" customFormat="1" ht="37.5" customHeight="1"/>
    <row r="2" s="1" customFormat="1" ht="7.5" customHeight="1">
      <c r="B2" s="289"/>
      <c r="C2" s="290"/>
      <c r="D2" s="290"/>
      <c r="E2" s="290"/>
      <c r="F2" s="290"/>
      <c r="G2" s="290"/>
      <c r="H2" s="290"/>
      <c r="I2" s="290"/>
      <c r="J2" s="290"/>
      <c r="K2" s="291"/>
    </row>
    <row r="3" s="17" customFormat="1" ht="45" customHeight="1">
      <c r="B3" s="292"/>
      <c r="C3" s="293" t="s">
        <v>1144</v>
      </c>
      <c r="D3" s="293"/>
      <c r="E3" s="293"/>
      <c r="F3" s="293"/>
      <c r="G3" s="293"/>
      <c r="H3" s="293"/>
      <c r="I3" s="293"/>
      <c r="J3" s="293"/>
      <c r="K3" s="294"/>
    </row>
    <row r="4" s="1" customFormat="1" ht="25.5" customHeight="1">
      <c r="B4" s="295"/>
      <c r="C4" s="296" t="s">
        <v>1145</v>
      </c>
      <c r="D4" s="296"/>
      <c r="E4" s="296"/>
      <c r="F4" s="296"/>
      <c r="G4" s="296"/>
      <c r="H4" s="296"/>
      <c r="I4" s="296"/>
      <c r="J4" s="296"/>
      <c r="K4" s="297"/>
    </row>
    <row r="5" s="1" customFormat="1" ht="5.25" customHeight="1">
      <c r="B5" s="295"/>
      <c r="C5" s="298"/>
      <c r="D5" s="298"/>
      <c r="E5" s="298"/>
      <c r="F5" s="298"/>
      <c r="G5" s="298"/>
      <c r="H5" s="298"/>
      <c r="I5" s="298"/>
      <c r="J5" s="298"/>
      <c r="K5" s="297"/>
    </row>
    <row r="6" s="1" customFormat="1" ht="15" customHeight="1">
      <c r="B6" s="295"/>
      <c r="C6" s="299" t="s">
        <v>1146</v>
      </c>
      <c r="D6" s="299"/>
      <c r="E6" s="299"/>
      <c r="F6" s="299"/>
      <c r="G6" s="299"/>
      <c r="H6" s="299"/>
      <c r="I6" s="299"/>
      <c r="J6" s="299"/>
      <c r="K6" s="297"/>
    </row>
    <row r="7" s="1" customFormat="1" ht="15" customHeight="1">
      <c r="B7" s="300"/>
      <c r="C7" s="299" t="s">
        <v>1147</v>
      </c>
      <c r="D7" s="299"/>
      <c r="E7" s="299"/>
      <c r="F7" s="299"/>
      <c r="G7" s="299"/>
      <c r="H7" s="299"/>
      <c r="I7" s="299"/>
      <c r="J7" s="299"/>
      <c r="K7" s="297"/>
    </row>
    <row r="8" s="1" customFormat="1" ht="12.75" customHeight="1">
      <c r="B8" s="300"/>
      <c r="C8" s="299"/>
      <c r="D8" s="299"/>
      <c r="E8" s="299"/>
      <c r="F8" s="299"/>
      <c r="G8" s="299"/>
      <c r="H8" s="299"/>
      <c r="I8" s="299"/>
      <c r="J8" s="299"/>
      <c r="K8" s="297"/>
    </row>
    <row r="9" s="1" customFormat="1" ht="15" customHeight="1">
      <c r="B9" s="300"/>
      <c r="C9" s="299" t="s">
        <v>1148</v>
      </c>
      <c r="D9" s="299"/>
      <c r="E9" s="299"/>
      <c r="F9" s="299"/>
      <c r="G9" s="299"/>
      <c r="H9" s="299"/>
      <c r="I9" s="299"/>
      <c r="J9" s="299"/>
      <c r="K9" s="297"/>
    </row>
    <row r="10" s="1" customFormat="1" ht="15" customHeight="1">
      <c r="B10" s="300"/>
      <c r="C10" s="299"/>
      <c r="D10" s="299" t="s">
        <v>1149</v>
      </c>
      <c r="E10" s="299"/>
      <c r="F10" s="299"/>
      <c r="G10" s="299"/>
      <c r="H10" s="299"/>
      <c r="I10" s="299"/>
      <c r="J10" s="299"/>
      <c r="K10" s="297"/>
    </row>
    <row r="11" s="1" customFormat="1" ht="15" customHeight="1">
      <c r="B11" s="300"/>
      <c r="C11" s="301"/>
      <c r="D11" s="299" t="s">
        <v>1150</v>
      </c>
      <c r="E11" s="299"/>
      <c r="F11" s="299"/>
      <c r="G11" s="299"/>
      <c r="H11" s="299"/>
      <c r="I11" s="299"/>
      <c r="J11" s="299"/>
      <c r="K11" s="297"/>
    </row>
    <row r="12" s="1" customFormat="1" ht="15" customHeight="1">
      <c r="B12" s="300"/>
      <c r="C12" s="301"/>
      <c r="D12" s="299"/>
      <c r="E12" s="299"/>
      <c r="F12" s="299"/>
      <c r="G12" s="299"/>
      <c r="H12" s="299"/>
      <c r="I12" s="299"/>
      <c r="J12" s="299"/>
      <c r="K12" s="297"/>
    </row>
    <row r="13" s="1" customFormat="1" ht="15" customHeight="1">
      <c r="B13" s="300"/>
      <c r="C13" s="301"/>
      <c r="D13" s="302" t="s">
        <v>1151</v>
      </c>
      <c r="E13" s="299"/>
      <c r="F13" s="299"/>
      <c r="G13" s="299"/>
      <c r="H13" s="299"/>
      <c r="I13" s="299"/>
      <c r="J13" s="299"/>
      <c r="K13" s="297"/>
    </row>
    <row r="14" s="1" customFormat="1" ht="12.75" customHeight="1">
      <c r="B14" s="300"/>
      <c r="C14" s="301"/>
      <c r="D14" s="301"/>
      <c r="E14" s="301"/>
      <c r="F14" s="301"/>
      <c r="G14" s="301"/>
      <c r="H14" s="301"/>
      <c r="I14" s="301"/>
      <c r="J14" s="301"/>
      <c r="K14" s="297"/>
    </row>
    <row r="15" s="1" customFormat="1" ht="15" customHeight="1">
      <c r="B15" s="300"/>
      <c r="C15" s="301"/>
      <c r="D15" s="299" t="s">
        <v>1152</v>
      </c>
      <c r="E15" s="299"/>
      <c r="F15" s="299"/>
      <c r="G15" s="299"/>
      <c r="H15" s="299"/>
      <c r="I15" s="299"/>
      <c r="J15" s="299"/>
      <c r="K15" s="297"/>
    </row>
    <row r="16" s="1" customFormat="1" ht="15" customHeight="1">
      <c r="B16" s="300"/>
      <c r="C16" s="301"/>
      <c r="D16" s="299" t="s">
        <v>1153</v>
      </c>
      <c r="E16" s="299"/>
      <c r="F16" s="299"/>
      <c r="G16" s="299"/>
      <c r="H16" s="299"/>
      <c r="I16" s="299"/>
      <c r="J16" s="299"/>
      <c r="K16" s="297"/>
    </row>
    <row r="17" s="1" customFormat="1" ht="15" customHeight="1">
      <c r="B17" s="300"/>
      <c r="C17" s="301"/>
      <c r="D17" s="299" t="s">
        <v>1154</v>
      </c>
      <c r="E17" s="299"/>
      <c r="F17" s="299"/>
      <c r="G17" s="299"/>
      <c r="H17" s="299"/>
      <c r="I17" s="299"/>
      <c r="J17" s="299"/>
      <c r="K17" s="297"/>
    </row>
    <row r="18" s="1" customFormat="1" ht="15" customHeight="1">
      <c r="B18" s="300"/>
      <c r="C18" s="301"/>
      <c r="D18" s="301"/>
      <c r="E18" s="303" t="s">
        <v>77</v>
      </c>
      <c r="F18" s="299" t="s">
        <v>1155</v>
      </c>
      <c r="G18" s="299"/>
      <c r="H18" s="299"/>
      <c r="I18" s="299"/>
      <c r="J18" s="299"/>
      <c r="K18" s="297"/>
    </row>
    <row r="19" s="1" customFormat="1" ht="15" customHeight="1">
      <c r="B19" s="300"/>
      <c r="C19" s="301"/>
      <c r="D19" s="301"/>
      <c r="E19" s="303" t="s">
        <v>1156</v>
      </c>
      <c r="F19" s="299" t="s">
        <v>1157</v>
      </c>
      <c r="G19" s="299"/>
      <c r="H19" s="299"/>
      <c r="I19" s="299"/>
      <c r="J19" s="299"/>
      <c r="K19" s="297"/>
    </row>
    <row r="20" s="1" customFormat="1" ht="15" customHeight="1">
      <c r="B20" s="300"/>
      <c r="C20" s="301"/>
      <c r="D20" s="301"/>
      <c r="E20" s="303" t="s">
        <v>1158</v>
      </c>
      <c r="F20" s="299" t="s">
        <v>1159</v>
      </c>
      <c r="G20" s="299"/>
      <c r="H20" s="299"/>
      <c r="I20" s="299"/>
      <c r="J20" s="299"/>
      <c r="K20" s="297"/>
    </row>
    <row r="21" s="1" customFormat="1" ht="15" customHeight="1">
      <c r="B21" s="300"/>
      <c r="C21" s="301"/>
      <c r="D21" s="301"/>
      <c r="E21" s="303" t="s">
        <v>1160</v>
      </c>
      <c r="F21" s="299" t="s">
        <v>85</v>
      </c>
      <c r="G21" s="299"/>
      <c r="H21" s="299"/>
      <c r="I21" s="299"/>
      <c r="J21" s="299"/>
      <c r="K21" s="297"/>
    </row>
    <row r="22" s="1" customFormat="1" ht="15" customHeight="1">
      <c r="B22" s="300"/>
      <c r="C22" s="301"/>
      <c r="D22" s="301"/>
      <c r="E22" s="303" t="s">
        <v>1161</v>
      </c>
      <c r="F22" s="299" t="s">
        <v>1162</v>
      </c>
      <c r="G22" s="299"/>
      <c r="H22" s="299"/>
      <c r="I22" s="299"/>
      <c r="J22" s="299"/>
      <c r="K22" s="297"/>
    </row>
    <row r="23" s="1" customFormat="1" ht="15" customHeight="1">
      <c r="B23" s="300"/>
      <c r="C23" s="301"/>
      <c r="D23" s="301"/>
      <c r="E23" s="303" t="s">
        <v>1163</v>
      </c>
      <c r="F23" s="299" t="s">
        <v>1164</v>
      </c>
      <c r="G23" s="299"/>
      <c r="H23" s="299"/>
      <c r="I23" s="299"/>
      <c r="J23" s="299"/>
      <c r="K23" s="297"/>
    </row>
    <row r="24" s="1" customFormat="1" ht="12.75" customHeight="1">
      <c r="B24" s="300"/>
      <c r="C24" s="301"/>
      <c r="D24" s="301"/>
      <c r="E24" s="301"/>
      <c r="F24" s="301"/>
      <c r="G24" s="301"/>
      <c r="H24" s="301"/>
      <c r="I24" s="301"/>
      <c r="J24" s="301"/>
      <c r="K24" s="297"/>
    </row>
    <row r="25" s="1" customFormat="1" ht="15" customHeight="1">
      <c r="B25" s="300"/>
      <c r="C25" s="299" t="s">
        <v>1165</v>
      </c>
      <c r="D25" s="299"/>
      <c r="E25" s="299"/>
      <c r="F25" s="299"/>
      <c r="G25" s="299"/>
      <c r="H25" s="299"/>
      <c r="I25" s="299"/>
      <c r="J25" s="299"/>
      <c r="K25" s="297"/>
    </row>
    <row r="26" s="1" customFormat="1" ht="15" customHeight="1">
      <c r="B26" s="300"/>
      <c r="C26" s="299" t="s">
        <v>1166</v>
      </c>
      <c r="D26" s="299"/>
      <c r="E26" s="299"/>
      <c r="F26" s="299"/>
      <c r="G26" s="299"/>
      <c r="H26" s="299"/>
      <c r="I26" s="299"/>
      <c r="J26" s="299"/>
      <c r="K26" s="297"/>
    </row>
    <row r="27" s="1" customFormat="1" ht="15" customHeight="1">
      <c r="B27" s="300"/>
      <c r="C27" s="299"/>
      <c r="D27" s="299" t="s">
        <v>1167</v>
      </c>
      <c r="E27" s="299"/>
      <c r="F27" s="299"/>
      <c r="G27" s="299"/>
      <c r="H27" s="299"/>
      <c r="I27" s="299"/>
      <c r="J27" s="299"/>
      <c r="K27" s="297"/>
    </row>
    <row r="28" s="1" customFormat="1" ht="15" customHeight="1">
      <c r="B28" s="300"/>
      <c r="C28" s="301"/>
      <c r="D28" s="299" t="s">
        <v>1168</v>
      </c>
      <c r="E28" s="299"/>
      <c r="F28" s="299"/>
      <c r="G28" s="299"/>
      <c r="H28" s="299"/>
      <c r="I28" s="299"/>
      <c r="J28" s="299"/>
      <c r="K28" s="297"/>
    </row>
    <row r="29" s="1" customFormat="1" ht="12.75" customHeight="1">
      <c r="B29" s="300"/>
      <c r="C29" s="301"/>
      <c r="D29" s="301"/>
      <c r="E29" s="301"/>
      <c r="F29" s="301"/>
      <c r="G29" s="301"/>
      <c r="H29" s="301"/>
      <c r="I29" s="301"/>
      <c r="J29" s="301"/>
      <c r="K29" s="297"/>
    </row>
    <row r="30" s="1" customFormat="1" ht="15" customHeight="1">
      <c r="B30" s="300"/>
      <c r="C30" s="301"/>
      <c r="D30" s="299" t="s">
        <v>1169</v>
      </c>
      <c r="E30" s="299"/>
      <c r="F30" s="299"/>
      <c r="G30" s="299"/>
      <c r="H30" s="299"/>
      <c r="I30" s="299"/>
      <c r="J30" s="299"/>
      <c r="K30" s="297"/>
    </row>
    <row r="31" s="1" customFormat="1" ht="15" customHeight="1">
      <c r="B31" s="300"/>
      <c r="C31" s="301"/>
      <c r="D31" s="299" t="s">
        <v>1170</v>
      </c>
      <c r="E31" s="299"/>
      <c r="F31" s="299"/>
      <c r="G31" s="299"/>
      <c r="H31" s="299"/>
      <c r="I31" s="299"/>
      <c r="J31" s="299"/>
      <c r="K31" s="297"/>
    </row>
    <row r="32" s="1" customFormat="1" ht="12.75" customHeight="1">
      <c r="B32" s="300"/>
      <c r="C32" s="301"/>
      <c r="D32" s="301"/>
      <c r="E32" s="301"/>
      <c r="F32" s="301"/>
      <c r="G32" s="301"/>
      <c r="H32" s="301"/>
      <c r="I32" s="301"/>
      <c r="J32" s="301"/>
      <c r="K32" s="297"/>
    </row>
    <row r="33" s="1" customFormat="1" ht="15" customHeight="1">
      <c r="B33" s="300"/>
      <c r="C33" s="301"/>
      <c r="D33" s="299" t="s">
        <v>1171</v>
      </c>
      <c r="E33" s="299"/>
      <c r="F33" s="299"/>
      <c r="G33" s="299"/>
      <c r="H33" s="299"/>
      <c r="I33" s="299"/>
      <c r="J33" s="299"/>
      <c r="K33" s="297"/>
    </row>
    <row r="34" s="1" customFormat="1" ht="15" customHeight="1">
      <c r="B34" s="300"/>
      <c r="C34" s="301"/>
      <c r="D34" s="299" t="s">
        <v>1172</v>
      </c>
      <c r="E34" s="299"/>
      <c r="F34" s="299"/>
      <c r="G34" s="299"/>
      <c r="H34" s="299"/>
      <c r="I34" s="299"/>
      <c r="J34" s="299"/>
      <c r="K34" s="297"/>
    </row>
    <row r="35" s="1" customFormat="1" ht="15" customHeight="1">
      <c r="B35" s="300"/>
      <c r="C35" s="301"/>
      <c r="D35" s="299" t="s">
        <v>1173</v>
      </c>
      <c r="E35" s="299"/>
      <c r="F35" s="299"/>
      <c r="G35" s="299"/>
      <c r="H35" s="299"/>
      <c r="I35" s="299"/>
      <c r="J35" s="299"/>
      <c r="K35" s="297"/>
    </row>
    <row r="36" s="1" customFormat="1" ht="15" customHeight="1">
      <c r="B36" s="300"/>
      <c r="C36" s="301"/>
      <c r="D36" s="299"/>
      <c r="E36" s="302" t="s">
        <v>104</v>
      </c>
      <c r="F36" s="299"/>
      <c r="G36" s="299" t="s">
        <v>1174</v>
      </c>
      <c r="H36" s="299"/>
      <c r="I36" s="299"/>
      <c r="J36" s="299"/>
      <c r="K36" s="297"/>
    </row>
    <row r="37" s="1" customFormat="1" ht="30.75" customHeight="1">
      <c r="B37" s="300"/>
      <c r="C37" s="301"/>
      <c r="D37" s="299"/>
      <c r="E37" s="302" t="s">
        <v>1175</v>
      </c>
      <c r="F37" s="299"/>
      <c r="G37" s="299" t="s">
        <v>1176</v>
      </c>
      <c r="H37" s="299"/>
      <c r="I37" s="299"/>
      <c r="J37" s="299"/>
      <c r="K37" s="297"/>
    </row>
    <row r="38" s="1" customFormat="1" ht="15" customHeight="1">
      <c r="B38" s="300"/>
      <c r="C38" s="301"/>
      <c r="D38" s="299"/>
      <c r="E38" s="302" t="s">
        <v>51</v>
      </c>
      <c r="F38" s="299"/>
      <c r="G38" s="299" t="s">
        <v>1177</v>
      </c>
      <c r="H38" s="299"/>
      <c r="I38" s="299"/>
      <c r="J38" s="299"/>
      <c r="K38" s="297"/>
    </row>
    <row r="39" s="1" customFormat="1" ht="15" customHeight="1">
      <c r="B39" s="300"/>
      <c r="C39" s="301"/>
      <c r="D39" s="299"/>
      <c r="E39" s="302" t="s">
        <v>52</v>
      </c>
      <c r="F39" s="299"/>
      <c r="G39" s="299" t="s">
        <v>1178</v>
      </c>
      <c r="H39" s="299"/>
      <c r="I39" s="299"/>
      <c r="J39" s="299"/>
      <c r="K39" s="297"/>
    </row>
    <row r="40" s="1" customFormat="1" ht="15" customHeight="1">
      <c r="B40" s="300"/>
      <c r="C40" s="301"/>
      <c r="D40" s="299"/>
      <c r="E40" s="302" t="s">
        <v>105</v>
      </c>
      <c r="F40" s="299"/>
      <c r="G40" s="299" t="s">
        <v>1179</v>
      </c>
      <c r="H40" s="299"/>
      <c r="I40" s="299"/>
      <c r="J40" s="299"/>
      <c r="K40" s="297"/>
    </row>
    <row r="41" s="1" customFormat="1" ht="15" customHeight="1">
      <c r="B41" s="300"/>
      <c r="C41" s="301"/>
      <c r="D41" s="299"/>
      <c r="E41" s="302" t="s">
        <v>106</v>
      </c>
      <c r="F41" s="299"/>
      <c r="G41" s="299" t="s">
        <v>1180</v>
      </c>
      <c r="H41" s="299"/>
      <c r="I41" s="299"/>
      <c r="J41" s="299"/>
      <c r="K41" s="297"/>
    </row>
    <row r="42" s="1" customFormat="1" ht="15" customHeight="1">
      <c r="B42" s="300"/>
      <c r="C42" s="301"/>
      <c r="D42" s="299"/>
      <c r="E42" s="302" t="s">
        <v>1181</v>
      </c>
      <c r="F42" s="299"/>
      <c r="G42" s="299" t="s">
        <v>1182</v>
      </c>
      <c r="H42" s="299"/>
      <c r="I42" s="299"/>
      <c r="J42" s="299"/>
      <c r="K42" s="297"/>
    </row>
    <row r="43" s="1" customFormat="1" ht="15" customHeight="1">
      <c r="B43" s="300"/>
      <c r="C43" s="301"/>
      <c r="D43" s="299"/>
      <c r="E43" s="302"/>
      <c r="F43" s="299"/>
      <c r="G43" s="299" t="s">
        <v>1183</v>
      </c>
      <c r="H43" s="299"/>
      <c r="I43" s="299"/>
      <c r="J43" s="299"/>
      <c r="K43" s="297"/>
    </row>
    <row r="44" s="1" customFormat="1" ht="15" customHeight="1">
      <c r="B44" s="300"/>
      <c r="C44" s="301"/>
      <c r="D44" s="299"/>
      <c r="E44" s="302" t="s">
        <v>1184</v>
      </c>
      <c r="F44" s="299"/>
      <c r="G44" s="299" t="s">
        <v>1185</v>
      </c>
      <c r="H44" s="299"/>
      <c r="I44" s="299"/>
      <c r="J44" s="299"/>
      <c r="K44" s="297"/>
    </row>
    <row r="45" s="1" customFormat="1" ht="15" customHeight="1">
      <c r="B45" s="300"/>
      <c r="C45" s="301"/>
      <c r="D45" s="299"/>
      <c r="E45" s="302" t="s">
        <v>108</v>
      </c>
      <c r="F45" s="299"/>
      <c r="G45" s="299" t="s">
        <v>1186</v>
      </c>
      <c r="H45" s="299"/>
      <c r="I45" s="299"/>
      <c r="J45" s="299"/>
      <c r="K45" s="297"/>
    </row>
    <row r="46" s="1" customFormat="1" ht="12.75" customHeight="1">
      <c r="B46" s="300"/>
      <c r="C46" s="301"/>
      <c r="D46" s="299"/>
      <c r="E46" s="299"/>
      <c r="F46" s="299"/>
      <c r="G46" s="299"/>
      <c r="H46" s="299"/>
      <c r="I46" s="299"/>
      <c r="J46" s="299"/>
      <c r="K46" s="297"/>
    </row>
    <row r="47" s="1" customFormat="1" ht="15" customHeight="1">
      <c r="B47" s="300"/>
      <c r="C47" s="301"/>
      <c r="D47" s="299" t="s">
        <v>1187</v>
      </c>
      <c r="E47" s="299"/>
      <c r="F47" s="299"/>
      <c r="G47" s="299"/>
      <c r="H47" s="299"/>
      <c r="I47" s="299"/>
      <c r="J47" s="299"/>
      <c r="K47" s="297"/>
    </row>
    <row r="48" s="1" customFormat="1" ht="15" customHeight="1">
      <c r="B48" s="300"/>
      <c r="C48" s="301"/>
      <c r="D48" s="301"/>
      <c r="E48" s="299" t="s">
        <v>1188</v>
      </c>
      <c r="F48" s="299"/>
      <c r="G48" s="299"/>
      <c r="H48" s="299"/>
      <c r="I48" s="299"/>
      <c r="J48" s="299"/>
      <c r="K48" s="297"/>
    </row>
    <row r="49" s="1" customFormat="1" ht="15" customHeight="1">
      <c r="B49" s="300"/>
      <c r="C49" s="301"/>
      <c r="D49" s="301"/>
      <c r="E49" s="299" t="s">
        <v>1189</v>
      </c>
      <c r="F49" s="299"/>
      <c r="G49" s="299"/>
      <c r="H49" s="299"/>
      <c r="I49" s="299"/>
      <c r="J49" s="299"/>
      <c r="K49" s="297"/>
    </row>
    <row r="50" s="1" customFormat="1" ht="15" customHeight="1">
      <c r="B50" s="300"/>
      <c r="C50" s="301"/>
      <c r="D50" s="301"/>
      <c r="E50" s="299" t="s">
        <v>1190</v>
      </c>
      <c r="F50" s="299"/>
      <c r="G50" s="299"/>
      <c r="H50" s="299"/>
      <c r="I50" s="299"/>
      <c r="J50" s="299"/>
      <c r="K50" s="297"/>
    </row>
    <row r="51" s="1" customFormat="1" ht="15" customHeight="1">
      <c r="B51" s="300"/>
      <c r="C51" s="301"/>
      <c r="D51" s="299" t="s">
        <v>1191</v>
      </c>
      <c r="E51" s="299"/>
      <c r="F51" s="299"/>
      <c r="G51" s="299"/>
      <c r="H51" s="299"/>
      <c r="I51" s="299"/>
      <c r="J51" s="299"/>
      <c r="K51" s="297"/>
    </row>
    <row r="52" s="1" customFormat="1" ht="25.5" customHeight="1">
      <c r="B52" s="295"/>
      <c r="C52" s="296" t="s">
        <v>1192</v>
      </c>
      <c r="D52" s="296"/>
      <c r="E52" s="296"/>
      <c r="F52" s="296"/>
      <c r="G52" s="296"/>
      <c r="H52" s="296"/>
      <c r="I52" s="296"/>
      <c r="J52" s="296"/>
      <c r="K52" s="297"/>
    </row>
    <row r="53" s="1" customFormat="1" ht="5.25" customHeight="1">
      <c r="B53" s="295"/>
      <c r="C53" s="298"/>
      <c r="D53" s="298"/>
      <c r="E53" s="298"/>
      <c r="F53" s="298"/>
      <c r="G53" s="298"/>
      <c r="H53" s="298"/>
      <c r="I53" s="298"/>
      <c r="J53" s="298"/>
      <c r="K53" s="297"/>
    </row>
    <row r="54" s="1" customFormat="1" ht="15" customHeight="1">
      <c r="B54" s="295"/>
      <c r="C54" s="299" t="s">
        <v>1193</v>
      </c>
      <c r="D54" s="299"/>
      <c r="E54" s="299"/>
      <c r="F54" s="299"/>
      <c r="G54" s="299"/>
      <c r="H54" s="299"/>
      <c r="I54" s="299"/>
      <c r="J54" s="299"/>
      <c r="K54" s="297"/>
    </row>
    <row r="55" s="1" customFormat="1" ht="15" customHeight="1">
      <c r="B55" s="295"/>
      <c r="C55" s="299" t="s">
        <v>1194</v>
      </c>
      <c r="D55" s="299"/>
      <c r="E55" s="299"/>
      <c r="F55" s="299"/>
      <c r="G55" s="299"/>
      <c r="H55" s="299"/>
      <c r="I55" s="299"/>
      <c r="J55" s="299"/>
      <c r="K55" s="297"/>
    </row>
    <row r="56" s="1" customFormat="1" ht="12.75" customHeight="1">
      <c r="B56" s="295"/>
      <c r="C56" s="299"/>
      <c r="D56" s="299"/>
      <c r="E56" s="299"/>
      <c r="F56" s="299"/>
      <c r="G56" s="299"/>
      <c r="H56" s="299"/>
      <c r="I56" s="299"/>
      <c r="J56" s="299"/>
      <c r="K56" s="297"/>
    </row>
    <row r="57" s="1" customFormat="1" ht="15" customHeight="1">
      <c r="B57" s="295"/>
      <c r="C57" s="299" t="s">
        <v>1195</v>
      </c>
      <c r="D57" s="299"/>
      <c r="E57" s="299"/>
      <c r="F57" s="299"/>
      <c r="G57" s="299"/>
      <c r="H57" s="299"/>
      <c r="I57" s="299"/>
      <c r="J57" s="299"/>
      <c r="K57" s="297"/>
    </row>
    <row r="58" s="1" customFormat="1" ht="15" customHeight="1">
      <c r="B58" s="295"/>
      <c r="C58" s="301"/>
      <c r="D58" s="299" t="s">
        <v>1196</v>
      </c>
      <c r="E58" s="299"/>
      <c r="F58" s="299"/>
      <c r="G58" s="299"/>
      <c r="H58" s="299"/>
      <c r="I58" s="299"/>
      <c r="J58" s="299"/>
      <c r="K58" s="297"/>
    </row>
    <row r="59" s="1" customFormat="1" ht="15" customHeight="1">
      <c r="B59" s="295"/>
      <c r="C59" s="301"/>
      <c r="D59" s="299" t="s">
        <v>1197</v>
      </c>
      <c r="E59" s="299"/>
      <c r="F59" s="299"/>
      <c r="G59" s="299"/>
      <c r="H59" s="299"/>
      <c r="I59" s="299"/>
      <c r="J59" s="299"/>
      <c r="K59" s="297"/>
    </row>
    <row r="60" s="1" customFormat="1" ht="15" customHeight="1">
      <c r="B60" s="295"/>
      <c r="C60" s="301"/>
      <c r="D60" s="299" t="s">
        <v>1198</v>
      </c>
      <c r="E60" s="299"/>
      <c r="F60" s="299"/>
      <c r="G60" s="299"/>
      <c r="H60" s="299"/>
      <c r="I60" s="299"/>
      <c r="J60" s="299"/>
      <c r="K60" s="297"/>
    </row>
    <row r="61" s="1" customFormat="1" ht="15" customHeight="1">
      <c r="B61" s="295"/>
      <c r="C61" s="301"/>
      <c r="D61" s="299" t="s">
        <v>1199</v>
      </c>
      <c r="E61" s="299"/>
      <c r="F61" s="299"/>
      <c r="G61" s="299"/>
      <c r="H61" s="299"/>
      <c r="I61" s="299"/>
      <c r="J61" s="299"/>
      <c r="K61" s="297"/>
    </row>
    <row r="62" s="1" customFormat="1" ht="15" customHeight="1">
      <c r="B62" s="295"/>
      <c r="C62" s="301"/>
      <c r="D62" s="304" t="s">
        <v>1200</v>
      </c>
      <c r="E62" s="304"/>
      <c r="F62" s="304"/>
      <c r="G62" s="304"/>
      <c r="H62" s="304"/>
      <c r="I62" s="304"/>
      <c r="J62" s="304"/>
      <c r="K62" s="297"/>
    </row>
    <row r="63" s="1" customFormat="1" ht="15" customHeight="1">
      <c r="B63" s="295"/>
      <c r="C63" s="301"/>
      <c r="D63" s="299" t="s">
        <v>1201</v>
      </c>
      <c r="E63" s="299"/>
      <c r="F63" s="299"/>
      <c r="G63" s="299"/>
      <c r="H63" s="299"/>
      <c r="I63" s="299"/>
      <c r="J63" s="299"/>
      <c r="K63" s="297"/>
    </row>
    <row r="64" s="1" customFormat="1" ht="12.75" customHeight="1">
      <c r="B64" s="295"/>
      <c r="C64" s="301"/>
      <c r="D64" s="301"/>
      <c r="E64" s="305"/>
      <c r="F64" s="301"/>
      <c r="G64" s="301"/>
      <c r="H64" s="301"/>
      <c r="I64" s="301"/>
      <c r="J64" s="301"/>
      <c r="K64" s="297"/>
    </row>
    <row r="65" s="1" customFormat="1" ht="15" customHeight="1">
      <c r="B65" s="295"/>
      <c r="C65" s="301"/>
      <c r="D65" s="299" t="s">
        <v>1202</v>
      </c>
      <c r="E65" s="299"/>
      <c r="F65" s="299"/>
      <c r="G65" s="299"/>
      <c r="H65" s="299"/>
      <c r="I65" s="299"/>
      <c r="J65" s="299"/>
      <c r="K65" s="297"/>
    </row>
    <row r="66" s="1" customFormat="1" ht="15" customHeight="1">
      <c r="B66" s="295"/>
      <c r="C66" s="301"/>
      <c r="D66" s="304" t="s">
        <v>1203</v>
      </c>
      <c r="E66" s="304"/>
      <c r="F66" s="304"/>
      <c r="G66" s="304"/>
      <c r="H66" s="304"/>
      <c r="I66" s="304"/>
      <c r="J66" s="304"/>
      <c r="K66" s="297"/>
    </row>
    <row r="67" s="1" customFormat="1" ht="15" customHeight="1">
      <c r="B67" s="295"/>
      <c r="C67" s="301"/>
      <c r="D67" s="299" t="s">
        <v>1204</v>
      </c>
      <c r="E67" s="299"/>
      <c r="F67" s="299"/>
      <c r="G67" s="299"/>
      <c r="H67" s="299"/>
      <c r="I67" s="299"/>
      <c r="J67" s="299"/>
      <c r="K67" s="297"/>
    </row>
    <row r="68" s="1" customFormat="1" ht="15" customHeight="1">
      <c r="B68" s="295"/>
      <c r="C68" s="301"/>
      <c r="D68" s="299" t="s">
        <v>1205</v>
      </c>
      <c r="E68" s="299"/>
      <c r="F68" s="299"/>
      <c r="G68" s="299"/>
      <c r="H68" s="299"/>
      <c r="I68" s="299"/>
      <c r="J68" s="299"/>
      <c r="K68" s="297"/>
    </row>
    <row r="69" s="1" customFormat="1" ht="15" customHeight="1">
      <c r="B69" s="295"/>
      <c r="C69" s="301"/>
      <c r="D69" s="299" t="s">
        <v>1206</v>
      </c>
      <c r="E69" s="299"/>
      <c r="F69" s="299"/>
      <c r="G69" s="299"/>
      <c r="H69" s="299"/>
      <c r="I69" s="299"/>
      <c r="J69" s="299"/>
      <c r="K69" s="297"/>
    </row>
    <row r="70" s="1" customFormat="1" ht="15" customHeight="1">
      <c r="B70" s="295"/>
      <c r="C70" s="301"/>
      <c r="D70" s="299" t="s">
        <v>1207</v>
      </c>
      <c r="E70" s="299"/>
      <c r="F70" s="299"/>
      <c r="G70" s="299"/>
      <c r="H70" s="299"/>
      <c r="I70" s="299"/>
      <c r="J70" s="299"/>
      <c r="K70" s="297"/>
    </row>
    <row r="71" s="1" customFormat="1" ht="12.75" customHeight="1">
      <c r="B71" s="306"/>
      <c r="C71" s="307"/>
      <c r="D71" s="307"/>
      <c r="E71" s="307"/>
      <c r="F71" s="307"/>
      <c r="G71" s="307"/>
      <c r="H71" s="307"/>
      <c r="I71" s="307"/>
      <c r="J71" s="307"/>
      <c r="K71" s="308"/>
    </row>
    <row r="72" s="1" customFormat="1" ht="18.75" customHeight="1">
      <c r="B72" s="309"/>
      <c r="C72" s="309"/>
      <c r="D72" s="309"/>
      <c r="E72" s="309"/>
      <c r="F72" s="309"/>
      <c r="G72" s="309"/>
      <c r="H72" s="309"/>
      <c r="I72" s="309"/>
      <c r="J72" s="309"/>
      <c r="K72" s="310"/>
    </row>
    <row r="73" s="1" customFormat="1" ht="18.75" customHeight="1">
      <c r="B73" s="310"/>
      <c r="C73" s="310"/>
      <c r="D73" s="310"/>
      <c r="E73" s="310"/>
      <c r="F73" s="310"/>
      <c r="G73" s="310"/>
      <c r="H73" s="310"/>
      <c r="I73" s="310"/>
      <c r="J73" s="310"/>
      <c r="K73" s="310"/>
    </row>
    <row r="74" s="1" customFormat="1" ht="7.5" customHeight="1">
      <c r="B74" s="311"/>
      <c r="C74" s="312"/>
      <c r="D74" s="312"/>
      <c r="E74" s="312"/>
      <c r="F74" s="312"/>
      <c r="G74" s="312"/>
      <c r="H74" s="312"/>
      <c r="I74" s="312"/>
      <c r="J74" s="312"/>
      <c r="K74" s="313"/>
    </row>
    <row r="75" s="1" customFormat="1" ht="45" customHeight="1">
      <c r="B75" s="314"/>
      <c r="C75" s="315" t="s">
        <v>1208</v>
      </c>
      <c r="D75" s="315"/>
      <c r="E75" s="315"/>
      <c r="F75" s="315"/>
      <c r="G75" s="315"/>
      <c r="H75" s="315"/>
      <c r="I75" s="315"/>
      <c r="J75" s="315"/>
      <c r="K75" s="316"/>
    </row>
    <row r="76" s="1" customFormat="1" ht="17.25" customHeight="1">
      <c r="B76" s="314"/>
      <c r="C76" s="317" t="s">
        <v>1209</v>
      </c>
      <c r="D76" s="317"/>
      <c r="E76" s="317"/>
      <c r="F76" s="317" t="s">
        <v>1210</v>
      </c>
      <c r="G76" s="318"/>
      <c r="H76" s="317" t="s">
        <v>52</v>
      </c>
      <c r="I76" s="317" t="s">
        <v>55</v>
      </c>
      <c r="J76" s="317" t="s">
        <v>1211</v>
      </c>
      <c r="K76" s="316"/>
    </row>
    <row r="77" s="1" customFormat="1" ht="17.25" customHeight="1">
      <c r="B77" s="314"/>
      <c r="C77" s="319" t="s">
        <v>1212</v>
      </c>
      <c r="D77" s="319"/>
      <c r="E77" s="319"/>
      <c r="F77" s="320" t="s">
        <v>1213</v>
      </c>
      <c r="G77" s="321"/>
      <c r="H77" s="319"/>
      <c r="I77" s="319"/>
      <c r="J77" s="319" t="s">
        <v>1214</v>
      </c>
      <c r="K77" s="316"/>
    </row>
    <row r="78" s="1" customFormat="1" ht="5.25" customHeight="1">
      <c r="B78" s="314"/>
      <c r="C78" s="322"/>
      <c r="D78" s="322"/>
      <c r="E78" s="322"/>
      <c r="F78" s="322"/>
      <c r="G78" s="323"/>
      <c r="H78" s="322"/>
      <c r="I78" s="322"/>
      <c r="J78" s="322"/>
      <c r="K78" s="316"/>
    </row>
    <row r="79" s="1" customFormat="1" ht="15" customHeight="1">
      <c r="B79" s="314"/>
      <c r="C79" s="302" t="s">
        <v>51</v>
      </c>
      <c r="D79" s="324"/>
      <c r="E79" s="324"/>
      <c r="F79" s="325" t="s">
        <v>1215</v>
      </c>
      <c r="G79" s="326"/>
      <c r="H79" s="302" t="s">
        <v>1216</v>
      </c>
      <c r="I79" s="302" t="s">
        <v>1217</v>
      </c>
      <c r="J79" s="302">
        <v>20</v>
      </c>
      <c r="K79" s="316"/>
    </row>
    <row r="80" s="1" customFormat="1" ht="15" customHeight="1">
      <c r="B80" s="314"/>
      <c r="C80" s="302" t="s">
        <v>1218</v>
      </c>
      <c r="D80" s="302"/>
      <c r="E80" s="302"/>
      <c r="F80" s="325" t="s">
        <v>1215</v>
      </c>
      <c r="G80" s="326"/>
      <c r="H80" s="302" t="s">
        <v>1219</v>
      </c>
      <c r="I80" s="302" t="s">
        <v>1217</v>
      </c>
      <c r="J80" s="302">
        <v>120</v>
      </c>
      <c r="K80" s="316"/>
    </row>
    <row r="81" s="1" customFormat="1" ht="15" customHeight="1">
      <c r="B81" s="327"/>
      <c r="C81" s="302" t="s">
        <v>1220</v>
      </c>
      <c r="D81" s="302"/>
      <c r="E81" s="302"/>
      <c r="F81" s="325" t="s">
        <v>1221</v>
      </c>
      <c r="G81" s="326"/>
      <c r="H81" s="302" t="s">
        <v>1222</v>
      </c>
      <c r="I81" s="302" t="s">
        <v>1217</v>
      </c>
      <c r="J81" s="302">
        <v>50</v>
      </c>
      <c r="K81" s="316"/>
    </row>
    <row r="82" s="1" customFormat="1" ht="15" customHeight="1">
      <c r="B82" s="327"/>
      <c r="C82" s="302" t="s">
        <v>1223</v>
      </c>
      <c r="D82" s="302"/>
      <c r="E82" s="302"/>
      <c r="F82" s="325" t="s">
        <v>1215</v>
      </c>
      <c r="G82" s="326"/>
      <c r="H82" s="302" t="s">
        <v>1224</v>
      </c>
      <c r="I82" s="302" t="s">
        <v>1225</v>
      </c>
      <c r="J82" s="302"/>
      <c r="K82" s="316"/>
    </row>
    <row r="83" s="1" customFormat="1" ht="15" customHeight="1">
      <c r="B83" s="327"/>
      <c r="C83" s="328" t="s">
        <v>1226</v>
      </c>
      <c r="D83" s="328"/>
      <c r="E83" s="328"/>
      <c r="F83" s="329" t="s">
        <v>1221</v>
      </c>
      <c r="G83" s="328"/>
      <c r="H83" s="328" t="s">
        <v>1227</v>
      </c>
      <c r="I83" s="328" t="s">
        <v>1217</v>
      </c>
      <c r="J83" s="328">
        <v>15</v>
      </c>
      <c r="K83" s="316"/>
    </row>
    <row r="84" s="1" customFormat="1" ht="15" customHeight="1">
      <c r="B84" s="327"/>
      <c r="C84" s="328" t="s">
        <v>1228</v>
      </c>
      <c r="D84" s="328"/>
      <c r="E84" s="328"/>
      <c r="F84" s="329" t="s">
        <v>1221</v>
      </c>
      <c r="G84" s="328"/>
      <c r="H84" s="328" t="s">
        <v>1229</v>
      </c>
      <c r="I84" s="328" t="s">
        <v>1217</v>
      </c>
      <c r="J84" s="328">
        <v>15</v>
      </c>
      <c r="K84" s="316"/>
    </row>
    <row r="85" s="1" customFormat="1" ht="15" customHeight="1">
      <c r="B85" s="327"/>
      <c r="C85" s="328" t="s">
        <v>1230</v>
      </c>
      <c r="D85" s="328"/>
      <c r="E85" s="328"/>
      <c r="F85" s="329" t="s">
        <v>1221</v>
      </c>
      <c r="G85" s="328"/>
      <c r="H85" s="328" t="s">
        <v>1231</v>
      </c>
      <c r="I85" s="328" t="s">
        <v>1217</v>
      </c>
      <c r="J85" s="328">
        <v>20</v>
      </c>
      <c r="K85" s="316"/>
    </row>
    <row r="86" s="1" customFormat="1" ht="15" customHeight="1">
      <c r="B86" s="327"/>
      <c r="C86" s="328" t="s">
        <v>1232</v>
      </c>
      <c r="D86" s="328"/>
      <c r="E86" s="328"/>
      <c r="F86" s="329" t="s">
        <v>1221</v>
      </c>
      <c r="G86" s="328"/>
      <c r="H86" s="328" t="s">
        <v>1233</v>
      </c>
      <c r="I86" s="328" t="s">
        <v>1217</v>
      </c>
      <c r="J86" s="328">
        <v>20</v>
      </c>
      <c r="K86" s="316"/>
    </row>
    <row r="87" s="1" customFormat="1" ht="15" customHeight="1">
      <c r="B87" s="327"/>
      <c r="C87" s="302" t="s">
        <v>1234</v>
      </c>
      <c r="D87" s="302"/>
      <c r="E87" s="302"/>
      <c r="F87" s="325" t="s">
        <v>1221</v>
      </c>
      <c r="G87" s="326"/>
      <c r="H87" s="302" t="s">
        <v>1235</v>
      </c>
      <c r="I87" s="302" t="s">
        <v>1217</v>
      </c>
      <c r="J87" s="302">
        <v>50</v>
      </c>
      <c r="K87" s="316"/>
    </row>
    <row r="88" s="1" customFormat="1" ht="15" customHeight="1">
      <c r="B88" s="327"/>
      <c r="C88" s="302" t="s">
        <v>1236</v>
      </c>
      <c r="D88" s="302"/>
      <c r="E88" s="302"/>
      <c r="F88" s="325" t="s">
        <v>1221</v>
      </c>
      <c r="G88" s="326"/>
      <c r="H88" s="302" t="s">
        <v>1237</v>
      </c>
      <c r="I88" s="302" t="s">
        <v>1217</v>
      </c>
      <c r="J88" s="302">
        <v>20</v>
      </c>
      <c r="K88" s="316"/>
    </row>
    <row r="89" s="1" customFormat="1" ht="15" customHeight="1">
      <c r="B89" s="327"/>
      <c r="C89" s="302" t="s">
        <v>1238</v>
      </c>
      <c r="D89" s="302"/>
      <c r="E89" s="302"/>
      <c r="F89" s="325" t="s">
        <v>1221</v>
      </c>
      <c r="G89" s="326"/>
      <c r="H89" s="302" t="s">
        <v>1239</v>
      </c>
      <c r="I89" s="302" t="s">
        <v>1217</v>
      </c>
      <c r="J89" s="302">
        <v>20</v>
      </c>
      <c r="K89" s="316"/>
    </row>
    <row r="90" s="1" customFormat="1" ht="15" customHeight="1">
      <c r="B90" s="327"/>
      <c r="C90" s="302" t="s">
        <v>1240</v>
      </c>
      <c r="D90" s="302"/>
      <c r="E90" s="302"/>
      <c r="F90" s="325" t="s">
        <v>1221</v>
      </c>
      <c r="G90" s="326"/>
      <c r="H90" s="302" t="s">
        <v>1241</v>
      </c>
      <c r="I90" s="302" t="s">
        <v>1217</v>
      </c>
      <c r="J90" s="302">
        <v>50</v>
      </c>
      <c r="K90" s="316"/>
    </row>
    <row r="91" s="1" customFormat="1" ht="15" customHeight="1">
      <c r="B91" s="327"/>
      <c r="C91" s="302" t="s">
        <v>1242</v>
      </c>
      <c r="D91" s="302"/>
      <c r="E91" s="302"/>
      <c r="F91" s="325" t="s">
        <v>1221</v>
      </c>
      <c r="G91" s="326"/>
      <c r="H91" s="302" t="s">
        <v>1242</v>
      </c>
      <c r="I91" s="302" t="s">
        <v>1217</v>
      </c>
      <c r="J91" s="302">
        <v>50</v>
      </c>
      <c r="K91" s="316"/>
    </row>
    <row r="92" s="1" customFormat="1" ht="15" customHeight="1">
      <c r="B92" s="327"/>
      <c r="C92" s="302" t="s">
        <v>1243</v>
      </c>
      <c r="D92" s="302"/>
      <c r="E92" s="302"/>
      <c r="F92" s="325" t="s">
        <v>1221</v>
      </c>
      <c r="G92" s="326"/>
      <c r="H92" s="302" t="s">
        <v>1244</v>
      </c>
      <c r="I92" s="302" t="s">
        <v>1217</v>
      </c>
      <c r="J92" s="302">
        <v>255</v>
      </c>
      <c r="K92" s="316"/>
    </row>
    <row r="93" s="1" customFormat="1" ht="15" customHeight="1">
      <c r="B93" s="327"/>
      <c r="C93" s="302" t="s">
        <v>1245</v>
      </c>
      <c r="D93" s="302"/>
      <c r="E93" s="302"/>
      <c r="F93" s="325" t="s">
        <v>1215</v>
      </c>
      <c r="G93" s="326"/>
      <c r="H93" s="302" t="s">
        <v>1246</v>
      </c>
      <c r="I93" s="302" t="s">
        <v>1247</v>
      </c>
      <c r="J93" s="302"/>
      <c r="K93" s="316"/>
    </row>
    <row r="94" s="1" customFormat="1" ht="15" customHeight="1">
      <c r="B94" s="327"/>
      <c r="C94" s="302" t="s">
        <v>1248</v>
      </c>
      <c r="D94" s="302"/>
      <c r="E94" s="302"/>
      <c r="F94" s="325" t="s">
        <v>1215</v>
      </c>
      <c r="G94" s="326"/>
      <c r="H94" s="302" t="s">
        <v>1249</v>
      </c>
      <c r="I94" s="302" t="s">
        <v>1250</v>
      </c>
      <c r="J94" s="302"/>
      <c r="K94" s="316"/>
    </row>
    <row r="95" s="1" customFormat="1" ht="15" customHeight="1">
      <c r="B95" s="327"/>
      <c r="C95" s="302" t="s">
        <v>1251</v>
      </c>
      <c r="D95" s="302"/>
      <c r="E95" s="302"/>
      <c r="F95" s="325" t="s">
        <v>1215</v>
      </c>
      <c r="G95" s="326"/>
      <c r="H95" s="302" t="s">
        <v>1251</v>
      </c>
      <c r="I95" s="302" t="s">
        <v>1250</v>
      </c>
      <c r="J95" s="302"/>
      <c r="K95" s="316"/>
    </row>
    <row r="96" s="1" customFormat="1" ht="15" customHeight="1">
      <c r="B96" s="327"/>
      <c r="C96" s="302" t="s">
        <v>36</v>
      </c>
      <c r="D96" s="302"/>
      <c r="E96" s="302"/>
      <c r="F96" s="325" t="s">
        <v>1215</v>
      </c>
      <c r="G96" s="326"/>
      <c r="H96" s="302" t="s">
        <v>1252</v>
      </c>
      <c r="I96" s="302" t="s">
        <v>1250</v>
      </c>
      <c r="J96" s="302"/>
      <c r="K96" s="316"/>
    </row>
    <row r="97" s="1" customFormat="1" ht="15" customHeight="1">
      <c r="B97" s="327"/>
      <c r="C97" s="302" t="s">
        <v>46</v>
      </c>
      <c r="D97" s="302"/>
      <c r="E97" s="302"/>
      <c r="F97" s="325" t="s">
        <v>1215</v>
      </c>
      <c r="G97" s="326"/>
      <c r="H97" s="302" t="s">
        <v>1253</v>
      </c>
      <c r="I97" s="302" t="s">
        <v>1250</v>
      </c>
      <c r="J97" s="302"/>
      <c r="K97" s="316"/>
    </row>
    <row r="98" s="1" customFormat="1" ht="15" customHeight="1">
      <c r="B98" s="330"/>
      <c r="C98" s="331"/>
      <c r="D98" s="331"/>
      <c r="E98" s="331"/>
      <c r="F98" s="331"/>
      <c r="G98" s="331"/>
      <c r="H98" s="331"/>
      <c r="I98" s="331"/>
      <c r="J98" s="331"/>
      <c r="K98" s="332"/>
    </row>
    <row r="99" s="1" customFormat="1" ht="18.75" customHeight="1">
      <c r="B99" s="333"/>
      <c r="C99" s="334"/>
      <c r="D99" s="334"/>
      <c r="E99" s="334"/>
      <c r="F99" s="334"/>
      <c r="G99" s="334"/>
      <c r="H99" s="334"/>
      <c r="I99" s="334"/>
      <c r="J99" s="334"/>
      <c r="K99" s="333"/>
    </row>
    <row r="100" s="1" customFormat="1" ht="18.75" customHeight="1">
      <c r="B100" s="310"/>
      <c r="C100" s="310"/>
      <c r="D100" s="310"/>
      <c r="E100" s="310"/>
      <c r="F100" s="310"/>
      <c r="G100" s="310"/>
      <c r="H100" s="310"/>
      <c r="I100" s="310"/>
      <c r="J100" s="310"/>
      <c r="K100" s="310"/>
    </row>
    <row r="101" s="1" customFormat="1" ht="7.5" customHeight="1">
      <c r="B101" s="311"/>
      <c r="C101" s="312"/>
      <c r="D101" s="312"/>
      <c r="E101" s="312"/>
      <c r="F101" s="312"/>
      <c r="G101" s="312"/>
      <c r="H101" s="312"/>
      <c r="I101" s="312"/>
      <c r="J101" s="312"/>
      <c r="K101" s="313"/>
    </row>
    <row r="102" s="1" customFormat="1" ht="45" customHeight="1">
      <c r="B102" s="314"/>
      <c r="C102" s="315" t="s">
        <v>1254</v>
      </c>
      <c r="D102" s="315"/>
      <c r="E102" s="315"/>
      <c r="F102" s="315"/>
      <c r="G102" s="315"/>
      <c r="H102" s="315"/>
      <c r="I102" s="315"/>
      <c r="J102" s="315"/>
      <c r="K102" s="316"/>
    </row>
    <row r="103" s="1" customFormat="1" ht="17.25" customHeight="1">
      <c r="B103" s="314"/>
      <c r="C103" s="317" t="s">
        <v>1209</v>
      </c>
      <c r="D103" s="317"/>
      <c r="E103" s="317"/>
      <c r="F103" s="317" t="s">
        <v>1210</v>
      </c>
      <c r="G103" s="318"/>
      <c r="H103" s="317" t="s">
        <v>52</v>
      </c>
      <c r="I103" s="317" t="s">
        <v>55</v>
      </c>
      <c r="J103" s="317" t="s">
        <v>1211</v>
      </c>
      <c r="K103" s="316"/>
    </row>
    <row r="104" s="1" customFormat="1" ht="17.25" customHeight="1">
      <c r="B104" s="314"/>
      <c r="C104" s="319" t="s">
        <v>1212</v>
      </c>
      <c r="D104" s="319"/>
      <c r="E104" s="319"/>
      <c r="F104" s="320" t="s">
        <v>1213</v>
      </c>
      <c r="G104" s="321"/>
      <c r="H104" s="319"/>
      <c r="I104" s="319"/>
      <c r="J104" s="319" t="s">
        <v>1214</v>
      </c>
      <c r="K104" s="316"/>
    </row>
    <row r="105" s="1" customFormat="1" ht="5.25" customHeight="1">
      <c r="B105" s="314"/>
      <c r="C105" s="317"/>
      <c r="D105" s="317"/>
      <c r="E105" s="317"/>
      <c r="F105" s="317"/>
      <c r="G105" s="335"/>
      <c r="H105" s="317"/>
      <c r="I105" s="317"/>
      <c r="J105" s="317"/>
      <c r="K105" s="316"/>
    </row>
    <row r="106" s="1" customFormat="1" ht="15" customHeight="1">
      <c r="B106" s="314"/>
      <c r="C106" s="302" t="s">
        <v>51</v>
      </c>
      <c r="D106" s="324"/>
      <c r="E106" s="324"/>
      <c r="F106" s="325" t="s">
        <v>1215</v>
      </c>
      <c r="G106" s="302"/>
      <c r="H106" s="302" t="s">
        <v>1255</v>
      </c>
      <c r="I106" s="302" t="s">
        <v>1217</v>
      </c>
      <c r="J106" s="302">
        <v>20</v>
      </c>
      <c r="K106" s="316"/>
    </row>
    <row r="107" s="1" customFormat="1" ht="15" customHeight="1">
      <c r="B107" s="314"/>
      <c r="C107" s="302" t="s">
        <v>1218</v>
      </c>
      <c r="D107" s="302"/>
      <c r="E107" s="302"/>
      <c r="F107" s="325" t="s">
        <v>1215</v>
      </c>
      <c r="G107" s="302"/>
      <c r="H107" s="302" t="s">
        <v>1255</v>
      </c>
      <c r="I107" s="302" t="s">
        <v>1217</v>
      </c>
      <c r="J107" s="302">
        <v>120</v>
      </c>
      <c r="K107" s="316"/>
    </row>
    <row r="108" s="1" customFormat="1" ht="15" customHeight="1">
      <c r="B108" s="327"/>
      <c r="C108" s="302" t="s">
        <v>1220</v>
      </c>
      <c r="D108" s="302"/>
      <c r="E108" s="302"/>
      <c r="F108" s="325" t="s">
        <v>1221</v>
      </c>
      <c r="G108" s="302"/>
      <c r="H108" s="302" t="s">
        <v>1255</v>
      </c>
      <c r="I108" s="302" t="s">
        <v>1217</v>
      </c>
      <c r="J108" s="302">
        <v>50</v>
      </c>
      <c r="K108" s="316"/>
    </row>
    <row r="109" s="1" customFormat="1" ht="15" customHeight="1">
      <c r="B109" s="327"/>
      <c r="C109" s="302" t="s">
        <v>1223</v>
      </c>
      <c r="D109" s="302"/>
      <c r="E109" s="302"/>
      <c r="F109" s="325" t="s">
        <v>1215</v>
      </c>
      <c r="G109" s="302"/>
      <c r="H109" s="302" t="s">
        <v>1255</v>
      </c>
      <c r="I109" s="302" t="s">
        <v>1225</v>
      </c>
      <c r="J109" s="302"/>
      <c r="K109" s="316"/>
    </row>
    <row r="110" s="1" customFormat="1" ht="15" customHeight="1">
      <c r="B110" s="327"/>
      <c r="C110" s="302" t="s">
        <v>1234</v>
      </c>
      <c r="D110" s="302"/>
      <c r="E110" s="302"/>
      <c r="F110" s="325" t="s">
        <v>1221</v>
      </c>
      <c r="G110" s="302"/>
      <c r="H110" s="302" t="s">
        <v>1255</v>
      </c>
      <c r="I110" s="302" t="s">
        <v>1217</v>
      </c>
      <c r="J110" s="302">
        <v>50</v>
      </c>
      <c r="K110" s="316"/>
    </row>
    <row r="111" s="1" customFormat="1" ht="15" customHeight="1">
      <c r="B111" s="327"/>
      <c r="C111" s="302" t="s">
        <v>1242</v>
      </c>
      <c r="D111" s="302"/>
      <c r="E111" s="302"/>
      <c r="F111" s="325" t="s">
        <v>1221</v>
      </c>
      <c r="G111" s="302"/>
      <c r="H111" s="302" t="s">
        <v>1255</v>
      </c>
      <c r="I111" s="302" t="s">
        <v>1217</v>
      </c>
      <c r="J111" s="302">
        <v>50</v>
      </c>
      <c r="K111" s="316"/>
    </row>
    <row r="112" s="1" customFormat="1" ht="15" customHeight="1">
      <c r="B112" s="327"/>
      <c r="C112" s="302" t="s">
        <v>1240</v>
      </c>
      <c r="D112" s="302"/>
      <c r="E112" s="302"/>
      <c r="F112" s="325" t="s">
        <v>1221</v>
      </c>
      <c r="G112" s="302"/>
      <c r="H112" s="302" t="s">
        <v>1255</v>
      </c>
      <c r="I112" s="302" t="s">
        <v>1217</v>
      </c>
      <c r="J112" s="302">
        <v>50</v>
      </c>
      <c r="K112" s="316"/>
    </row>
    <row r="113" s="1" customFormat="1" ht="15" customHeight="1">
      <c r="B113" s="327"/>
      <c r="C113" s="302" t="s">
        <v>51</v>
      </c>
      <c r="D113" s="302"/>
      <c r="E113" s="302"/>
      <c r="F113" s="325" t="s">
        <v>1215</v>
      </c>
      <c r="G113" s="302"/>
      <c r="H113" s="302" t="s">
        <v>1256</v>
      </c>
      <c r="I113" s="302" t="s">
        <v>1217</v>
      </c>
      <c r="J113" s="302">
        <v>20</v>
      </c>
      <c r="K113" s="316"/>
    </row>
    <row r="114" s="1" customFormat="1" ht="15" customHeight="1">
      <c r="B114" s="327"/>
      <c r="C114" s="302" t="s">
        <v>1257</v>
      </c>
      <c r="D114" s="302"/>
      <c r="E114" s="302"/>
      <c r="F114" s="325" t="s">
        <v>1215</v>
      </c>
      <c r="G114" s="302"/>
      <c r="H114" s="302" t="s">
        <v>1258</v>
      </c>
      <c r="I114" s="302" t="s">
        <v>1217</v>
      </c>
      <c r="J114" s="302">
        <v>120</v>
      </c>
      <c r="K114" s="316"/>
    </row>
    <row r="115" s="1" customFormat="1" ht="15" customHeight="1">
      <c r="B115" s="327"/>
      <c r="C115" s="302" t="s">
        <v>36</v>
      </c>
      <c r="D115" s="302"/>
      <c r="E115" s="302"/>
      <c r="F115" s="325" t="s">
        <v>1215</v>
      </c>
      <c r="G115" s="302"/>
      <c r="H115" s="302" t="s">
        <v>1259</v>
      </c>
      <c r="I115" s="302" t="s">
        <v>1250</v>
      </c>
      <c r="J115" s="302"/>
      <c r="K115" s="316"/>
    </row>
    <row r="116" s="1" customFormat="1" ht="15" customHeight="1">
      <c r="B116" s="327"/>
      <c r="C116" s="302" t="s">
        <v>46</v>
      </c>
      <c r="D116" s="302"/>
      <c r="E116" s="302"/>
      <c r="F116" s="325" t="s">
        <v>1215</v>
      </c>
      <c r="G116" s="302"/>
      <c r="H116" s="302" t="s">
        <v>1260</v>
      </c>
      <c r="I116" s="302" t="s">
        <v>1250</v>
      </c>
      <c r="J116" s="302"/>
      <c r="K116" s="316"/>
    </row>
    <row r="117" s="1" customFormat="1" ht="15" customHeight="1">
      <c r="B117" s="327"/>
      <c r="C117" s="302" t="s">
        <v>55</v>
      </c>
      <c r="D117" s="302"/>
      <c r="E117" s="302"/>
      <c r="F117" s="325" t="s">
        <v>1215</v>
      </c>
      <c r="G117" s="302"/>
      <c r="H117" s="302" t="s">
        <v>1261</v>
      </c>
      <c r="I117" s="302" t="s">
        <v>1262</v>
      </c>
      <c r="J117" s="302"/>
      <c r="K117" s="316"/>
    </row>
    <row r="118" s="1" customFormat="1" ht="15" customHeight="1">
      <c r="B118" s="330"/>
      <c r="C118" s="336"/>
      <c r="D118" s="336"/>
      <c r="E118" s="336"/>
      <c r="F118" s="336"/>
      <c r="G118" s="336"/>
      <c r="H118" s="336"/>
      <c r="I118" s="336"/>
      <c r="J118" s="336"/>
      <c r="K118" s="332"/>
    </row>
    <row r="119" s="1" customFormat="1" ht="18.75" customHeight="1">
      <c r="B119" s="337"/>
      <c r="C119" s="338"/>
      <c r="D119" s="338"/>
      <c r="E119" s="338"/>
      <c r="F119" s="339"/>
      <c r="G119" s="338"/>
      <c r="H119" s="338"/>
      <c r="I119" s="338"/>
      <c r="J119" s="338"/>
      <c r="K119" s="337"/>
    </row>
    <row r="120" s="1" customFormat="1" ht="18.75" customHeight="1"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</row>
    <row r="121" s="1" customFormat="1" ht="7.5" customHeight="1">
      <c r="B121" s="340"/>
      <c r="C121" s="341"/>
      <c r="D121" s="341"/>
      <c r="E121" s="341"/>
      <c r="F121" s="341"/>
      <c r="G121" s="341"/>
      <c r="H121" s="341"/>
      <c r="I121" s="341"/>
      <c r="J121" s="341"/>
      <c r="K121" s="342"/>
    </row>
    <row r="122" s="1" customFormat="1" ht="45" customHeight="1">
      <c r="B122" s="343"/>
      <c r="C122" s="293" t="s">
        <v>1263</v>
      </c>
      <c r="D122" s="293"/>
      <c r="E122" s="293"/>
      <c r="F122" s="293"/>
      <c r="G122" s="293"/>
      <c r="H122" s="293"/>
      <c r="I122" s="293"/>
      <c r="J122" s="293"/>
      <c r="K122" s="344"/>
    </row>
    <row r="123" s="1" customFormat="1" ht="17.25" customHeight="1">
      <c r="B123" s="345"/>
      <c r="C123" s="317" t="s">
        <v>1209</v>
      </c>
      <c r="D123" s="317"/>
      <c r="E123" s="317"/>
      <c r="F123" s="317" t="s">
        <v>1210</v>
      </c>
      <c r="G123" s="318"/>
      <c r="H123" s="317" t="s">
        <v>52</v>
      </c>
      <c r="I123" s="317" t="s">
        <v>55</v>
      </c>
      <c r="J123" s="317" t="s">
        <v>1211</v>
      </c>
      <c r="K123" s="346"/>
    </row>
    <row r="124" s="1" customFormat="1" ht="17.25" customHeight="1">
      <c r="B124" s="345"/>
      <c r="C124" s="319" t="s">
        <v>1212</v>
      </c>
      <c r="D124" s="319"/>
      <c r="E124" s="319"/>
      <c r="F124" s="320" t="s">
        <v>1213</v>
      </c>
      <c r="G124" s="321"/>
      <c r="H124" s="319"/>
      <c r="I124" s="319"/>
      <c r="J124" s="319" t="s">
        <v>1214</v>
      </c>
      <c r="K124" s="346"/>
    </row>
    <row r="125" s="1" customFormat="1" ht="5.25" customHeight="1">
      <c r="B125" s="347"/>
      <c r="C125" s="322"/>
      <c r="D125" s="322"/>
      <c r="E125" s="322"/>
      <c r="F125" s="322"/>
      <c r="G125" s="348"/>
      <c r="H125" s="322"/>
      <c r="I125" s="322"/>
      <c r="J125" s="322"/>
      <c r="K125" s="349"/>
    </row>
    <row r="126" s="1" customFormat="1" ht="15" customHeight="1">
      <c r="B126" s="347"/>
      <c r="C126" s="302" t="s">
        <v>1218</v>
      </c>
      <c r="D126" s="324"/>
      <c r="E126" s="324"/>
      <c r="F126" s="325" t="s">
        <v>1215</v>
      </c>
      <c r="G126" s="302"/>
      <c r="H126" s="302" t="s">
        <v>1255</v>
      </c>
      <c r="I126" s="302" t="s">
        <v>1217</v>
      </c>
      <c r="J126" s="302">
        <v>120</v>
      </c>
      <c r="K126" s="350"/>
    </row>
    <row r="127" s="1" customFormat="1" ht="15" customHeight="1">
      <c r="B127" s="347"/>
      <c r="C127" s="302" t="s">
        <v>1264</v>
      </c>
      <c r="D127" s="302"/>
      <c r="E127" s="302"/>
      <c r="F127" s="325" t="s">
        <v>1215</v>
      </c>
      <c r="G127" s="302"/>
      <c r="H127" s="302" t="s">
        <v>1265</v>
      </c>
      <c r="I127" s="302" t="s">
        <v>1217</v>
      </c>
      <c r="J127" s="302" t="s">
        <v>1266</v>
      </c>
      <c r="K127" s="350"/>
    </row>
    <row r="128" s="1" customFormat="1" ht="15" customHeight="1">
      <c r="B128" s="347"/>
      <c r="C128" s="302" t="s">
        <v>1163</v>
      </c>
      <c r="D128" s="302"/>
      <c r="E128" s="302"/>
      <c r="F128" s="325" t="s">
        <v>1215</v>
      </c>
      <c r="G128" s="302"/>
      <c r="H128" s="302" t="s">
        <v>1267</v>
      </c>
      <c r="I128" s="302" t="s">
        <v>1217</v>
      </c>
      <c r="J128" s="302" t="s">
        <v>1266</v>
      </c>
      <c r="K128" s="350"/>
    </row>
    <row r="129" s="1" customFormat="1" ht="15" customHeight="1">
      <c r="B129" s="347"/>
      <c r="C129" s="302" t="s">
        <v>1226</v>
      </c>
      <c r="D129" s="302"/>
      <c r="E129" s="302"/>
      <c r="F129" s="325" t="s">
        <v>1221</v>
      </c>
      <c r="G129" s="302"/>
      <c r="H129" s="302" t="s">
        <v>1227</v>
      </c>
      <c r="I129" s="302" t="s">
        <v>1217</v>
      </c>
      <c r="J129" s="302">
        <v>15</v>
      </c>
      <c r="K129" s="350"/>
    </row>
    <row r="130" s="1" customFormat="1" ht="15" customHeight="1">
      <c r="B130" s="347"/>
      <c r="C130" s="328" t="s">
        <v>1228</v>
      </c>
      <c r="D130" s="328"/>
      <c r="E130" s="328"/>
      <c r="F130" s="329" t="s">
        <v>1221</v>
      </c>
      <c r="G130" s="328"/>
      <c r="H130" s="328" t="s">
        <v>1229</v>
      </c>
      <c r="I130" s="328" t="s">
        <v>1217</v>
      </c>
      <c r="J130" s="328">
        <v>15</v>
      </c>
      <c r="K130" s="350"/>
    </row>
    <row r="131" s="1" customFormat="1" ht="15" customHeight="1">
      <c r="B131" s="347"/>
      <c r="C131" s="328" t="s">
        <v>1230</v>
      </c>
      <c r="D131" s="328"/>
      <c r="E131" s="328"/>
      <c r="F131" s="329" t="s">
        <v>1221</v>
      </c>
      <c r="G131" s="328"/>
      <c r="H131" s="328" t="s">
        <v>1231</v>
      </c>
      <c r="I131" s="328" t="s">
        <v>1217</v>
      </c>
      <c r="J131" s="328">
        <v>20</v>
      </c>
      <c r="K131" s="350"/>
    </row>
    <row r="132" s="1" customFormat="1" ht="15" customHeight="1">
      <c r="B132" s="347"/>
      <c r="C132" s="328" t="s">
        <v>1232</v>
      </c>
      <c r="D132" s="328"/>
      <c r="E132" s="328"/>
      <c r="F132" s="329" t="s">
        <v>1221</v>
      </c>
      <c r="G132" s="328"/>
      <c r="H132" s="328" t="s">
        <v>1233</v>
      </c>
      <c r="I132" s="328" t="s">
        <v>1217</v>
      </c>
      <c r="J132" s="328">
        <v>20</v>
      </c>
      <c r="K132" s="350"/>
    </row>
    <row r="133" s="1" customFormat="1" ht="15" customHeight="1">
      <c r="B133" s="347"/>
      <c r="C133" s="302" t="s">
        <v>1220</v>
      </c>
      <c r="D133" s="302"/>
      <c r="E133" s="302"/>
      <c r="F133" s="325" t="s">
        <v>1221</v>
      </c>
      <c r="G133" s="302"/>
      <c r="H133" s="302" t="s">
        <v>1255</v>
      </c>
      <c r="I133" s="302" t="s">
        <v>1217</v>
      </c>
      <c r="J133" s="302">
        <v>50</v>
      </c>
      <c r="K133" s="350"/>
    </row>
    <row r="134" s="1" customFormat="1" ht="15" customHeight="1">
      <c r="B134" s="347"/>
      <c r="C134" s="302" t="s">
        <v>1234</v>
      </c>
      <c r="D134" s="302"/>
      <c r="E134" s="302"/>
      <c r="F134" s="325" t="s">
        <v>1221</v>
      </c>
      <c r="G134" s="302"/>
      <c r="H134" s="302" t="s">
        <v>1255</v>
      </c>
      <c r="I134" s="302" t="s">
        <v>1217</v>
      </c>
      <c r="J134" s="302">
        <v>50</v>
      </c>
      <c r="K134" s="350"/>
    </row>
    <row r="135" s="1" customFormat="1" ht="15" customHeight="1">
      <c r="B135" s="347"/>
      <c r="C135" s="302" t="s">
        <v>1240</v>
      </c>
      <c r="D135" s="302"/>
      <c r="E135" s="302"/>
      <c r="F135" s="325" t="s">
        <v>1221</v>
      </c>
      <c r="G135" s="302"/>
      <c r="H135" s="302" t="s">
        <v>1255</v>
      </c>
      <c r="I135" s="302" t="s">
        <v>1217</v>
      </c>
      <c r="J135" s="302">
        <v>50</v>
      </c>
      <c r="K135" s="350"/>
    </row>
    <row r="136" s="1" customFormat="1" ht="15" customHeight="1">
      <c r="B136" s="347"/>
      <c r="C136" s="302" t="s">
        <v>1242</v>
      </c>
      <c r="D136" s="302"/>
      <c r="E136" s="302"/>
      <c r="F136" s="325" t="s">
        <v>1221</v>
      </c>
      <c r="G136" s="302"/>
      <c r="H136" s="302" t="s">
        <v>1255</v>
      </c>
      <c r="I136" s="302" t="s">
        <v>1217</v>
      </c>
      <c r="J136" s="302">
        <v>50</v>
      </c>
      <c r="K136" s="350"/>
    </row>
    <row r="137" s="1" customFormat="1" ht="15" customHeight="1">
      <c r="B137" s="347"/>
      <c r="C137" s="302" t="s">
        <v>1243</v>
      </c>
      <c r="D137" s="302"/>
      <c r="E137" s="302"/>
      <c r="F137" s="325" t="s">
        <v>1221</v>
      </c>
      <c r="G137" s="302"/>
      <c r="H137" s="302" t="s">
        <v>1268</v>
      </c>
      <c r="I137" s="302" t="s">
        <v>1217</v>
      </c>
      <c r="J137" s="302">
        <v>255</v>
      </c>
      <c r="K137" s="350"/>
    </row>
    <row r="138" s="1" customFormat="1" ht="15" customHeight="1">
      <c r="B138" s="347"/>
      <c r="C138" s="302" t="s">
        <v>1245</v>
      </c>
      <c r="D138" s="302"/>
      <c r="E138" s="302"/>
      <c r="F138" s="325" t="s">
        <v>1215</v>
      </c>
      <c r="G138" s="302"/>
      <c r="H138" s="302" t="s">
        <v>1269</v>
      </c>
      <c r="I138" s="302" t="s">
        <v>1247</v>
      </c>
      <c r="J138" s="302"/>
      <c r="K138" s="350"/>
    </row>
    <row r="139" s="1" customFormat="1" ht="15" customHeight="1">
      <c r="B139" s="347"/>
      <c r="C139" s="302" t="s">
        <v>1248</v>
      </c>
      <c r="D139" s="302"/>
      <c r="E139" s="302"/>
      <c r="F139" s="325" t="s">
        <v>1215</v>
      </c>
      <c r="G139" s="302"/>
      <c r="H139" s="302" t="s">
        <v>1270</v>
      </c>
      <c r="I139" s="302" t="s">
        <v>1250</v>
      </c>
      <c r="J139" s="302"/>
      <c r="K139" s="350"/>
    </row>
    <row r="140" s="1" customFormat="1" ht="15" customHeight="1">
      <c r="B140" s="347"/>
      <c r="C140" s="302" t="s">
        <v>1251</v>
      </c>
      <c r="D140" s="302"/>
      <c r="E140" s="302"/>
      <c r="F140" s="325" t="s">
        <v>1215</v>
      </c>
      <c r="G140" s="302"/>
      <c r="H140" s="302" t="s">
        <v>1251</v>
      </c>
      <c r="I140" s="302" t="s">
        <v>1250</v>
      </c>
      <c r="J140" s="302"/>
      <c r="K140" s="350"/>
    </row>
    <row r="141" s="1" customFormat="1" ht="15" customHeight="1">
      <c r="B141" s="347"/>
      <c r="C141" s="302" t="s">
        <v>36</v>
      </c>
      <c r="D141" s="302"/>
      <c r="E141" s="302"/>
      <c r="F141" s="325" t="s">
        <v>1215</v>
      </c>
      <c r="G141" s="302"/>
      <c r="H141" s="302" t="s">
        <v>1271</v>
      </c>
      <c r="I141" s="302" t="s">
        <v>1250</v>
      </c>
      <c r="J141" s="302"/>
      <c r="K141" s="350"/>
    </row>
    <row r="142" s="1" customFormat="1" ht="15" customHeight="1">
      <c r="B142" s="347"/>
      <c r="C142" s="302" t="s">
        <v>1272</v>
      </c>
      <c r="D142" s="302"/>
      <c r="E142" s="302"/>
      <c r="F142" s="325" t="s">
        <v>1215</v>
      </c>
      <c r="G142" s="302"/>
      <c r="H142" s="302" t="s">
        <v>1273</v>
      </c>
      <c r="I142" s="302" t="s">
        <v>1250</v>
      </c>
      <c r="J142" s="302"/>
      <c r="K142" s="350"/>
    </row>
    <row r="143" s="1" customFormat="1" ht="15" customHeight="1">
      <c r="B143" s="351"/>
      <c r="C143" s="352"/>
      <c r="D143" s="352"/>
      <c r="E143" s="352"/>
      <c r="F143" s="352"/>
      <c r="G143" s="352"/>
      <c r="H143" s="352"/>
      <c r="I143" s="352"/>
      <c r="J143" s="352"/>
      <c r="K143" s="353"/>
    </row>
    <row r="144" s="1" customFormat="1" ht="18.75" customHeight="1">
      <c r="B144" s="338"/>
      <c r="C144" s="338"/>
      <c r="D144" s="338"/>
      <c r="E144" s="338"/>
      <c r="F144" s="339"/>
      <c r="G144" s="338"/>
      <c r="H144" s="338"/>
      <c r="I144" s="338"/>
      <c r="J144" s="338"/>
      <c r="K144" s="338"/>
    </row>
    <row r="145" s="1" customFormat="1" ht="18.75" customHeight="1"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</row>
    <row r="146" s="1" customFormat="1" ht="7.5" customHeight="1">
      <c r="B146" s="311"/>
      <c r="C146" s="312"/>
      <c r="D146" s="312"/>
      <c r="E146" s="312"/>
      <c r="F146" s="312"/>
      <c r="G146" s="312"/>
      <c r="H146" s="312"/>
      <c r="I146" s="312"/>
      <c r="J146" s="312"/>
      <c r="K146" s="313"/>
    </row>
    <row r="147" s="1" customFormat="1" ht="45" customHeight="1">
      <c r="B147" s="314"/>
      <c r="C147" s="315" t="s">
        <v>1274</v>
      </c>
      <c r="D147" s="315"/>
      <c r="E147" s="315"/>
      <c r="F147" s="315"/>
      <c r="G147" s="315"/>
      <c r="H147" s="315"/>
      <c r="I147" s="315"/>
      <c r="J147" s="315"/>
      <c r="K147" s="316"/>
    </row>
    <row r="148" s="1" customFormat="1" ht="17.25" customHeight="1">
      <c r="B148" s="314"/>
      <c r="C148" s="317" t="s">
        <v>1209</v>
      </c>
      <c r="D148" s="317"/>
      <c r="E148" s="317"/>
      <c r="F148" s="317" t="s">
        <v>1210</v>
      </c>
      <c r="G148" s="318"/>
      <c r="H148" s="317" t="s">
        <v>52</v>
      </c>
      <c r="I148" s="317" t="s">
        <v>55</v>
      </c>
      <c r="J148" s="317" t="s">
        <v>1211</v>
      </c>
      <c r="K148" s="316"/>
    </row>
    <row r="149" s="1" customFormat="1" ht="17.25" customHeight="1">
      <c r="B149" s="314"/>
      <c r="C149" s="319" t="s">
        <v>1212</v>
      </c>
      <c r="D149" s="319"/>
      <c r="E149" s="319"/>
      <c r="F149" s="320" t="s">
        <v>1213</v>
      </c>
      <c r="G149" s="321"/>
      <c r="H149" s="319"/>
      <c r="I149" s="319"/>
      <c r="J149" s="319" t="s">
        <v>1214</v>
      </c>
      <c r="K149" s="316"/>
    </row>
    <row r="150" s="1" customFormat="1" ht="5.25" customHeight="1">
      <c r="B150" s="327"/>
      <c r="C150" s="322"/>
      <c r="D150" s="322"/>
      <c r="E150" s="322"/>
      <c r="F150" s="322"/>
      <c r="G150" s="323"/>
      <c r="H150" s="322"/>
      <c r="I150" s="322"/>
      <c r="J150" s="322"/>
      <c r="K150" s="350"/>
    </row>
    <row r="151" s="1" customFormat="1" ht="15" customHeight="1">
      <c r="B151" s="327"/>
      <c r="C151" s="354" t="s">
        <v>1218</v>
      </c>
      <c r="D151" s="302"/>
      <c r="E151" s="302"/>
      <c r="F151" s="355" t="s">
        <v>1215</v>
      </c>
      <c r="G151" s="302"/>
      <c r="H151" s="354" t="s">
        <v>1255</v>
      </c>
      <c r="I151" s="354" t="s">
        <v>1217</v>
      </c>
      <c r="J151" s="354">
        <v>120</v>
      </c>
      <c r="K151" s="350"/>
    </row>
    <row r="152" s="1" customFormat="1" ht="15" customHeight="1">
      <c r="B152" s="327"/>
      <c r="C152" s="354" t="s">
        <v>1264</v>
      </c>
      <c r="D152" s="302"/>
      <c r="E152" s="302"/>
      <c r="F152" s="355" t="s">
        <v>1215</v>
      </c>
      <c r="G152" s="302"/>
      <c r="H152" s="354" t="s">
        <v>1275</v>
      </c>
      <c r="I152" s="354" t="s">
        <v>1217</v>
      </c>
      <c r="J152" s="354" t="s">
        <v>1266</v>
      </c>
      <c r="K152" s="350"/>
    </row>
    <row r="153" s="1" customFormat="1" ht="15" customHeight="1">
      <c r="B153" s="327"/>
      <c r="C153" s="354" t="s">
        <v>1163</v>
      </c>
      <c r="D153" s="302"/>
      <c r="E153" s="302"/>
      <c r="F153" s="355" t="s">
        <v>1215</v>
      </c>
      <c r="G153" s="302"/>
      <c r="H153" s="354" t="s">
        <v>1276</v>
      </c>
      <c r="I153" s="354" t="s">
        <v>1217</v>
      </c>
      <c r="J153" s="354" t="s">
        <v>1266</v>
      </c>
      <c r="K153" s="350"/>
    </row>
    <row r="154" s="1" customFormat="1" ht="15" customHeight="1">
      <c r="B154" s="327"/>
      <c r="C154" s="354" t="s">
        <v>1220</v>
      </c>
      <c r="D154" s="302"/>
      <c r="E154" s="302"/>
      <c r="F154" s="355" t="s">
        <v>1221</v>
      </c>
      <c r="G154" s="302"/>
      <c r="H154" s="354" t="s">
        <v>1255</v>
      </c>
      <c r="I154" s="354" t="s">
        <v>1217</v>
      </c>
      <c r="J154" s="354">
        <v>50</v>
      </c>
      <c r="K154" s="350"/>
    </row>
    <row r="155" s="1" customFormat="1" ht="15" customHeight="1">
      <c r="B155" s="327"/>
      <c r="C155" s="354" t="s">
        <v>1223</v>
      </c>
      <c r="D155" s="302"/>
      <c r="E155" s="302"/>
      <c r="F155" s="355" t="s">
        <v>1215</v>
      </c>
      <c r="G155" s="302"/>
      <c r="H155" s="354" t="s">
        <v>1255</v>
      </c>
      <c r="I155" s="354" t="s">
        <v>1225</v>
      </c>
      <c r="J155" s="354"/>
      <c r="K155" s="350"/>
    </row>
    <row r="156" s="1" customFormat="1" ht="15" customHeight="1">
      <c r="B156" s="327"/>
      <c r="C156" s="354" t="s">
        <v>1234</v>
      </c>
      <c r="D156" s="302"/>
      <c r="E156" s="302"/>
      <c r="F156" s="355" t="s">
        <v>1221</v>
      </c>
      <c r="G156" s="302"/>
      <c r="H156" s="354" t="s">
        <v>1255</v>
      </c>
      <c r="I156" s="354" t="s">
        <v>1217</v>
      </c>
      <c r="J156" s="354">
        <v>50</v>
      </c>
      <c r="K156" s="350"/>
    </row>
    <row r="157" s="1" customFormat="1" ht="15" customHeight="1">
      <c r="B157" s="327"/>
      <c r="C157" s="354" t="s">
        <v>1242</v>
      </c>
      <c r="D157" s="302"/>
      <c r="E157" s="302"/>
      <c r="F157" s="355" t="s">
        <v>1221</v>
      </c>
      <c r="G157" s="302"/>
      <c r="H157" s="354" t="s">
        <v>1255</v>
      </c>
      <c r="I157" s="354" t="s">
        <v>1217</v>
      </c>
      <c r="J157" s="354">
        <v>50</v>
      </c>
      <c r="K157" s="350"/>
    </row>
    <row r="158" s="1" customFormat="1" ht="15" customHeight="1">
      <c r="B158" s="327"/>
      <c r="C158" s="354" t="s">
        <v>1240</v>
      </c>
      <c r="D158" s="302"/>
      <c r="E158" s="302"/>
      <c r="F158" s="355" t="s">
        <v>1221</v>
      </c>
      <c r="G158" s="302"/>
      <c r="H158" s="354" t="s">
        <v>1255</v>
      </c>
      <c r="I158" s="354" t="s">
        <v>1217</v>
      </c>
      <c r="J158" s="354">
        <v>50</v>
      </c>
      <c r="K158" s="350"/>
    </row>
    <row r="159" s="1" customFormat="1" ht="15" customHeight="1">
      <c r="B159" s="327"/>
      <c r="C159" s="354" t="s">
        <v>91</v>
      </c>
      <c r="D159" s="302"/>
      <c r="E159" s="302"/>
      <c r="F159" s="355" t="s">
        <v>1215</v>
      </c>
      <c r="G159" s="302"/>
      <c r="H159" s="354" t="s">
        <v>1277</v>
      </c>
      <c r="I159" s="354" t="s">
        <v>1217</v>
      </c>
      <c r="J159" s="354" t="s">
        <v>1278</v>
      </c>
      <c r="K159" s="350"/>
    </row>
    <row r="160" s="1" customFormat="1" ht="15" customHeight="1">
      <c r="B160" s="327"/>
      <c r="C160" s="354" t="s">
        <v>1279</v>
      </c>
      <c r="D160" s="302"/>
      <c r="E160" s="302"/>
      <c r="F160" s="355" t="s">
        <v>1215</v>
      </c>
      <c r="G160" s="302"/>
      <c r="H160" s="354" t="s">
        <v>1280</v>
      </c>
      <c r="I160" s="354" t="s">
        <v>1250</v>
      </c>
      <c r="J160" s="354"/>
      <c r="K160" s="350"/>
    </row>
    <row r="161" s="1" customFormat="1" ht="15" customHeight="1">
      <c r="B161" s="356"/>
      <c r="C161" s="336"/>
      <c r="D161" s="336"/>
      <c r="E161" s="336"/>
      <c r="F161" s="336"/>
      <c r="G161" s="336"/>
      <c r="H161" s="336"/>
      <c r="I161" s="336"/>
      <c r="J161" s="336"/>
      <c r="K161" s="357"/>
    </row>
    <row r="162" s="1" customFormat="1" ht="18.75" customHeight="1">
      <c r="B162" s="338"/>
      <c r="C162" s="348"/>
      <c r="D162" s="348"/>
      <c r="E162" s="348"/>
      <c r="F162" s="358"/>
      <c r="G162" s="348"/>
      <c r="H162" s="348"/>
      <c r="I162" s="348"/>
      <c r="J162" s="348"/>
      <c r="K162" s="338"/>
    </row>
    <row r="163" s="1" customFormat="1" ht="18.75" customHeight="1"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</row>
    <row r="164" s="1" customFormat="1" ht="7.5" customHeight="1">
      <c r="B164" s="289"/>
      <c r="C164" s="290"/>
      <c r="D164" s="290"/>
      <c r="E164" s="290"/>
      <c r="F164" s="290"/>
      <c r="G164" s="290"/>
      <c r="H164" s="290"/>
      <c r="I164" s="290"/>
      <c r="J164" s="290"/>
      <c r="K164" s="291"/>
    </row>
    <row r="165" s="1" customFormat="1" ht="45" customHeight="1">
      <c r="B165" s="292"/>
      <c r="C165" s="293" t="s">
        <v>1281</v>
      </c>
      <c r="D165" s="293"/>
      <c r="E165" s="293"/>
      <c r="F165" s="293"/>
      <c r="G165" s="293"/>
      <c r="H165" s="293"/>
      <c r="I165" s="293"/>
      <c r="J165" s="293"/>
      <c r="K165" s="294"/>
    </row>
    <row r="166" s="1" customFormat="1" ht="17.25" customHeight="1">
      <c r="B166" s="292"/>
      <c r="C166" s="317" t="s">
        <v>1209</v>
      </c>
      <c r="D166" s="317"/>
      <c r="E166" s="317"/>
      <c r="F166" s="317" t="s">
        <v>1210</v>
      </c>
      <c r="G166" s="359"/>
      <c r="H166" s="360" t="s">
        <v>52</v>
      </c>
      <c r="I166" s="360" t="s">
        <v>55</v>
      </c>
      <c r="J166" s="317" t="s">
        <v>1211</v>
      </c>
      <c r="K166" s="294"/>
    </row>
    <row r="167" s="1" customFormat="1" ht="17.25" customHeight="1">
      <c r="B167" s="295"/>
      <c r="C167" s="319" t="s">
        <v>1212</v>
      </c>
      <c r="D167" s="319"/>
      <c r="E167" s="319"/>
      <c r="F167" s="320" t="s">
        <v>1213</v>
      </c>
      <c r="G167" s="361"/>
      <c r="H167" s="362"/>
      <c r="I167" s="362"/>
      <c r="J167" s="319" t="s">
        <v>1214</v>
      </c>
      <c r="K167" s="297"/>
    </row>
    <row r="168" s="1" customFormat="1" ht="5.25" customHeight="1">
      <c r="B168" s="327"/>
      <c r="C168" s="322"/>
      <c r="D168" s="322"/>
      <c r="E168" s="322"/>
      <c r="F168" s="322"/>
      <c r="G168" s="323"/>
      <c r="H168" s="322"/>
      <c r="I168" s="322"/>
      <c r="J168" s="322"/>
      <c r="K168" s="350"/>
    </row>
    <row r="169" s="1" customFormat="1" ht="15" customHeight="1">
      <c r="B169" s="327"/>
      <c r="C169" s="302" t="s">
        <v>1218</v>
      </c>
      <c r="D169" s="302"/>
      <c r="E169" s="302"/>
      <c r="F169" s="325" t="s">
        <v>1215</v>
      </c>
      <c r="G169" s="302"/>
      <c r="H169" s="302" t="s">
        <v>1255</v>
      </c>
      <c r="I169" s="302" t="s">
        <v>1217</v>
      </c>
      <c r="J169" s="302">
        <v>120</v>
      </c>
      <c r="K169" s="350"/>
    </row>
    <row r="170" s="1" customFormat="1" ht="15" customHeight="1">
      <c r="B170" s="327"/>
      <c r="C170" s="302" t="s">
        <v>1264</v>
      </c>
      <c r="D170" s="302"/>
      <c r="E170" s="302"/>
      <c r="F170" s="325" t="s">
        <v>1215</v>
      </c>
      <c r="G170" s="302"/>
      <c r="H170" s="302" t="s">
        <v>1265</v>
      </c>
      <c r="I170" s="302" t="s">
        <v>1217</v>
      </c>
      <c r="J170" s="302" t="s">
        <v>1266</v>
      </c>
      <c r="K170" s="350"/>
    </row>
    <row r="171" s="1" customFormat="1" ht="15" customHeight="1">
      <c r="B171" s="327"/>
      <c r="C171" s="302" t="s">
        <v>1163</v>
      </c>
      <c r="D171" s="302"/>
      <c r="E171" s="302"/>
      <c r="F171" s="325" t="s">
        <v>1215</v>
      </c>
      <c r="G171" s="302"/>
      <c r="H171" s="302" t="s">
        <v>1282</v>
      </c>
      <c r="I171" s="302" t="s">
        <v>1217</v>
      </c>
      <c r="J171" s="302" t="s">
        <v>1266</v>
      </c>
      <c r="K171" s="350"/>
    </row>
    <row r="172" s="1" customFormat="1" ht="15" customHeight="1">
      <c r="B172" s="327"/>
      <c r="C172" s="302" t="s">
        <v>1220</v>
      </c>
      <c r="D172" s="302"/>
      <c r="E172" s="302"/>
      <c r="F172" s="325" t="s">
        <v>1221</v>
      </c>
      <c r="G172" s="302"/>
      <c r="H172" s="302" t="s">
        <v>1282</v>
      </c>
      <c r="I172" s="302" t="s">
        <v>1217</v>
      </c>
      <c r="J172" s="302">
        <v>50</v>
      </c>
      <c r="K172" s="350"/>
    </row>
    <row r="173" s="1" customFormat="1" ht="15" customHeight="1">
      <c r="B173" s="327"/>
      <c r="C173" s="302" t="s">
        <v>1223</v>
      </c>
      <c r="D173" s="302"/>
      <c r="E173" s="302"/>
      <c r="F173" s="325" t="s">
        <v>1215</v>
      </c>
      <c r="G173" s="302"/>
      <c r="H173" s="302" t="s">
        <v>1282</v>
      </c>
      <c r="I173" s="302" t="s">
        <v>1225</v>
      </c>
      <c r="J173" s="302"/>
      <c r="K173" s="350"/>
    </row>
    <row r="174" s="1" customFormat="1" ht="15" customHeight="1">
      <c r="B174" s="327"/>
      <c r="C174" s="302" t="s">
        <v>1234</v>
      </c>
      <c r="D174" s="302"/>
      <c r="E174" s="302"/>
      <c r="F174" s="325" t="s">
        <v>1221</v>
      </c>
      <c r="G174" s="302"/>
      <c r="H174" s="302" t="s">
        <v>1282</v>
      </c>
      <c r="I174" s="302" t="s">
        <v>1217</v>
      </c>
      <c r="J174" s="302">
        <v>50</v>
      </c>
      <c r="K174" s="350"/>
    </row>
    <row r="175" s="1" customFormat="1" ht="15" customHeight="1">
      <c r="B175" s="327"/>
      <c r="C175" s="302" t="s">
        <v>1242</v>
      </c>
      <c r="D175" s="302"/>
      <c r="E175" s="302"/>
      <c r="F175" s="325" t="s">
        <v>1221</v>
      </c>
      <c r="G175" s="302"/>
      <c r="H175" s="302" t="s">
        <v>1282</v>
      </c>
      <c r="I175" s="302" t="s">
        <v>1217</v>
      </c>
      <c r="J175" s="302">
        <v>50</v>
      </c>
      <c r="K175" s="350"/>
    </row>
    <row r="176" s="1" customFormat="1" ht="15" customHeight="1">
      <c r="B176" s="327"/>
      <c r="C176" s="302" t="s">
        <v>1240</v>
      </c>
      <c r="D176" s="302"/>
      <c r="E176" s="302"/>
      <c r="F176" s="325" t="s">
        <v>1221</v>
      </c>
      <c r="G176" s="302"/>
      <c r="H176" s="302" t="s">
        <v>1282</v>
      </c>
      <c r="I176" s="302" t="s">
        <v>1217</v>
      </c>
      <c r="J176" s="302">
        <v>50</v>
      </c>
      <c r="K176" s="350"/>
    </row>
    <row r="177" s="1" customFormat="1" ht="15" customHeight="1">
      <c r="B177" s="327"/>
      <c r="C177" s="302" t="s">
        <v>104</v>
      </c>
      <c r="D177" s="302"/>
      <c r="E177" s="302"/>
      <c r="F177" s="325" t="s">
        <v>1215</v>
      </c>
      <c r="G177" s="302"/>
      <c r="H177" s="302" t="s">
        <v>1283</v>
      </c>
      <c r="I177" s="302" t="s">
        <v>1284</v>
      </c>
      <c r="J177" s="302"/>
      <c r="K177" s="350"/>
    </row>
    <row r="178" s="1" customFormat="1" ht="15" customHeight="1">
      <c r="B178" s="327"/>
      <c r="C178" s="302" t="s">
        <v>55</v>
      </c>
      <c r="D178" s="302"/>
      <c r="E178" s="302"/>
      <c r="F178" s="325" t="s">
        <v>1215</v>
      </c>
      <c r="G178" s="302"/>
      <c r="H178" s="302" t="s">
        <v>1285</v>
      </c>
      <c r="I178" s="302" t="s">
        <v>1286</v>
      </c>
      <c r="J178" s="302">
        <v>1</v>
      </c>
      <c r="K178" s="350"/>
    </row>
    <row r="179" s="1" customFormat="1" ht="15" customHeight="1">
      <c r="B179" s="327"/>
      <c r="C179" s="302" t="s">
        <v>51</v>
      </c>
      <c r="D179" s="302"/>
      <c r="E179" s="302"/>
      <c r="F179" s="325" t="s">
        <v>1215</v>
      </c>
      <c r="G179" s="302"/>
      <c r="H179" s="302" t="s">
        <v>1287</v>
      </c>
      <c r="I179" s="302" t="s">
        <v>1217</v>
      </c>
      <c r="J179" s="302">
        <v>20</v>
      </c>
      <c r="K179" s="350"/>
    </row>
    <row r="180" s="1" customFormat="1" ht="15" customHeight="1">
      <c r="B180" s="327"/>
      <c r="C180" s="302" t="s">
        <v>52</v>
      </c>
      <c r="D180" s="302"/>
      <c r="E180" s="302"/>
      <c r="F180" s="325" t="s">
        <v>1215</v>
      </c>
      <c r="G180" s="302"/>
      <c r="H180" s="302" t="s">
        <v>1288</v>
      </c>
      <c r="I180" s="302" t="s">
        <v>1217</v>
      </c>
      <c r="J180" s="302">
        <v>255</v>
      </c>
      <c r="K180" s="350"/>
    </row>
    <row r="181" s="1" customFormat="1" ht="15" customHeight="1">
      <c r="B181" s="327"/>
      <c r="C181" s="302" t="s">
        <v>105</v>
      </c>
      <c r="D181" s="302"/>
      <c r="E181" s="302"/>
      <c r="F181" s="325" t="s">
        <v>1215</v>
      </c>
      <c r="G181" s="302"/>
      <c r="H181" s="302" t="s">
        <v>1179</v>
      </c>
      <c r="I181" s="302" t="s">
        <v>1217</v>
      </c>
      <c r="J181" s="302">
        <v>10</v>
      </c>
      <c r="K181" s="350"/>
    </row>
    <row r="182" s="1" customFormat="1" ht="15" customHeight="1">
      <c r="B182" s="327"/>
      <c r="C182" s="302" t="s">
        <v>106</v>
      </c>
      <c r="D182" s="302"/>
      <c r="E182" s="302"/>
      <c r="F182" s="325" t="s">
        <v>1215</v>
      </c>
      <c r="G182" s="302"/>
      <c r="H182" s="302" t="s">
        <v>1289</v>
      </c>
      <c r="I182" s="302" t="s">
        <v>1250</v>
      </c>
      <c r="J182" s="302"/>
      <c r="K182" s="350"/>
    </row>
    <row r="183" s="1" customFormat="1" ht="15" customHeight="1">
      <c r="B183" s="327"/>
      <c r="C183" s="302" t="s">
        <v>1290</v>
      </c>
      <c r="D183" s="302"/>
      <c r="E183" s="302"/>
      <c r="F183" s="325" t="s">
        <v>1215</v>
      </c>
      <c r="G183" s="302"/>
      <c r="H183" s="302" t="s">
        <v>1291</v>
      </c>
      <c r="I183" s="302" t="s">
        <v>1250</v>
      </c>
      <c r="J183" s="302"/>
      <c r="K183" s="350"/>
    </row>
    <row r="184" s="1" customFormat="1" ht="15" customHeight="1">
      <c r="B184" s="327"/>
      <c r="C184" s="302" t="s">
        <v>1279</v>
      </c>
      <c r="D184" s="302"/>
      <c r="E184" s="302"/>
      <c r="F184" s="325" t="s">
        <v>1215</v>
      </c>
      <c r="G184" s="302"/>
      <c r="H184" s="302" t="s">
        <v>1292</v>
      </c>
      <c r="I184" s="302" t="s">
        <v>1250</v>
      </c>
      <c r="J184" s="302"/>
      <c r="K184" s="350"/>
    </row>
    <row r="185" s="1" customFormat="1" ht="15" customHeight="1">
      <c r="B185" s="327"/>
      <c r="C185" s="302" t="s">
        <v>108</v>
      </c>
      <c r="D185" s="302"/>
      <c r="E185" s="302"/>
      <c r="F185" s="325" t="s">
        <v>1221</v>
      </c>
      <c r="G185" s="302"/>
      <c r="H185" s="302" t="s">
        <v>1293</v>
      </c>
      <c r="I185" s="302" t="s">
        <v>1217</v>
      </c>
      <c r="J185" s="302">
        <v>50</v>
      </c>
      <c r="K185" s="350"/>
    </row>
    <row r="186" s="1" customFormat="1" ht="15" customHeight="1">
      <c r="B186" s="327"/>
      <c r="C186" s="302" t="s">
        <v>1294</v>
      </c>
      <c r="D186" s="302"/>
      <c r="E186" s="302"/>
      <c r="F186" s="325" t="s">
        <v>1221</v>
      </c>
      <c r="G186" s="302"/>
      <c r="H186" s="302" t="s">
        <v>1295</v>
      </c>
      <c r="I186" s="302" t="s">
        <v>1296</v>
      </c>
      <c r="J186" s="302"/>
      <c r="K186" s="350"/>
    </row>
    <row r="187" s="1" customFormat="1" ht="15" customHeight="1">
      <c r="B187" s="327"/>
      <c r="C187" s="302" t="s">
        <v>1297</v>
      </c>
      <c r="D187" s="302"/>
      <c r="E187" s="302"/>
      <c r="F187" s="325" t="s">
        <v>1221</v>
      </c>
      <c r="G187" s="302"/>
      <c r="H187" s="302" t="s">
        <v>1298</v>
      </c>
      <c r="I187" s="302" t="s">
        <v>1296</v>
      </c>
      <c r="J187" s="302"/>
      <c r="K187" s="350"/>
    </row>
    <row r="188" s="1" customFormat="1" ht="15" customHeight="1">
      <c r="B188" s="327"/>
      <c r="C188" s="302" t="s">
        <v>1299</v>
      </c>
      <c r="D188" s="302"/>
      <c r="E188" s="302"/>
      <c r="F188" s="325" t="s">
        <v>1221</v>
      </c>
      <c r="G188" s="302"/>
      <c r="H188" s="302" t="s">
        <v>1300</v>
      </c>
      <c r="I188" s="302" t="s">
        <v>1296</v>
      </c>
      <c r="J188" s="302"/>
      <c r="K188" s="350"/>
    </row>
    <row r="189" s="1" customFormat="1" ht="15" customHeight="1">
      <c r="B189" s="327"/>
      <c r="C189" s="363" t="s">
        <v>1301</v>
      </c>
      <c r="D189" s="302"/>
      <c r="E189" s="302"/>
      <c r="F189" s="325" t="s">
        <v>1221</v>
      </c>
      <c r="G189" s="302"/>
      <c r="H189" s="302" t="s">
        <v>1302</v>
      </c>
      <c r="I189" s="302" t="s">
        <v>1303</v>
      </c>
      <c r="J189" s="364" t="s">
        <v>1304</v>
      </c>
      <c r="K189" s="350"/>
    </row>
    <row r="190" s="18" customFormat="1" ht="15" customHeight="1">
      <c r="B190" s="365"/>
      <c r="C190" s="366" t="s">
        <v>1305</v>
      </c>
      <c r="D190" s="367"/>
      <c r="E190" s="367"/>
      <c r="F190" s="368" t="s">
        <v>1221</v>
      </c>
      <c r="G190" s="367"/>
      <c r="H190" s="367" t="s">
        <v>1306</v>
      </c>
      <c r="I190" s="367" t="s">
        <v>1303</v>
      </c>
      <c r="J190" s="369" t="s">
        <v>1304</v>
      </c>
      <c r="K190" s="370"/>
    </row>
    <row r="191" s="1" customFormat="1" ht="15" customHeight="1">
      <c r="B191" s="327"/>
      <c r="C191" s="363" t="s">
        <v>40</v>
      </c>
      <c r="D191" s="302"/>
      <c r="E191" s="302"/>
      <c r="F191" s="325" t="s">
        <v>1215</v>
      </c>
      <c r="G191" s="302"/>
      <c r="H191" s="299" t="s">
        <v>1307</v>
      </c>
      <c r="I191" s="302" t="s">
        <v>1308</v>
      </c>
      <c r="J191" s="302"/>
      <c r="K191" s="350"/>
    </row>
    <row r="192" s="1" customFormat="1" ht="15" customHeight="1">
      <c r="B192" s="327"/>
      <c r="C192" s="363" t="s">
        <v>1309</v>
      </c>
      <c r="D192" s="302"/>
      <c r="E192" s="302"/>
      <c r="F192" s="325" t="s">
        <v>1215</v>
      </c>
      <c r="G192" s="302"/>
      <c r="H192" s="302" t="s">
        <v>1310</v>
      </c>
      <c r="I192" s="302" t="s">
        <v>1250</v>
      </c>
      <c r="J192" s="302"/>
      <c r="K192" s="350"/>
    </row>
    <row r="193" s="1" customFormat="1" ht="15" customHeight="1">
      <c r="B193" s="327"/>
      <c r="C193" s="363" t="s">
        <v>1311</v>
      </c>
      <c r="D193" s="302"/>
      <c r="E193" s="302"/>
      <c r="F193" s="325" t="s">
        <v>1215</v>
      </c>
      <c r="G193" s="302"/>
      <c r="H193" s="302" t="s">
        <v>1312</v>
      </c>
      <c r="I193" s="302" t="s">
        <v>1250</v>
      </c>
      <c r="J193" s="302"/>
      <c r="K193" s="350"/>
    </row>
    <row r="194" s="1" customFormat="1" ht="15" customHeight="1">
      <c r="B194" s="327"/>
      <c r="C194" s="363" t="s">
        <v>1313</v>
      </c>
      <c r="D194" s="302"/>
      <c r="E194" s="302"/>
      <c r="F194" s="325" t="s">
        <v>1221</v>
      </c>
      <c r="G194" s="302"/>
      <c r="H194" s="302" t="s">
        <v>1314</v>
      </c>
      <c r="I194" s="302" t="s">
        <v>1250</v>
      </c>
      <c r="J194" s="302"/>
      <c r="K194" s="350"/>
    </row>
    <row r="195" s="1" customFormat="1" ht="15" customHeight="1">
      <c r="B195" s="356"/>
      <c r="C195" s="371"/>
      <c r="D195" s="336"/>
      <c r="E195" s="336"/>
      <c r="F195" s="336"/>
      <c r="G195" s="336"/>
      <c r="H195" s="336"/>
      <c r="I195" s="336"/>
      <c r="J195" s="336"/>
      <c r="K195" s="357"/>
    </row>
    <row r="196" s="1" customFormat="1" ht="18.75" customHeight="1">
      <c r="B196" s="338"/>
      <c r="C196" s="348"/>
      <c r="D196" s="348"/>
      <c r="E196" s="348"/>
      <c r="F196" s="358"/>
      <c r="G196" s="348"/>
      <c r="H196" s="348"/>
      <c r="I196" s="348"/>
      <c r="J196" s="348"/>
      <c r="K196" s="338"/>
    </row>
    <row r="197" s="1" customFormat="1" ht="18.75" customHeight="1">
      <c r="B197" s="338"/>
      <c r="C197" s="348"/>
      <c r="D197" s="348"/>
      <c r="E197" s="348"/>
      <c r="F197" s="358"/>
      <c r="G197" s="348"/>
      <c r="H197" s="348"/>
      <c r="I197" s="348"/>
      <c r="J197" s="348"/>
      <c r="K197" s="338"/>
    </row>
    <row r="198" s="1" customFormat="1" ht="18.75" customHeight="1">
      <c r="B198" s="310"/>
      <c r="C198" s="310"/>
      <c r="D198" s="310"/>
      <c r="E198" s="310"/>
      <c r="F198" s="310"/>
      <c r="G198" s="310"/>
      <c r="H198" s="310"/>
      <c r="I198" s="310"/>
      <c r="J198" s="310"/>
      <c r="K198" s="310"/>
    </row>
    <row r="199" s="1" customFormat="1" ht="13.5">
      <c r="B199" s="289"/>
      <c r="C199" s="290"/>
      <c r="D199" s="290"/>
      <c r="E199" s="290"/>
      <c r="F199" s="290"/>
      <c r="G199" s="290"/>
      <c r="H199" s="290"/>
      <c r="I199" s="290"/>
      <c r="J199" s="290"/>
      <c r="K199" s="291"/>
    </row>
    <row r="200" s="1" customFormat="1" ht="21">
      <c r="B200" s="292"/>
      <c r="C200" s="293" t="s">
        <v>1315</v>
      </c>
      <c r="D200" s="293"/>
      <c r="E200" s="293"/>
      <c r="F200" s="293"/>
      <c r="G200" s="293"/>
      <c r="H200" s="293"/>
      <c r="I200" s="293"/>
      <c r="J200" s="293"/>
      <c r="K200" s="294"/>
    </row>
    <row r="201" s="1" customFormat="1" ht="25.5" customHeight="1">
      <c r="B201" s="292"/>
      <c r="C201" s="372" t="s">
        <v>1316</v>
      </c>
      <c r="D201" s="372"/>
      <c r="E201" s="372"/>
      <c r="F201" s="372" t="s">
        <v>1317</v>
      </c>
      <c r="G201" s="373"/>
      <c r="H201" s="372" t="s">
        <v>1318</v>
      </c>
      <c r="I201" s="372"/>
      <c r="J201" s="372"/>
      <c r="K201" s="294"/>
    </row>
    <row r="202" s="1" customFormat="1" ht="5.25" customHeight="1">
      <c r="B202" s="327"/>
      <c r="C202" s="322"/>
      <c r="D202" s="322"/>
      <c r="E202" s="322"/>
      <c r="F202" s="322"/>
      <c r="G202" s="348"/>
      <c r="H202" s="322"/>
      <c r="I202" s="322"/>
      <c r="J202" s="322"/>
      <c r="K202" s="350"/>
    </row>
    <row r="203" s="1" customFormat="1" ht="15" customHeight="1">
      <c r="B203" s="327"/>
      <c r="C203" s="302" t="s">
        <v>1308</v>
      </c>
      <c r="D203" s="302"/>
      <c r="E203" s="302"/>
      <c r="F203" s="325" t="s">
        <v>41</v>
      </c>
      <c r="G203" s="302"/>
      <c r="H203" s="302" t="s">
        <v>1319</v>
      </c>
      <c r="I203" s="302"/>
      <c r="J203" s="302"/>
      <c r="K203" s="350"/>
    </row>
    <row r="204" s="1" customFormat="1" ht="15" customHeight="1">
      <c r="B204" s="327"/>
      <c r="C204" s="302"/>
      <c r="D204" s="302"/>
      <c r="E204" s="302"/>
      <c r="F204" s="325" t="s">
        <v>42</v>
      </c>
      <c r="G204" s="302"/>
      <c r="H204" s="302" t="s">
        <v>1320</v>
      </c>
      <c r="I204" s="302"/>
      <c r="J204" s="302"/>
      <c r="K204" s="350"/>
    </row>
    <row r="205" s="1" customFormat="1" ht="15" customHeight="1">
      <c r="B205" s="327"/>
      <c r="C205" s="302"/>
      <c r="D205" s="302"/>
      <c r="E205" s="302"/>
      <c r="F205" s="325" t="s">
        <v>45</v>
      </c>
      <c r="G205" s="302"/>
      <c r="H205" s="302" t="s">
        <v>1321</v>
      </c>
      <c r="I205" s="302"/>
      <c r="J205" s="302"/>
      <c r="K205" s="350"/>
    </row>
    <row r="206" s="1" customFormat="1" ht="15" customHeight="1">
      <c r="B206" s="327"/>
      <c r="C206" s="302"/>
      <c r="D206" s="302"/>
      <c r="E206" s="302"/>
      <c r="F206" s="325" t="s">
        <v>43</v>
      </c>
      <c r="G206" s="302"/>
      <c r="H206" s="302" t="s">
        <v>1322</v>
      </c>
      <c r="I206" s="302"/>
      <c r="J206" s="302"/>
      <c r="K206" s="350"/>
    </row>
    <row r="207" s="1" customFormat="1" ht="15" customHeight="1">
      <c r="B207" s="327"/>
      <c r="C207" s="302"/>
      <c r="D207" s="302"/>
      <c r="E207" s="302"/>
      <c r="F207" s="325" t="s">
        <v>44</v>
      </c>
      <c r="G207" s="302"/>
      <c r="H207" s="302" t="s">
        <v>1323</v>
      </c>
      <c r="I207" s="302"/>
      <c r="J207" s="302"/>
      <c r="K207" s="350"/>
    </row>
    <row r="208" s="1" customFormat="1" ht="15" customHeight="1">
      <c r="B208" s="327"/>
      <c r="C208" s="302"/>
      <c r="D208" s="302"/>
      <c r="E208" s="302"/>
      <c r="F208" s="325"/>
      <c r="G208" s="302"/>
      <c r="H208" s="302"/>
      <c r="I208" s="302"/>
      <c r="J208" s="302"/>
      <c r="K208" s="350"/>
    </row>
    <row r="209" s="1" customFormat="1" ht="15" customHeight="1">
      <c r="B209" s="327"/>
      <c r="C209" s="302" t="s">
        <v>1262</v>
      </c>
      <c r="D209" s="302"/>
      <c r="E209" s="302"/>
      <c r="F209" s="325" t="s">
        <v>77</v>
      </c>
      <c r="G209" s="302"/>
      <c r="H209" s="302" t="s">
        <v>1324</v>
      </c>
      <c r="I209" s="302"/>
      <c r="J209" s="302"/>
      <c r="K209" s="350"/>
    </row>
    <row r="210" s="1" customFormat="1" ht="15" customHeight="1">
      <c r="B210" s="327"/>
      <c r="C210" s="302"/>
      <c r="D210" s="302"/>
      <c r="E210" s="302"/>
      <c r="F210" s="325" t="s">
        <v>1158</v>
      </c>
      <c r="G210" s="302"/>
      <c r="H210" s="302" t="s">
        <v>1159</v>
      </c>
      <c r="I210" s="302"/>
      <c r="J210" s="302"/>
      <c r="K210" s="350"/>
    </row>
    <row r="211" s="1" customFormat="1" ht="15" customHeight="1">
      <c r="B211" s="327"/>
      <c r="C211" s="302"/>
      <c r="D211" s="302"/>
      <c r="E211" s="302"/>
      <c r="F211" s="325" t="s">
        <v>1156</v>
      </c>
      <c r="G211" s="302"/>
      <c r="H211" s="302" t="s">
        <v>1325</v>
      </c>
      <c r="I211" s="302"/>
      <c r="J211" s="302"/>
      <c r="K211" s="350"/>
    </row>
    <row r="212" s="1" customFormat="1" ht="15" customHeight="1">
      <c r="B212" s="374"/>
      <c r="C212" s="302"/>
      <c r="D212" s="302"/>
      <c r="E212" s="302"/>
      <c r="F212" s="325" t="s">
        <v>1160</v>
      </c>
      <c r="G212" s="363"/>
      <c r="H212" s="354" t="s">
        <v>85</v>
      </c>
      <c r="I212" s="354"/>
      <c r="J212" s="354"/>
      <c r="K212" s="375"/>
    </row>
    <row r="213" s="1" customFormat="1" ht="15" customHeight="1">
      <c r="B213" s="374"/>
      <c r="C213" s="302"/>
      <c r="D213" s="302"/>
      <c r="E213" s="302"/>
      <c r="F213" s="325" t="s">
        <v>1161</v>
      </c>
      <c r="G213" s="363"/>
      <c r="H213" s="354" t="s">
        <v>1326</v>
      </c>
      <c r="I213" s="354"/>
      <c r="J213" s="354"/>
      <c r="K213" s="375"/>
    </row>
    <row r="214" s="1" customFormat="1" ht="15" customHeight="1">
      <c r="B214" s="374"/>
      <c r="C214" s="302"/>
      <c r="D214" s="302"/>
      <c r="E214" s="302"/>
      <c r="F214" s="325"/>
      <c r="G214" s="363"/>
      <c r="H214" s="354"/>
      <c r="I214" s="354"/>
      <c r="J214" s="354"/>
      <c r="K214" s="375"/>
    </row>
    <row r="215" s="1" customFormat="1" ht="15" customHeight="1">
      <c r="B215" s="374"/>
      <c r="C215" s="302" t="s">
        <v>1286</v>
      </c>
      <c r="D215" s="302"/>
      <c r="E215" s="302"/>
      <c r="F215" s="325">
        <v>1</v>
      </c>
      <c r="G215" s="363"/>
      <c r="H215" s="354" t="s">
        <v>1327</v>
      </c>
      <c r="I215" s="354"/>
      <c r="J215" s="354"/>
      <c r="K215" s="375"/>
    </row>
    <row r="216" s="1" customFormat="1" ht="15" customHeight="1">
      <c r="B216" s="374"/>
      <c r="C216" s="302"/>
      <c r="D216" s="302"/>
      <c r="E216" s="302"/>
      <c r="F216" s="325">
        <v>2</v>
      </c>
      <c r="G216" s="363"/>
      <c r="H216" s="354" t="s">
        <v>1328</v>
      </c>
      <c r="I216" s="354"/>
      <c r="J216" s="354"/>
      <c r="K216" s="375"/>
    </row>
    <row r="217" s="1" customFormat="1" ht="15" customHeight="1">
      <c r="B217" s="374"/>
      <c r="C217" s="302"/>
      <c r="D217" s="302"/>
      <c r="E217" s="302"/>
      <c r="F217" s="325">
        <v>3</v>
      </c>
      <c r="G217" s="363"/>
      <c r="H217" s="354" t="s">
        <v>1329</v>
      </c>
      <c r="I217" s="354"/>
      <c r="J217" s="354"/>
      <c r="K217" s="375"/>
    </row>
    <row r="218" s="1" customFormat="1" ht="15" customHeight="1">
      <c r="B218" s="374"/>
      <c r="C218" s="302"/>
      <c r="D218" s="302"/>
      <c r="E218" s="302"/>
      <c r="F218" s="325">
        <v>4</v>
      </c>
      <c r="G218" s="363"/>
      <c r="H218" s="354" t="s">
        <v>1330</v>
      </c>
      <c r="I218" s="354"/>
      <c r="J218" s="354"/>
      <c r="K218" s="375"/>
    </row>
    <row r="219" s="1" customFormat="1" ht="12.75" customHeight="1">
      <c r="B219" s="376"/>
      <c r="C219" s="377"/>
      <c r="D219" s="377"/>
      <c r="E219" s="377"/>
      <c r="F219" s="377"/>
      <c r="G219" s="377"/>
      <c r="H219" s="377"/>
      <c r="I219" s="377"/>
      <c r="J219" s="377"/>
      <c r="K219" s="37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NBLenovo\Miloslav Výskala</dc:creator>
  <cp:lastModifiedBy>NBLenovo\Miloslav Výskala</cp:lastModifiedBy>
  <dcterms:created xsi:type="dcterms:W3CDTF">2024-06-11T11:42:14Z</dcterms:created>
  <dcterms:modified xsi:type="dcterms:W3CDTF">2024-06-11T11:42:17Z</dcterms:modified>
</cp:coreProperties>
</file>