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501"/>
  <workbookPr defaultThemeVersion="166925"/>
  <mc:AlternateContent xmlns:mc="http://schemas.openxmlformats.org/markup-compatibility/2006">
    <mc:Choice Requires="x15">
      <x15ac:absPath xmlns:x15ac="http://schemas.microsoft.com/office/spreadsheetml/2010/11/ac" url="T:\POZ_AKCE\VYPAL\MORAVSKÁ TŘEBOVÁ - Přístavba k ZŠ Kostelní nám. - 2021\DPS - DO SOUTĚŽE 2023-06-23\F_REKAPITULACE\BEZ VENKOVNÍ UČEBNY\"/>
    </mc:Choice>
  </mc:AlternateContent>
  <xr:revisionPtr revIDLastSave="0" documentId="13_ncr:1_{544CF94B-B505-4EB0-8B81-B4ABC5769C49}" xr6:coauthVersionLast="47" xr6:coauthVersionMax="47" xr10:uidLastSave="{00000000-0000-0000-0000-000000000000}"/>
  <bookViews>
    <workbookView xWindow="28680" yWindow="-120" windowWidth="29040" windowHeight="15840" xr2:uid="{620B6836-2070-4ACE-94B1-1C2507B13A42}"/>
  </bookViews>
  <sheets>
    <sheet name="REKAPITULACE" sheetId="1" r:id="rId1"/>
    <sheet name="SO-01 D.1.1.1.a-ASŘ UZN" sheetId="2" r:id="rId2"/>
    <sheet name="SO-01 D.1.1.1.a-ASŘ NEUZ" sheetId="10" r:id="rId3"/>
    <sheet name="SO-01 D.1.1.1.b-ASŘ NEUZ" sheetId="11" r:id="rId4"/>
    <sheet name="SO-01 D.1.4.1.a-SSR UZN" sheetId="3" r:id="rId5"/>
    <sheet name="SO-01 D.1.4.1.a-SSR NEUZ" sheetId="12" r:id="rId6"/>
    <sheet name="SO-01 D.1.4.1.b-SSR NEUZ" sheetId="14" r:id="rId7"/>
    <sheet name="SO-01 D.1.4.2-LPS UZN" sheetId="4" r:id="rId8"/>
    <sheet name="SO-01 D.1.4.3-SLB UZN" sheetId="5" r:id="rId9"/>
    <sheet name="SO-01 D.1.4.4.a-VZD UZN" sheetId="6" r:id="rId10"/>
    <sheet name="SO-01 D.1.4.4.a-VZD NEUZ" sheetId="15" r:id="rId11"/>
    <sheet name="SO-01 D.1.4.4.b-VZD NEUZ" sheetId="16" r:id="rId12"/>
    <sheet name="SO-01 D.1.4.5.a-ZTI UZN" sheetId="7" r:id="rId13"/>
    <sheet name="SO-01 D.1.4.5.a-ZTI NEUZ" sheetId="17" r:id="rId14"/>
    <sheet name="SO-01 D.1.4.5.b-ZTI NEUZ" sheetId="18" r:id="rId15"/>
    <sheet name="SO-01 D.1.4.6.a-ÚT UZN" sheetId="8" r:id="rId16"/>
    <sheet name="SO-01 D.1.4.6.a-ÚT NEUZ" sheetId="19" r:id="rId17"/>
    <sheet name="SO-01 D.1.4.6.b-ÚT NEUZ" sheetId="20" r:id="rId18"/>
    <sheet name="SO-01 D.1.4.8-OPZ UZN" sheetId="9" r:id="rId19"/>
    <sheet name="SO-03 D.3-KAN UZN" sheetId="25" r:id="rId20"/>
    <sheet name="SO-04 D.4-VOD UZN" sheetId="26" r:id="rId21"/>
    <sheet name="VRN" sheetId="27" r:id="rId22"/>
  </sheets>
  <definedNames>
    <definedName name="_xlnm.Print_Area" localSheetId="0">REKAPITULACE!$A$1:$K$52</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K35" i="1" l="1"/>
  <c r="J35" i="1"/>
  <c r="H64" i="2"/>
  <c r="H2297" i="2"/>
  <c r="N19" i="27"/>
  <c r="N18" i="27" s="1"/>
  <c r="L19" i="27"/>
  <c r="J19" i="27"/>
  <c r="P19" i="27" s="1"/>
  <c r="L18" i="27"/>
  <c r="N16" i="27"/>
  <c r="L16" i="27"/>
  <c r="L14" i="27" s="1"/>
  <c r="J16" i="27"/>
  <c r="J14" i="27" s="1"/>
  <c r="N15" i="27"/>
  <c r="L15" i="27"/>
  <c r="J15" i="27"/>
  <c r="P15" i="27" s="1"/>
  <c r="N12" i="27"/>
  <c r="L12" i="27"/>
  <c r="L11" i="27" s="1"/>
  <c r="J12" i="27"/>
  <c r="J11" i="27" s="1"/>
  <c r="N11" i="27"/>
  <c r="N9" i="27"/>
  <c r="L9" i="27"/>
  <c r="J9" i="27"/>
  <c r="N8" i="27"/>
  <c r="L8" i="27"/>
  <c r="J8" i="27"/>
  <c r="N7" i="27"/>
  <c r="L7" i="27"/>
  <c r="J7" i="27"/>
  <c r="P7" i="27" s="1"/>
  <c r="Q7" i="27" s="1"/>
  <c r="N6" i="27"/>
  <c r="L6" i="27"/>
  <c r="J6" i="27"/>
  <c r="N5" i="27"/>
  <c r="L5" i="27"/>
  <c r="J5" i="27"/>
  <c r="N4" i="27"/>
  <c r="L4" i="27"/>
  <c r="J4" i="27"/>
  <c r="N109" i="26"/>
  <c r="L109" i="26"/>
  <c r="J109" i="26"/>
  <c r="P109" i="26" s="1"/>
  <c r="Q109" i="26" s="1"/>
  <c r="N108" i="26"/>
  <c r="N107" i="26" s="1"/>
  <c r="L108" i="26"/>
  <c r="J108" i="26"/>
  <c r="P108" i="26" s="1"/>
  <c r="L107" i="26"/>
  <c r="J107" i="26"/>
  <c r="N105" i="26"/>
  <c r="L105" i="26"/>
  <c r="J105" i="26"/>
  <c r="P105" i="26" s="1"/>
  <c r="Q105" i="26" s="1"/>
  <c r="P104" i="26"/>
  <c r="Q104" i="26" s="1"/>
  <c r="N104" i="26"/>
  <c r="L104" i="26"/>
  <c r="J104" i="26"/>
  <c r="N103" i="26"/>
  <c r="L103" i="26"/>
  <c r="J103" i="26"/>
  <c r="N100" i="26"/>
  <c r="L100" i="26"/>
  <c r="L96" i="26" s="1"/>
  <c r="J100" i="26"/>
  <c r="N99" i="26"/>
  <c r="N96" i="26" s="1"/>
  <c r="L99" i="26"/>
  <c r="J99" i="26"/>
  <c r="N98" i="26"/>
  <c r="L98" i="26"/>
  <c r="J98" i="26"/>
  <c r="P97" i="26"/>
  <c r="N97" i="26"/>
  <c r="L97" i="26"/>
  <c r="J97" i="26"/>
  <c r="N94" i="26"/>
  <c r="L94" i="26"/>
  <c r="J94" i="26"/>
  <c r="P94" i="26" s="1"/>
  <c r="Q94" i="26" s="1"/>
  <c r="P91" i="26"/>
  <c r="P90" i="26" s="1"/>
  <c r="N91" i="26"/>
  <c r="N90" i="26" s="1"/>
  <c r="L91" i="26"/>
  <c r="J91" i="26"/>
  <c r="L90" i="26"/>
  <c r="N88" i="26"/>
  <c r="L88" i="26"/>
  <c r="J88" i="26"/>
  <c r="N87" i="26"/>
  <c r="L87" i="26"/>
  <c r="J87" i="26"/>
  <c r="P87" i="26" s="1"/>
  <c r="Q87" i="26" s="1"/>
  <c r="N86" i="26"/>
  <c r="L86" i="26"/>
  <c r="J86" i="26"/>
  <c r="P86" i="26" s="1"/>
  <c r="Q86" i="26" s="1"/>
  <c r="N85" i="26"/>
  <c r="L85" i="26"/>
  <c r="J85" i="26"/>
  <c r="P85" i="26" s="1"/>
  <c r="Q85" i="26" s="1"/>
  <c r="N84" i="26"/>
  <c r="L84" i="26"/>
  <c r="J84" i="26"/>
  <c r="N83" i="26"/>
  <c r="L83" i="26"/>
  <c r="J83" i="26"/>
  <c r="N80" i="26"/>
  <c r="L80" i="26"/>
  <c r="J80" i="26"/>
  <c r="P80" i="26" s="1"/>
  <c r="Q80" i="26" s="1"/>
  <c r="N77" i="26"/>
  <c r="L77" i="26"/>
  <c r="J77" i="26"/>
  <c r="N76" i="26"/>
  <c r="L76" i="26"/>
  <c r="J76" i="26"/>
  <c r="P76" i="26" s="1"/>
  <c r="Q76" i="26" s="1"/>
  <c r="N75" i="26"/>
  <c r="L75" i="26"/>
  <c r="J75" i="26"/>
  <c r="N74" i="26"/>
  <c r="L74" i="26"/>
  <c r="J74" i="26"/>
  <c r="N73" i="26"/>
  <c r="L73" i="26"/>
  <c r="J73" i="26"/>
  <c r="P73" i="26" s="1"/>
  <c r="N72" i="26"/>
  <c r="L72" i="26"/>
  <c r="J72" i="26"/>
  <c r="N71" i="26"/>
  <c r="L71" i="26"/>
  <c r="J71" i="26"/>
  <c r="P71" i="26" s="1"/>
  <c r="Q71" i="26" s="1"/>
  <c r="N70" i="26"/>
  <c r="L70" i="26"/>
  <c r="J70" i="26"/>
  <c r="N69" i="26"/>
  <c r="L69" i="26"/>
  <c r="J69" i="26"/>
  <c r="P69" i="26" s="1"/>
  <c r="Q69" i="26" s="1"/>
  <c r="N68" i="26"/>
  <c r="L68" i="26"/>
  <c r="J68" i="26"/>
  <c r="P68" i="26" s="1"/>
  <c r="Q68" i="26" s="1"/>
  <c r="N67" i="26"/>
  <c r="L67" i="26"/>
  <c r="J67" i="26"/>
  <c r="P67" i="26" s="1"/>
  <c r="Q67" i="26" s="1"/>
  <c r="P66" i="26"/>
  <c r="Q66" i="26" s="1"/>
  <c r="N66" i="26"/>
  <c r="L66" i="26"/>
  <c r="J66" i="26"/>
  <c r="N65" i="26"/>
  <c r="L65" i="26"/>
  <c r="J65" i="26"/>
  <c r="P65" i="26" s="1"/>
  <c r="Q65" i="26" s="1"/>
  <c r="N64" i="26"/>
  <c r="L64" i="26"/>
  <c r="J64" i="26"/>
  <c r="N63" i="26"/>
  <c r="L63" i="26"/>
  <c r="J63" i="26"/>
  <c r="P63" i="26" s="1"/>
  <c r="P62" i="26"/>
  <c r="Q62" i="26" s="1"/>
  <c r="N62" i="26"/>
  <c r="L62" i="26"/>
  <c r="J62" i="26"/>
  <c r="N61" i="26"/>
  <c r="L61" i="26"/>
  <c r="J61" i="26"/>
  <c r="N60" i="26"/>
  <c r="L60" i="26"/>
  <c r="L57" i="26" s="1"/>
  <c r="J60" i="26"/>
  <c r="P60" i="26" s="1"/>
  <c r="Q60" i="26" s="1"/>
  <c r="N59" i="26"/>
  <c r="N57" i="26" s="1"/>
  <c r="L59" i="26"/>
  <c r="J59" i="26"/>
  <c r="P59" i="26" s="1"/>
  <c r="N58" i="26"/>
  <c r="L58" i="26"/>
  <c r="J58" i="26"/>
  <c r="N55" i="26"/>
  <c r="L55" i="26"/>
  <c r="L50" i="26" s="1"/>
  <c r="J55" i="26"/>
  <c r="J50" i="26" s="1"/>
  <c r="N54" i="26"/>
  <c r="L54" i="26"/>
  <c r="J54" i="26"/>
  <c r="P54" i="26" s="1"/>
  <c r="Q54" i="26" s="1"/>
  <c r="N51" i="26"/>
  <c r="N50" i="26" s="1"/>
  <c r="L51" i="26"/>
  <c r="J51" i="26"/>
  <c r="P46" i="26"/>
  <c r="Q46" i="26" s="1"/>
  <c r="Q45" i="26" s="1"/>
  <c r="N46" i="26"/>
  <c r="L46" i="26"/>
  <c r="J46" i="26"/>
  <c r="J45" i="26" s="1"/>
  <c r="N45" i="26"/>
  <c r="L45" i="26"/>
  <c r="P41" i="26"/>
  <c r="Q41" i="26" s="1"/>
  <c r="N41" i="26"/>
  <c r="L41" i="26"/>
  <c r="J41" i="26"/>
  <c r="N38" i="26"/>
  <c r="L38" i="26"/>
  <c r="J38" i="26"/>
  <c r="N34" i="26"/>
  <c r="L34" i="26"/>
  <c r="J34" i="26"/>
  <c r="P30" i="26"/>
  <c r="Q30" i="26" s="1"/>
  <c r="N30" i="26"/>
  <c r="L30" i="26"/>
  <c r="J30" i="26"/>
  <c r="P27" i="26"/>
  <c r="Q27" i="26" s="1"/>
  <c r="N27" i="26"/>
  <c r="L27" i="26"/>
  <c r="J27" i="26"/>
  <c r="N24" i="26"/>
  <c r="L24" i="26"/>
  <c r="J24" i="26"/>
  <c r="P23" i="26"/>
  <c r="Q23" i="26" s="1"/>
  <c r="N23" i="26"/>
  <c r="L23" i="26"/>
  <c r="J23" i="26"/>
  <c r="N22" i="26"/>
  <c r="L22" i="26"/>
  <c r="J22" i="26"/>
  <c r="P22" i="26" s="1"/>
  <c r="N19" i="26"/>
  <c r="L19" i="26"/>
  <c r="J19" i="26"/>
  <c r="P16" i="26"/>
  <c r="N16" i="26"/>
  <c r="L16" i="26"/>
  <c r="J16" i="26"/>
  <c r="N13" i="26"/>
  <c r="L13" i="26"/>
  <c r="L8" i="26" s="1"/>
  <c r="J13" i="26"/>
  <c r="N12" i="26"/>
  <c r="L12" i="26"/>
  <c r="J12" i="26"/>
  <c r="P12" i="26" s="1"/>
  <c r="Q12" i="26" s="1"/>
  <c r="P9" i="26"/>
  <c r="N9" i="26"/>
  <c r="N8" i="26" s="1"/>
  <c r="L9" i="26"/>
  <c r="J9" i="26"/>
  <c r="N92" i="25"/>
  <c r="L92" i="25"/>
  <c r="J92" i="25"/>
  <c r="P92" i="25" s="1"/>
  <c r="Q92" i="25" s="1"/>
  <c r="N91" i="25"/>
  <c r="L91" i="25"/>
  <c r="J91" i="25"/>
  <c r="P91" i="25" s="1"/>
  <c r="Q91" i="25" s="1"/>
  <c r="N90" i="25"/>
  <c r="L90" i="25"/>
  <c r="J90" i="25"/>
  <c r="J83" i="25" s="1"/>
  <c r="N87" i="25"/>
  <c r="L87" i="25"/>
  <c r="J87" i="25"/>
  <c r="P87" i="25" s="1"/>
  <c r="Q87" i="25" s="1"/>
  <c r="N86" i="25"/>
  <c r="L86" i="25"/>
  <c r="L83" i="25" s="1"/>
  <c r="J86" i="25"/>
  <c r="N85" i="25"/>
  <c r="L85" i="25"/>
  <c r="J85" i="25"/>
  <c r="P84" i="25"/>
  <c r="N84" i="25"/>
  <c r="L84" i="25"/>
  <c r="J84" i="25"/>
  <c r="N83" i="25"/>
  <c r="N81" i="25"/>
  <c r="L81" i="25"/>
  <c r="J81" i="25"/>
  <c r="P78" i="25"/>
  <c r="N78" i="25"/>
  <c r="N77" i="25" s="1"/>
  <c r="L78" i="25"/>
  <c r="J78" i="25"/>
  <c r="L77" i="25"/>
  <c r="J77" i="25"/>
  <c r="N75" i="25"/>
  <c r="L75" i="25"/>
  <c r="J75" i="25"/>
  <c r="P75" i="25" s="1"/>
  <c r="Q75" i="25" s="1"/>
  <c r="N74" i="25"/>
  <c r="L74" i="25"/>
  <c r="J74" i="25"/>
  <c r="N73" i="25"/>
  <c r="L73" i="25"/>
  <c r="J73" i="25"/>
  <c r="P72" i="25"/>
  <c r="Q72" i="25" s="1"/>
  <c r="N72" i="25"/>
  <c r="L72" i="25"/>
  <c r="J72" i="25"/>
  <c r="N71" i="25"/>
  <c r="L71" i="25"/>
  <c r="J71" i="25"/>
  <c r="N70" i="25"/>
  <c r="L70" i="25"/>
  <c r="J70" i="25"/>
  <c r="P69" i="25"/>
  <c r="Q69" i="25" s="1"/>
  <c r="N69" i="25"/>
  <c r="L69" i="25"/>
  <c r="J69" i="25"/>
  <c r="N68" i="25"/>
  <c r="L68" i="25"/>
  <c r="J68" i="25"/>
  <c r="N67" i="25"/>
  <c r="L67" i="25"/>
  <c r="J67" i="25"/>
  <c r="P67" i="25" s="1"/>
  <c r="Q67" i="25" s="1"/>
  <c r="P66" i="25"/>
  <c r="Q66" i="25" s="1"/>
  <c r="N66" i="25"/>
  <c r="L66" i="25"/>
  <c r="J66" i="25"/>
  <c r="N65" i="25"/>
  <c r="L65" i="25"/>
  <c r="J65" i="25"/>
  <c r="N64" i="25"/>
  <c r="L64" i="25"/>
  <c r="J64" i="25"/>
  <c r="P64" i="25" s="1"/>
  <c r="Q64" i="25" s="1"/>
  <c r="N61" i="25"/>
  <c r="N60" i="25" s="1"/>
  <c r="L61" i="25"/>
  <c r="L60" i="25" s="1"/>
  <c r="J61" i="25"/>
  <c r="N58" i="25"/>
  <c r="L58" i="25"/>
  <c r="J58" i="25"/>
  <c r="P58" i="25" s="1"/>
  <c r="Q58" i="25" s="1"/>
  <c r="N57" i="25"/>
  <c r="L57" i="25"/>
  <c r="J57" i="25"/>
  <c r="P57" i="25" s="1"/>
  <c r="Q57" i="25" s="1"/>
  <c r="N56" i="25"/>
  <c r="L56" i="25"/>
  <c r="J56" i="25"/>
  <c r="P56" i="25" s="1"/>
  <c r="N53" i="25"/>
  <c r="N52" i="25" s="1"/>
  <c r="L53" i="25"/>
  <c r="L52" i="25" s="1"/>
  <c r="J53" i="25"/>
  <c r="J52" i="25" s="1"/>
  <c r="N48" i="25"/>
  <c r="L48" i="25"/>
  <c r="J48" i="25"/>
  <c r="P48" i="25" s="1"/>
  <c r="Q48" i="25" s="1"/>
  <c r="Q47" i="25" s="1"/>
  <c r="N47" i="25"/>
  <c r="L47" i="25"/>
  <c r="N43" i="25"/>
  <c r="L43" i="25"/>
  <c r="J43" i="25"/>
  <c r="N40" i="25"/>
  <c r="L40" i="25"/>
  <c r="J40" i="25"/>
  <c r="P40" i="25" s="1"/>
  <c r="Q40" i="25" s="1"/>
  <c r="N36" i="25"/>
  <c r="L36" i="25"/>
  <c r="J36" i="25"/>
  <c r="N32" i="25"/>
  <c r="L32" i="25"/>
  <c r="J32" i="25"/>
  <c r="P32" i="25" s="1"/>
  <c r="Q32" i="25" s="1"/>
  <c r="P29" i="25"/>
  <c r="N29" i="25"/>
  <c r="L29" i="25"/>
  <c r="J29" i="25"/>
  <c r="N26" i="25"/>
  <c r="L26" i="25"/>
  <c r="J26" i="25"/>
  <c r="P23" i="25"/>
  <c r="Q23" i="25" s="1"/>
  <c r="N23" i="25"/>
  <c r="L23" i="25"/>
  <c r="J23" i="25"/>
  <c r="N22" i="25"/>
  <c r="L22" i="25"/>
  <c r="J22" i="25"/>
  <c r="N19" i="25"/>
  <c r="L19" i="25"/>
  <c r="J19" i="25"/>
  <c r="N16" i="25"/>
  <c r="L16" i="25"/>
  <c r="J16" i="25"/>
  <c r="P16" i="25" s="1"/>
  <c r="Q16" i="25" s="1"/>
  <c r="P13" i="25"/>
  <c r="Q13" i="25" s="1"/>
  <c r="N13" i="25"/>
  <c r="L13" i="25"/>
  <c r="J13" i="25"/>
  <c r="N12" i="25"/>
  <c r="L12" i="25"/>
  <c r="J12" i="25"/>
  <c r="P12" i="25" s="1"/>
  <c r="P9" i="25"/>
  <c r="Q9" i="25" s="1"/>
  <c r="N9" i="25"/>
  <c r="N8" i="25" s="1"/>
  <c r="N7" i="25" s="1"/>
  <c r="N6" i="25" s="1"/>
  <c r="L9" i="25"/>
  <c r="L8" i="25" s="1"/>
  <c r="J9" i="25"/>
  <c r="J8" i="25"/>
  <c r="J18" i="27" l="1"/>
  <c r="Q91" i="26"/>
  <c r="Q90" i="26" s="1"/>
  <c r="P100" i="26"/>
  <c r="Q100" i="26" s="1"/>
  <c r="J8" i="26"/>
  <c r="P38" i="26"/>
  <c r="Q38" i="26" s="1"/>
  <c r="P51" i="26"/>
  <c r="Q51" i="26" s="1"/>
  <c r="Q73" i="26"/>
  <c r="J96" i="26"/>
  <c r="P83" i="26"/>
  <c r="Q83" i="26" s="1"/>
  <c r="Q88" i="26"/>
  <c r="Q9" i="26"/>
  <c r="P70" i="26"/>
  <c r="Q70" i="26" s="1"/>
  <c r="Q63" i="26"/>
  <c r="J90" i="26"/>
  <c r="P88" i="26"/>
  <c r="P53" i="25"/>
  <c r="Q53" i="25" s="1"/>
  <c r="Q52" i="25" s="1"/>
  <c r="Q29" i="25"/>
  <c r="Q74" i="25"/>
  <c r="J47" i="25"/>
  <c r="J7" i="25" s="1"/>
  <c r="J6" i="25" s="1"/>
  <c r="J26" i="1" s="1"/>
  <c r="I26" i="1" s="1"/>
  <c r="P74" i="25"/>
  <c r="P86" i="25"/>
  <c r="Q86" i="25" s="1"/>
  <c r="N14" i="27"/>
  <c r="N2" i="27" s="1"/>
  <c r="J3" i="27"/>
  <c r="L3" i="27"/>
  <c r="L2" i="27" s="1"/>
  <c r="N3" i="27"/>
  <c r="P4" i="27"/>
  <c r="J2" i="27"/>
  <c r="J31" i="1" s="1"/>
  <c r="I31" i="1" s="1"/>
  <c r="Q19" i="27"/>
  <c r="Q18" i="27" s="1"/>
  <c r="P18" i="27"/>
  <c r="Q5" i="27"/>
  <c r="Q15" i="27"/>
  <c r="Q4" i="27"/>
  <c r="P16" i="27"/>
  <c r="P14" i="27" s="1"/>
  <c r="P12" i="27"/>
  <c r="P11" i="27" s="1"/>
  <c r="Q16" i="27"/>
  <c r="P8" i="27"/>
  <c r="Q8" i="27" s="1"/>
  <c r="P5" i="27"/>
  <c r="P9" i="27"/>
  <c r="Q9" i="27" s="1"/>
  <c r="P6" i="27"/>
  <c r="Q6" i="27" s="1"/>
  <c r="Q84" i="26"/>
  <c r="P96" i="26"/>
  <c r="N7" i="26"/>
  <c r="N6" i="26" s="1"/>
  <c r="L7" i="26"/>
  <c r="L6" i="26" s="1"/>
  <c r="Q108" i="26"/>
  <c r="Q107" i="26" s="1"/>
  <c r="P107" i="26"/>
  <c r="Q74" i="26"/>
  <c r="J57" i="26"/>
  <c r="Q97" i="26"/>
  <c r="P45" i="26"/>
  <c r="P34" i="26"/>
  <c r="Q34" i="26" s="1"/>
  <c r="P64" i="26"/>
  <c r="Q64" i="26" s="1"/>
  <c r="P84" i="26"/>
  <c r="P24" i="26"/>
  <c r="Q24" i="26" s="1"/>
  <c r="P61" i="26"/>
  <c r="Q61" i="26" s="1"/>
  <c r="P77" i="26"/>
  <c r="Q77" i="26" s="1"/>
  <c r="P103" i="26"/>
  <c r="Q103" i="26" s="1"/>
  <c r="P19" i="26"/>
  <c r="Q19" i="26" s="1"/>
  <c r="P58" i="26"/>
  <c r="P74" i="26"/>
  <c r="P98" i="26"/>
  <c r="Q98" i="26" s="1"/>
  <c r="Q16" i="26"/>
  <c r="P75" i="26"/>
  <c r="Q75" i="26" s="1"/>
  <c r="P99" i="26"/>
  <c r="Q99" i="26" s="1"/>
  <c r="P13" i="26"/>
  <c r="Q13" i="26" s="1"/>
  <c r="Q22" i="26"/>
  <c r="P55" i="26"/>
  <c r="P50" i="26" s="1"/>
  <c r="Q59" i="26"/>
  <c r="P72" i="26"/>
  <c r="Q72" i="26" s="1"/>
  <c r="Q22" i="25"/>
  <c r="Q12" i="25"/>
  <c r="P77" i="25"/>
  <c r="Q73" i="25"/>
  <c r="Q81" i="25"/>
  <c r="P52" i="25"/>
  <c r="Q56" i="25"/>
  <c r="L7" i="25"/>
  <c r="L6" i="25" s="1"/>
  <c r="Q78" i="25"/>
  <c r="P47" i="25"/>
  <c r="J60" i="25"/>
  <c r="P71" i="25"/>
  <c r="Q71" i="25" s="1"/>
  <c r="Q84" i="25"/>
  <c r="P36" i="25"/>
  <c r="Q36" i="25" s="1"/>
  <c r="P68" i="25"/>
  <c r="Q68" i="25" s="1"/>
  <c r="P90" i="25"/>
  <c r="Q90" i="25" s="1"/>
  <c r="P26" i="25"/>
  <c r="Q26" i="25" s="1"/>
  <c r="P65" i="25"/>
  <c r="Q65" i="25" s="1"/>
  <c r="P85" i="25"/>
  <c r="P83" i="25" s="1"/>
  <c r="P19" i="25"/>
  <c r="Q19" i="25" s="1"/>
  <c r="P81" i="25"/>
  <c r="P22" i="25"/>
  <c r="P61" i="25"/>
  <c r="P73" i="25"/>
  <c r="P43" i="25"/>
  <c r="Q43" i="25" s="1"/>
  <c r="P70" i="25"/>
  <c r="Q70" i="25" s="1"/>
  <c r="Q8" i="26" l="1"/>
  <c r="J7" i="26"/>
  <c r="J6" i="26" s="1"/>
  <c r="J27" i="1" s="1"/>
  <c r="I27" i="1" s="1"/>
  <c r="Q55" i="26"/>
  <c r="Q50" i="26" s="1"/>
  <c r="Q3" i="27"/>
  <c r="P3" i="27"/>
  <c r="P2" i="27" s="1"/>
  <c r="Q12" i="27"/>
  <c r="Q11" i="27" s="1"/>
  <c r="Q14" i="27"/>
  <c r="Q96" i="26"/>
  <c r="P57" i="26"/>
  <c r="P8" i="26"/>
  <c r="P7" i="26" s="1"/>
  <c r="P6" i="26" s="1"/>
  <c r="Q58" i="26"/>
  <c r="Q57" i="26" s="1"/>
  <c r="Q8" i="25"/>
  <c r="P60" i="25"/>
  <c r="Q61" i="25"/>
  <c r="Q60" i="25" s="1"/>
  <c r="Q77" i="25"/>
  <c r="Q85" i="25"/>
  <c r="Q83" i="25" s="1"/>
  <c r="P8" i="25"/>
  <c r="P7" i="25" s="1"/>
  <c r="P6" i="25" s="1"/>
  <c r="Q7" i="26" l="1"/>
  <c r="Q6" i="26" s="1"/>
  <c r="Q7" i="25"/>
  <c r="Q6" i="25" s="1"/>
  <c r="Q2" i="27"/>
  <c r="N67" i="20" l="1"/>
  <c r="L67" i="20"/>
  <c r="J67" i="20"/>
  <c r="N66" i="20"/>
  <c r="N62" i="20" s="1"/>
  <c r="L66" i="20"/>
  <c r="J66" i="20"/>
  <c r="N65" i="20"/>
  <c r="L65" i="20"/>
  <c r="J65" i="20"/>
  <c r="N64" i="20"/>
  <c r="L64" i="20"/>
  <c r="J64" i="20"/>
  <c r="N63" i="20"/>
  <c r="L63" i="20"/>
  <c r="L62" i="20" s="1"/>
  <c r="J63" i="20"/>
  <c r="P63" i="20" s="1"/>
  <c r="N60" i="20"/>
  <c r="L60" i="20"/>
  <c r="J60" i="20"/>
  <c r="N59" i="20"/>
  <c r="L59" i="20"/>
  <c r="J59" i="20"/>
  <c r="N58" i="20"/>
  <c r="L58" i="20"/>
  <c r="J58" i="20"/>
  <c r="N57" i="20"/>
  <c r="L57" i="20"/>
  <c r="J57" i="20"/>
  <c r="P57" i="20" s="1"/>
  <c r="Q57" i="20" s="1"/>
  <c r="N56" i="20"/>
  <c r="L56" i="20"/>
  <c r="J56" i="20"/>
  <c r="N55" i="20"/>
  <c r="L55" i="20"/>
  <c r="J55" i="20"/>
  <c r="P55" i="20" s="1"/>
  <c r="Q55" i="20" s="1"/>
  <c r="N54" i="20"/>
  <c r="N49" i="20" s="1"/>
  <c r="L54" i="20"/>
  <c r="J54" i="20"/>
  <c r="N53" i="20"/>
  <c r="L53" i="20"/>
  <c r="J53" i="20"/>
  <c r="N52" i="20"/>
  <c r="L52" i="20"/>
  <c r="J52" i="20"/>
  <c r="N51" i="20"/>
  <c r="L51" i="20"/>
  <c r="L49" i="20" s="1"/>
  <c r="J51" i="20"/>
  <c r="N50" i="20"/>
  <c r="L50" i="20"/>
  <c r="J50" i="20"/>
  <c r="N47" i="20"/>
  <c r="L47" i="20"/>
  <c r="J47" i="20"/>
  <c r="Q46" i="20"/>
  <c r="P46" i="20"/>
  <c r="N46" i="20"/>
  <c r="L46" i="20"/>
  <c r="J46" i="20"/>
  <c r="N45" i="20"/>
  <c r="L45" i="20"/>
  <c r="J45" i="20"/>
  <c r="P45" i="20" s="1"/>
  <c r="Q45" i="20" s="1"/>
  <c r="N44" i="20"/>
  <c r="L44" i="20"/>
  <c r="L42" i="20" s="1"/>
  <c r="J44" i="20"/>
  <c r="P44" i="20" s="1"/>
  <c r="N43" i="20"/>
  <c r="N42" i="20" s="1"/>
  <c r="L43" i="20"/>
  <c r="J43" i="20"/>
  <c r="P40" i="20"/>
  <c r="N40" i="20"/>
  <c r="L40" i="20"/>
  <c r="J40" i="20"/>
  <c r="P39" i="20"/>
  <c r="Q39" i="20" s="1"/>
  <c r="N39" i="20"/>
  <c r="L39" i="20"/>
  <c r="J39" i="20"/>
  <c r="N38" i="20"/>
  <c r="L38" i="20"/>
  <c r="J38" i="20"/>
  <c r="N37" i="20"/>
  <c r="L37" i="20"/>
  <c r="J37" i="20"/>
  <c r="P37" i="20" s="1"/>
  <c r="Q37" i="20" s="1"/>
  <c r="N36" i="20"/>
  <c r="L36" i="20"/>
  <c r="J36" i="20"/>
  <c r="J28" i="20" s="1"/>
  <c r="N35" i="20"/>
  <c r="L35" i="20"/>
  <c r="J35" i="20"/>
  <c r="P32" i="20"/>
  <c r="N32" i="20"/>
  <c r="L32" i="20"/>
  <c r="J32" i="20"/>
  <c r="N29" i="20"/>
  <c r="N28" i="20" s="1"/>
  <c r="L29" i="20"/>
  <c r="L28" i="20" s="1"/>
  <c r="J29" i="20"/>
  <c r="N26" i="20"/>
  <c r="L26" i="20"/>
  <c r="J26" i="20"/>
  <c r="N25" i="20"/>
  <c r="L25" i="20"/>
  <c r="J25" i="20"/>
  <c r="N22" i="20"/>
  <c r="L22" i="20"/>
  <c r="J22" i="20"/>
  <c r="N21" i="20"/>
  <c r="L21" i="20"/>
  <c r="J21" i="20"/>
  <c r="P21" i="20" s="1"/>
  <c r="Q21" i="20" s="1"/>
  <c r="N20" i="20"/>
  <c r="L20" i="20"/>
  <c r="L18" i="20" s="1"/>
  <c r="J20" i="20"/>
  <c r="P20" i="20" s="1"/>
  <c r="N19" i="20"/>
  <c r="N18" i="20" s="1"/>
  <c r="L19" i="20"/>
  <c r="J19" i="20"/>
  <c r="P14" i="20"/>
  <c r="N14" i="20"/>
  <c r="L14" i="20"/>
  <c r="J14" i="20"/>
  <c r="N13" i="20"/>
  <c r="L13" i="20"/>
  <c r="L12" i="20" s="1"/>
  <c r="J13" i="20"/>
  <c r="P13" i="20" s="1"/>
  <c r="P12" i="20" s="1"/>
  <c r="N12" i="20"/>
  <c r="N10" i="20"/>
  <c r="L10" i="20"/>
  <c r="J10" i="20"/>
  <c r="P10" i="20" s="1"/>
  <c r="Q10" i="20" s="1"/>
  <c r="N9" i="20"/>
  <c r="N8" i="20" s="1"/>
  <c r="N7" i="20" s="1"/>
  <c r="N6" i="20" s="1"/>
  <c r="L9" i="20"/>
  <c r="J9" i="20"/>
  <c r="J8" i="20" s="1"/>
  <c r="L8" i="20"/>
  <c r="N61" i="19"/>
  <c r="L61" i="19"/>
  <c r="L59" i="19" s="1"/>
  <c r="J61" i="19"/>
  <c r="N60" i="19"/>
  <c r="N59" i="19" s="1"/>
  <c r="L60" i="19"/>
  <c r="J60" i="19"/>
  <c r="N57" i="19"/>
  <c r="L57" i="19"/>
  <c r="J57" i="19"/>
  <c r="N56" i="19"/>
  <c r="L56" i="19"/>
  <c r="J56" i="19"/>
  <c r="N55" i="19"/>
  <c r="L55" i="19"/>
  <c r="J55" i="19"/>
  <c r="P54" i="19"/>
  <c r="N54" i="19"/>
  <c r="L54" i="19"/>
  <c r="J54" i="19"/>
  <c r="N53" i="19"/>
  <c r="L53" i="19"/>
  <c r="J53" i="19"/>
  <c r="N52" i="19"/>
  <c r="L52" i="19"/>
  <c r="J52" i="19"/>
  <c r="N51" i="19"/>
  <c r="N50" i="19" s="1"/>
  <c r="L51" i="19"/>
  <c r="L50" i="19" s="1"/>
  <c r="J51" i="19"/>
  <c r="N48" i="19"/>
  <c r="L48" i="19"/>
  <c r="J48" i="19"/>
  <c r="J44" i="19" s="1"/>
  <c r="N47" i="19"/>
  <c r="L47" i="19"/>
  <c r="J47" i="19"/>
  <c r="N46" i="19"/>
  <c r="N44" i="19" s="1"/>
  <c r="L46" i="19"/>
  <c r="J46" i="19"/>
  <c r="P46" i="19" s="1"/>
  <c r="Q46" i="19" s="1"/>
  <c r="N45" i="19"/>
  <c r="L45" i="19"/>
  <c r="L44" i="19" s="1"/>
  <c r="J45" i="19"/>
  <c r="N40" i="19"/>
  <c r="L40" i="19"/>
  <c r="J40" i="19"/>
  <c r="N39" i="19"/>
  <c r="L39" i="19"/>
  <c r="J39" i="19"/>
  <c r="N38" i="19"/>
  <c r="L38" i="19"/>
  <c r="J38" i="19"/>
  <c r="P35" i="19"/>
  <c r="N35" i="19"/>
  <c r="L35" i="19"/>
  <c r="J35" i="19"/>
  <c r="N32" i="19"/>
  <c r="L32" i="19"/>
  <c r="L31" i="19" s="1"/>
  <c r="J32" i="19"/>
  <c r="P32" i="19" s="1"/>
  <c r="Q32" i="19" s="1"/>
  <c r="N31" i="19"/>
  <c r="P29" i="19"/>
  <c r="P28" i="19" s="1"/>
  <c r="N29" i="19"/>
  <c r="N28" i="19" s="1"/>
  <c r="L29" i="19"/>
  <c r="L28" i="19" s="1"/>
  <c r="J29" i="19"/>
  <c r="J28" i="19"/>
  <c r="P26" i="19"/>
  <c r="N26" i="19"/>
  <c r="L26" i="19"/>
  <c r="J26" i="19"/>
  <c r="N25" i="19"/>
  <c r="L25" i="19"/>
  <c r="J25" i="19"/>
  <c r="P25" i="19" s="1"/>
  <c r="Q25" i="19" s="1"/>
  <c r="N22" i="19"/>
  <c r="L22" i="19"/>
  <c r="J22" i="19"/>
  <c r="P22" i="19" s="1"/>
  <c r="Q22" i="19" s="1"/>
  <c r="N21" i="19"/>
  <c r="L21" i="19"/>
  <c r="J21" i="19"/>
  <c r="N20" i="19"/>
  <c r="L20" i="19"/>
  <c r="L18" i="19" s="1"/>
  <c r="J20" i="19"/>
  <c r="N19" i="19"/>
  <c r="N18" i="19" s="1"/>
  <c r="L19" i="19"/>
  <c r="J19" i="19"/>
  <c r="P19" i="19" s="1"/>
  <c r="Q19" i="19" s="1"/>
  <c r="N14" i="19"/>
  <c r="N13" i="19" s="1"/>
  <c r="L14" i="19"/>
  <c r="J14" i="19"/>
  <c r="J13" i="19" s="1"/>
  <c r="L13" i="19"/>
  <c r="N9" i="19"/>
  <c r="N8" i="19" s="1"/>
  <c r="L9" i="19"/>
  <c r="J9" i="19"/>
  <c r="L8" i="19"/>
  <c r="N139" i="18"/>
  <c r="L139" i="18"/>
  <c r="J139" i="18"/>
  <c r="P139" i="18" s="1"/>
  <c r="Q139" i="18" s="1"/>
  <c r="N138" i="18"/>
  <c r="L138" i="18"/>
  <c r="J138" i="18"/>
  <c r="N137" i="18"/>
  <c r="N136" i="18" s="1"/>
  <c r="L137" i="18"/>
  <c r="L136" i="18" s="1"/>
  <c r="J137" i="18"/>
  <c r="J136" i="18"/>
  <c r="N134" i="18"/>
  <c r="L134" i="18"/>
  <c r="L126" i="18" s="1"/>
  <c r="J134" i="18"/>
  <c r="N130" i="18"/>
  <c r="L130" i="18"/>
  <c r="J130" i="18"/>
  <c r="N129" i="18"/>
  <c r="L129" i="18"/>
  <c r="J129" i="18"/>
  <c r="P129" i="18" s="1"/>
  <c r="Q129" i="18" s="1"/>
  <c r="N128" i="18"/>
  <c r="L128" i="18"/>
  <c r="J128" i="18"/>
  <c r="P128" i="18" s="1"/>
  <c r="Q128" i="18" s="1"/>
  <c r="N127" i="18"/>
  <c r="L127" i="18"/>
  <c r="J127" i="18"/>
  <c r="N126" i="18"/>
  <c r="N124" i="18"/>
  <c r="L124" i="18"/>
  <c r="J124" i="18"/>
  <c r="P124" i="18" s="1"/>
  <c r="Q124" i="18" s="1"/>
  <c r="N123" i="18"/>
  <c r="L123" i="18"/>
  <c r="J123" i="18"/>
  <c r="N122" i="18"/>
  <c r="L122" i="18"/>
  <c r="J122" i="18"/>
  <c r="N121" i="18"/>
  <c r="L121" i="18"/>
  <c r="J121" i="18"/>
  <c r="P120" i="18"/>
  <c r="N120" i="18"/>
  <c r="L120" i="18"/>
  <c r="J120" i="18"/>
  <c r="N119" i="18"/>
  <c r="L119" i="18"/>
  <c r="J119" i="18"/>
  <c r="N116" i="18"/>
  <c r="L116" i="18"/>
  <c r="J116" i="18"/>
  <c r="P116" i="18" s="1"/>
  <c r="Q116" i="18" s="1"/>
  <c r="N115" i="18"/>
  <c r="L115" i="18"/>
  <c r="J115" i="18"/>
  <c r="N114" i="18"/>
  <c r="L114" i="18"/>
  <c r="J114" i="18"/>
  <c r="N113" i="18"/>
  <c r="L113" i="18"/>
  <c r="J113" i="18"/>
  <c r="P113" i="18" s="1"/>
  <c r="Q113" i="18" s="1"/>
  <c r="N112" i="18"/>
  <c r="L112" i="18"/>
  <c r="J112" i="18"/>
  <c r="N111" i="18"/>
  <c r="L111" i="18"/>
  <c r="J111" i="18"/>
  <c r="P110" i="18"/>
  <c r="Q110" i="18" s="1"/>
  <c r="N110" i="18"/>
  <c r="L110" i="18"/>
  <c r="J110" i="18"/>
  <c r="N109" i="18"/>
  <c r="L109" i="18"/>
  <c r="J109" i="18"/>
  <c r="N108" i="18"/>
  <c r="L108" i="18"/>
  <c r="J108" i="18"/>
  <c r="P108" i="18" s="1"/>
  <c r="Q108" i="18" s="1"/>
  <c r="N107" i="18"/>
  <c r="N104" i="18" s="1"/>
  <c r="L107" i="18"/>
  <c r="J107" i="18"/>
  <c r="P107" i="18" s="1"/>
  <c r="Q107" i="18" s="1"/>
  <c r="N106" i="18"/>
  <c r="L106" i="18"/>
  <c r="J106" i="18"/>
  <c r="P106" i="18" s="1"/>
  <c r="Q106" i="18" s="1"/>
  <c r="N105" i="18"/>
  <c r="L105" i="18"/>
  <c r="J105" i="18"/>
  <c r="L104" i="18"/>
  <c r="N102" i="18"/>
  <c r="L102" i="18"/>
  <c r="J102" i="18"/>
  <c r="N101" i="18"/>
  <c r="L101" i="18"/>
  <c r="J101" i="18"/>
  <c r="N100" i="18"/>
  <c r="L100" i="18"/>
  <c r="J100" i="18"/>
  <c r="P99" i="18"/>
  <c r="N99" i="18"/>
  <c r="L99" i="18"/>
  <c r="J99" i="18"/>
  <c r="Q99" i="18" s="1"/>
  <c r="N98" i="18"/>
  <c r="L98" i="18"/>
  <c r="J98" i="18"/>
  <c r="N97" i="18"/>
  <c r="L97" i="18"/>
  <c r="J97" i="18"/>
  <c r="N96" i="18"/>
  <c r="L96" i="18"/>
  <c r="J96" i="18"/>
  <c r="P96" i="18" s="1"/>
  <c r="Q96" i="18" s="1"/>
  <c r="N95" i="18"/>
  <c r="L95" i="18"/>
  <c r="J95" i="18"/>
  <c r="N94" i="18"/>
  <c r="L94" i="18"/>
  <c r="J94" i="18"/>
  <c r="P93" i="18"/>
  <c r="Q93" i="18" s="1"/>
  <c r="N93" i="18"/>
  <c r="L93" i="18"/>
  <c r="J93" i="18"/>
  <c r="N92" i="18"/>
  <c r="L92" i="18"/>
  <c r="J92" i="18"/>
  <c r="P92" i="18" s="1"/>
  <c r="Q92" i="18" s="1"/>
  <c r="N91" i="18"/>
  <c r="L91" i="18"/>
  <c r="J91" i="18"/>
  <c r="P91" i="18" s="1"/>
  <c r="Q91" i="18" s="1"/>
  <c r="P90" i="18"/>
  <c r="Q90" i="18" s="1"/>
  <c r="N90" i="18"/>
  <c r="L90" i="18"/>
  <c r="J90" i="18"/>
  <c r="P89" i="18"/>
  <c r="Q89" i="18" s="1"/>
  <c r="N89" i="18"/>
  <c r="L89" i="18"/>
  <c r="J89" i="18"/>
  <c r="P88" i="18"/>
  <c r="N88" i="18"/>
  <c r="L88" i="18"/>
  <c r="J88" i="18"/>
  <c r="Q88" i="18" s="1"/>
  <c r="N87" i="18"/>
  <c r="L87" i="18"/>
  <c r="J87" i="18"/>
  <c r="N86" i="18"/>
  <c r="L86" i="18"/>
  <c r="J86" i="18"/>
  <c r="P85" i="18"/>
  <c r="N85" i="18"/>
  <c r="L85" i="18"/>
  <c r="J85" i="18"/>
  <c r="N84" i="18"/>
  <c r="L84" i="18"/>
  <c r="J84" i="18"/>
  <c r="N83" i="18"/>
  <c r="L83" i="18"/>
  <c r="J83" i="18"/>
  <c r="N82" i="18"/>
  <c r="L82" i="18"/>
  <c r="J82" i="18"/>
  <c r="N81" i="18"/>
  <c r="L81" i="18"/>
  <c r="J81" i="18"/>
  <c r="N80" i="18"/>
  <c r="L80" i="18"/>
  <c r="J80" i="18"/>
  <c r="P80" i="18" s="1"/>
  <c r="Q80" i="18" s="1"/>
  <c r="N77" i="18"/>
  <c r="L77" i="18"/>
  <c r="J77" i="18"/>
  <c r="N74" i="18"/>
  <c r="L74" i="18"/>
  <c r="J74" i="18"/>
  <c r="P71" i="18"/>
  <c r="Q71" i="18" s="1"/>
  <c r="N71" i="18"/>
  <c r="L71" i="18"/>
  <c r="J71" i="18"/>
  <c r="N70" i="18"/>
  <c r="L70" i="18"/>
  <c r="J70" i="18"/>
  <c r="N69" i="18"/>
  <c r="L69" i="18"/>
  <c r="J69" i="18"/>
  <c r="P69" i="18" s="1"/>
  <c r="Q69" i="18" s="1"/>
  <c r="P68" i="18"/>
  <c r="Q68" i="18" s="1"/>
  <c r="N68" i="18"/>
  <c r="N65" i="18" s="1"/>
  <c r="L68" i="18"/>
  <c r="J68" i="18"/>
  <c r="P67" i="18"/>
  <c r="Q67" i="18" s="1"/>
  <c r="N67" i="18"/>
  <c r="L67" i="18"/>
  <c r="J67" i="18"/>
  <c r="N66" i="18"/>
  <c r="L66" i="18"/>
  <c r="J66" i="18"/>
  <c r="L65" i="18"/>
  <c r="P63" i="18"/>
  <c r="N63" i="18"/>
  <c r="L63" i="18"/>
  <c r="J63" i="18"/>
  <c r="Q63" i="18" s="1"/>
  <c r="N62" i="18"/>
  <c r="L62" i="18"/>
  <c r="J62" i="18"/>
  <c r="N61" i="18"/>
  <c r="L61" i="18"/>
  <c r="J61" i="18"/>
  <c r="P60" i="18"/>
  <c r="Q60" i="18" s="1"/>
  <c r="N60" i="18"/>
  <c r="L60" i="18"/>
  <c r="J60" i="18"/>
  <c r="N59" i="18"/>
  <c r="L59" i="18"/>
  <c r="J59" i="18"/>
  <c r="N58" i="18"/>
  <c r="L58" i="18"/>
  <c r="J58" i="18"/>
  <c r="N57" i="18"/>
  <c r="L57" i="18"/>
  <c r="J57" i="18"/>
  <c r="P57" i="18" s="1"/>
  <c r="Q57" i="18" s="1"/>
  <c r="N56" i="18"/>
  <c r="L56" i="18"/>
  <c r="J56" i="18"/>
  <c r="N53" i="18"/>
  <c r="L53" i="18"/>
  <c r="J53" i="18"/>
  <c r="N52" i="18"/>
  <c r="L52" i="18"/>
  <c r="J52" i="18"/>
  <c r="P52" i="18" s="1"/>
  <c r="Q52" i="18" s="1"/>
  <c r="N51" i="18"/>
  <c r="L51" i="18"/>
  <c r="J51" i="18"/>
  <c r="P51" i="18" s="1"/>
  <c r="Q51" i="18" s="1"/>
  <c r="N50" i="18"/>
  <c r="L50" i="18"/>
  <c r="J50" i="18"/>
  <c r="P50" i="18" s="1"/>
  <c r="Q50" i="18" s="1"/>
  <c r="N49" i="18"/>
  <c r="L49" i="18"/>
  <c r="J49" i="18"/>
  <c r="P49" i="18" s="1"/>
  <c r="Q49" i="18" s="1"/>
  <c r="P48" i="18"/>
  <c r="Q48" i="18" s="1"/>
  <c r="N48" i="18"/>
  <c r="L48" i="18"/>
  <c r="J48" i="18"/>
  <c r="N47" i="18"/>
  <c r="L47" i="18"/>
  <c r="J47" i="18"/>
  <c r="P47" i="18" s="1"/>
  <c r="Q47" i="18" s="1"/>
  <c r="N46" i="18"/>
  <c r="L46" i="18"/>
  <c r="J46" i="18"/>
  <c r="N45" i="18"/>
  <c r="L45" i="18"/>
  <c r="J45" i="18"/>
  <c r="N44" i="18"/>
  <c r="L44" i="18"/>
  <c r="J44" i="18"/>
  <c r="N43" i="18"/>
  <c r="L43" i="18"/>
  <c r="J43" i="18"/>
  <c r="Q42" i="18"/>
  <c r="P42" i="18"/>
  <c r="N42" i="18"/>
  <c r="L42" i="18"/>
  <c r="J42" i="18"/>
  <c r="N41" i="18"/>
  <c r="L41" i="18"/>
  <c r="J41" i="18"/>
  <c r="N40" i="18"/>
  <c r="N39" i="18" s="1"/>
  <c r="L40" i="18"/>
  <c r="L39" i="18" s="1"/>
  <c r="J40" i="18"/>
  <c r="N37" i="18"/>
  <c r="L37" i="18"/>
  <c r="J37" i="18"/>
  <c r="N36" i="18"/>
  <c r="L36" i="18"/>
  <c r="J36" i="18"/>
  <c r="P33" i="18"/>
  <c r="Q33" i="18" s="1"/>
  <c r="N33" i="18"/>
  <c r="L33" i="18"/>
  <c r="J33" i="18"/>
  <c r="N32" i="18"/>
  <c r="L32" i="18"/>
  <c r="J32" i="18"/>
  <c r="P32" i="18" s="1"/>
  <c r="Q32" i="18" s="1"/>
  <c r="N31" i="18"/>
  <c r="L31" i="18"/>
  <c r="J31" i="18"/>
  <c r="P31" i="18" s="1"/>
  <c r="P30" i="18"/>
  <c r="Q30" i="18" s="1"/>
  <c r="N30" i="18"/>
  <c r="N29" i="18" s="1"/>
  <c r="L30" i="18"/>
  <c r="L29" i="18" s="1"/>
  <c r="J30" i="18"/>
  <c r="Q25" i="18"/>
  <c r="P25" i="18"/>
  <c r="N25" i="18"/>
  <c r="L25" i="18"/>
  <c r="J25" i="18"/>
  <c r="N22" i="18"/>
  <c r="L22" i="18"/>
  <c r="L15" i="18" s="1"/>
  <c r="J22" i="18"/>
  <c r="N16" i="18"/>
  <c r="N15" i="18" s="1"/>
  <c r="L16" i="18"/>
  <c r="J16" i="18"/>
  <c r="N11" i="18"/>
  <c r="L11" i="18"/>
  <c r="J11" i="18"/>
  <c r="N10" i="18"/>
  <c r="L10" i="18"/>
  <c r="J10" i="18"/>
  <c r="P10" i="18" s="1"/>
  <c r="Q10" i="18" s="1"/>
  <c r="N9" i="18"/>
  <c r="N8" i="18" s="1"/>
  <c r="L9" i="18"/>
  <c r="L8" i="18" s="1"/>
  <c r="L7" i="18" s="1"/>
  <c r="L6" i="18" s="1"/>
  <c r="J9" i="18"/>
  <c r="N160" i="17"/>
  <c r="L160" i="17"/>
  <c r="J160" i="17"/>
  <c r="N159" i="17"/>
  <c r="L159" i="17"/>
  <c r="J159" i="17"/>
  <c r="P159" i="17" s="1"/>
  <c r="Q159" i="17" s="1"/>
  <c r="N158" i="17"/>
  <c r="L158" i="17"/>
  <c r="J158" i="17"/>
  <c r="N157" i="17"/>
  <c r="L157" i="17"/>
  <c r="N155" i="17"/>
  <c r="L155" i="17"/>
  <c r="J155" i="17"/>
  <c r="P155" i="17" s="1"/>
  <c r="Q155" i="17" s="1"/>
  <c r="N154" i="17"/>
  <c r="N152" i="17" s="1"/>
  <c r="L154" i="17"/>
  <c r="J154" i="17"/>
  <c r="N153" i="17"/>
  <c r="L153" i="17"/>
  <c r="L152" i="17" s="1"/>
  <c r="J153" i="17"/>
  <c r="J152" i="17" s="1"/>
  <c r="N150" i="17"/>
  <c r="L150" i="17"/>
  <c r="J150" i="17"/>
  <c r="P149" i="17"/>
  <c r="N149" i="17"/>
  <c r="L149" i="17"/>
  <c r="J149" i="17"/>
  <c r="N148" i="17"/>
  <c r="L148" i="17"/>
  <c r="J148" i="17"/>
  <c r="N147" i="17"/>
  <c r="L147" i="17"/>
  <c r="J147" i="17"/>
  <c r="N146" i="17"/>
  <c r="L146" i="17"/>
  <c r="J146" i="17"/>
  <c r="P146" i="17" s="1"/>
  <c r="Q146" i="17" s="1"/>
  <c r="N145" i="17"/>
  <c r="L145" i="17"/>
  <c r="J145" i="17"/>
  <c r="P145" i="17" s="1"/>
  <c r="Q145" i="17" s="1"/>
  <c r="N144" i="17"/>
  <c r="L144" i="17"/>
  <c r="J144" i="17"/>
  <c r="P144" i="17" s="1"/>
  <c r="Q144" i="17" s="1"/>
  <c r="N143" i="17"/>
  <c r="L143" i="17"/>
  <c r="J143" i="17"/>
  <c r="P143" i="17" s="1"/>
  <c r="Q143" i="17" s="1"/>
  <c r="N142" i="17"/>
  <c r="L142" i="17"/>
  <c r="J142" i="17"/>
  <c r="P142" i="17" s="1"/>
  <c r="P141" i="17"/>
  <c r="Q141" i="17" s="1"/>
  <c r="N141" i="17"/>
  <c r="L141" i="17"/>
  <c r="J141" i="17"/>
  <c r="N140" i="17"/>
  <c r="L140" i="17"/>
  <c r="J140" i="17"/>
  <c r="N139" i="17"/>
  <c r="L139" i="17"/>
  <c r="J139" i="17"/>
  <c r="P139" i="17" s="1"/>
  <c r="N138" i="17"/>
  <c r="L138" i="17"/>
  <c r="J138" i="17"/>
  <c r="N137" i="17"/>
  <c r="N132" i="17" s="1"/>
  <c r="L137" i="17"/>
  <c r="J137" i="17"/>
  <c r="N136" i="17"/>
  <c r="L136" i="17"/>
  <c r="J136" i="17"/>
  <c r="P136" i="17" s="1"/>
  <c r="Q136" i="17" s="1"/>
  <c r="N135" i="17"/>
  <c r="L135" i="17"/>
  <c r="J135" i="17"/>
  <c r="P135" i="17" s="1"/>
  <c r="Q135" i="17" s="1"/>
  <c r="N134" i="17"/>
  <c r="L134" i="17"/>
  <c r="L132" i="17" s="1"/>
  <c r="J134" i="17"/>
  <c r="N133" i="17"/>
  <c r="L133" i="17"/>
  <c r="J133" i="17"/>
  <c r="P133" i="17" s="1"/>
  <c r="N130" i="17"/>
  <c r="L130" i="17"/>
  <c r="J130" i="17"/>
  <c r="N129" i="17"/>
  <c r="L129" i="17"/>
  <c r="J129" i="17"/>
  <c r="P129" i="17" s="1"/>
  <c r="Q129" i="17" s="1"/>
  <c r="N128" i="17"/>
  <c r="L128" i="17"/>
  <c r="J128" i="17"/>
  <c r="P128" i="17" s="1"/>
  <c r="Q128" i="17" s="1"/>
  <c r="N127" i="17"/>
  <c r="L127" i="17"/>
  <c r="J127" i="17"/>
  <c r="N126" i="17"/>
  <c r="L126" i="17"/>
  <c r="J126" i="17"/>
  <c r="P126" i="17" s="1"/>
  <c r="Q126" i="17" s="1"/>
  <c r="N125" i="17"/>
  <c r="L125" i="17"/>
  <c r="J125" i="17"/>
  <c r="P124" i="17"/>
  <c r="Q124" i="17" s="1"/>
  <c r="N124" i="17"/>
  <c r="L124" i="17"/>
  <c r="J124" i="17"/>
  <c r="N123" i="17"/>
  <c r="L123" i="17"/>
  <c r="J123" i="17"/>
  <c r="N122" i="17"/>
  <c r="L122" i="17"/>
  <c r="J122" i="17"/>
  <c r="P122" i="17" s="1"/>
  <c r="P119" i="17"/>
  <c r="N119" i="17"/>
  <c r="L119" i="17"/>
  <c r="J119" i="17"/>
  <c r="Q119" i="17" s="1"/>
  <c r="N118" i="17"/>
  <c r="L118" i="17"/>
  <c r="J118" i="17"/>
  <c r="N117" i="17"/>
  <c r="L117" i="17"/>
  <c r="J117" i="17"/>
  <c r="P117" i="17" s="1"/>
  <c r="Q117" i="17" s="1"/>
  <c r="N116" i="17"/>
  <c r="L116" i="17"/>
  <c r="J116" i="17"/>
  <c r="P116" i="17" s="1"/>
  <c r="Q116" i="17" s="1"/>
  <c r="N115" i="17"/>
  <c r="L115" i="17"/>
  <c r="J115" i="17"/>
  <c r="N114" i="17"/>
  <c r="L114" i="17"/>
  <c r="J114" i="17"/>
  <c r="N113" i="17"/>
  <c r="L113" i="17"/>
  <c r="J113" i="17"/>
  <c r="N110" i="17"/>
  <c r="L110" i="17"/>
  <c r="J110" i="17"/>
  <c r="P109" i="17"/>
  <c r="Q109" i="17" s="1"/>
  <c r="N109" i="17"/>
  <c r="L109" i="17"/>
  <c r="J109" i="17"/>
  <c r="N108" i="17"/>
  <c r="L108" i="17"/>
  <c r="J108" i="17"/>
  <c r="P108" i="17" s="1"/>
  <c r="Q108" i="17" s="1"/>
  <c r="N105" i="17"/>
  <c r="L105" i="17"/>
  <c r="J105" i="17"/>
  <c r="P105" i="17" s="1"/>
  <c r="Q105" i="17" s="1"/>
  <c r="N102" i="17"/>
  <c r="L102" i="17"/>
  <c r="J102" i="17"/>
  <c r="P102" i="17" s="1"/>
  <c r="Q102" i="17" s="1"/>
  <c r="N99" i="17"/>
  <c r="L99" i="17"/>
  <c r="J99" i="17"/>
  <c r="P99" i="17" s="1"/>
  <c r="P98" i="17"/>
  <c r="Q98" i="17" s="1"/>
  <c r="N98" i="17"/>
  <c r="L98" i="17"/>
  <c r="J98" i="17"/>
  <c r="N97" i="17"/>
  <c r="L97" i="17"/>
  <c r="J97" i="17"/>
  <c r="N96" i="17"/>
  <c r="N95" i="17" s="1"/>
  <c r="L96" i="17"/>
  <c r="L95" i="17" s="1"/>
  <c r="J96" i="17"/>
  <c r="P96" i="17" s="1"/>
  <c r="N91" i="17"/>
  <c r="L91" i="17"/>
  <c r="J91" i="17"/>
  <c r="N90" i="17"/>
  <c r="L90" i="17"/>
  <c r="J90" i="17"/>
  <c r="P90" i="17" s="1"/>
  <c r="Q90" i="17" s="1"/>
  <c r="P89" i="17"/>
  <c r="Q89" i="17" s="1"/>
  <c r="N89" i="17"/>
  <c r="L89" i="17"/>
  <c r="J89" i="17"/>
  <c r="N88" i="17"/>
  <c r="L88" i="17"/>
  <c r="J88" i="17"/>
  <c r="P88" i="17" s="1"/>
  <c r="Q88" i="17" s="1"/>
  <c r="N87" i="17"/>
  <c r="L87" i="17"/>
  <c r="J87" i="17"/>
  <c r="N86" i="17"/>
  <c r="L86" i="17"/>
  <c r="J86" i="17"/>
  <c r="N85" i="17"/>
  <c r="L85" i="17"/>
  <c r="J85" i="17"/>
  <c r="N84" i="17"/>
  <c r="L84" i="17"/>
  <c r="J84" i="17"/>
  <c r="N83" i="17"/>
  <c r="L83" i="17"/>
  <c r="J83" i="17"/>
  <c r="P83" i="17" s="1"/>
  <c r="Q83" i="17" s="1"/>
  <c r="P82" i="17"/>
  <c r="N82" i="17"/>
  <c r="L82" i="17"/>
  <c r="J82" i="17"/>
  <c r="Q82" i="17" s="1"/>
  <c r="N79" i="17"/>
  <c r="L79" i="17"/>
  <c r="J79" i="17"/>
  <c r="P79" i="17" s="1"/>
  <c r="Q79" i="17" s="1"/>
  <c r="P76" i="17"/>
  <c r="N76" i="17"/>
  <c r="N75" i="17" s="1"/>
  <c r="L76" i="17"/>
  <c r="L75" i="17" s="1"/>
  <c r="J76" i="17"/>
  <c r="N73" i="17"/>
  <c r="L73" i="17"/>
  <c r="J73" i="17"/>
  <c r="N72" i="17"/>
  <c r="L72" i="17"/>
  <c r="J72" i="17"/>
  <c r="P72" i="17" s="1"/>
  <c r="N69" i="17"/>
  <c r="L69" i="17"/>
  <c r="J69" i="17"/>
  <c r="N68" i="17"/>
  <c r="L68" i="17"/>
  <c r="J68" i="17"/>
  <c r="P68" i="17" s="1"/>
  <c r="Q68" i="17" s="1"/>
  <c r="N67" i="17"/>
  <c r="L67" i="17"/>
  <c r="L65" i="17" s="1"/>
  <c r="J67" i="17"/>
  <c r="P67" i="17" s="1"/>
  <c r="Q67" i="17" s="1"/>
  <c r="P66" i="17"/>
  <c r="N66" i="17"/>
  <c r="N65" i="17" s="1"/>
  <c r="L66" i="17"/>
  <c r="J66" i="17"/>
  <c r="P58" i="17"/>
  <c r="P57" i="17" s="1"/>
  <c r="N58" i="17"/>
  <c r="L58" i="17"/>
  <c r="J58" i="17"/>
  <c r="J57" i="17" s="1"/>
  <c r="N57" i="17"/>
  <c r="L57" i="17"/>
  <c r="N55" i="17"/>
  <c r="L55" i="17"/>
  <c r="J55" i="17"/>
  <c r="N54" i="17"/>
  <c r="L54" i="17"/>
  <c r="J54" i="17"/>
  <c r="P54" i="17" s="1"/>
  <c r="Q54" i="17" s="1"/>
  <c r="N53" i="17"/>
  <c r="L53" i="17"/>
  <c r="J53" i="17"/>
  <c r="P53" i="17" s="1"/>
  <c r="Q53" i="17" s="1"/>
  <c r="P52" i="17"/>
  <c r="N52" i="17"/>
  <c r="N51" i="17" s="1"/>
  <c r="L52" i="17"/>
  <c r="J52" i="17"/>
  <c r="Q52" i="17" s="1"/>
  <c r="L51" i="17"/>
  <c r="P47" i="17"/>
  <c r="P46" i="17" s="1"/>
  <c r="N47" i="17"/>
  <c r="N46" i="17" s="1"/>
  <c r="L47" i="17"/>
  <c r="L46" i="17" s="1"/>
  <c r="J47" i="17"/>
  <c r="N42" i="17"/>
  <c r="L42" i="17"/>
  <c r="J42" i="17"/>
  <c r="J41" i="17" s="1"/>
  <c r="N41" i="17"/>
  <c r="L41" i="17"/>
  <c r="N39" i="17"/>
  <c r="L39" i="17"/>
  <c r="J39" i="17"/>
  <c r="P39" i="17" s="1"/>
  <c r="N38" i="17"/>
  <c r="N37" i="17" s="1"/>
  <c r="L38" i="17"/>
  <c r="J38" i="17"/>
  <c r="J37" i="17" s="1"/>
  <c r="L37" i="17"/>
  <c r="P33" i="17"/>
  <c r="N33" i="17"/>
  <c r="L33" i="17"/>
  <c r="J33" i="17"/>
  <c r="N30" i="17"/>
  <c r="L30" i="17"/>
  <c r="J30" i="17"/>
  <c r="N26" i="17"/>
  <c r="L26" i="17"/>
  <c r="J26" i="17"/>
  <c r="N22" i="17"/>
  <c r="L22" i="17"/>
  <c r="J22" i="17"/>
  <c r="N19" i="17"/>
  <c r="L19" i="17"/>
  <c r="J19" i="17"/>
  <c r="N16" i="17"/>
  <c r="N8" i="17" s="1"/>
  <c r="L16" i="17"/>
  <c r="J16" i="17"/>
  <c r="N15" i="17"/>
  <c r="L15" i="17"/>
  <c r="J15" i="17"/>
  <c r="P15" i="17" s="1"/>
  <c r="Q15" i="17" s="1"/>
  <c r="N12" i="17"/>
  <c r="L12" i="17"/>
  <c r="J12" i="17"/>
  <c r="N9" i="17"/>
  <c r="L9" i="17"/>
  <c r="L8" i="17" s="1"/>
  <c r="J9" i="17"/>
  <c r="P9" i="17" s="1"/>
  <c r="H34" i="16"/>
  <c r="H33" i="16"/>
  <c r="H32" i="16"/>
  <c r="H31" i="16"/>
  <c r="H30" i="16"/>
  <c r="H29" i="16"/>
  <c r="H28" i="16"/>
  <c r="H27" i="16"/>
  <c r="H26" i="16"/>
  <c r="H25" i="16"/>
  <c r="H24" i="16"/>
  <c r="H20" i="16"/>
  <c r="H19" i="16"/>
  <c r="H18" i="16"/>
  <c r="H17" i="16"/>
  <c r="H16" i="16"/>
  <c r="H15" i="16"/>
  <c r="H14" i="16"/>
  <c r="H13" i="16"/>
  <c r="H12" i="16"/>
  <c r="H11" i="16"/>
  <c r="H10" i="16"/>
  <c r="H9" i="16"/>
  <c r="H8" i="16"/>
  <c r="H7" i="16"/>
  <c r="H6" i="16"/>
  <c r="H5" i="16"/>
  <c r="H4" i="16"/>
  <c r="H35" i="15"/>
  <c r="H34" i="15"/>
  <c r="H33" i="15"/>
  <c r="H32" i="15"/>
  <c r="H31" i="15"/>
  <c r="H30" i="15"/>
  <c r="H29" i="15"/>
  <c r="H28" i="15"/>
  <c r="H27" i="15"/>
  <c r="H26" i="15"/>
  <c r="H25" i="15"/>
  <c r="H21" i="15"/>
  <c r="H20" i="15"/>
  <c r="H19" i="15"/>
  <c r="H18" i="15"/>
  <c r="H17" i="15"/>
  <c r="H16" i="15"/>
  <c r="H15" i="15"/>
  <c r="H14" i="15"/>
  <c r="H13" i="15"/>
  <c r="H12" i="15"/>
  <c r="H11" i="15"/>
  <c r="H10" i="15"/>
  <c r="H9" i="15"/>
  <c r="H8" i="15"/>
  <c r="H7" i="15"/>
  <c r="H6" i="15"/>
  <c r="H5" i="15"/>
  <c r="H4" i="15"/>
  <c r="H3" i="15"/>
  <c r="N53" i="14"/>
  <c r="T53" i="14" s="1"/>
  <c r="N52" i="14"/>
  <c r="T52" i="14" s="1"/>
  <c r="T51" i="14"/>
  <c r="R51" i="14"/>
  <c r="N51" i="14"/>
  <c r="P51" i="14" s="1"/>
  <c r="N50" i="14"/>
  <c r="T50" i="14" s="1"/>
  <c r="N49" i="14"/>
  <c r="T49" i="14" s="1"/>
  <c r="R48" i="14"/>
  <c r="N48" i="14"/>
  <c r="T48" i="14" s="1"/>
  <c r="N47" i="14"/>
  <c r="T47" i="14" s="1"/>
  <c r="P46" i="14"/>
  <c r="N46" i="14"/>
  <c r="T46" i="14" s="1"/>
  <c r="N45" i="14"/>
  <c r="T45" i="14" s="1"/>
  <c r="N44" i="14"/>
  <c r="T44" i="14" s="1"/>
  <c r="T43" i="14"/>
  <c r="R43" i="14"/>
  <c r="N43" i="14"/>
  <c r="P43" i="14" s="1"/>
  <c r="N42" i="14"/>
  <c r="T42" i="14" s="1"/>
  <c r="N41" i="14"/>
  <c r="T41" i="14" s="1"/>
  <c r="R40" i="14"/>
  <c r="N40" i="14"/>
  <c r="T40" i="14" s="1"/>
  <c r="N39" i="14"/>
  <c r="T39" i="14" s="1"/>
  <c r="P38" i="14"/>
  <c r="N38" i="14"/>
  <c r="T38" i="14" s="1"/>
  <c r="N37" i="14"/>
  <c r="T37" i="14" s="1"/>
  <c r="N36" i="14"/>
  <c r="T36" i="14" s="1"/>
  <c r="T35" i="14"/>
  <c r="R35" i="14"/>
  <c r="N35" i="14"/>
  <c r="P35" i="14" s="1"/>
  <c r="N34" i="14"/>
  <c r="T34" i="14" s="1"/>
  <c r="N33" i="14"/>
  <c r="T33" i="14" s="1"/>
  <c r="R32" i="14"/>
  <c r="N32" i="14"/>
  <c r="T32" i="14" s="1"/>
  <c r="N31" i="14"/>
  <c r="T31" i="14" s="1"/>
  <c r="P30" i="14"/>
  <c r="N30" i="14"/>
  <c r="T30" i="14" s="1"/>
  <c r="N29" i="14"/>
  <c r="T29" i="14" s="1"/>
  <c r="N28" i="14"/>
  <c r="T28" i="14" s="1"/>
  <c r="T27" i="14"/>
  <c r="R27" i="14"/>
  <c r="N27" i="14"/>
  <c r="P27" i="14" s="1"/>
  <c r="N26" i="14"/>
  <c r="T26" i="14" s="1"/>
  <c r="N25" i="14"/>
  <c r="T25" i="14" s="1"/>
  <c r="R24" i="14"/>
  <c r="N24" i="14"/>
  <c r="T24" i="14" s="1"/>
  <c r="N23" i="14"/>
  <c r="T23" i="14" s="1"/>
  <c r="P22" i="14"/>
  <c r="N22" i="14"/>
  <c r="T22" i="14" s="1"/>
  <c r="N21" i="14"/>
  <c r="T21" i="14" s="1"/>
  <c r="N20" i="14"/>
  <c r="T20" i="14" s="1"/>
  <c r="T19" i="14"/>
  <c r="R19" i="14"/>
  <c r="N19" i="14"/>
  <c r="P19" i="14" s="1"/>
  <c r="N18" i="14"/>
  <c r="T18" i="14" s="1"/>
  <c r="N17" i="14"/>
  <c r="T17" i="14" s="1"/>
  <c r="R16" i="14"/>
  <c r="N16" i="14"/>
  <c r="T16" i="14" s="1"/>
  <c r="N15" i="14"/>
  <c r="T15" i="14" s="1"/>
  <c r="P14" i="14"/>
  <c r="N14" i="14"/>
  <c r="T14" i="14" s="1"/>
  <c r="N13" i="14"/>
  <c r="T13" i="14" s="1"/>
  <c r="N12" i="14"/>
  <c r="T12" i="14" s="1"/>
  <c r="T11" i="14"/>
  <c r="R11" i="14"/>
  <c r="N11" i="14"/>
  <c r="P11" i="14" s="1"/>
  <c r="N10" i="14"/>
  <c r="T10" i="14" s="1"/>
  <c r="N9" i="14"/>
  <c r="T9" i="14" s="1"/>
  <c r="R8" i="14"/>
  <c r="N8" i="14"/>
  <c r="T8" i="14" s="1"/>
  <c r="N7" i="14"/>
  <c r="T7" i="14" s="1"/>
  <c r="N106" i="12"/>
  <c r="T106" i="12" s="1"/>
  <c r="N105" i="12"/>
  <c r="T105" i="12" s="1"/>
  <c r="R104" i="12"/>
  <c r="N104" i="12"/>
  <c r="P104" i="12" s="1"/>
  <c r="R103" i="12"/>
  <c r="N103" i="12"/>
  <c r="T103" i="12" s="1"/>
  <c r="N102" i="12"/>
  <c r="T102" i="12" s="1"/>
  <c r="V101" i="12"/>
  <c r="R101" i="12"/>
  <c r="P101" i="12"/>
  <c r="N101" i="12"/>
  <c r="T101" i="12" s="1"/>
  <c r="N100" i="12"/>
  <c r="T100" i="12" s="1"/>
  <c r="N99" i="12"/>
  <c r="T99" i="12" s="1"/>
  <c r="N98" i="12"/>
  <c r="T98" i="12" s="1"/>
  <c r="N97" i="12"/>
  <c r="T97" i="12" s="1"/>
  <c r="R96" i="12"/>
  <c r="N96" i="12"/>
  <c r="P96" i="12" s="1"/>
  <c r="R95" i="12"/>
  <c r="N95" i="12"/>
  <c r="T95" i="12" s="1"/>
  <c r="N94" i="12"/>
  <c r="T94" i="12" s="1"/>
  <c r="R93" i="12"/>
  <c r="P93" i="12"/>
  <c r="N93" i="12"/>
  <c r="T93" i="12" s="1"/>
  <c r="N92" i="12"/>
  <c r="T92" i="12" s="1"/>
  <c r="N91" i="12"/>
  <c r="T91" i="12" s="1"/>
  <c r="N90" i="12"/>
  <c r="T90" i="12" s="1"/>
  <c r="N89" i="12"/>
  <c r="T89" i="12" s="1"/>
  <c r="R88" i="12"/>
  <c r="N88" i="12"/>
  <c r="P88" i="12" s="1"/>
  <c r="R87" i="12"/>
  <c r="N87" i="12"/>
  <c r="T87" i="12" s="1"/>
  <c r="N86" i="12"/>
  <c r="T86" i="12" s="1"/>
  <c r="V85" i="12"/>
  <c r="R85" i="12"/>
  <c r="P85" i="12"/>
  <c r="N85" i="12"/>
  <c r="T85" i="12" s="1"/>
  <c r="N84" i="12"/>
  <c r="T84" i="12" s="1"/>
  <c r="N83" i="12"/>
  <c r="T83" i="12" s="1"/>
  <c r="N82" i="12"/>
  <c r="T82" i="12" s="1"/>
  <c r="N81" i="12"/>
  <c r="T81" i="12" s="1"/>
  <c r="R80" i="12"/>
  <c r="N80" i="12"/>
  <c r="P80" i="12" s="1"/>
  <c r="R79" i="12"/>
  <c r="N79" i="12"/>
  <c r="T79" i="12" s="1"/>
  <c r="N78" i="12"/>
  <c r="T78" i="12" s="1"/>
  <c r="R77" i="12"/>
  <c r="P77" i="12"/>
  <c r="N77" i="12"/>
  <c r="T77" i="12" s="1"/>
  <c r="N76" i="12"/>
  <c r="T76" i="12" s="1"/>
  <c r="N75" i="12"/>
  <c r="T75" i="12" s="1"/>
  <c r="N74" i="12"/>
  <c r="T74" i="12" s="1"/>
  <c r="N73" i="12"/>
  <c r="T73" i="12" s="1"/>
  <c r="R72" i="12"/>
  <c r="N72" i="12"/>
  <c r="P72" i="12" s="1"/>
  <c r="R71" i="12"/>
  <c r="N71" i="12"/>
  <c r="T71" i="12" s="1"/>
  <c r="N70" i="12"/>
  <c r="T70" i="12" s="1"/>
  <c r="R69" i="12"/>
  <c r="P69" i="12"/>
  <c r="N69" i="12"/>
  <c r="T69" i="12" s="1"/>
  <c r="N68" i="12"/>
  <c r="T68" i="12" s="1"/>
  <c r="N67" i="12"/>
  <c r="T67" i="12" s="1"/>
  <c r="N66" i="12"/>
  <c r="T66" i="12" s="1"/>
  <c r="N65" i="12"/>
  <c r="T65" i="12" s="1"/>
  <c r="R64" i="12"/>
  <c r="N64" i="12"/>
  <c r="P64" i="12" s="1"/>
  <c r="R63" i="12"/>
  <c r="N63" i="12"/>
  <c r="T63" i="12" s="1"/>
  <c r="N62" i="12"/>
  <c r="T62" i="12" s="1"/>
  <c r="V61" i="12"/>
  <c r="R61" i="12"/>
  <c r="P61" i="12"/>
  <c r="N61" i="12"/>
  <c r="T61" i="12" s="1"/>
  <c r="N60" i="12"/>
  <c r="T60" i="12" s="1"/>
  <c r="N59" i="12"/>
  <c r="T59" i="12" s="1"/>
  <c r="N58" i="12"/>
  <c r="T58" i="12" s="1"/>
  <c r="N57" i="12"/>
  <c r="T57" i="12" s="1"/>
  <c r="R56" i="12"/>
  <c r="N56" i="12"/>
  <c r="P56" i="12" s="1"/>
  <c r="R55" i="12"/>
  <c r="N55" i="12"/>
  <c r="T55" i="12" s="1"/>
  <c r="N54" i="12"/>
  <c r="T54" i="12" s="1"/>
  <c r="R53" i="12"/>
  <c r="P53" i="12"/>
  <c r="V53" i="12" s="1"/>
  <c r="N53" i="12"/>
  <c r="T53" i="12" s="1"/>
  <c r="N52" i="12"/>
  <c r="T52" i="12" s="1"/>
  <c r="N51" i="12"/>
  <c r="T51" i="12" s="1"/>
  <c r="N50" i="12"/>
  <c r="T50" i="12" s="1"/>
  <c r="N49" i="12"/>
  <c r="T49" i="12" s="1"/>
  <c r="R48" i="12"/>
  <c r="N48" i="12"/>
  <c r="P48" i="12" s="1"/>
  <c r="R47" i="12"/>
  <c r="N47" i="12"/>
  <c r="T47" i="12" s="1"/>
  <c r="N46" i="12"/>
  <c r="T46" i="12" s="1"/>
  <c r="R45" i="12"/>
  <c r="P45" i="12"/>
  <c r="N45" i="12"/>
  <c r="T45" i="12" s="1"/>
  <c r="N44" i="12"/>
  <c r="T44" i="12" s="1"/>
  <c r="N43" i="12"/>
  <c r="T43" i="12" s="1"/>
  <c r="N42" i="12"/>
  <c r="T42" i="12" s="1"/>
  <c r="N41" i="12"/>
  <c r="T41" i="12" s="1"/>
  <c r="R40" i="12"/>
  <c r="N40" i="12"/>
  <c r="P40" i="12" s="1"/>
  <c r="R39" i="12"/>
  <c r="N39" i="12"/>
  <c r="T39" i="12" s="1"/>
  <c r="N38" i="12"/>
  <c r="T38" i="12" s="1"/>
  <c r="R37" i="12"/>
  <c r="P37" i="12"/>
  <c r="N37" i="12"/>
  <c r="T37" i="12" s="1"/>
  <c r="N36" i="12"/>
  <c r="T36" i="12" s="1"/>
  <c r="N35" i="12"/>
  <c r="T35" i="12" s="1"/>
  <c r="N34" i="12"/>
  <c r="T34" i="12" s="1"/>
  <c r="N33" i="12"/>
  <c r="T33" i="12" s="1"/>
  <c r="R32" i="12"/>
  <c r="N32" i="12"/>
  <c r="P32" i="12" s="1"/>
  <c r="R31" i="12"/>
  <c r="N31" i="12"/>
  <c r="T31" i="12" s="1"/>
  <c r="N30" i="12"/>
  <c r="T30" i="12" s="1"/>
  <c r="R29" i="12"/>
  <c r="P29" i="12"/>
  <c r="N29" i="12"/>
  <c r="T29" i="12" s="1"/>
  <c r="N28" i="12"/>
  <c r="T28" i="12" s="1"/>
  <c r="N27" i="12"/>
  <c r="T27" i="12" s="1"/>
  <c r="N26" i="12"/>
  <c r="T26" i="12" s="1"/>
  <c r="N25" i="12"/>
  <c r="T25" i="12" s="1"/>
  <c r="R24" i="12"/>
  <c r="N24" i="12"/>
  <c r="P24" i="12" s="1"/>
  <c r="R23" i="12"/>
  <c r="N23" i="12"/>
  <c r="T23" i="12" s="1"/>
  <c r="N22" i="12"/>
  <c r="T22" i="12" s="1"/>
  <c r="V21" i="12"/>
  <c r="R21" i="12"/>
  <c r="P21" i="12"/>
  <c r="N21" i="12"/>
  <c r="T21" i="12" s="1"/>
  <c r="N20" i="12"/>
  <c r="T20" i="12" s="1"/>
  <c r="N19" i="12"/>
  <c r="T19" i="12" s="1"/>
  <c r="N18" i="12"/>
  <c r="T18" i="12" s="1"/>
  <c r="N17" i="12"/>
  <c r="T17" i="12" s="1"/>
  <c r="R16" i="12"/>
  <c r="N16" i="12"/>
  <c r="P16" i="12" s="1"/>
  <c r="R15" i="12"/>
  <c r="N15" i="12"/>
  <c r="T15" i="12" s="1"/>
  <c r="N14" i="12"/>
  <c r="T14" i="12" s="1"/>
  <c r="R13" i="12"/>
  <c r="P13" i="12"/>
  <c r="V13" i="12" s="1"/>
  <c r="N13" i="12"/>
  <c r="T13" i="12" s="1"/>
  <c r="N12" i="12"/>
  <c r="T12" i="12" s="1"/>
  <c r="N11" i="12"/>
  <c r="T11" i="12" s="1"/>
  <c r="N10" i="12"/>
  <c r="T10" i="12" s="1"/>
  <c r="N9" i="12"/>
  <c r="T9" i="12" s="1"/>
  <c r="R8" i="12"/>
  <c r="N8" i="12"/>
  <c r="P8" i="12" s="1"/>
  <c r="R7" i="12"/>
  <c r="N7" i="12"/>
  <c r="T7" i="12" s="1"/>
  <c r="N974" i="11"/>
  <c r="L974" i="11"/>
  <c r="J974" i="11"/>
  <c r="P974" i="11" s="1"/>
  <c r="Q974" i="11" s="1"/>
  <c r="N971" i="11"/>
  <c r="L971" i="11"/>
  <c r="J971" i="11"/>
  <c r="N967" i="11"/>
  <c r="L967" i="11"/>
  <c r="J967" i="11"/>
  <c r="N966" i="11"/>
  <c r="N961" i="11" s="1"/>
  <c r="L966" i="11"/>
  <c r="J966" i="11"/>
  <c r="P966" i="11" s="1"/>
  <c r="N962" i="11"/>
  <c r="L962" i="11"/>
  <c r="L961" i="11" s="1"/>
  <c r="J962" i="11"/>
  <c r="P962" i="11" s="1"/>
  <c r="Q962" i="11" s="1"/>
  <c r="N947" i="11"/>
  <c r="N932" i="11" s="1"/>
  <c r="L947" i="11"/>
  <c r="J947" i="11"/>
  <c r="P947" i="11" s="1"/>
  <c r="Q947" i="11" s="1"/>
  <c r="N937" i="11"/>
  <c r="L937" i="11"/>
  <c r="J937" i="11"/>
  <c r="N934" i="11"/>
  <c r="L934" i="11"/>
  <c r="J934" i="11"/>
  <c r="P933" i="11"/>
  <c r="N933" i="11"/>
  <c r="L933" i="11"/>
  <c r="L932" i="11" s="1"/>
  <c r="J933" i="11"/>
  <c r="N928" i="11"/>
  <c r="L928" i="11"/>
  <c r="J928" i="11"/>
  <c r="P928" i="11" s="1"/>
  <c r="Q928" i="11" s="1"/>
  <c r="N925" i="11"/>
  <c r="N924" i="11" s="1"/>
  <c r="L925" i="11"/>
  <c r="J925" i="11"/>
  <c r="J924" i="11" s="1"/>
  <c r="L924" i="11"/>
  <c r="N919" i="11"/>
  <c r="L919" i="11"/>
  <c r="J919" i="11"/>
  <c r="P918" i="11"/>
  <c r="Q918" i="11" s="1"/>
  <c r="N918" i="11"/>
  <c r="L918" i="11"/>
  <c r="J918" i="11"/>
  <c r="N912" i="11"/>
  <c r="L912" i="11"/>
  <c r="J912" i="11"/>
  <c r="P912" i="11" s="1"/>
  <c r="Q912" i="11" s="1"/>
  <c r="N908" i="11"/>
  <c r="L908" i="11"/>
  <c r="J908" i="11"/>
  <c r="N902" i="11"/>
  <c r="L902" i="11"/>
  <c r="J902" i="11"/>
  <c r="N897" i="11"/>
  <c r="L897" i="11"/>
  <c r="J897" i="11"/>
  <c r="P897" i="11" s="1"/>
  <c r="P889" i="11"/>
  <c r="Q889" i="11" s="1"/>
  <c r="N889" i="11"/>
  <c r="L889" i="11"/>
  <c r="J889" i="11"/>
  <c r="N888" i="11"/>
  <c r="L888" i="11"/>
  <c r="J888" i="11"/>
  <c r="N881" i="11"/>
  <c r="L881" i="11"/>
  <c r="L879" i="11" s="1"/>
  <c r="J881" i="11"/>
  <c r="P881" i="11" s="1"/>
  <c r="Q881" i="11" s="1"/>
  <c r="N880" i="11"/>
  <c r="N879" i="11" s="1"/>
  <c r="L880" i="11"/>
  <c r="J880" i="11"/>
  <c r="P880" i="11" s="1"/>
  <c r="N877" i="11"/>
  <c r="L877" i="11"/>
  <c r="J877" i="11"/>
  <c r="P877" i="11" s="1"/>
  <c r="Q877" i="11" s="1"/>
  <c r="N873" i="11"/>
  <c r="L873" i="11"/>
  <c r="J873" i="11"/>
  <c r="P873" i="11" s="1"/>
  <c r="Q873" i="11" s="1"/>
  <c r="N872" i="11"/>
  <c r="L872" i="11"/>
  <c r="J872" i="11"/>
  <c r="P872" i="11" s="1"/>
  <c r="Q872" i="11" s="1"/>
  <c r="N871" i="11"/>
  <c r="L871" i="11"/>
  <c r="J871" i="11"/>
  <c r="P871" i="11" s="1"/>
  <c r="N870" i="11"/>
  <c r="L870" i="11"/>
  <c r="J870" i="11"/>
  <c r="N867" i="11"/>
  <c r="L867" i="11"/>
  <c r="J867" i="11"/>
  <c r="N864" i="11"/>
  <c r="L864" i="11"/>
  <c r="J864" i="11"/>
  <c r="N861" i="11"/>
  <c r="L861" i="11"/>
  <c r="J861" i="11"/>
  <c r="P861" i="11" s="1"/>
  <c r="Q861" i="11" s="1"/>
  <c r="N860" i="11"/>
  <c r="N858" i="11" s="1"/>
  <c r="L860" i="11"/>
  <c r="J860" i="11"/>
  <c r="N859" i="11"/>
  <c r="L859" i="11"/>
  <c r="L858" i="11" s="1"/>
  <c r="J859" i="11"/>
  <c r="N853" i="11"/>
  <c r="L853" i="11"/>
  <c r="J853" i="11"/>
  <c r="P853" i="11" s="1"/>
  <c r="Q853" i="11" s="1"/>
  <c r="N852" i="11"/>
  <c r="L852" i="11"/>
  <c r="J852" i="11"/>
  <c r="N851" i="11"/>
  <c r="L851" i="11"/>
  <c r="J851" i="11"/>
  <c r="P851" i="11" s="1"/>
  <c r="Q851" i="11" s="1"/>
  <c r="N848" i="11"/>
  <c r="L848" i="11"/>
  <c r="J848" i="11"/>
  <c r="P848" i="11" s="1"/>
  <c r="Q848" i="11" s="1"/>
  <c r="N845" i="11"/>
  <c r="L845" i="11"/>
  <c r="J845" i="11"/>
  <c r="P842" i="11"/>
  <c r="Q842" i="11" s="1"/>
  <c r="N842" i="11"/>
  <c r="L842" i="11"/>
  <c r="J842" i="11"/>
  <c r="N841" i="11"/>
  <c r="L841" i="11"/>
  <c r="L840" i="11" s="1"/>
  <c r="J841" i="11"/>
  <c r="P841" i="11" s="1"/>
  <c r="Q841" i="11" s="1"/>
  <c r="N840" i="11"/>
  <c r="N835" i="11"/>
  <c r="L835" i="11"/>
  <c r="J835" i="11"/>
  <c r="N834" i="11"/>
  <c r="L834" i="11"/>
  <c r="J834" i="11"/>
  <c r="P831" i="11"/>
  <c r="N831" i="11"/>
  <c r="L831" i="11"/>
  <c r="J831" i="11"/>
  <c r="N830" i="11"/>
  <c r="L830" i="11"/>
  <c r="J830" i="11"/>
  <c r="N829" i="11"/>
  <c r="L829" i="11"/>
  <c r="J829" i="11"/>
  <c r="P829" i="11" s="1"/>
  <c r="Q829" i="11" s="1"/>
  <c r="N826" i="11"/>
  <c r="N821" i="11" s="1"/>
  <c r="L826" i="11"/>
  <c r="J826" i="11"/>
  <c r="N822" i="11"/>
  <c r="L822" i="11"/>
  <c r="L821" i="11" s="1"/>
  <c r="J822" i="11"/>
  <c r="N817" i="11"/>
  <c r="L817" i="11"/>
  <c r="J817" i="11"/>
  <c r="P817" i="11" s="1"/>
  <c r="Q817" i="11" s="1"/>
  <c r="N814" i="11"/>
  <c r="L814" i="11"/>
  <c r="J814" i="11"/>
  <c r="N811" i="11"/>
  <c r="L811" i="11"/>
  <c r="J811" i="11"/>
  <c r="P811" i="11" s="1"/>
  <c r="Q811" i="11" s="1"/>
  <c r="N808" i="11"/>
  <c r="L808" i="11"/>
  <c r="J808" i="11"/>
  <c r="P808" i="11" s="1"/>
  <c r="Q808" i="11" s="1"/>
  <c r="P805" i="11"/>
  <c r="N805" i="11"/>
  <c r="L805" i="11"/>
  <c r="J805" i="11"/>
  <c r="P804" i="11"/>
  <c r="Q804" i="11" s="1"/>
  <c r="N804" i="11"/>
  <c r="L804" i="11"/>
  <c r="J804" i="11"/>
  <c r="P801" i="11"/>
  <c r="Q801" i="11" s="1"/>
  <c r="N801" i="11"/>
  <c r="L801" i="11"/>
  <c r="J801" i="11"/>
  <c r="N800" i="11"/>
  <c r="L800" i="11"/>
  <c r="J800" i="11"/>
  <c r="P800" i="11" s="1"/>
  <c r="Q800" i="11" s="1"/>
  <c r="P797" i="11"/>
  <c r="N797" i="11"/>
  <c r="L797" i="11"/>
  <c r="J797" i="11"/>
  <c r="N796" i="11"/>
  <c r="L796" i="11"/>
  <c r="J796" i="11"/>
  <c r="N793" i="11"/>
  <c r="L793" i="11"/>
  <c r="J793" i="11"/>
  <c r="P793" i="11" s="1"/>
  <c r="N792" i="11"/>
  <c r="N791" i="11" s="1"/>
  <c r="L792" i="11"/>
  <c r="L791" i="11" s="1"/>
  <c r="J792" i="11"/>
  <c r="N789" i="11"/>
  <c r="L789" i="11"/>
  <c r="J789" i="11"/>
  <c r="N786" i="11"/>
  <c r="L786" i="11"/>
  <c r="J786" i="11"/>
  <c r="N785" i="11"/>
  <c r="N780" i="11" s="1"/>
  <c r="L785" i="11"/>
  <c r="J785" i="11"/>
  <c r="P785" i="11" s="1"/>
  <c r="P781" i="11"/>
  <c r="Q781" i="11" s="1"/>
  <c r="N781" i="11"/>
  <c r="L781" i="11"/>
  <c r="L780" i="11" s="1"/>
  <c r="J781" i="11"/>
  <c r="N776" i="11"/>
  <c r="L776" i="11"/>
  <c r="J776" i="11"/>
  <c r="P776" i="11" s="1"/>
  <c r="Q776" i="11" s="1"/>
  <c r="N775" i="11"/>
  <c r="L775" i="11"/>
  <c r="J775" i="11"/>
  <c r="P775" i="11" s="1"/>
  <c r="Q775" i="11" s="1"/>
  <c r="P772" i="11"/>
  <c r="N772" i="11"/>
  <c r="L772" i="11"/>
  <c r="J772" i="11"/>
  <c r="N769" i="11"/>
  <c r="L769" i="11"/>
  <c r="J769" i="11"/>
  <c r="J765" i="11" s="1"/>
  <c r="N766" i="11"/>
  <c r="L766" i="11"/>
  <c r="L765" i="11" s="1"/>
  <c r="J766" i="11"/>
  <c r="P766" i="11" s="1"/>
  <c r="Q766" i="11" s="1"/>
  <c r="N765" i="11"/>
  <c r="P761" i="11"/>
  <c r="N761" i="11"/>
  <c r="L761" i="11"/>
  <c r="J761" i="11"/>
  <c r="N758" i="11"/>
  <c r="L758" i="11"/>
  <c r="J758" i="11"/>
  <c r="N755" i="11"/>
  <c r="L755" i="11"/>
  <c r="J755" i="11"/>
  <c r="P755" i="11" s="1"/>
  <c r="N752" i="11"/>
  <c r="L752" i="11"/>
  <c r="J752" i="11"/>
  <c r="N749" i="11"/>
  <c r="L749" i="11"/>
  <c r="J749" i="11"/>
  <c r="P749" i="11" s="1"/>
  <c r="Q749" i="11" s="1"/>
  <c r="N746" i="11"/>
  <c r="L746" i="11"/>
  <c r="J746" i="11"/>
  <c r="N743" i="11"/>
  <c r="L743" i="11"/>
  <c r="J743" i="11"/>
  <c r="N740" i="11"/>
  <c r="L740" i="11"/>
  <c r="J740" i="11"/>
  <c r="P740" i="11" s="1"/>
  <c r="N737" i="11"/>
  <c r="L737" i="11"/>
  <c r="J737" i="11"/>
  <c r="P737" i="11" s="1"/>
  <c r="Q737" i="11" s="1"/>
  <c r="N736" i="11"/>
  <c r="L736" i="11"/>
  <c r="J736" i="11"/>
  <c r="N733" i="11"/>
  <c r="N732" i="11" s="1"/>
  <c r="L733" i="11"/>
  <c r="L732" i="11" s="1"/>
  <c r="J733" i="11"/>
  <c r="P733" i="11" s="1"/>
  <c r="N730" i="11"/>
  <c r="L730" i="11"/>
  <c r="J730" i="11"/>
  <c r="P730" i="11" s="1"/>
  <c r="P729" i="11"/>
  <c r="Q729" i="11" s="1"/>
  <c r="N729" i="11"/>
  <c r="L729" i="11"/>
  <c r="J729" i="11"/>
  <c r="N726" i="11"/>
  <c r="L726" i="11"/>
  <c r="L725" i="11" s="1"/>
  <c r="J726" i="11"/>
  <c r="P726" i="11" s="1"/>
  <c r="Q726" i="11" s="1"/>
  <c r="N725" i="11"/>
  <c r="P721" i="11"/>
  <c r="N721" i="11"/>
  <c r="L721" i="11"/>
  <c r="J721" i="11"/>
  <c r="N718" i="11"/>
  <c r="L718" i="11"/>
  <c r="J718" i="11"/>
  <c r="P713" i="11"/>
  <c r="N713" i="11"/>
  <c r="L713" i="11"/>
  <c r="J713" i="11"/>
  <c r="N710" i="11"/>
  <c r="L710" i="11"/>
  <c r="J710" i="11"/>
  <c r="P710" i="11" s="1"/>
  <c r="Q710" i="11" s="1"/>
  <c r="N709" i="11"/>
  <c r="L709" i="11"/>
  <c r="J709" i="11"/>
  <c r="P709" i="11" s="1"/>
  <c r="Q709" i="11" s="1"/>
  <c r="N706" i="11"/>
  <c r="N686" i="11" s="1"/>
  <c r="L706" i="11"/>
  <c r="J706" i="11"/>
  <c r="N703" i="11"/>
  <c r="L703" i="11"/>
  <c r="J703" i="11"/>
  <c r="N700" i="11"/>
  <c r="L700" i="11"/>
  <c r="J700" i="11"/>
  <c r="P700" i="11" s="1"/>
  <c r="N697" i="11"/>
  <c r="L697" i="11"/>
  <c r="L686" i="11" s="1"/>
  <c r="J697" i="11"/>
  <c r="P697" i="11" s="1"/>
  <c r="Q697" i="11" s="1"/>
  <c r="N687" i="11"/>
  <c r="L687" i="11"/>
  <c r="J687" i="11"/>
  <c r="N680" i="11"/>
  <c r="L680" i="11"/>
  <c r="J680" i="11"/>
  <c r="N679" i="11"/>
  <c r="L679" i="11"/>
  <c r="J679" i="11"/>
  <c r="P679" i="11" s="1"/>
  <c r="P675" i="11"/>
  <c r="Q675" i="11" s="1"/>
  <c r="N675" i="11"/>
  <c r="L675" i="11"/>
  <c r="J675" i="11"/>
  <c r="N672" i="11"/>
  <c r="L672" i="11"/>
  <c r="J672" i="11"/>
  <c r="P672" i="11" s="1"/>
  <c r="Q672" i="11" s="1"/>
  <c r="N669" i="11"/>
  <c r="L669" i="11"/>
  <c r="J669" i="11"/>
  <c r="P669" i="11" s="1"/>
  <c r="Q669" i="11" s="1"/>
  <c r="N666" i="11"/>
  <c r="L666" i="11"/>
  <c r="J666" i="11"/>
  <c r="P666" i="11" s="1"/>
  <c r="N662" i="11"/>
  <c r="L662" i="11"/>
  <c r="J662" i="11"/>
  <c r="N661" i="11"/>
  <c r="L661" i="11"/>
  <c r="J661" i="11"/>
  <c r="N660" i="11"/>
  <c r="L660" i="11"/>
  <c r="J660" i="11"/>
  <c r="N657" i="11"/>
  <c r="L657" i="11"/>
  <c r="J657" i="11"/>
  <c r="P657" i="11" s="1"/>
  <c r="Q657" i="11" s="1"/>
  <c r="N654" i="11"/>
  <c r="N641" i="11" s="1"/>
  <c r="L654" i="11"/>
  <c r="J654" i="11"/>
  <c r="N651" i="11"/>
  <c r="L651" i="11"/>
  <c r="J651" i="11"/>
  <c r="N648" i="11"/>
  <c r="L648" i="11"/>
  <c r="J648" i="11"/>
  <c r="P648" i="11" s="1"/>
  <c r="N647" i="11"/>
  <c r="L647" i="11"/>
  <c r="L641" i="11" s="1"/>
  <c r="J647" i="11"/>
  <c r="P647" i="11" s="1"/>
  <c r="Q647" i="11" s="1"/>
  <c r="N642" i="11"/>
  <c r="L642" i="11"/>
  <c r="J642" i="11"/>
  <c r="N637" i="11"/>
  <c r="L637" i="11"/>
  <c r="J637" i="11"/>
  <c r="P634" i="11"/>
  <c r="Q634" i="11" s="1"/>
  <c r="N634" i="11"/>
  <c r="L634" i="11"/>
  <c r="J634" i="11"/>
  <c r="N628" i="11"/>
  <c r="L628" i="11"/>
  <c r="J628" i="11"/>
  <c r="P628" i="11" s="1"/>
  <c r="Q628" i="11" s="1"/>
  <c r="P627" i="11"/>
  <c r="Q627" i="11" s="1"/>
  <c r="N627" i="11"/>
  <c r="L627" i="11"/>
  <c r="J627" i="11"/>
  <c r="N623" i="11"/>
  <c r="L623" i="11"/>
  <c r="J623" i="11"/>
  <c r="N617" i="11"/>
  <c r="N606" i="11" s="1"/>
  <c r="L617" i="11"/>
  <c r="J617" i="11"/>
  <c r="N611" i="11"/>
  <c r="L611" i="11"/>
  <c r="J611" i="11"/>
  <c r="P607" i="11"/>
  <c r="Q607" i="11" s="1"/>
  <c r="N607" i="11"/>
  <c r="L607" i="11"/>
  <c r="J607" i="11"/>
  <c r="L606" i="11"/>
  <c r="N604" i="11"/>
  <c r="L604" i="11"/>
  <c r="L603" i="11" s="1"/>
  <c r="J604" i="11"/>
  <c r="P604" i="11" s="1"/>
  <c r="N603" i="11"/>
  <c r="J603" i="11"/>
  <c r="N599" i="11"/>
  <c r="L599" i="11"/>
  <c r="J599" i="11"/>
  <c r="N596" i="11"/>
  <c r="L596" i="11"/>
  <c r="J596" i="11"/>
  <c r="P596" i="11" s="1"/>
  <c r="N593" i="11"/>
  <c r="L593" i="11"/>
  <c r="J593" i="11"/>
  <c r="P593" i="11" s="1"/>
  <c r="Q593" i="11" s="1"/>
  <c r="N590" i="11"/>
  <c r="L590" i="11"/>
  <c r="J590" i="11"/>
  <c r="N589" i="11"/>
  <c r="L589" i="11"/>
  <c r="J589" i="11"/>
  <c r="P589" i="11" s="1"/>
  <c r="Q589" i="11" s="1"/>
  <c r="N588" i="11"/>
  <c r="N587" i="11" s="1"/>
  <c r="L588" i="11"/>
  <c r="L587" i="11" s="1"/>
  <c r="J588" i="11"/>
  <c r="P583" i="11"/>
  <c r="Q583" i="11" s="1"/>
  <c r="N583" i="11"/>
  <c r="L583" i="11"/>
  <c r="J583" i="11"/>
  <c r="P580" i="11"/>
  <c r="Q580" i="11" s="1"/>
  <c r="N580" i="11"/>
  <c r="L580" i="11"/>
  <c r="J580" i="11"/>
  <c r="P577" i="11"/>
  <c r="Q577" i="11" s="1"/>
  <c r="N577" i="11"/>
  <c r="L577" i="11"/>
  <c r="J577" i="11"/>
  <c r="N574" i="11"/>
  <c r="L574" i="11"/>
  <c r="J574" i="11"/>
  <c r="N571" i="11"/>
  <c r="L571" i="11"/>
  <c r="J571" i="11"/>
  <c r="P568" i="11"/>
  <c r="Q568" i="11" s="1"/>
  <c r="N568" i="11"/>
  <c r="L568" i="11"/>
  <c r="J568" i="11"/>
  <c r="N565" i="11"/>
  <c r="L565" i="11"/>
  <c r="J565" i="11"/>
  <c r="N562" i="11"/>
  <c r="L562" i="11"/>
  <c r="J562" i="11"/>
  <c r="P562" i="11" s="1"/>
  <c r="Q562" i="11" s="1"/>
  <c r="N559" i="11"/>
  <c r="L559" i="11"/>
  <c r="J559" i="11"/>
  <c r="N556" i="11"/>
  <c r="L556" i="11"/>
  <c r="L552" i="11" s="1"/>
  <c r="J556" i="11"/>
  <c r="N553" i="11"/>
  <c r="N552" i="11" s="1"/>
  <c r="L553" i="11"/>
  <c r="J553" i="11"/>
  <c r="P553" i="11" s="1"/>
  <c r="N546" i="11"/>
  <c r="L546" i="11"/>
  <c r="J546" i="11"/>
  <c r="N541" i="11"/>
  <c r="L541" i="11"/>
  <c r="J541" i="11"/>
  <c r="P541" i="11" s="1"/>
  <c r="Q541" i="11" s="1"/>
  <c r="N538" i="11"/>
  <c r="N534" i="11" s="1"/>
  <c r="L538" i="11"/>
  <c r="J538" i="11"/>
  <c r="P535" i="11"/>
  <c r="Q535" i="11" s="1"/>
  <c r="N535" i="11"/>
  <c r="L535" i="11"/>
  <c r="J535" i="11"/>
  <c r="L534" i="11"/>
  <c r="N530" i="11"/>
  <c r="L530" i="11"/>
  <c r="J530" i="11"/>
  <c r="P530" i="11" s="1"/>
  <c r="Q530" i="11" s="1"/>
  <c r="N529" i="11"/>
  <c r="L529" i="11"/>
  <c r="J529" i="11"/>
  <c r="P529" i="11" s="1"/>
  <c r="Q529" i="11" s="1"/>
  <c r="N526" i="11"/>
  <c r="L526" i="11"/>
  <c r="J526" i="11"/>
  <c r="N522" i="11"/>
  <c r="N521" i="11" s="1"/>
  <c r="L522" i="11"/>
  <c r="J522" i="11"/>
  <c r="L521" i="11"/>
  <c r="N517" i="11"/>
  <c r="L517" i="11"/>
  <c r="J517" i="11"/>
  <c r="N507" i="11"/>
  <c r="L507" i="11"/>
  <c r="J507" i="11"/>
  <c r="P507" i="11" s="1"/>
  <c r="Q507" i="11" s="1"/>
  <c r="N504" i="11"/>
  <c r="N484" i="11" s="1"/>
  <c r="L504" i="11"/>
  <c r="J504" i="11"/>
  <c r="N503" i="11"/>
  <c r="L503" i="11"/>
  <c r="J503" i="11"/>
  <c r="N500" i="11"/>
  <c r="L500" i="11"/>
  <c r="J500" i="11"/>
  <c r="P500" i="11" s="1"/>
  <c r="N496" i="11"/>
  <c r="L496" i="11"/>
  <c r="L484" i="11" s="1"/>
  <c r="J496" i="11"/>
  <c r="P496" i="11" s="1"/>
  <c r="Q496" i="11" s="1"/>
  <c r="N485" i="11"/>
  <c r="L485" i="11"/>
  <c r="J485" i="11"/>
  <c r="N480" i="11"/>
  <c r="L480" i="11"/>
  <c r="J480" i="11"/>
  <c r="N477" i="11"/>
  <c r="L477" i="11"/>
  <c r="J477" i="11"/>
  <c r="N476" i="11"/>
  <c r="L476" i="11"/>
  <c r="J476" i="11"/>
  <c r="P476" i="11" s="1"/>
  <c r="Q476" i="11" s="1"/>
  <c r="N473" i="11"/>
  <c r="L473" i="11"/>
  <c r="J473" i="11"/>
  <c r="P473" i="11" s="1"/>
  <c r="Q473" i="11" s="1"/>
  <c r="N469" i="11"/>
  <c r="L469" i="11"/>
  <c r="J469" i="11"/>
  <c r="P469" i="11" s="1"/>
  <c r="Q469" i="11" s="1"/>
  <c r="N466" i="11"/>
  <c r="L466" i="11"/>
  <c r="J466" i="11"/>
  <c r="N461" i="11"/>
  <c r="L461" i="11"/>
  <c r="J461" i="11"/>
  <c r="N457" i="11"/>
  <c r="L457" i="11"/>
  <c r="J457" i="11"/>
  <c r="P457" i="11" s="1"/>
  <c r="Q457" i="11" s="1"/>
  <c r="N454" i="11"/>
  <c r="L454" i="11"/>
  <c r="L449" i="11" s="1"/>
  <c r="J454" i="11"/>
  <c r="N451" i="11"/>
  <c r="L451" i="11"/>
  <c r="J451" i="11"/>
  <c r="P451" i="11" s="1"/>
  <c r="Q451" i="11" s="1"/>
  <c r="N450" i="11"/>
  <c r="N449" i="11" s="1"/>
  <c r="L450" i="11"/>
  <c r="J450" i="11"/>
  <c r="J449" i="11" s="1"/>
  <c r="N445" i="11"/>
  <c r="L445" i="11"/>
  <c r="J445" i="11"/>
  <c r="P445" i="11" s="1"/>
  <c r="N442" i="11"/>
  <c r="L442" i="11"/>
  <c r="J442" i="11"/>
  <c r="P442" i="11" s="1"/>
  <c r="Q442" i="11" s="1"/>
  <c r="N439" i="11"/>
  <c r="L439" i="11"/>
  <c r="J439" i="11"/>
  <c r="N436" i="11"/>
  <c r="L436" i="11"/>
  <c r="J436" i="11"/>
  <c r="P436" i="11" s="1"/>
  <c r="Q436" i="11" s="1"/>
  <c r="N424" i="11"/>
  <c r="L424" i="11"/>
  <c r="J424" i="11"/>
  <c r="N421" i="11"/>
  <c r="L421" i="11"/>
  <c r="J421" i="11"/>
  <c r="N404" i="11"/>
  <c r="L404" i="11"/>
  <c r="J404" i="11"/>
  <c r="P404" i="11" s="1"/>
  <c r="Q404" i="11" s="1"/>
  <c r="P395" i="11"/>
  <c r="Q395" i="11" s="1"/>
  <c r="N395" i="11"/>
  <c r="L395" i="11"/>
  <c r="J395" i="11"/>
  <c r="N392" i="11"/>
  <c r="L392" i="11"/>
  <c r="J392" i="11"/>
  <c r="P392" i="11" s="1"/>
  <c r="Q392" i="11" s="1"/>
  <c r="P377" i="11"/>
  <c r="N377" i="11"/>
  <c r="L377" i="11"/>
  <c r="J377" i="11"/>
  <c r="Q377" i="11" s="1"/>
  <c r="N362" i="11"/>
  <c r="L362" i="11"/>
  <c r="J362" i="11"/>
  <c r="P359" i="11"/>
  <c r="Q359" i="11" s="1"/>
  <c r="N359" i="11"/>
  <c r="L359" i="11"/>
  <c r="J359" i="11"/>
  <c r="N356" i="11"/>
  <c r="N355" i="11" s="1"/>
  <c r="L356" i="11"/>
  <c r="L355" i="11" s="1"/>
  <c r="J356" i="11"/>
  <c r="N351" i="11"/>
  <c r="L351" i="11"/>
  <c r="J351" i="11"/>
  <c r="N350" i="11"/>
  <c r="L350" i="11"/>
  <c r="J350" i="11"/>
  <c r="N347" i="11"/>
  <c r="L347" i="11"/>
  <c r="J347" i="11"/>
  <c r="P347" i="11" s="1"/>
  <c r="P344" i="11"/>
  <c r="Q344" i="11" s="1"/>
  <c r="N344" i="11"/>
  <c r="L344" i="11"/>
  <c r="J344" i="11"/>
  <c r="N341" i="11"/>
  <c r="L341" i="11"/>
  <c r="J341" i="11"/>
  <c r="N337" i="11"/>
  <c r="L337" i="11"/>
  <c r="J337" i="11"/>
  <c r="P337" i="11" s="1"/>
  <c r="Q337" i="11" s="1"/>
  <c r="N336" i="11"/>
  <c r="L336" i="11"/>
  <c r="J336" i="11"/>
  <c r="N330" i="11"/>
  <c r="L330" i="11"/>
  <c r="J330" i="11"/>
  <c r="P330" i="11" s="1"/>
  <c r="N327" i="11"/>
  <c r="L327" i="11"/>
  <c r="J327" i="11"/>
  <c r="P327" i="11" s="1"/>
  <c r="Q327" i="11" s="1"/>
  <c r="N324" i="11"/>
  <c r="L324" i="11"/>
  <c r="J324" i="11"/>
  <c r="P324" i="11" s="1"/>
  <c r="Q324" i="11" s="1"/>
  <c r="N321" i="11"/>
  <c r="L321" i="11"/>
  <c r="J321" i="11"/>
  <c r="P321" i="11" s="1"/>
  <c r="Q321" i="11" s="1"/>
  <c r="N318" i="11"/>
  <c r="L318" i="11"/>
  <c r="J318" i="11"/>
  <c r="N315" i="11"/>
  <c r="L315" i="11"/>
  <c r="J315" i="11"/>
  <c r="N312" i="11"/>
  <c r="L312" i="11"/>
  <c r="J312" i="11"/>
  <c r="P312" i="11" s="1"/>
  <c r="Q312" i="11" s="1"/>
  <c r="P311" i="11"/>
  <c r="Q311" i="11" s="1"/>
  <c r="N311" i="11"/>
  <c r="L311" i="11"/>
  <c r="J311" i="11"/>
  <c r="N308" i="11"/>
  <c r="L308" i="11"/>
  <c r="J308" i="11"/>
  <c r="P308" i="11" s="1"/>
  <c r="Q308" i="11" s="1"/>
  <c r="N305" i="11"/>
  <c r="N301" i="11" s="1"/>
  <c r="L305" i="11"/>
  <c r="J305" i="11"/>
  <c r="N302" i="11"/>
  <c r="L302" i="11"/>
  <c r="L301" i="11" s="1"/>
  <c r="J302" i="11"/>
  <c r="P297" i="11"/>
  <c r="Q297" i="11" s="1"/>
  <c r="N297" i="11"/>
  <c r="L297" i="11"/>
  <c r="J297" i="11"/>
  <c r="N294" i="11"/>
  <c r="L294" i="11"/>
  <c r="J294" i="11"/>
  <c r="N291" i="11"/>
  <c r="L291" i="11"/>
  <c r="J291" i="11"/>
  <c r="P291" i="11" s="1"/>
  <c r="Q291" i="11" s="1"/>
  <c r="N288" i="11"/>
  <c r="L288" i="11"/>
  <c r="J288" i="11"/>
  <c r="P288" i="11" s="1"/>
  <c r="Q288" i="11" s="1"/>
  <c r="N285" i="11"/>
  <c r="L285" i="11"/>
  <c r="J285" i="11"/>
  <c r="N282" i="11"/>
  <c r="L282" i="11"/>
  <c r="J282" i="11"/>
  <c r="P282" i="11" s="1"/>
  <c r="Q282" i="11" s="1"/>
  <c r="P279" i="11"/>
  <c r="Q279" i="11" s="1"/>
  <c r="N279" i="11"/>
  <c r="L279" i="11"/>
  <c r="J279" i="11"/>
  <c r="N276" i="11"/>
  <c r="L276" i="11"/>
  <c r="J276" i="11"/>
  <c r="P276" i="11" s="1"/>
  <c r="Q276" i="11" s="1"/>
  <c r="P273" i="11"/>
  <c r="N273" i="11"/>
  <c r="L273" i="11"/>
  <c r="J273" i="11"/>
  <c r="N270" i="11"/>
  <c r="L270" i="11"/>
  <c r="J270" i="11"/>
  <c r="P267" i="11"/>
  <c r="Q267" i="11" s="1"/>
  <c r="N267" i="11"/>
  <c r="L267" i="11"/>
  <c r="J267" i="11"/>
  <c r="N259" i="11"/>
  <c r="L259" i="11"/>
  <c r="J259" i="11"/>
  <c r="P259" i="11" s="1"/>
  <c r="Q259" i="11" s="1"/>
  <c r="N255" i="11"/>
  <c r="L255" i="11"/>
  <c r="J255" i="11"/>
  <c r="P255" i="11" s="1"/>
  <c r="Q255" i="11" s="1"/>
  <c r="N251" i="11"/>
  <c r="L251" i="11"/>
  <c r="J251" i="11"/>
  <c r="N248" i="11"/>
  <c r="L248" i="11"/>
  <c r="J248" i="11"/>
  <c r="P243" i="11"/>
  <c r="N243" i="11"/>
  <c r="L243" i="11"/>
  <c r="J243" i="11"/>
  <c r="P238" i="11"/>
  <c r="Q238" i="11" s="1"/>
  <c r="N238" i="11"/>
  <c r="L238" i="11"/>
  <c r="J238" i="11"/>
  <c r="N234" i="11"/>
  <c r="L234" i="11"/>
  <c r="J234" i="11"/>
  <c r="P234" i="11" s="1"/>
  <c r="Q234" i="11" s="1"/>
  <c r="N231" i="11"/>
  <c r="L231" i="11"/>
  <c r="J231" i="11"/>
  <c r="P231" i="11" s="1"/>
  <c r="Q231" i="11" s="1"/>
  <c r="N228" i="11"/>
  <c r="L228" i="11"/>
  <c r="J228" i="11"/>
  <c r="P225" i="11"/>
  <c r="N225" i="11"/>
  <c r="L225" i="11"/>
  <c r="J225" i="11"/>
  <c r="N222" i="11"/>
  <c r="L222" i="11"/>
  <c r="J222" i="11"/>
  <c r="P222" i="11" s="1"/>
  <c r="Q222" i="11" s="1"/>
  <c r="P219" i="11"/>
  <c r="Q219" i="11" s="1"/>
  <c r="N219" i="11"/>
  <c r="L219" i="11"/>
  <c r="J219" i="11"/>
  <c r="N216" i="11"/>
  <c r="L216" i="11"/>
  <c r="J216" i="11"/>
  <c r="P216" i="11" s="1"/>
  <c r="Q216" i="11" s="1"/>
  <c r="P213" i="11"/>
  <c r="N213" i="11"/>
  <c r="L213" i="11"/>
  <c r="J213" i="11"/>
  <c r="N210" i="11"/>
  <c r="L210" i="11"/>
  <c r="J210" i="11"/>
  <c r="N207" i="11"/>
  <c r="L207" i="11"/>
  <c r="J207" i="11"/>
  <c r="P207" i="11" s="1"/>
  <c r="Q207" i="11" s="1"/>
  <c r="N204" i="11"/>
  <c r="L204" i="11"/>
  <c r="J204" i="11"/>
  <c r="P204" i="11" s="1"/>
  <c r="Q204" i="11" s="1"/>
  <c r="N201" i="11"/>
  <c r="L201" i="11"/>
  <c r="J201" i="11"/>
  <c r="P201" i="11" s="1"/>
  <c r="Q201" i="11" s="1"/>
  <c r="N196" i="11"/>
  <c r="L196" i="11"/>
  <c r="J196" i="11"/>
  <c r="N193" i="11"/>
  <c r="L193" i="11"/>
  <c r="J193" i="11"/>
  <c r="N190" i="11"/>
  <c r="L190" i="11"/>
  <c r="J190" i="11"/>
  <c r="P190" i="11" s="1"/>
  <c r="P187" i="11"/>
  <c r="Q187" i="11" s="1"/>
  <c r="N187" i="11"/>
  <c r="L187" i="11"/>
  <c r="J187" i="11"/>
  <c r="N184" i="11"/>
  <c r="L184" i="11"/>
  <c r="J184" i="11"/>
  <c r="N181" i="11"/>
  <c r="N180" i="11" s="1"/>
  <c r="L181" i="11"/>
  <c r="L180" i="11" s="1"/>
  <c r="J181" i="11"/>
  <c r="P181" i="11" s="1"/>
  <c r="N176" i="11"/>
  <c r="L176" i="11"/>
  <c r="J176" i="11"/>
  <c r="P176" i="11" s="1"/>
  <c r="P175" i="11"/>
  <c r="Q175" i="11" s="1"/>
  <c r="N175" i="11"/>
  <c r="L175" i="11"/>
  <c r="J175" i="11"/>
  <c r="P172" i="11"/>
  <c r="Q172" i="11" s="1"/>
  <c r="N172" i="11"/>
  <c r="L172" i="11"/>
  <c r="L168" i="11" s="1"/>
  <c r="J172" i="11"/>
  <c r="N169" i="11"/>
  <c r="L169" i="11"/>
  <c r="J169" i="11"/>
  <c r="P169" i="11" s="1"/>
  <c r="N168" i="11"/>
  <c r="N164" i="11"/>
  <c r="L164" i="11"/>
  <c r="J164" i="11"/>
  <c r="P163" i="11"/>
  <c r="Q163" i="11" s="1"/>
  <c r="N163" i="11"/>
  <c r="L163" i="11"/>
  <c r="J163" i="11"/>
  <c r="N160" i="11"/>
  <c r="L160" i="11"/>
  <c r="J160" i="11"/>
  <c r="N157" i="11"/>
  <c r="L157" i="11"/>
  <c r="J157" i="11"/>
  <c r="P157" i="11" s="1"/>
  <c r="Q157" i="11" s="1"/>
  <c r="N154" i="11"/>
  <c r="L154" i="11"/>
  <c r="J154" i="11"/>
  <c r="N151" i="11"/>
  <c r="L151" i="11"/>
  <c r="J151" i="11"/>
  <c r="P148" i="11"/>
  <c r="N148" i="11"/>
  <c r="L148" i="11"/>
  <c r="J148" i="11"/>
  <c r="N145" i="11"/>
  <c r="L145" i="11"/>
  <c r="J145" i="11"/>
  <c r="P145" i="11" s="1"/>
  <c r="Q145" i="11" s="1"/>
  <c r="N142" i="11"/>
  <c r="L142" i="11"/>
  <c r="J142" i="11"/>
  <c r="N139" i="11"/>
  <c r="N138" i="11" s="1"/>
  <c r="L139" i="11"/>
  <c r="L138" i="11" s="1"/>
  <c r="J139" i="11"/>
  <c r="P139" i="11" s="1"/>
  <c r="N135" i="11"/>
  <c r="L135" i="11"/>
  <c r="J135" i="11"/>
  <c r="P135" i="11" s="1"/>
  <c r="Q135" i="11" s="1"/>
  <c r="P132" i="11"/>
  <c r="Q132" i="11" s="1"/>
  <c r="N132" i="11"/>
  <c r="L132" i="11"/>
  <c r="J132" i="11"/>
  <c r="N129" i="11"/>
  <c r="L129" i="11"/>
  <c r="J129" i="11"/>
  <c r="P129" i="11" s="1"/>
  <c r="Q129" i="11" s="1"/>
  <c r="N126" i="11"/>
  <c r="N119" i="11" s="1"/>
  <c r="L126" i="11"/>
  <c r="J126" i="11"/>
  <c r="N123" i="11"/>
  <c r="L123" i="11"/>
  <c r="J123" i="11"/>
  <c r="P120" i="11"/>
  <c r="Q120" i="11" s="1"/>
  <c r="N120" i="11"/>
  <c r="L120" i="11"/>
  <c r="J120" i="11"/>
  <c r="L119" i="11"/>
  <c r="N115" i="11"/>
  <c r="L115" i="11"/>
  <c r="L114" i="11" s="1"/>
  <c r="J115" i="11"/>
  <c r="P115" i="11" s="1"/>
  <c r="N114" i="11"/>
  <c r="J114" i="11"/>
  <c r="N110" i="11"/>
  <c r="L110" i="11"/>
  <c r="L109" i="11" s="1"/>
  <c r="J110" i="11"/>
  <c r="J109" i="11" s="1"/>
  <c r="N109" i="11"/>
  <c r="N104" i="11"/>
  <c r="L104" i="11"/>
  <c r="J104" i="11"/>
  <c r="P104" i="11" s="1"/>
  <c r="Q104" i="11" s="1"/>
  <c r="N100" i="11"/>
  <c r="L100" i="11"/>
  <c r="J100" i="11"/>
  <c r="P100" i="11" s="1"/>
  <c r="Q100" i="11" s="1"/>
  <c r="N96" i="11"/>
  <c r="L96" i="11"/>
  <c r="J96" i="11"/>
  <c r="P96" i="11" s="1"/>
  <c r="Q96" i="11" s="1"/>
  <c r="N95" i="11"/>
  <c r="L95" i="11"/>
  <c r="J95" i="11"/>
  <c r="P91" i="11"/>
  <c r="N91" i="11"/>
  <c r="L91" i="11"/>
  <c r="J91" i="11"/>
  <c r="P88" i="11"/>
  <c r="Q88" i="11" s="1"/>
  <c r="N88" i="11"/>
  <c r="L88" i="11"/>
  <c r="J88" i="11"/>
  <c r="P85" i="11"/>
  <c r="Q85" i="11" s="1"/>
  <c r="N85" i="11"/>
  <c r="L85" i="11"/>
  <c r="J85" i="11"/>
  <c r="N81" i="11"/>
  <c r="L81" i="11"/>
  <c r="J81" i="11"/>
  <c r="P81" i="11" s="1"/>
  <c r="Q81" i="11" s="1"/>
  <c r="P78" i="11"/>
  <c r="N78" i="11"/>
  <c r="L78" i="11"/>
  <c r="J78" i="11"/>
  <c r="N75" i="11"/>
  <c r="L75" i="11"/>
  <c r="J75" i="11"/>
  <c r="N72" i="11"/>
  <c r="L72" i="11"/>
  <c r="J72" i="11"/>
  <c r="P72" i="11" s="1"/>
  <c r="Q72" i="11" s="1"/>
  <c r="N71" i="11"/>
  <c r="N69" i="11" s="1"/>
  <c r="L71" i="11"/>
  <c r="J71" i="11"/>
  <c r="P71" i="11" s="1"/>
  <c r="Q71" i="11" s="1"/>
  <c r="N70" i="11"/>
  <c r="L70" i="11"/>
  <c r="L69" i="11" s="1"/>
  <c r="J70" i="11"/>
  <c r="P70" i="11" s="1"/>
  <c r="N64" i="11"/>
  <c r="L64" i="11"/>
  <c r="J64" i="11"/>
  <c r="P61" i="11"/>
  <c r="N61" i="11"/>
  <c r="L61" i="11"/>
  <c r="J61" i="11"/>
  <c r="P58" i="11"/>
  <c r="Q58" i="11" s="1"/>
  <c r="N58" i="11"/>
  <c r="L58" i="11"/>
  <c r="J58" i="11"/>
  <c r="N55" i="11"/>
  <c r="L55" i="11"/>
  <c r="J55" i="11"/>
  <c r="P55" i="11" s="1"/>
  <c r="Q55" i="11" s="1"/>
  <c r="N52" i="11"/>
  <c r="L52" i="11"/>
  <c r="J52" i="11"/>
  <c r="P52" i="11" s="1"/>
  <c r="Q52" i="11" s="1"/>
  <c r="N49" i="11"/>
  <c r="L49" i="11"/>
  <c r="J49" i="11"/>
  <c r="P46" i="11"/>
  <c r="Q46" i="11" s="1"/>
  <c r="N46" i="11"/>
  <c r="L46" i="11"/>
  <c r="J46" i="11"/>
  <c r="N43" i="11"/>
  <c r="L43" i="11"/>
  <c r="J43" i="11"/>
  <c r="P43" i="11" s="1"/>
  <c r="Q43" i="11" s="1"/>
  <c r="P40" i="11"/>
  <c r="Q40" i="11" s="1"/>
  <c r="N40" i="11"/>
  <c r="L40" i="11"/>
  <c r="J40" i="11"/>
  <c r="N37" i="11"/>
  <c r="L37" i="11"/>
  <c r="J37" i="11"/>
  <c r="P37" i="11" s="1"/>
  <c r="Q37" i="11" s="1"/>
  <c r="P34" i="11"/>
  <c r="N34" i="11"/>
  <c r="L34" i="11"/>
  <c r="J34" i="11"/>
  <c r="N31" i="11"/>
  <c r="L31" i="11"/>
  <c r="J31" i="11"/>
  <c r="N28" i="11"/>
  <c r="L28" i="11"/>
  <c r="J28" i="11"/>
  <c r="P28" i="11" s="1"/>
  <c r="Q28" i="11" s="1"/>
  <c r="N23" i="11"/>
  <c r="L23" i="11"/>
  <c r="J23" i="11"/>
  <c r="P23" i="11" s="1"/>
  <c r="Q23" i="11" s="1"/>
  <c r="N20" i="11"/>
  <c r="L20" i="11"/>
  <c r="J20" i="11"/>
  <c r="P20" i="11" s="1"/>
  <c r="Q20" i="11" s="1"/>
  <c r="N17" i="11"/>
  <c r="N13" i="11" s="1"/>
  <c r="L17" i="11"/>
  <c r="J17" i="11"/>
  <c r="N14" i="11"/>
  <c r="L14" i="11"/>
  <c r="L13" i="11" s="1"/>
  <c r="J14" i="11"/>
  <c r="N9" i="11"/>
  <c r="N8" i="11" s="1"/>
  <c r="L9" i="11"/>
  <c r="L8" i="11" s="1"/>
  <c r="J9" i="11"/>
  <c r="P9" i="11" s="1"/>
  <c r="Q9" i="11" s="1"/>
  <c r="Q8" i="11" s="1"/>
  <c r="N675" i="10"/>
  <c r="L675" i="10"/>
  <c r="J675" i="10"/>
  <c r="P675" i="10" s="1"/>
  <c r="N665" i="10"/>
  <c r="L665" i="10"/>
  <c r="J665" i="10"/>
  <c r="N662" i="10"/>
  <c r="L662" i="10"/>
  <c r="J662" i="10"/>
  <c r="N661" i="10"/>
  <c r="L661" i="10"/>
  <c r="J661" i="10"/>
  <c r="P661" i="10" s="1"/>
  <c r="Q661" i="10" s="1"/>
  <c r="N652" i="10"/>
  <c r="N651" i="10" s="1"/>
  <c r="L652" i="10"/>
  <c r="J652" i="10"/>
  <c r="L651" i="10"/>
  <c r="P639" i="10"/>
  <c r="N639" i="10"/>
  <c r="L639" i="10"/>
  <c r="J639" i="10"/>
  <c r="N636" i="10"/>
  <c r="L636" i="10"/>
  <c r="J636" i="10"/>
  <c r="N633" i="10"/>
  <c r="L633" i="10"/>
  <c r="J633" i="10"/>
  <c r="N629" i="10"/>
  <c r="N628" i="10" s="1"/>
  <c r="L629" i="10"/>
  <c r="J629" i="10"/>
  <c r="J628" i="10" s="1"/>
  <c r="L628" i="10"/>
  <c r="N624" i="10"/>
  <c r="N620" i="10" s="1"/>
  <c r="L624" i="10"/>
  <c r="J624" i="10"/>
  <c r="J620" i="10" s="1"/>
  <c r="N621" i="10"/>
  <c r="L621" i="10"/>
  <c r="L620" i="10" s="1"/>
  <c r="J621" i="10"/>
  <c r="P621" i="10" s="1"/>
  <c r="N615" i="10"/>
  <c r="L615" i="10"/>
  <c r="J615" i="10"/>
  <c r="P615" i="10" s="1"/>
  <c r="Q615" i="10" s="1"/>
  <c r="N614" i="10"/>
  <c r="L614" i="10"/>
  <c r="J614" i="10"/>
  <c r="N611" i="10"/>
  <c r="L611" i="10"/>
  <c r="J611" i="10"/>
  <c r="N607" i="10"/>
  <c r="L607" i="10"/>
  <c r="J607" i="10"/>
  <c r="P607" i="10" s="1"/>
  <c r="Q607" i="10" s="1"/>
  <c r="P601" i="10"/>
  <c r="Q601" i="10" s="1"/>
  <c r="N601" i="10"/>
  <c r="L601" i="10"/>
  <c r="J601" i="10"/>
  <c r="N595" i="10"/>
  <c r="L595" i="10"/>
  <c r="J595" i="10"/>
  <c r="P595" i="10" s="1"/>
  <c r="Q595" i="10" s="1"/>
  <c r="N592" i="10"/>
  <c r="L592" i="10"/>
  <c r="J592" i="10"/>
  <c r="P592" i="10" s="1"/>
  <c r="Q592" i="10" s="1"/>
  <c r="N586" i="10"/>
  <c r="L586" i="10"/>
  <c r="J586" i="10"/>
  <c r="P585" i="10"/>
  <c r="N585" i="10"/>
  <c r="L585" i="10"/>
  <c r="L584" i="10" s="1"/>
  <c r="J585" i="10"/>
  <c r="N584" i="10"/>
  <c r="N580" i="10"/>
  <c r="L580" i="10"/>
  <c r="J580" i="10"/>
  <c r="N576" i="10"/>
  <c r="N550" i="10" s="1"/>
  <c r="L576" i="10"/>
  <c r="J576" i="10"/>
  <c r="P576" i="10" s="1"/>
  <c r="Q576" i="10" s="1"/>
  <c r="N573" i="10"/>
  <c r="L573" i="10"/>
  <c r="J573" i="10"/>
  <c r="P573" i="10" s="1"/>
  <c r="Q573" i="10" s="1"/>
  <c r="N572" i="10"/>
  <c r="L572" i="10"/>
  <c r="J572" i="10"/>
  <c r="P571" i="10"/>
  <c r="Q571" i="10" s="1"/>
  <c r="N571" i="10"/>
  <c r="L571" i="10"/>
  <c r="L550" i="10" s="1"/>
  <c r="J571" i="10"/>
  <c r="N568" i="10"/>
  <c r="L568" i="10"/>
  <c r="J568" i="10"/>
  <c r="N563" i="10"/>
  <c r="L563" i="10"/>
  <c r="J563" i="10"/>
  <c r="P563" i="10" s="1"/>
  <c r="Q563" i="10" s="1"/>
  <c r="N557" i="10"/>
  <c r="L557" i="10"/>
  <c r="J557" i="10"/>
  <c r="P554" i="10"/>
  <c r="N554" i="10"/>
  <c r="L554" i="10"/>
  <c r="J554" i="10"/>
  <c r="N551" i="10"/>
  <c r="L551" i="10"/>
  <c r="J551" i="10"/>
  <c r="P551" i="10" s="1"/>
  <c r="N543" i="10"/>
  <c r="L543" i="10"/>
  <c r="J543" i="10"/>
  <c r="P543" i="10" s="1"/>
  <c r="Q543" i="10" s="1"/>
  <c r="N531" i="10"/>
  <c r="L531" i="10"/>
  <c r="J531" i="10"/>
  <c r="P531" i="10" s="1"/>
  <c r="Q531" i="10" s="1"/>
  <c r="N528" i="10"/>
  <c r="L528" i="10"/>
  <c r="J528" i="10"/>
  <c r="N527" i="10"/>
  <c r="L527" i="10"/>
  <c r="J527" i="10"/>
  <c r="P527" i="10" s="1"/>
  <c r="P522" i="10"/>
  <c r="Q522" i="10" s="1"/>
  <c r="N522" i="10"/>
  <c r="L522" i="10"/>
  <c r="J522" i="10"/>
  <c r="N514" i="10"/>
  <c r="L514" i="10"/>
  <c r="J514" i="10"/>
  <c r="N509" i="10"/>
  <c r="N505" i="10" s="1"/>
  <c r="L509" i="10"/>
  <c r="J509" i="10"/>
  <c r="P509" i="10" s="1"/>
  <c r="Q509" i="10" s="1"/>
  <c r="N506" i="10"/>
  <c r="L506" i="10"/>
  <c r="L505" i="10" s="1"/>
  <c r="J506" i="10"/>
  <c r="P506" i="10" s="1"/>
  <c r="P500" i="10"/>
  <c r="Q500" i="10" s="1"/>
  <c r="N500" i="10"/>
  <c r="L500" i="10"/>
  <c r="J500" i="10"/>
  <c r="N496" i="10"/>
  <c r="L496" i="10"/>
  <c r="J496" i="10"/>
  <c r="N492" i="10"/>
  <c r="L492" i="10"/>
  <c r="J492" i="10"/>
  <c r="P492" i="10" s="1"/>
  <c r="Q492" i="10" s="1"/>
  <c r="N488" i="10"/>
  <c r="L488" i="10"/>
  <c r="J488" i="10"/>
  <c r="P484" i="10"/>
  <c r="N484" i="10"/>
  <c r="L484" i="10"/>
  <c r="J484" i="10"/>
  <c r="N480" i="10"/>
  <c r="L480" i="10"/>
  <c r="J480" i="10"/>
  <c r="P480" i="10" s="1"/>
  <c r="Q480" i="10" s="1"/>
  <c r="N477" i="10"/>
  <c r="L477" i="10"/>
  <c r="J477" i="10"/>
  <c r="P477" i="10" s="1"/>
  <c r="Q477" i="10" s="1"/>
  <c r="N474" i="10"/>
  <c r="L474" i="10"/>
  <c r="J474" i="10"/>
  <c r="P474" i="10" s="1"/>
  <c r="Q474" i="10" s="1"/>
  <c r="N471" i="10"/>
  <c r="L471" i="10"/>
  <c r="J471" i="10"/>
  <c r="P471" i="10" s="1"/>
  <c r="Q471" i="10" s="1"/>
  <c r="N468" i="10"/>
  <c r="L468" i="10"/>
  <c r="J468" i="10"/>
  <c r="P465" i="10"/>
  <c r="N465" i="10"/>
  <c r="L465" i="10"/>
  <c r="J465" i="10"/>
  <c r="N462" i="10"/>
  <c r="L462" i="10"/>
  <c r="J462" i="10"/>
  <c r="P462" i="10" s="1"/>
  <c r="Q462" i="10" s="1"/>
  <c r="N461" i="10"/>
  <c r="L461" i="10"/>
  <c r="J461" i="10"/>
  <c r="N458" i="10"/>
  <c r="L458" i="10"/>
  <c r="J458" i="10"/>
  <c r="P458" i="10" s="1"/>
  <c r="Q458" i="10" s="1"/>
  <c r="N457" i="10"/>
  <c r="L457" i="10"/>
  <c r="J457" i="10"/>
  <c r="P457" i="10" s="1"/>
  <c r="Q457" i="10" s="1"/>
  <c r="N456" i="10"/>
  <c r="L456" i="10"/>
  <c r="J456" i="10"/>
  <c r="N453" i="10"/>
  <c r="L453" i="10"/>
  <c r="J453" i="10"/>
  <c r="P453" i="10" s="1"/>
  <c r="Q453" i="10" s="1"/>
  <c r="N450" i="10"/>
  <c r="L450" i="10"/>
  <c r="J450" i="10"/>
  <c r="N445" i="10"/>
  <c r="L445" i="10"/>
  <c r="J445" i="10"/>
  <c r="P445" i="10" s="1"/>
  <c r="Q445" i="10" s="1"/>
  <c r="N437" i="10"/>
  <c r="L437" i="10"/>
  <c r="J437" i="10"/>
  <c r="N433" i="10"/>
  <c r="N432" i="10" s="1"/>
  <c r="L433" i="10"/>
  <c r="L432" i="10" s="1"/>
  <c r="J433" i="10"/>
  <c r="N428" i="10"/>
  <c r="L428" i="10"/>
  <c r="J428" i="10"/>
  <c r="P428" i="10" s="1"/>
  <c r="Q428" i="10" s="1"/>
  <c r="N425" i="10"/>
  <c r="L425" i="10"/>
  <c r="J425" i="10"/>
  <c r="P425" i="10" s="1"/>
  <c r="Q425" i="10" s="1"/>
  <c r="N422" i="10"/>
  <c r="L422" i="10"/>
  <c r="J422" i="10"/>
  <c r="P422" i="10" s="1"/>
  <c r="Q422" i="10" s="1"/>
  <c r="N419" i="10"/>
  <c r="L419" i="10"/>
  <c r="J419" i="10"/>
  <c r="N416" i="10"/>
  <c r="L416" i="10"/>
  <c r="J416" i="10"/>
  <c r="N413" i="10"/>
  <c r="L413" i="10"/>
  <c r="J413" i="10"/>
  <c r="P413" i="10" s="1"/>
  <c r="Q413" i="10" s="1"/>
  <c r="N410" i="10"/>
  <c r="L410" i="10"/>
  <c r="J410" i="10"/>
  <c r="N407" i="10"/>
  <c r="L407" i="10"/>
  <c r="J407" i="10"/>
  <c r="P407" i="10" s="1"/>
  <c r="Q407" i="10" s="1"/>
  <c r="N404" i="10"/>
  <c r="L404" i="10"/>
  <c r="J404" i="10"/>
  <c r="P404" i="10" s="1"/>
  <c r="Q404" i="10" s="1"/>
  <c r="N401" i="10"/>
  <c r="L401" i="10"/>
  <c r="J401" i="10"/>
  <c r="N400" i="10"/>
  <c r="L400" i="10"/>
  <c r="J400" i="10"/>
  <c r="P400" i="10" s="1"/>
  <c r="Q400" i="10" s="1"/>
  <c r="N397" i="10"/>
  <c r="L397" i="10"/>
  <c r="J397" i="10"/>
  <c r="N396" i="10"/>
  <c r="L396" i="10"/>
  <c r="J396" i="10"/>
  <c r="P396" i="10" s="1"/>
  <c r="Q396" i="10" s="1"/>
  <c r="N395" i="10"/>
  <c r="L395" i="10"/>
  <c r="J395" i="10"/>
  <c r="N392" i="10"/>
  <c r="L392" i="10"/>
  <c r="J392" i="10"/>
  <c r="N389" i="10"/>
  <c r="L389" i="10"/>
  <c r="J389" i="10"/>
  <c r="P389" i="10" s="1"/>
  <c r="Q389" i="10" s="1"/>
  <c r="N386" i="10"/>
  <c r="L386" i="10"/>
  <c r="J386" i="10"/>
  <c r="P386" i="10" s="1"/>
  <c r="Q386" i="10" s="1"/>
  <c r="N385" i="10"/>
  <c r="L385" i="10"/>
  <c r="J385" i="10"/>
  <c r="P385" i="10" s="1"/>
  <c r="Q385" i="10" s="1"/>
  <c r="N382" i="10"/>
  <c r="L382" i="10"/>
  <c r="J382" i="10"/>
  <c r="P382" i="10" s="1"/>
  <c r="Q382" i="10" s="1"/>
  <c r="N378" i="10"/>
  <c r="L378" i="10"/>
  <c r="L373" i="10" s="1"/>
  <c r="J378" i="10"/>
  <c r="P377" i="10"/>
  <c r="N377" i="10"/>
  <c r="L377" i="10"/>
  <c r="J377" i="10"/>
  <c r="P376" i="10"/>
  <c r="Q376" i="10" s="1"/>
  <c r="N376" i="10"/>
  <c r="L376" i="10"/>
  <c r="J376" i="10"/>
  <c r="N375" i="10"/>
  <c r="L375" i="10"/>
  <c r="J375" i="10"/>
  <c r="N374" i="10"/>
  <c r="N373" i="10" s="1"/>
  <c r="L374" i="10"/>
  <c r="J374" i="10"/>
  <c r="N371" i="10"/>
  <c r="N367" i="10" s="1"/>
  <c r="L371" i="10"/>
  <c r="J371" i="10"/>
  <c r="N368" i="10"/>
  <c r="L368" i="10"/>
  <c r="L367" i="10" s="1"/>
  <c r="J368" i="10"/>
  <c r="P368" i="10" s="1"/>
  <c r="N363" i="10"/>
  <c r="L363" i="10"/>
  <c r="J363" i="10"/>
  <c r="P363" i="10" s="1"/>
  <c r="Q363" i="10" s="1"/>
  <c r="N362" i="10"/>
  <c r="L362" i="10"/>
  <c r="J362" i="10"/>
  <c r="N359" i="10"/>
  <c r="L359" i="10"/>
  <c r="J359" i="10"/>
  <c r="N356" i="10"/>
  <c r="L356" i="10"/>
  <c r="J356" i="10"/>
  <c r="P352" i="10"/>
  <c r="N352" i="10"/>
  <c r="N351" i="10" s="1"/>
  <c r="L352" i="10"/>
  <c r="L351" i="10" s="1"/>
  <c r="J352" i="10"/>
  <c r="N347" i="10"/>
  <c r="L347" i="10"/>
  <c r="J347" i="10"/>
  <c r="P347" i="10" s="1"/>
  <c r="Q347" i="10" s="1"/>
  <c r="N344" i="10"/>
  <c r="L344" i="10"/>
  <c r="J344" i="10"/>
  <c r="P341" i="10"/>
  <c r="N341" i="10"/>
  <c r="L341" i="10"/>
  <c r="J341" i="10"/>
  <c r="P338" i="10"/>
  <c r="Q338" i="10" s="1"/>
  <c r="N338" i="10"/>
  <c r="L338" i="10"/>
  <c r="J338" i="10"/>
  <c r="N335" i="10"/>
  <c r="L335" i="10"/>
  <c r="J335" i="10"/>
  <c r="N332" i="10"/>
  <c r="N318" i="10" s="1"/>
  <c r="L332" i="10"/>
  <c r="J332" i="10"/>
  <c r="P332" i="10" s="1"/>
  <c r="Q332" i="10" s="1"/>
  <c r="N329" i="10"/>
  <c r="L329" i="10"/>
  <c r="J329" i="10"/>
  <c r="P329" i="10" s="1"/>
  <c r="Q329" i="10" s="1"/>
  <c r="N326" i="10"/>
  <c r="L326" i="10"/>
  <c r="J326" i="10"/>
  <c r="Q323" i="10"/>
  <c r="P323" i="10"/>
  <c r="N323" i="10"/>
  <c r="L323" i="10"/>
  <c r="J323" i="10"/>
  <c r="N322" i="10"/>
  <c r="L322" i="10"/>
  <c r="J322" i="10"/>
  <c r="N319" i="10"/>
  <c r="L319" i="10"/>
  <c r="L318" i="10" s="1"/>
  <c r="J319" i="10"/>
  <c r="P319" i="10" s="1"/>
  <c r="P314" i="10"/>
  <c r="N314" i="10"/>
  <c r="L314" i="10"/>
  <c r="J314" i="10"/>
  <c r="N313" i="10"/>
  <c r="L313" i="10"/>
  <c r="J313" i="10"/>
  <c r="J308" i="10" s="1"/>
  <c r="P309" i="10"/>
  <c r="N309" i="10"/>
  <c r="N308" i="10" s="1"/>
  <c r="L309" i="10"/>
  <c r="L308" i="10" s="1"/>
  <c r="J309" i="10"/>
  <c r="N304" i="10"/>
  <c r="L304" i="10"/>
  <c r="J304" i="10"/>
  <c r="P304" i="10" s="1"/>
  <c r="Q304" i="10" s="1"/>
  <c r="N301" i="10"/>
  <c r="L301" i="10"/>
  <c r="J301" i="10"/>
  <c r="N300" i="10"/>
  <c r="L300" i="10"/>
  <c r="J300" i="10"/>
  <c r="P300" i="10" s="1"/>
  <c r="P297" i="10"/>
  <c r="Q297" i="10" s="1"/>
  <c r="N297" i="10"/>
  <c r="L297" i="10"/>
  <c r="J297" i="10"/>
  <c r="N286" i="10"/>
  <c r="L286" i="10"/>
  <c r="L285" i="10" s="1"/>
  <c r="J286" i="10"/>
  <c r="N285" i="10"/>
  <c r="N279" i="10"/>
  <c r="L279" i="10"/>
  <c r="J279" i="10"/>
  <c r="P279" i="10" s="1"/>
  <c r="Q279" i="10" s="1"/>
  <c r="N278" i="10"/>
  <c r="L278" i="10"/>
  <c r="J278" i="10"/>
  <c r="Q273" i="10"/>
  <c r="P273" i="10"/>
  <c r="N273" i="10"/>
  <c r="L273" i="10"/>
  <c r="L267" i="10" s="1"/>
  <c r="J273" i="10"/>
  <c r="N268" i="10"/>
  <c r="N267" i="10" s="1"/>
  <c r="L268" i="10"/>
  <c r="J268" i="10"/>
  <c r="N265" i="10"/>
  <c r="N264" i="10" s="1"/>
  <c r="L265" i="10"/>
  <c r="J265" i="10"/>
  <c r="J264" i="10" s="1"/>
  <c r="L264" i="10"/>
  <c r="N260" i="10"/>
  <c r="L260" i="10"/>
  <c r="J260" i="10"/>
  <c r="P260" i="10" s="1"/>
  <c r="N259" i="10"/>
  <c r="L259" i="10"/>
  <c r="N255" i="10"/>
  <c r="N254" i="10" s="1"/>
  <c r="L255" i="10"/>
  <c r="L254" i="10" s="1"/>
  <c r="J255" i="10"/>
  <c r="P255" i="10" s="1"/>
  <c r="N242" i="10"/>
  <c r="L242" i="10"/>
  <c r="J242" i="10"/>
  <c r="N239" i="10"/>
  <c r="L239" i="10"/>
  <c r="J239" i="10"/>
  <c r="N238" i="10"/>
  <c r="L238" i="10"/>
  <c r="J238" i="10"/>
  <c r="P238" i="10" s="1"/>
  <c r="Q238" i="10" s="1"/>
  <c r="N227" i="10"/>
  <c r="L227" i="10"/>
  <c r="L226" i="10" s="1"/>
  <c r="J227" i="10"/>
  <c r="N226" i="10"/>
  <c r="N222" i="10"/>
  <c r="L222" i="10"/>
  <c r="J222" i="10"/>
  <c r="P222" i="10" s="1"/>
  <c r="Q222" i="10" s="1"/>
  <c r="N219" i="10"/>
  <c r="L219" i="10"/>
  <c r="J219" i="10"/>
  <c r="N215" i="10"/>
  <c r="L215" i="10"/>
  <c r="J215" i="10"/>
  <c r="N212" i="10"/>
  <c r="L212" i="10"/>
  <c r="J212" i="10"/>
  <c r="N211" i="10"/>
  <c r="L211" i="10"/>
  <c r="L207" i="10" s="1"/>
  <c r="J211" i="10"/>
  <c r="P211" i="10" s="1"/>
  <c r="Q211" i="10" s="1"/>
  <c r="N208" i="10"/>
  <c r="N207" i="10" s="1"/>
  <c r="L208" i="10"/>
  <c r="J208" i="10"/>
  <c r="N203" i="10"/>
  <c r="L203" i="10"/>
  <c r="J203" i="10"/>
  <c r="P203" i="10" s="1"/>
  <c r="Q203" i="10" s="1"/>
  <c r="N200" i="10"/>
  <c r="L200" i="10"/>
  <c r="J200" i="10"/>
  <c r="P200" i="10" s="1"/>
  <c r="N195" i="10"/>
  <c r="L195" i="10"/>
  <c r="J195" i="10"/>
  <c r="P195" i="10" s="1"/>
  <c r="Q195" i="10" s="1"/>
  <c r="P191" i="10"/>
  <c r="Q191" i="10" s="1"/>
  <c r="N191" i="10"/>
  <c r="L191" i="10"/>
  <c r="J191" i="10"/>
  <c r="N178" i="10"/>
  <c r="L178" i="10"/>
  <c r="J178" i="10"/>
  <c r="P161" i="10"/>
  <c r="N161" i="10"/>
  <c r="L161" i="10"/>
  <c r="J161" i="10"/>
  <c r="P156" i="10"/>
  <c r="Q156" i="10" s="1"/>
  <c r="N156" i="10"/>
  <c r="L156" i="10"/>
  <c r="J156" i="10"/>
  <c r="N132" i="10"/>
  <c r="L132" i="10"/>
  <c r="J132" i="10"/>
  <c r="N106" i="10"/>
  <c r="L106" i="10"/>
  <c r="J106" i="10"/>
  <c r="P106" i="10" s="1"/>
  <c r="Q106" i="10" s="1"/>
  <c r="N103" i="10"/>
  <c r="L103" i="10"/>
  <c r="J103" i="10"/>
  <c r="P103" i="10" s="1"/>
  <c r="Q103" i="10" s="1"/>
  <c r="N100" i="10"/>
  <c r="L100" i="10"/>
  <c r="J100" i="10"/>
  <c r="P96" i="10"/>
  <c r="N96" i="10"/>
  <c r="L96" i="10"/>
  <c r="J96" i="10"/>
  <c r="Q96" i="10" s="1"/>
  <c r="N92" i="10"/>
  <c r="L92" i="10"/>
  <c r="J92" i="10"/>
  <c r="N86" i="10"/>
  <c r="L86" i="10"/>
  <c r="L81" i="10" s="1"/>
  <c r="J86" i="10"/>
  <c r="P86" i="10" s="1"/>
  <c r="Q86" i="10" s="1"/>
  <c r="N82" i="10"/>
  <c r="N81" i="10" s="1"/>
  <c r="L82" i="10"/>
  <c r="J82" i="10"/>
  <c r="N77" i="10"/>
  <c r="L77" i="10"/>
  <c r="J77" i="10"/>
  <c r="P77" i="10" s="1"/>
  <c r="Q77" i="10" s="1"/>
  <c r="N74" i="10"/>
  <c r="L74" i="10"/>
  <c r="J74" i="10"/>
  <c r="N71" i="10"/>
  <c r="L71" i="10"/>
  <c r="J71" i="10"/>
  <c r="P71" i="10" s="1"/>
  <c r="Q71" i="10" s="1"/>
  <c r="N68" i="10"/>
  <c r="L68" i="10"/>
  <c r="J68" i="10"/>
  <c r="N65" i="10"/>
  <c r="L65" i="10"/>
  <c r="J65" i="10"/>
  <c r="N62" i="10"/>
  <c r="L62" i="10"/>
  <c r="J62" i="10"/>
  <c r="P62" i="10" s="1"/>
  <c r="N59" i="10"/>
  <c r="L59" i="10"/>
  <c r="J59" i="10"/>
  <c r="N56" i="10"/>
  <c r="L56" i="10"/>
  <c r="J56" i="10"/>
  <c r="N47" i="10"/>
  <c r="L47" i="10"/>
  <c r="J47" i="10"/>
  <c r="P47" i="10" s="1"/>
  <c r="Q47" i="10" s="1"/>
  <c r="N44" i="10"/>
  <c r="L44" i="10"/>
  <c r="J44" i="10"/>
  <c r="P44" i="10" s="1"/>
  <c r="Q44" i="10" s="1"/>
  <c r="N40" i="10"/>
  <c r="L40" i="10"/>
  <c r="J40" i="10"/>
  <c r="N37" i="10"/>
  <c r="L37" i="10"/>
  <c r="J37" i="10"/>
  <c r="P37" i="10" s="1"/>
  <c r="Q37" i="10" s="1"/>
  <c r="N34" i="10"/>
  <c r="L34" i="10"/>
  <c r="J34" i="10"/>
  <c r="N26" i="10"/>
  <c r="L26" i="10"/>
  <c r="J26" i="10"/>
  <c r="N22" i="10"/>
  <c r="L22" i="10"/>
  <c r="J22" i="10"/>
  <c r="P19" i="10"/>
  <c r="N19" i="10"/>
  <c r="L19" i="10"/>
  <c r="J19" i="10"/>
  <c r="N16" i="10"/>
  <c r="L16" i="10"/>
  <c r="J16" i="10"/>
  <c r="P16" i="10" s="1"/>
  <c r="Q16" i="10" s="1"/>
  <c r="P13" i="10"/>
  <c r="N13" i="10"/>
  <c r="L13" i="10"/>
  <c r="J13" i="10"/>
  <c r="N9" i="10"/>
  <c r="N8" i="10" s="1"/>
  <c r="L9" i="10"/>
  <c r="L8" i="10" s="1"/>
  <c r="J9" i="10"/>
  <c r="P9" i="10" s="1"/>
  <c r="N60" i="9"/>
  <c r="L60" i="9"/>
  <c r="J60" i="9"/>
  <c r="P60" i="9" s="1"/>
  <c r="Q60" i="9" s="1"/>
  <c r="N59" i="9"/>
  <c r="L59" i="9"/>
  <c r="J59" i="9"/>
  <c r="P59" i="9" s="1"/>
  <c r="Q59" i="9" s="1"/>
  <c r="N58" i="9"/>
  <c r="N56" i="9" s="1"/>
  <c r="L58" i="9"/>
  <c r="L56" i="9" s="1"/>
  <c r="J58" i="9"/>
  <c r="N57" i="9"/>
  <c r="L57" i="9"/>
  <c r="J57" i="9"/>
  <c r="J56" i="9" s="1"/>
  <c r="N54" i="9"/>
  <c r="L54" i="9"/>
  <c r="J54" i="9"/>
  <c r="N53" i="9"/>
  <c r="L53" i="9"/>
  <c r="J53" i="9"/>
  <c r="P53" i="9" s="1"/>
  <c r="Q53" i="9" s="1"/>
  <c r="N52" i="9"/>
  <c r="L52" i="9"/>
  <c r="J52" i="9"/>
  <c r="N51" i="9"/>
  <c r="L51" i="9"/>
  <c r="J51" i="9"/>
  <c r="N50" i="9"/>
  <c r="L50" i="9"/>
  <c r="J50" i="9"/>
  <c r="P50" i="9" s="1"/>
  <c r="Q50" i="9" s="1"/>
  <c r="N49" i="9"/>
  <c r="L49" i="9"/>
  <c r="J49" i="9"/>
  <c r="P49" i="9" s="1"/>
  <c r="Q49" i="9" s="1"/>
  <c r="P48" i="9"/>
  <c r="N48" i="9"/>
  <c r="L48" i="9"/>
  <c r="J48" i="9"/>
  <c r="Q48" i="9" s="1"/>
  <c r="P47" i="9"/>
  <c r="Q47" i="9" s="1"/>
  <c r="N47" i="9"/>
  <c r="L47" i="9"/>
  <c r="J47" i="9"/>
  <c r="N46" i="9"/>
  <c r="L46" i="9"/>
  <c r="J46" i="9"/>
  <c r="N43" i="9"/>
  <c r="L43" i="9"/>
  <c r="J43" i="9"/>
  <c r="N42" i="9"/>
  <c r="L42" i="9"/>
  <c r="J42" i="9"/>
  <c r="N41" i="9"/>
  <c r="L41" i="9"/>
  <c r="J41" i="9"/>
  <c r="P41" i="9" s="1"/>
  <c r="Q41" i="9" s="1"/>
  <c r="N40" i="9"/>
  <c r="L40" i="9"/>
  <c r="J40" i="9"/>
  <c r="N39" i="9"/>
  <c r="L39" i="9"/>
  <c r="J39" i="9"/>
  <c r="Q38" i="9"/>
  <c r="P38" i="9"/>
  <c r="N38" i="9"/>
  <c r="L38" i="9"/>
  <c r="J38" i="9"/>
  <c r="N35" i="9"/>
  <c r="L35" i="9"/>
  <c r="J35" i="9"/>
  <c r="N34" i="9"/>
  <c r="L34" i="9"/>
  <c r="J34" i="9"/>
  <c r="N33" i="9"/>
  <c r="L33" i="9"/>
  <c r="J33" i="9"/>
  <c r="P33" i="9" s="1"/>
  <c r="Q33" i="9" s="1"/>
  <c r="N32" i="9"/>
  <c r="L32" i="9"/>
  <c r="J32" i="9"/>
  <c r="N31" i="9"/>
  <c r="L31" i="9"/>
  <c r="J31" i="9"/>
  <c r="P30" i="9"/>
  <c r="Q30" i="9" s="1"/>
  <c r="N30" i="9"/>
  <c r="L30" i="9"/>
  <c r="J30" i="9"/>
  <c r="N29" i="9"/>
  <c r="L29" i="9"/>
  <c r="J29" i="9"/>
  <c r="P29" i="9" s="1"/>
  <c r="Q29" i="9" s="1"/>
  <c r="Q28" i="9"/>
  <c r="P28" i="9"/>
  <c r="N28" i="9"/>
  <c r="L28" i="9"/>
  <c r="J28" i="9"/>
  <c r="P27" i="9"/>
  <c r="Q27" i="9" s="1"/>
  <c r="N27" i="9"/>
  <c r="L27" i="9"/>
  <c r="J27" i="9"/>
  <c r="N26" i="9"/>
  <c r="L26" i="9"/>
  <c r="J26" i="9"/>
  <c r="N25" i="9"/>
  <c r="L25" i="9"/>
  <c r="J25" i="9"/>
  <c r="N24" i="9"/>
  <c r="N22" i="9" s="1"/>
  <c r="L24" i="9"/>
  <c r="L22" i="9" s="1"/>
  <c r="J24" i="9"/>
  <c r="N23" i="9"/>
  <c r="L23" i="9"/>
  <c r="J23" i="9"/>
  <c r="P23" i="9" s="1"/>
  <c r="N20" i="9"/>
  <c r="L20" i="9"/>
  <c r="J20" i="9"/>
  <c r="P19" i="9"/>
  <c r="Q19" i="9" s="1"/>
  <c r="N19" i="9"/>
  <c r="L19" i="9"/>
  <c r="J19" i="9"/>
  <c r="P16" i="9"/>
  <c r="N16" i="9"/>
  <c r="L16" i="9"/>
  <c r="J16" i="9"/>
  <c r="N15" i="9"/>
  <c r="L15" i="9"/>
  <c r="J15" i="9"/>
  <c r="N14" i="9"/>
  <c r="L14" i="9"/>
  <c r="J14" i="9"/>
  <c r="P14" i="9" s="1"/>
  <c r="Q14" i="9" s="1"/>
  <c r="N13" i="9"/>
  <c r="N12" i="9" s="1"/>
  <c r="L13" i="9"/>
  <c r="L12" i="9" s="1"/>
  <c r="J13" i="9"/>
  <c r="P10" i="9"/>
  <c r="Q10" i="9" s="1"/>
  <c r="N10" i="9"/>
  <c r="N8" i="9" s="1"/>
  <c r="L10" i="9"/>
  <c r="J10" i="9"/>
  <c r="N9" i="9"/>
  <c r="L9" i="9"/>
  <c r="L8" i="9" s="1"/>
  <c r="L7" i="9" s="1"/>
  <c r="L6" i="9" s="1"/>
  <c r="J9" i="9"/>
  <c r="P9" i="9" s="1"/>
  <c r="N166" i="8"/>
  <c r="L166" i="8"/>
  <c r="J166" i="8"/>
  <c r="N165" i="8"/>
  <c r="L165" i="8"/>
  <c r="J165" i="8"/>
  <c r="N164" i="8"/>
  <c r="L164" i="8"/>
  <c r="J164" i="8"/>
  <c r="J163" i="8" s="1"/>
  <c r="N163" i="8"/>
  <c r="L163" i="8"/>
  <c r="N161" i="8"/>
  <c r="L161" i="8"/>
  <c r="J161" i="8"/>
  <c r="N160" i="8"/>
  <c r="L160" i="8"/>
  <c r="J160" i="8"/>
  <c r="N159" i="8"/>
  <c r="L159" i="8"/>
  <c r="J159" i="8"/>
  <c r="P159" i="8" s="1"/>
  <c r="N158" i="8"/>
  <c r="L158" i="8"/>
  <c r="J158" i="8"/>
  <c r="N157" i="8"/>
  <c r="L157" i="8"/>
  <c r="J157" i="8"/>
  <c r="N154" i="8"/>
  <c r="N115" i="8" s="1"/>
  <c r="L154" i="8"/>
  <c r="J154" i="8"/>
  <c r="P154" i="8" s="1"/>
  <c r="N153" i="8"/>
  <c r="L153" i="8"/>
  <c r="J153" i="8"/>
  <c r="P153" i="8" s="1"/>
  <c r="Q153" i="8" s="1"/>
  <c r="N152" i="8"/>
  <c r="L152" i="8"/>
  <c r="J152" i="8"/>
  <c r="P152" i="8" s="1"/>
  <c r="Q152" i="8" s="1"/>
  <c r="N148" i="8"/>
  <c r="L148" i="8"/>
  <c r="L115" i="8" s="1"/>
  <c r="J148" i="8"/>
  <c r="P148" i="8" s="1"/>
  <c r="Q148" i="8" s="1"/>
  <c r="N142" i="8"/>
  <c r="L142" i="8"/>
  <c r="J142" i="8"/>
  <c r="N138" i="8"/>
  <c r="L138" i="8"/>
  <c r="J138" i="8"/>
  <c r="N134" i="8"/>
  <c r="L134" i="8"/>
  <c r="J134" i="8"/>
  <c r="N126" i="8"/>
  <c r="L126" i="8"/>
  <c r="J126" i="8"/>
  <c r="N120" i="8"/>
  <c r="L120" i="8"/>
  <c r="J120" i="8"/>
  <c r="N116" i="8"/>
  <c r="L116" i="8"/>
  <c r="J116" i="8"/>
  <c r="N113" i="8"/>
  <c r="L113" i="8"/>
  <c r="J113" i="8"/>
  <c r="P113" i="8" s="1"/>
  <c r="Q113" i="8" s="1"/>
  <c r="P112" i="8"/>
  <c r="N112" i="8"/>
  <c r="L112" i="8"/>
  <c r="J112" i="8"/>
  <c r="Q112" i="8" s="1"/>
  <c r="N111" i="8"/>
  <c r="L111" i="8"/>
  <c r="J111" i="8"/>
  <c r="N110" i="8"/>
  <c r="L110" i="8"/>
  <c r="J110" i="8"/>
  <c r="P109" i="8"/>
  <c r="N109" i="8"/>
  <c r="L109" i="8"/>
  <c r="J109" i="8"/>
  <c r="N108" i="8"/>
  <c r="L108" i="8"/>
  <c r="J108" i="8"/>
  <c r="P108" i="8" s="1"/>
  <c r="N107" i="8"/>
  <c r="L107" i="8"/>
  <c r="J107" i="8"/>
  <c r="P107" i="8" s="1"/>
  <c r="Q107" i="8" s="1"/>
  <c r="N106" i="8"/>
  <c r="L106" i="8"/>
  <c r="J106" i="8"/>
  <c r="P106" i="8" s="1"/>
  <c r="Q106" i="8" s="1"/>
  <c r="N105" i="8"/>
  <c r="L105" i="8"/>
  <c r="J105" i="8"/>
  <c r="P105" i="8" s="1"/>
  <c r="Q105" i="8" s="1"/>
  <c r="N104" i="8"/>
  <c r="L104" i="8"/>
  <c r="J104" i="8"/>
  <c r="P104" i="8" s="1"/>
  <c r="Q104" i="8" s="1"/>
  <c r="N103" i="8"/>
  <c r="L103" i="8"/>
  <c r="J103" i="8"/>
  <c r="N102" i="8"/>
  <c r="L102" i="8"/>
  <c r="L99" i="8" s="1"/>
  <c r="J102" i="8"/>
  <c r="N101" i="8"/>
  <c r="L101" i="8"/>
  <c r="J101" i="8"/>
  <c r="N100" i="8"/>
  <c r="N99" i="8" s="1"/>
  <c r="L100" i="8"/>
  <c r="J100" i="8"/>
  <c r="N95" i="8"/>
  <c r="L95" i="8"/>
  <c r="J95" i="8"/>
  <c r="P95" i="8" s="1"/>
  <c r="Q95" i="8" s="1"/>
  <c r="P92" i="8"/>
  <c r="Q92" i="8" s="1"/>
  <c r="N92" i="8"/>
  <c r="L92" i="8"/>
  <c r="J92" i="8"/>
  <c r="N91" i="8"/>
  <c r="L91" i="8"/>
  <c r="J91" i="8"/>
  <c r="P88" i="8"/>
  <c r="N88" i="8"/>
  <c r="L88" i="8"/>
  <c r="J88" i="8"/>
  <c r="N85" i="8"/>
  <c r="L85" i="8"/>
  <c r="J85" i="8"/>
  <c r="P81" i="8"/>
  <c r="N81" i="8"/>
  <c r="L81" i="8"/>
  <c r="J81" i="8"/>
  <c r="N75" i="8"/>
  <c r="L75" i="8"/>
  <c r="J75" i="8"/>
  <c r="N68" i="8"/>
  <c r="L68" i="8"/>
  <c r="J68" i="8"/>
  <c r="P68" i="8" s="1"/>
  <c r="Q68" i="8" s="1"/>
  <c r="N61" i="8"/>
  <c r="L61" i="8"/>
  <c r="J61" i="8"/>
  <c r="P61" i="8" s="1"/>
  <c r="Q61" i="8" s="1"/>
  <c r="N55" i="8"/>
  <c r="N44" i="8" s="1"/>
  <c r="L55" i="8"/>
  <c r="J55" i="8"/>
  <c r="P55" i="8" s="1"/>
  <c r="Q55" i="8" s="1"/>
  <c r="N50" i="8"/>
  <c r="L50" i="8"/>
  <c r="J50" i="8"/>
  <c r="N45" i="8"/>
  <c r="L45" i="8"/>
  <c r="L44" i="8" s="1"/>
  <c r="J45" i="8"/>
  <c r="J44" i="8"/>
  <c r="N42" i="8"/>
  <c r="L42" i="8"/>
  <c r="J42" i="8"/>
  <c r="N41" i="8"/>
  <c r="L41" i="8"/>
  <c r="J41" i="8"/>
  <c r="N40" i="8"/>
  <c r="L40" i="8"/>
  <c r="J40" i="8"/>
  <c r="P40" i="8" s="1"/>
  <c r="Q40" i="8" s="1"/>
  <c r="N39" i="8"/>
  <c r="L39" i="8"/>
  <c r="J39" i="8"/>
  <c r="P39" i="8" s="1"/>
  <c r="Q39" i="8" s="1"/>
  <c r="N38" i="8"/>
  <c r="L38" i="8"/>
  <c r="J38" i="8"/>
  <c r="P38" i="8" s="1"/>
  <c r="Q38" i="8" s="1"/>
  <c r="N37" i="8"/>
  <c r="L37" i="8"/>
  <c r="J37" i="8"/>
  <c r="P37" i="8" s="1"/>
  <c r="P36" i="8"/>
  <c r="N36" i="8"/>
  <c r="L36" i="8"/>
  <c r="J36" i="8"/>
  <c r="N35" i="8"/>
  <c r="L35" i="8"/>
  <c r="J35" i="8"/>
  <c r="N34" i="8"/>
  <c r="L34" i="8"/>
  <c r="J34" i="8"/>
  <c r="P34" i="8" s="1"/>
  <c r="N33" i="8"/>
  <c r="L33" i="8"/>
  <c r="J33" i="8"/>
  <c r="P33" i="8" s="1"/>
  <c r="N32" i="8"/>
  <c r="L32" i="8"/>
  <c r="J32" i="8"/>
  <c r="P32" i="8" s="1"/>
  <c r="Q32" i="8" s="1"/>
  <c r="N31" i="8"/>
  <c r="L31" i="8"/>
  <c r="J31" i="8"/>
  <c r="P31" i="8" s="1"/>
  <c r="Q31" i="8" s="1"/>
  <c r="N30" i="8"/>
  <c r="L30" i="8"/>
  <c r="J30" i="8"/>
  <c r="P30" i="8" s="1"/>
  <c r="Q30" i="8" s="1"/>
  <c r="Q29" i="8"/>
  <c r="P29" i="8"/>
  <c r="N29" i="8"/>
  <c r="L29" i="8"/>
  <c r="J29" i="8"/>
  <c r="N28" i="8"/>
  <c r="L28" i="8"/>
  <c r="J28" i="8"/>
  <c r="N27" i="8"/>
  <c r="L27" i="8"/>
  <c r="J27" i="8"/>
  <c r="N26" i="8"/>
  <c r="L26" i="8"/>
  <c r="J26" i="8"/>
  <c r="N25" i="8"/>
  <c r="L25" i="8"/>
  <c r="J25" i="8"/>
  <c r="P25" i="8" s="1"/>
  <c r="Q25" i="8" s="1"/>
  <c r="N24" i="8"/>
  <c r="L24" i="8"/>
  <c r="J24" i="8"/>
  <c r="P24" i="8" s="1"/>
  <c r="Q24" i="8" s="1"/>
  <c r="N23" i="8"/>
  <c r="N19" i="8" s="1"/>
  <c r="L23" i="8"/>
  <c r="J23" i="8"/>
  <c r="P23" i="8" s="1"/>
  <c r="Q23" i="8" s="1"/>
  <c r="N22" i="8"/>
  <c r="L22" i="8"/>
  <c r="J22" i="8"/>
  <c r="P22" i="8" s="1"/>
  <c r="Q22" i="8" s="1"/>
  <c r="N21" i="8"/>
  <c r="L21" i="8"/>
  <c r="J21" i="8"/>
  <c r="P21" i="8" s="1"/>
  <c r="Q21" i="8" s="1"/>
  <c r="P20" i="8"/>
  <c r="N20" i="8"/>
  <c r="L20" i="8"/>
  <c r="L19" i="8" s="1"/>
  <c r="J20" i="8"/>
  <c r="P17" i="8"/>
  <c r="N17" i="8"/>
  <c r="L17" i="8"/>
  <c r="J17" i="8"/>
  <c r="N16" i="8"/>
  <c r="L16" i="8"/>
  <c r="J16" i="8"/>
  <c r="P16" i="8" s="1"/>
  <c r="N15" i="8"/>
  <c r="L15" i="8"/>
  <c r="J15" i="8"/>
  <c r="N14" i="8"/>
  <c r="N13" i="8" s="1"/>
  <c r="L14" i="8"/>
  <c r="J14" i="8"/>
  <c r="P14" i="8" s="1"/>
  <c r="L13" i="8"/>
  <c r="N11" i="8"/>
  <c r="L11" i="8"/>
  <c r="J11" i="8"/>
  <c r="N10" i="8"/>
  <c r="L10" i="8"/>
  <c r="J10" i="8"/>
  <c r="N9" i="8"/>
  <c r="L9" i="8"/>
  <c r="L8" i="8" s="1"/>
  <c r="J9" i="8"/>
  <c r="J8" i="8" s="1"/>
  <c r="N8" i="8"/>
  <c r="H41" i="6"/>
  <c r="H40" i="6"/>
  <c r="H39" i="6"/>
  <c r="H38" i="6"/>
  <c r="H37" i="6"/>
  <c r="H36" i="6"/>
  <c r="H35" i="6"/>
  <c r="H30" i="6"/>
  <c r="H29" i="6"/>
  <c r="H28" i="6"/>
  <c r="H27" i="6"/>
  <c r="H26" i="6"/>
  <c r="H25" i="6"/>
  <c r="H24" i="6"/>
  <c r="H23" i="6"/>
  <c r="H22" i="6"/>
  <c r="H21" i="6"/>
  <c r="H20" i="6"/>
  <c r="H19" i="6"/>
  <c r="H18" i="6"/>
  <c r="H17" i="6"/>
  <c r="H16" i="6"/>
  <c r="H15" i="6"/>
  <c r="H11" i="6"/>
  <c r="H10" i="6"/>
  <c r="H9" i="6"/>
  <c r="H8" i="6"/>
  <c r="H7" i="6"/>
  <c r="H6" i="6"/>
  <c r="H5" i="6"/>
  <c r="H4" i="6"/>
  <c r="P40" i="9" l="1"/>
  <c r="Q40" i="9" s="1"/>
  <c r="P57" i="9"/>
  <c r="Q57" i="9" s="1"/>
  <c r="P35" i="9"/>
  <c r="Q35" i="9" s="1"/>
  <c r="J22" i="9"/>
  <c r="Q16" i="9"/>
  <c r="P43" i="9"/>
  <c r="Q43" i="9" s="1"/>
  <c r="P25" i="9"/>
  <c r="Q25" i="9" s="1"/>
  <c r="Q60" i="20"/>
  <c r="Q19" i="20"/>
  <c r="Q32" i="20"/>
  <c r="P60" i="20"/>
  <c r="J12" i="20"/>
  <c r="P22" i="20"/>
  <c r="Q22" i="20" s="1"/>
  <c r="Q40" i="20"/>
  <c r="P52" i="20"/>
  <c r="Q52" i="20" s="1"/>
  <c r="J18" i="20"/>
  <c r="J42" i="20"/>
  <c r="P58" i="20"/>
  <c r="Q58" i="20" s="1"/>
  <c r="P64" i="20"/>
  <c r="Q64" i="20" s="1"/>
  <c r="P19" i="20"/>
  <c r="P43" i="20"/>
  <c r="Q43" i="20" s="1"/>
  <c r="P59" i="20"/>
  <c r="Q59" i="20" s="1"/>
  <c r="Q61" i="19"/>
  <c r="P40" i="19"/>
  <c r="Q40" i="19" s="1"/>
  <c r="P61" i="19"/>
  <c r="J31" i="19"/>
  <c r="J50" i="19"/>
  <c r="Q26" i="19"/>
  <c r="Q35" i="19"/>
  <c r="J18" i="19"/>
  <c r="Q38" i="19"/>
  <c r="P45" i="19"/>
  <c r="P44" i="19" s="1"/>
  <c r="P52" i="19"/>
  <c r="Q52" i="19" s="1"/>
  <c r="Q29" i="19"/>
  <c r="Q28" i="19" s="1"/>
  <c r="P57" i="19"/>
  <c r="Q57" i="19" s="1"/>
  <c r="P38" i="19"/>
  <c r="Q54" i="19"/>
  <c r="Q160" i="8"/>
  <c r="Q50" i="8"/>
  <c r="Q37" i="8"/>
  <c r="Q138" i="8"/>
  <c r="J115" i="8"/>
  <c r="P138" i="8"/>
  <c r="J13" i="8"/>
  <c r="Q26" i="8"/>
  <c r="P160" i="8"/>
  <c r="P45" i="8"/>
  <c r="Q45" i="8" s="1"/>
  <c r="P101" i="8"/>
  <c r="Q101" i="8" s="1"/>
  <c r="Q34" i="8"/>
  <c r="P91" i="8"/>
  <c r="Q91" i="8" s="1"/>
  <c r="P26" i="8"/>
  <c r="P142" i="8"/>
  <c r="Q142" i="8" s="1"/>
  <c r="Q36" i="8"/>
  <c r="Q81" i="8"/>
  <c r="Q10" i="8"/>
  <c r="P50" i="8"/>
  <c r="Q103" i="8"/>
  <c r="P111" i="8"/>
  <c r="Q111" i="8" s="1"/>
  <c r="Q126" i="8"/>
  <c r="P157" i="8"/>
  <c r="Q157" i="8" s="1"/>
  <c r="P161" i="8"/>
  <c r="Q161" i="8" s="1"/>
  <c r="Q17" i="8"/>
  <c r="P10" i="8"/>
  <c r="P103" i="8"/>
  <c r="P126" i="8"/>
  <c r="Q159" i="8"/>
  <c r="J19" i="8"/>
  <c r="P28" i="8"/>
  <c r="Q28" i="8" s="1"/>
  <c r="Q88" i="8"/>
  <c r="Q109" i="8"/>
  <c r="Q86" i="18"/>
  <c r="J104" i="18"/>
  <c r="P45" i="18"/>
  <c r="Q45" i="18" s="1"/>
  <c r="P66" i="18"/>
  <c r="Q66" i="18" s="1"/>
  <c r="P86" i="18"/>
  <c r="P105" i="18"/>
  <c r="Q105" i="18" s="1"/>
  <c r="Q62" i="18"/>
  <c r="J126" i="18"/>
  <c r="P121" i="18"/>
  <c r="Q121" i="18" s="1"/>
  <c r="J39" i="18"/>
  <c r="P62" i="18"/>
  <c r="P83" i="18"/>
  <c r="Q83" i="18" s="1"/>
  <c r="J29" i="18"/>
  <c r="P101" i="18"/>
  <c r="Q101" i="18" s="1"/>
  <c r="Q85" i="18"/>
  <c r="P44" i="18"/>
  <c r="Q44" i="18" s="1"/>
  <c r="P102" i="18"/>
  <c r="Q102" i="18" s="1"/>
  <c r="P123" i="18"/>
  <c r="Q123" i="18" s="1"/>
  <c r="J65" i="18"/>
  <c r="Q120" i="18"/>
  <c r="Q39" i="17"/>
  <c r="P12" i="17"/>
  <c r="Q12" i="17" s="1"/>
  <c r="P38" i="17"/>
  <c r="P37" i="17" s="1"/>
  <c r="P127" i="17"/>
  <c r="Q127" i="17" s="1"/>
  <c r="P26" i="17"/>
  <c r="Q26" i="17" s="1"/>
  <c r="Q38" i="17"/>
  <c r="Q37" i="17" s="1"/>
  <c r="P138" i="17"/>
  <c r="Q138" i="17" s="1"/>
  <c r="Q99" i="17"/>
  <c r="Q30" i="17"/>
  <c r="P69" i="17"/>
  <c r="Q69" i="17" s="1"/>
  <c r="Q142" i="17"/>
  <c r="P30" i="17"/>
  <c r="Q66" i="17"/>
  <c r="P87" i="17"/>
  <c r="Q87" i="17" s="1"/>
  <c r="Q33" i="17"/>
  <c r="P160" i="17"/>
  <c r="Q160" i="17" s="1"/>
  <c r="J132" i="17"/>
  <c r="P148" i="17"/>
  <c r="Q148" i="17" s="1"/>
  <c r="J8" i="17"/>
  <c r="P114" i="17"/>
  <c r="Q114" i="17" s="1"/>
  <c r="P125" i="17"/>
  <c r="Q125" i="17" s="1"/>
  <c r="Q149" i="17"/>
  <c r="Q76" i="17"/>
  <c r="Q47" i="17"/>
  <c r="Q46" i="17" s="1"/>
  <c r="J157" i="17"/>
  <c r="W45" i="12"/>
  <c r="V93" i="12"/>
  <c r="W93" i="12" s="1"/>
  <c r="W85" i="12"/>
  <c r="V45" i="12"/>
  <c r="V37" i="12"/>
  <c r="W37" i="12" s="1"/>
  <c r="V77" i="12"/>
  <c r="W77" i="12" s="1"/>
  <c r="W13" i="12"/>
  <c r="W53" i="12"/>
  <c r="V29" i="12"/>
  <c r="W29" i="12" s="1"/>
  <c r="W21" i="12"/>
  <c r="V69" i="12"/>
  <c r="W69" i="12" s="1"/>
  <c r="W61" i="12"/>
  <c r="W101" i="12"/>
  <c r="Q830" i="11"/>
  <c r="P603" i="11"/>
  <c r="Q604" i="11"/>
  <c r="Q603" i="11" s="1"/>
  <c r="Q91" i="11"/>
  <c r="Q318" i="11"/>
  <c r="Q78" i="11"/>
  <c r="P623" i="11"/>
  <c r="Q623" i="11" s="1"/>
  <c r="P769" i="11"/>
  <c r="Q769" i="11" s="1"/>
  <c r="P830" i="11"/>
  <c r="Q126" i="11"/>
  <c r="J168" i="11"/>
  <c r="P318" i="11"/>
  <c r="J641" i="11"/>
  <c r="Q721" i="11"/>
  <c r="Q772" i="11"/>
  <c r="P925" i="11"/>
  <c r="J69" i="11"/>
  <c r="Q225" i="11"/>
  <c r="Q831" i="11"/>
  <c r="J840" i="11"/>
  <c r="Q755" i="11"/>
  <c r="J8" i="11"/>
  <c r="J7" i="11" s="1"/>
  <c r="J138" i="11"/>
  <c r="Q213" i="11"/>
  <c r="Q243" i="11"/>
  <c r="P421" i="11"/>
  <c r="Q421" i="11" s="1"/>
  <c r="Q805" i="11"/>
  <c r="P864" i="11"/>
  <c r="Q864" i="11" s="1"/>
  <c r="P126" i="11"/>
  <c r="J686" i="11"/>
  <c r="Q761" i="11"/>
  <c r="Q797" i="11"/>
  <c r="J821" i="11"/>
  <c r="Q679" i="11"/>
  <c r="Q730" i="11"/>
  <c r="J180" i="11"/>
  <c r="J732" i="11"/>
  <c r="Q867" i="11"/>
  <c r="J932" i="11"/>
  <c r="Q574" i="11"/>
  <c r="Q793" i="11"/>
  <c r="P477" i="11"/>
  <c r="Q477" i="11" s="1"/>
  <c r="J534" i="11"/>
  <c r="J858" i="11"/>
  <c r="Q330" i="11"/>
  <c r="J13" i="11"/>
  <c r="P466" i="11"/>
  <c r="Q466" i="11" s="1"/>
  <c r="P526" i="11"/>
  <c r="Q526" i="11" s="1"/>
  <c r="P867" i="11"/>
  <c r="P574" i="11"/>
  <c r="Q617" i="11"/>
  <c r="Q835" i="11"/>
  <c r="P845" i="11"/>
  <c r="Q845" i="11" s="1"/>
  <c r="Q840" i="11" s="1"/>
  <c r="Q919" i="11"/>
  <c r="Q666" i="11"/>
  <c r="Q148" i="11"/>
  <c r="Q273" i="11"/>
  <c r="J301" i="11"/>
  <c r="P661" i="11"/>
  <c r="Q661" i="11" s="1"/>
  <c r="Q713" i="11"/>
  <c r="J725" i="11"/>
  <c r="Q34" i="11"/>
  <c r="Q61" i="11"/>
  <c r="J484" i="11"/>
  <c r="P752" i="11"/>
  <c r="Q752" i="11" s="1"/>
  <c r="P792" i="11"/>
  <c r="Q792" i="11" s="1"/>
  <c r="Q176" i="11"/>
  <c r="Q190" i="11"/>
  <c r="P285" i="11"/>
  <c r="Q285" i="11" s="1"/>
  <c r="P617" i="11"/>
  <c r="P835" i="11"/>
  <c r="Q871" i="11"/>
  <c r="P919" i="11"/>
  <c r="P934" i="11"/>
  <c r="Q934" i="11" s="1"/>
  <c r="Q368" i="10"/>
  <c r="J651" i="10"/>
  <c r="Q161" i="10"/>
  <c r="J318" i="10"/>
  <c r="Q392" i="10"/>
  <c r="P215" i="10"/>
  <c r="Q215" i="10" s="1"/>
  <c r="P359" i="10"/>
  <c r="Q359" i="10" s="1"/>
  <c r="J373" i="10"/>
  <c r="Q652" i="10"/>
  <c r="J81" i="10"/>
  <c r="Q416" i="10"/>
  <c r="P611" i="10"/>
  <c r="Q611" i="10" s="1"/>
  <c r="J285" i="10"/>
  <c r="P392" i="10"/>
  <c r="Q200" i="10"/>
  <c r="Q13" i="10"/>
  <c r="P239" i="10"/>
  <c r="Q239" i="10" s="1"/>
  <c r="P652" i="10"/>
  <c r="P26" i="10"/>
  <c r="Q26" i="10" s="1"/>
  <c r="Q68" i="10"/>
  <c r="J207" i="10"/>
  <c r="Q309" i="10"/>
  <c r="P416" i="10"/>
  <c r="Q465" i="10"/>
  <c r="Q352" i="10"/>
  <c r="P433" i="10"/>
  <c r="Q433" i="10" s="1"/>
  <c r="Q62" i="10"/>
  <c r="P68" i="10"/>
  <c r="J367" i="10"/>
  <c r="J432" i="10"/>
  <c r="Q675" i="10"/>
  <c r="J226" i="10"/>
  <c r="Q300" i="10"/>
  <c r="Q527" i="10"/>
  <c r="J584" i="10"/>
  <c r="Q19" i="10"/>
  <c r="J351" i="10"/>
  <c r="Q377" i="10"/>
  <c r="Q484" i="10"/>
  <c r="Q554" i="10"/>
  <c r="Q639" i="10"/>
  <c r="Q314" i="10"/>
  <c r="Q341" i="10"/>
  <c r="L7" i="20"/>
  <c r="L6" i="20" s="1"/>
  <c r="Q20" i="20"/>
  <c r="Q50" i="20"/>
  <c r="Q44" i="20"/>
  <c r="Q63" i="20"/>
  <c r="P9" i="20"/>
  <c r="P8" i="20" s="1"/>
  <c r="Q13" i="20"/>
  <c r="Q12" i="20" s="1"/>
  <c r="P36" i="20"/>
  <c r="Q36" i="20" s="1"/>
  <c r="P54" i="20"/>
  <c r="Q54" i="20" s="1"/>
  <c r="J62" i="20"/>
  <c r="J7" i="20" s="1"/>
  <c r="J6" i="20" s="1"/>
  <c r="K24" i="1" s="1"/>
  <c r="P29" i="20"/>
  <c r="P51" i="20"/>
  <c r="Q51" i="20" s="1"/>
  <c r="P25" i="20"/>
  <c r="Q25" i="20" s="1"/>
  <c r="P47" i="20"/>
  <c r="Q47" i="20" s="1"/>
  <c r="P65" i="20"/>
  <c r="J49" i="20"/>
  <c r="Q14" i="20"/>
  <c r="P26" i="20"/>
  <c r="Q26" i="20" s="1"/>
  <c r="P66" i="20"/>
  <c r="Q66" i="20" s="1"/>
  <c r="P38" i="20"/>
  <c r="Q38" i="20" s="1"/>
  <c r="P56" i="20"/>
  <c r="Q56" i="20" s="1"/>
  <c r="P35" i="20"/>
  <c r="Q35" i="20" s="1"/>
  <c r="P53" i="20"/>
  <c r="Q53" i="20" s="1"/>
  <c r="P50" i="20"/>
  <c r="P67" i="20"/>
  <c r="Q67" i="20" s="1"/>
  <c r="Q56" i="19"/>
  <c r="P31" i="19"/>
  <c r="L7" i="19"/>
  <c r="L6" i="19" s="1"/>
  <c r="N7" i="19"/>
  <c r="N6" i="19" s="1"/>
  <c r="J8" i="19"/>
  <c r="P51" i="19"/>
  <c r="J59" i="19"/>
  <c r="P20" i="19"/>
  <c r="P47" i="19"/>
  <c r="Q47" i="19" s="1"/>
  <c r="P14" i="19"/>
  <c r="P13" i="19" s="1"/>
  <c r="P55" i="19"/>
  <c r="Q55" i="19" s="1"/>
  <c r="P21" i="19"/>
  <c r="Q21" i="19" s="1"/>
  <c r="P48" i="19"/>
  <c r="Q48" i="19" s="1"/>
  <c r="P9" i="19"/>
  <c r="P8" i="19" s="1"/>
  <c r="P39" i="19"/>
  <c r="Q39" i="19" s="1"/>
  <c r="P60" i="19"/>
  <c r="P59" i="19" s="1"/>
  <c r="P56" i="19"/>
  <c r="P53" i="19"/>
  <c r="Q53" i="19" s="1"/>
  <c r="Q115" i="18"/>
  <c r="Q9" i="18"/>
  <c r="N7" i="18"/>
  <c r="N6" i="18" s="1"/>
  <c r="Q84" i="18"/>
  <c r="P29" i="18"/>
  <c r="Q31" i="18"/>
  <c r="Q40" i="18"/>
  <c r="J8" i="18"/>
  <c r="P22" i="18"/>
  <c r="Q22" i="18" s="1"/>
  <c r="P46" i="18"/>
  <c r="Q46" i="18" s="1"/>
  <c r="P87" i="18"/>
  <c r="Q87" i="18" s="1"/>
  <c r="P122" i="18"/>
  <c r="Q122" i="18" s="1"/>
  <c r="P11" i="18"/>
  <c r="Q11" i="18" s="1"/>
  <c r="P43" i="18"/>
  <c r="Q43" i="18" s="1"/>
  <c r="P61" i="18"/>
  <c r="Q61" i="18" s="1"/>
  <c r="P84" i="18"/>
  <c r="P100" i="18"/>
  <c r="Q100" i="18" s="1"/>
  <c r="P119" i="18"/>
  <c r="Q119" i="18" s="1"/>
  <c r="P40" i="18"/>
  <c r="P58" i="18"/>
  <c r="Q58" i="18" s="1"/>
  <c r="P81" i="18"/>
  <c r="P97" i="18"/>
  <c r="Q97" i="18" s="1"/>
  <c r="P114" i="18"/>
  <c r="Q114" i="18" s="1"/>
  <c r="P137" i="18"/>
  <c r="J15" i="18"/>
  <c r="P36" i="18"/>
  <c r="Q36" i="18" s="1"/>
  <c r="P53" i="18"/>
  <c r="Q53" i="18" s="1"/>
  <c r="P74" i="18"/>
  <c r="Q74" i="18" s="1"/>
  <c r="P94" i="18"/>
  <c r="Q94" i="18" s="1"/>
  <c r="P111" i="18"/>
  <c r="Q111" i="18" s="1"/>
  <c r="P130" i="18"/>
  <c r="Q130" i="18" s="1"/>
  <c r="P127" i="18"/>
  <c r="P9" i="18"/>
  <c r="P41" i="18"/>
  <c r="Q41" i="18" s="1"/>
  <c r="P59" i="18"/>
  <c r="Q59" i="18" s="1"/>
  <c r="P82" i="18"/>
  <c r="Q82" i="18" s="1"/>
  <c r="P98" i="18"/>
  <c r="Q98" i="18" s="1"/>
  <c r="P115" i="18"/>
  <c r="P138" i="18"/>
  <c r="Q138" i="18" s="1"/>
  <c r="P37" i="18"/>
  <c r="Q37" i="18" s="1"/>
  <c r="P56" i="18"/>
  <c r="Q56" i="18" s="1"/>
  <c r="P77" i="18"/>
  <c r="Q77" i="18" s="1"/>
  <c r="P95" i="18"/>
  <c r="Q95" i="18" s="1"/>
  <c r="P112" i="18"/>
  <c r="Q112" i="18" s="1"/>
  <c r="P134" i="18"/>
  <c r="Q134" i="18" s="1"/>
  <c r="P70" i="18"/>
  <c r="Q70" i="18" s="1"/>
  <c r="P109" i="18"/>
  <c r="Q109" i="18" s="1"/>
  <c r="P16" i="18"/>
  <c r="Q16" i="18" s="1"/>
  <c r="Q97" i="17"/>
  <c r="N7" i="17"/>
  <c r="N6" i="17" s="1"/>
  <c r="Q73" i="17"/>
  <c r="Q9" i="17"/>
  <c r="L7" i="17"/>
  <c r="L6" i="17" s="1"/>
  <c r="P51" i="17"/>
  <c r="J51" i="17"/>
  <c r="Q72" i="17"/>
  <c r="Q96" i="17"/>
  <c r="Q122" i="17"/>
  <c r="Q139" i="17"/>
  <c r="P153" i="17"/>
  <c r="P16" i="17"/>
  <c r="Q58" i="17"/>
  <c r="Q57" i="17" s="1"/>
  <c r="P84" i="17"/>
  <c r="Q84" i="17" s="1"/>
  <c r="Q133" i="17"/>
  <c r="J65" i="17"/>
  <c r="P42" i="17"/>
  <c r="P41" i="17" s="1"/>
  <c r="P73" i="17"/>
  <c r="P65" i="17" s="1"/>
  <c r="P97" i="17"/>
  <c r="P123" i="17"/>
  <c r="Q123" i="17" s="1"/>
  <c r="P140" i="17"/>
  <c r="Q140" i="17" s="1"/>
  <c r="P158" i="17"/>
  <c r="P157" i="17" s="1"/>
  <c r="P91" i="17"/>
  <c r="Q91" i="17" s="1"/>
  <c r="P118" i="17"/>
  <c r="Q118" i="17" s="1"/>
  <c r="P137" i="17"/>
  <c r="Q137" i="17" s="1"/>
  <c r="P154" i="17"/>
  <c r="Q154" i="17" s="1"/>
  <c r="J46" i="17"/>
  <c r="J7" i="17" s="1"/>
  <c r="J6" i="17" s="1"/>
  <c r="K21" i="1" s="1"/>
  <c r="J75" i="17"/>
  <c r="P115" i="17"/>
  <c r="Q115" i="17" s="1"/>
  <c r="P134" i="17"/>
  <c r="P150" i="17"/>
  <c r="Q150" i="17" s="1"/>
  <c r="P19" i="17"/>
  <c r="P55" i="17"/>
  <c r="Q55" i="17" s="1"/>
  <c r="Q51" i="17" s="1"/>
  <c r="P85" i="17"/>
  <c r="Q85" i="17" s="1"/>
  <c r="J95" i="17"/>
  <c r="P110" i="17"/>
  <c r="Q110" i="17" s="1"/>
  <c r="P130" i="17"/>
  <c r="Q130" i="17" s="1"/>
  <c r="P147" i="17"/>
  <c r="Q147" i="17" s="1"/>
  <c r="Q19" i="17"/>
  <c r="P22" i="17"/>
  <c r="Q22" i="17" s="1"/>
  <c r="P86" i="17"/>
  <c r="Q86" i="17" s="1"/>
  <c r="P113" i="17"/>
  <c r="Q113" i="17" s="1"/>
  <c r="H21" i="16"/>
  <c r="K20" i="1" s="1"/>
  <c r="H35" i="16"/>
  <c r="H22" i="15"/>
  <c r="H36" i="15"/>
  <c r="V11" i="14"/>
  <c r="W11" i="14" s="1"/>
  <c r="V35" i="14"/>
  <c r="W35" i="14" s="1"/>
  <c r="V43" i="14"/>
  <c r="W43" i="14" s="1"/>
  <c r="V27" i="14"/>
  <c r="W27" i="14" s="1"/>
  <c r="T6" i="14"/>
  <c r="T5" i="14" s="1"/>
  <c r="V19" i="14"/>
  <c r="W19" i="14" s="1"/>
  <c r="V51" i="14"/>
  <c r="W51" i="14" s="1"/>
  <c r="R14" i="14"/>
  <c r="R22" i="14"/>
  <c r="R30" i="14"/>
  <c r="R38" i="14"/>
  <c r="R46" i="14"/>
  <c r="P9" i="14"/>
  <c r="P17" i="14"/>
  <c r="P25" i="14"/>
  <c r="P33" i="14"/>
  <c r="P41" i="14"/>
  <c r="P49" i="14"/>
  <c r="R9" i="14"/>
  <c r="V14" i="14"/>
  <c r="W14" i="14" s="1"/>
  <c r="R17" i="14"/>
  <c r="V22" i="14"/>
  <c r="W22" i="14" s="1"/>
  <c r="R25" i="14"/>
  <c r="V30" i="14"/>
  <c r="W30" i="14" s="1"/>
  <c r="R33" i="14"/>
  <c r="V38" i="14"/>
  <c r="W38" i="14" s="1"/>
  <c r="R41" i="14"/>
  <c r="V46" i="14"/>
  <c r="W46" i="14" s="1"/>
  <c r="R49" i="14"/>
  <c r="P12" i="14"/>
  <c r="P20" i="14"/>
  <c r="P28" i="14"/>
  <c r="P36" i="14"/>
  <c r="P44" i="14"/>
  <c r="P52" i="14"/>
  <c r="R12" i="14"/>
  <c r="R20" i="14"/>
  <c r="R28" i="14"/>
  <c r="R36" i="14"/>
  <c r="R44" i="14"/>
  <c r="R52" i="14"/>
  <c r="P7" i="14"/>
  <c r="P15" i="14"/>
  <c r="P23" i="14"/>
  <c r="P31" i="14"/>
  <c r="P39" i="14"/>
  <c r="P47" i="14"/>
  <c r="R7" i="14"/>
  <c r="R15" i="14"/>
  <c r="R23" i="14"/>
  <c r="R31" i="14"/>
  <c r="R39" i="14"/>
  <c r="R47" i="14"/>
  <c r="P10" i="14"/>
  <c r="P18" i="14"/>
  <c r="P26" i="14"/>
  <c r="P34" i="14"/>
  <c r="P42" i="14"/>
  <c r="P50" i="14"/>
  <c r="R10" i="14"/>
  <c r="R18" i="14"/>
  <c r="R26" i="14"/>
  <c r="R34" i="14"/>
  <c r="R42" i="14"/>
  <c r="R50" i="14"/>
  <c r="P13" i="14"/>
  <c r="P21" i="14"/>
  <c r="P29" i="14"/>
  <c r="P37" i="14"/>
  <c r="P45" i="14"/>
  <c r="P53" i="14"/>
  <c r="R13" i="14"/>
  <c r="R21" i="14"/>
  <c r="R29" i="14"/>
  <c r="R37" i="14"/>
  <c r="R45" i="14"/>
  <c r="R53" i="14"/>
  <c r="P8" i="14"/>
  <c r="P16" i="14"/>
  <c r="P24" i="14"/>
  <c r="P32" i="14"/>
  <c r="P40" i="14"/>
  <c r="P48" i="14"/>
  <c r="V88" i="12"/>
  <c r="W88" i="12" s="1"/>
  <c r="V8" i="12"/>
  <c r="W8" i="12" s="1"/>
  <c r="V48" i="12"/>
  <c r="W48" i="12" s="1"/>
  <c r="V40" i="12"/>
  <c r="W40" i="12" s="1"/>
  <c r="V80" i="12"/>
  <c r="W80" i="12" s="1"/>
  <c r="V32" i="12"/>
  <c r="W32" i="12" s="1"/>
  <c r="V72" i="12"/>
  <c r="W72" i="12" s="1"/>
  <c r="V24" i="12"/>
  <c r="W24" i="12" s="1"/>
  <c r="V64" i="12"/>
  <c r="W64" i="12" s="1"/>
  <c r="V104" i="12"/>
  <c r="W104" i="12" s="1"/>
  <c r="W16" i="12"/>
  <c r="V16" i="12"/>
  <c r="V56" i="12"/>
  <c r="W56" i="12" s="1"/>
  <c r="V96" i="12"/>
  <c r="W96" i="12" s="1"/>
  <c r="T8" i="12"/>
  <c r="P11" i="12"/>
  <c r="T16" i="12"/>
  <c r="P19" i="12"/>
  <c r="T24" i="12"/>
  <c r="T6" i="12" s="1"/>
  <c r="T5" i="12" s="1"/>
  <c r="P27" i="12"/>
  <c r="T32" i="12"/>
  <c r="P35" i="12"/>
  <c r="T40" i="12"/>
  <c r="P43" i="12"/>
  <c r="T48" i="12"/>
  <c r="P51" i="12"/>
  <c r="T56" i="12"/>
  <c r="P59" i="12"/>
  <c r="T64" i="12"/>
  <c r="P67" i="12"/>
  <c r="T72" i="12"/>
  <c r="P75" i="12"/>
  <c r="T80" i="12"/>
  <c r="P83" i="12"/>
  <c r="T88" i="12"/>
  <c r="P91" i="12"/>
  <c r="T96" i="12"/>
  <c r="P99" i="12"/>
  <c r="T104" i="12"/>
  <c r="R11" i="12"/>
  <c r="R19" i="12"/>
  <c r="R27" i="12"/>
  <c r="R35" i="12"/>
  <c r="R43" i="12"/>
  <c r="R51" i="12"/>
  <c r="R59" i="12"/>
  <c r="R67" i="12"/>
  <c r="R75" i="12"/>
  <c r="R83" i="12"/>
  <c r="R91" i="12"/>
  <c r="R99" i="12"/>
  <c r="P14" i="12"/>
  <c r="P22" i="12"/>
  <c r="P30" i="12"/>
  <c r="P38" i="12"/>
  <c r="P46" i="12"/>
  <c r="P54" i="12"/>
  <c r="P62" i="12"/>
  <c r="P70" i="12"/>
  <c r="P78" i="12"/>
  <c r="P86" i="12"/>
  <c r="P94" i="12"/>
  <c r="P102" i="12"/>
  <c r="R14" i="12"/>
  <c r="R22" i="12"/>
  <c r="R30" i="12"/>
  <c r="R38" i="12"/>
  <c r="R46" i="12"/>
  <c r="R54" i="12"/>
  <c r="R62" i="12"/>
  <c r="R70" i="12"/>
  <c r="R78" i="12"/>
  <c r="R86" i="12"/>
  <c r="R94" i="12"/>
  <c r="R102" i="12"/>
  <c r="P9" i="12"/>
  <c r="P17" i="12"/>
  <c r="P25" i="12"/>
  <c r="P33" i="12"/>
  <c r="P41" i="12"/>
  <c r="P49" i="12"/>
  <c r="P57" i="12"/>
  <c r="P65" i="12"/>
  <c r="P73" i="12"/>
  <c r="P81" i="12"/>
  <c r="P89" i="12"/>
  <c r="P97" i="12"/>
  <c r="P105" i="12"/>
  <c r="R9" i="12"/>
  <c r="R6" i="12" s="1"/>
  <c r="R5" i="12" s="1"/>
  <c r="R17" i="12"/>
  <c r="R25" i="12"/>
  <c r="R33" i="12"/>
  <c r="R41" i="12"/>
  <c r="R49" i="12"/>
  <c r="R57" i="12"/>
  <c r="R65" i="12"/>
  <c r="R73" i="12"/>
  <c r="R81" i="12"/>
  <c r="R89" i="12"/>
  <c r="R97" i="12"/>
  <c r="R105" i="12"/>
  <c r="P12" i="12"/>
  <c r="P20" i="12"/>
  <c r="P28" i="12"/>
  <c r="P36" i="12"/>
  <c r="P44" i="12"/>
  <c r="P52" i="12"/>
  <c r="P60" i="12"/>
  <c r="P68" i="12"/>
  <c r="P76" i="12"/>
  <c r="P84" i="12"/>
  <c r="P92" i="12"/>
  <c r="P100" i="12"/>
  <c r="R12" i="12"/>
  <c r="R20" i="12"/>
  <c r="R28" i="12"/>
  <c r="R36" i="12"/>
  <c r="R44" i="12"/>
  <c r="R52" i="12"/>
  <c r="R60" i="12"/>
  <c r="R68" i="12"/>
  <c r="R76" i="12"/>
  <c r="R84" i="12"/>
  <c r="R92" i="12"/>
  <c r="R100" i="12"/>
  <c r="P7" i="12"/>
  <c r="P15" i="12"/>
  <c r="P23" i="12"/>
  <c r="P31" i="12"/>
  <c r="P39" i="12"/>
  <c r="P47" i="12"/>
  <c r="P55" i="12"/>
  <c r="P63" i="12"/>
  <c r="P71" i="12"/>
  <c r="P79" i="12"/>
  <c r="P87" i="12"/>
  <c r="P95" i="12"/>
  <c r="P103" i="12"/>
  <c r="P10" i="12"/>
  <c r="P18" i="12"/>
  <c r="P26" i="12"/>
  <c r="P34" i="12"/>
  <c r="P42" i="12"/>
  <c r="P50" i="12"/>
  <c r="P58" i="12"/>
  <c r="P66" i="12"/>
  <c r="P74" i="12"/>
  <c r="P82" i="12"/>
  <c r="P90" i="12"/>
  <c r="P98" i="12"/>
  <c r="P106" i="12"/>
  <c r="R10" i="12"/>
  <c r="R18" i="12"/>
  <c r="R26" i="12"/>
  <c r="R34" i="12"/>
  <c r="R42" i="12"/>
  <c r="R50" i="12"/>
  <c r="R58" i="12"/>
  <c r="R66" i="12"/>
  <c r="R74" i="12"/>
  <c r="R82" i="12"/>
  <c r="R90" i="12"/>
  <c r="R98" i="12"/>
  <c r="R106" i="12"/>
  <c r="N137" i="11"/>
  <c r="Q522" i="11"/>
  <c r="Q70" i="11"/>
  <c r="Q169" i="11"/>
  <c r="P168" i="11"/>
  <c r="N7" i="11"/>
  <c r="Q115" i="11"/>
  <c r="Q114" i="11" s="1"/>
  <c r="P114" i="11"/>
  <c r="L7" i="11"/>
  <c r="Q356" i="11"/>
  <c r="Q588" i="11"/>
  <c r="Q725" i="11"/>
  <c r="Q454" i="11"/>
  <c r="Q880" i="11"/>
  <c r="Q765" i="11"/>
  <c r="Q64" i="11"/>
  <c r="Q139" i="11"/>
  <c r="Q852" i="11"/>
  <c r="L137" i="11"/>
  <c r="P924" i="11"/>
  <c r="Q181" i="11"/>
  <c r="Q733" i="11"/>
  <c r="Q786" i="11"/>
  <c r="J119" i="11"/>
  <c r="Q347" i="11"/>
  <c r="Q445" i="11"/>
  <c r="Q500" i="11"/>
  <c r="Q553" i="11"/>
  <c r="Q596" i="11"/>
  <c r="J606" i="11"/>
  <c r="Q648" i="11"/>
  <c r="Q700" i="11"/>
  <c r="Q740" i="11"/>
  <c r="Q785" i="11"/>
  <c r="Q897" i="11"/>
  <c r="Q966" i="11"/>
  <c r="J780" i="11"/>
  <c r="Q933" i="11"/>
  <c r="J961" i="11"/>
  <c r="P160" i="11"/>
  <c r="Q160" i="11" s="1"/>
  <c r="P356" i="11"/>
  <c r="P454" i="11"/>
  <c r="P517" i="11"/>
  <c r="Q517" i="11" s="1"/>
  <c r="P565" i="11"/>
  <c r="P552" i="11" s="1"/>
  <c r="J587" i="11"/>
  <c r="P606" i="11"/>
  <c r="P660" i="11"/>
  <c r="Q660" i="11" s="1"/>
  <c r="J879" i="11"/>
  <c r="Q925" i="11"/>
  <c r="Q924" i="11" s="1"/>
  <c r="P14" i="11"/>
  <c r="P64" i="11"/>
  <c r="P110" i="11"/>
  <c r="P109" i="11" s="1"/>
  <c r="P151" i="11"/>
  <c r="Q151" i="11" s="1"/>
  <c r="P193" i="11"/>
  <c r="Q193" i="11" s="1"/>
  <c r="P248" i="11"/>
  <c r="Q248" i="11" s="1"/>
  <c r="P302" i="11"/>
  <c r="Q302" i="11" s="1"/>
  <c r="P350" i="11"/>
  <c r="Q350" i="11" s="1"/>
  <c r="P503" i="11"/>
  <c r="Q503" i="11" s="1"/>
  <c r="P556" i="11"/>
  <c r="Q556" i="11" s="1"/>
  <c r="P599" i="11"/>
  <c r="Q599" i="11" s="1"/>
  <c r="P651" i="11"/>
  <c r="Q651" i="11" s="1"/>
  <c r="P703" i="11"/>
  <c r="Q703" i="11" s="1"/>
  <c r="P743" i="11"/>
  <c r="Q743" i="11" s="1"/>
  <c r="P786" i="11"/>
  <c r="P822" i="11"/>
  <c r="Q822" i="11" s="1"/>
  <c r="P859" i="11"/>
  <c r="P902" i="11"/>
  <c r="P967" i="11"/>
  <c r="Q967" i="11" s="1"/>
  <c r="P8" i="11"/>
  <c r="Q14" i="11"/>
  <c r="P142" i="11"/>
  <c r="P138" i="11" s="1"/>
  <c r="P184" i="11"/>
  <c r="Q184" i="11" s="1"/>
  <c r="P294" i="11"/>
  <c r="Q294" i="11" s="1"/>
  <c r="P341" i="11"/>
  <c r="Q341" i="11" s="1"/>
  <c r="P439" i="11"/>
  <c r="Q439" i="11" s="1"/>
  <c r="P485" i="11"/>
  <c r="J521" i="11"/>
  <c r="J137" i="11" s="1"/>
  <c r="P546" i="11"/>
  <c r="Q546" i="11" s="1"/>
  <c r="P590" i="11"/>
  <c r="Q590" i="11" s="1"/>
  <c r="P642" i="11"/>
  <c r="P687" i="11"/>
  <c r="P736" i="11"/>
  <c r="P814" i="11"/>
  <c r="Q814" i="11" s="1"/>
  <c r="P852" i="11"/>
  <c r="Q859" i="11"/>
  <c r="P888" i="11"/>
  <c r="Q888" i="11" s="1"/>
  <c r="Q736" i="11"/>
  <c r="J552" i="11"/>
  <c r="P725" i="11"/>
  <c r="P765" i="11"/>
  <c r="P840" i="11"/>
  <c r="P17" i="11"/>
  <c r="Q17" i="11" s="1"/>
  <c r="P154" i="11"/>
  <c r="Q154" i="11" s="1"/>
  <c r="P196" i="11"/>
  <c r="Q196" i="11" s="1"/>
  <c r="P251" i="11"/>
  <c r="Q251" i="11" s="1"/>
  <c r="P305" i="11"/>
  <c r="Q305" i="11" s="1"/>
  <c r="P351" i="11"/>
  <c r="Q351" i="11" s="1"/>
  <c r="P450" i="11"/>
  <c r="Q450" i="11" s="1"/>
  <c r="P504" i="11"/>
  <c r="Q504" i="11" s="1"/>
  <c r="P559" i="11"/>
  <c r="Q559" i="11" s="1"/>
  <c r="P654" i="11"/>
  <c r="Q654" i="11" s="1"/>
  <c r="P706" i="11"/>
  <c r="Q706" i="11" s="1"/>
  <c r="P746" i="11"/>
  <c r="Q746" i="11" s="1"/>
  <c r="P789" i="11"/>
  <c r="P780" i="11" s="1"/>
  <c r="P826" i="11"/>
  <c r="Q826" i="11" s="1"/>
  <c r="P860" i="11"/>
  <c r="Q860" i="11" s="1"/>
  <c r="P908" i="11"/>
  <c r="Q908" i="11" s="1"/>
  <c r="P971" i="11"/>
  <c r="Q971" i="11" s="1"/>
  <c r="P49" i="11"/>
  <c r="Q49" i="11" s="1"/>
  <c r="P95" i="11"/>
  <c r="Q95" i="11" s="1"/>
  <c r="P228" i="11"/>
  <c r="Q228" i="11" s="1"/>
  <c r="P336" i="11"/>
  <c r="Q336" i="11" s="1"/>
  <c r="J355" i="11"/>
  <c r="P424" i="11"/>
  <c r="Q424" i="11" s="1"/>
  <c r="P480" i="11"/>
  <c r="Q480" i="11" s="1"/>
  <c r="P538" i="11"/>
  <c r="P588" i="11"/>
  <c r="P637" i="11"/>
  <c r="Q637" i="11" s="1"/>
  <c r="P680" i="11"/>
  <c r="Q680" i="11" s="1"/>
  <c r="J791" i="11"/>
  <c r="P937" i="11"/>
  <c r="P932" i="11" s="1"/>
  <c r="P31" i="11"/>
  <c r="Q31" i="11" s="1"/>
  <c r="P75" i="11"/>
  <c r="P69" i="11" s="1"/>
  <c r="P123" i="11"/>
  <c r="Q123" i="11" s="1"/>
  <c r="P164" i="11"/>
  <c r="Q164" i="11" s="1"/>
  <c r="P210" i="11"/>
  <c r="Q210" i="11" s="1"/>
  <c r="P270" i="11"/>
  <c r="Q270" i="11" s="1"/>
  <c r="P315" i="11"/>
  <c r="Q315" i="11" s="1"/>
  <c r="P362" i="11"/>
  <c r="Q362" i="11" s="1"/>
  <c r="P461" i="11"/>
  <c r="Q461" i="11" s="1"/>
  <c r="P522" i="11"/>
  <c r="P521" i="11" s="1"/>
  <c r="P571" i="11"/>
  <c r="Q571" i="11" s="1"/>
  <c r="P611" i="11"/>
  <c r="Q611" i="11" s="1"/>
  <c r="P662" i="11"/>
  <c r="Q662" i="11" s="1"/>
  <c r="P718" i="11"/>
  <c r="Q718" i="11" s="1"/>
  <c r="P758" i="11"/>
  <c r="Q758" i="11" s="1"/>
  <c r="P796" i="11"/>
  <c r="P791" i="11" s="1"/>
  <c r="P834" i="11"/>
  <c r="Q834" i="11" s="1"/>
  <c r="P870" i="11"/>
  <c r="Q870" i="11" s="1"/>
  <c r="L7" i="10"/>
  <c r="L6" i="10" s="1"/>
  <c r="N7" i="10"/>
  <c r="N6" i="10" s="1"/>
  <c r="Q322" i="10"/>
  <c r="Q419" i="10"/>
  <c r="Q580" i="10"/>
  <c r="P254" i="10"/>
  <c r="Q255" i="10"/>
  <c r="Q254" i="10" s="1"/>
  <c r="Q551" i="10"/>
  <c r="Q662" i="10"/>
  <c r="Q651" i="10" s="1"/>
  <c r="Q132" i="10"/>
  <c r="Q260" i="10"/>
  <c r="Q259" i="10" s="1"/>
  <c r="P259" i="10"/>
  <c r="Q506" i="10"/>
  <c r="Q572" i="10"/>
  <c r="Q301" i="10"/>
  <c r="Q344" i="10"/>
  <c r="Q9" i="10"/>
  <c r="Q319" i="10"/>
  <c r="J259" i="10"/>
  <c r="P374" i="10"/>
  <c r="J550" i="10"/>
  <c r="Q585" i="10"/>
  <c r="P629" i="10"/>
  <c r="P22" i="10"/>
  <c r="P82" i="10"/>
  <c r="P208" i="10"/>
  <c r="P265" i="10"/>
  <c r="P264" i="10" s="1"/>
  <c r="P362" i="10"/>
  <c r="Q362" i="10" s="1"/>
  <c r="P395" i="10"/>
  <c r="Q395" i="10" s="1"/>
  <c r="P437" i="10"/>
  <c r="Q437" i="10" s="1"/>
  <c r="P488" i="10"/>
  <c r="Q488" i="10" s="1"/>
  <c r="P557" i="10"/>
  <c r="Q557" i="10" s="1"/>
  <c r="P614" i="10"/>
  <c r="Q614" i="10" s="1"/>
  <c r="Q621" i="10"/>
  <c r="P74" i="10"/>
  <c r="Q74" i="10" s="1"/>
  <c r="J505" i="10"/>
  <c r="P662" i="10"/>
  <c r="P651" i="10" s="1"/>
  <c r="P65" i="10"/>
  <c r="Q65" i="10" s="1"/>
  <c r="P178" i="10"/>
  <c r="Q178" i="10" s="1"/>
  <c r="P242" i="10"/>
  <c r="Q242" i="10" s="1"/>
  <c r="J267" i="10"/>
  <c r="P301" i="10"/>
  <c r="P344" i="10"/>
  <c r="P378" i="10"/>
  <c r="Q378" i="10" s="1"/>
  <c r="P419" i="10"/>
  <c r="P468" i="10"/>
  <c r="Q468" i="10" s="1"/>
  <c r="P528" i="10"/>
  <c r="Q528" i="10" s="1"/>
  <c r="P586" i="10"/>
  <c r="P584" i="10" s="1"/>
  <c r="P56" i="10"/>
  <c r="Q56" i="10" s="1"/>
  <c r="P132" i="10"/>
  <c r="P227" i="10"/>
  <c r="P286" i="10"/>
  <c r="P285" i="10" s="1"/>
  <c r="P335" i="10"/>
  <c r="P318" i="10" s="1"/>
  <c r="P375" i="10"/>
  <c r="Q375" i="10" s="1"/>
  <c r="P410" i="10"/>
  <c r="Q410" i="10" s="1"/>
  <c r="P461" i="10"/>
  <c r="Q461" i="10" s="1"/>
  <c r="P514" i="10"/>
  <c r="Q514" i="10" s="1"/>
  <c r="P580" i="10"/>
  <c r="P633" i="10"/>
  <c r="Q633" i="10" s="1"/>
  <c r="J8" i="10"/>
  <c r="P40" i="10"/>
  <c r="Q40" i="10" s="1"/>
  <c r="P100" i="10"/>
  <c r="Q100" i="10" s="1"/>
  <c r="P219" i="10"/>
  <c r="Q219" i="10" s="1"/>
  <c r="J254" i="10"/>
  <c r="P278" i="10"/>
  <c r="Q278" i="10" s="1"/>
  <c r="P326" i="10"/>
  <c r="Q326" i="10" s="1"/>
  <c r="P371" i="10"/>
  <c r="Q371" i="10" s="1"/>
  <c r="Q367" i="10" s="1"/>
  <c r="P401" i="10"/>
  <c r="Q401" i="10" s="1"/>
  <c r="P456" i="10"/>
  <c r="Q456" i="10" s="1"/>
  <c r="P572" i="10"/>
  <c r="P624" i="10"/>
  <c r="P620" i="10" s="1"/>
  <c r="P313" i="10"/>
  <c r="Q313" i="10" s="1"/>
  <c r="Q308" i="10" s="1"/>
  <c r="P356" i="10"/>
  <c r="Q356" i="10" s="1"/>
  <c r="P665" i="10"/>
  <c r="Q665" i="10" s="1"/>
  <c r="P59" i="10"/>
  <c r="Q59" i="10" s="1"/>
  <c r="P636" i="10"/>
  <c r="Q636" i="10" s="1"/>
  <c r="P34" i="10"/>
  <c r="Q34" i="10" s="1"/>
  <c r="P92" i="10"/>
  <c r="Q92" i="10" s="1"/>
  <c r="P212" i="10"/>
  <c r="Q212" i="10" s="1"/>
  <c r="P268" i="10"/>
  <c r="P267" i="10" s="1"/>
  <c r="P322" i="10"/>
  <c r="P397" i="10"/>
  <c r="Q397" i="10" s="1"/>
  <c r="P450" i="10"/>
  <c r="Q450" i="10" s="1"/>
  <c r="P496" i="10"/>
  <c r="Q496" i="10" s="1"/>
  <c r="P568" i="10"/>
  <c r="Q23" i="9"/>
  <c r="N7" i="9"/>
  <c r="N6" i="9" s="1"/>
  <c r="Q9" i="9"/>
  <c r="Q8" i="9" s="1"/>
  <c r="P8" i="9"/>
  <c r="P24" i="9"/>
  <c r="Q24" i="9" s="1"/>
  <c r="P42" i="9"/>
  <c r="Q42" i="9" s="1"/>
  <c r="J8" i="9"/>
  <c r="P20" i="9"/>
  <c r="Q20" i="9" s="1"/>
  <c r="P39" i="9"/>
  <c r="Q39" i="9" s="1"/>
  <c r="P58" i="9"/>
  <c r="P56" i="9" s="1"/>
  <c r="P15" i="9"/>
  <c r="Q15" i="9" s="1"/>
  <c r="P34" i="9"/>
  <c r="Q34" i="9" s="1"/>
  <c r="P54" i="9"/>
  <c r="Q54" i="9" s="1"/>
  <c r="J12" i="9"/>
  <c r="P31" i="9"/>
  <c r="Q31" i="9" s="1"/>
  <c r="P51" i="9"/>
  <c r="Q51" i="9" s="1"/>
  <c r="P13" i="9"/>
  <c r="P12" i="9" s="1"/>
  <c r="P32" i="9"/>
  <c r="Q32" i="9" s="1"/>
  <c r="P52" i="9"/>
  <c r="Q52" i="9" s="1"/>
  <c r="P26" i="9"/>
  <c r="Q26" i="9" s="1"/>
  <c r="P46" i="9"/>
  <c r="Q46" i="9" s="1"/>
  <c r="Q14" i="8"/>
  <c r="P13" i="8"/>
  <c r="P44" i="8"/>
  <c r="Q120" i="8"/>
  <c r="N7" i="8"/>
  <c r="N6" i="8" s="1"/>
  <c r="L7" i="8"/>
  <c r="L6" i="8" s="1"/>
  <c r="Q85" i="8"/>
  <c r="Q110" i="8"/>
  <c r="Q42" i="8"/>
  <c r="Q100" i="8"/>
  <c r="Q20" i="8"/>
  <c r="P75" i="8"/>
  <c r="Q75" i="8" s="1"/>
  <c r="Q16" i="8"/>
  <c r="Q33" i="8"/>
  <c r="Q108" i="8"/>
  <c r="Q154" i="8"/>
  <c r="P9" i="8"/>
  <c r="Q9" i="8" s="1"/>
  <c r="P27" i="8"/>
  <c r="Q27" i="8" s="1"/>
  <c r="P102" i="8"/>
  <c r="Q102" i="8" s="1"/>
  <c r="P134" i="8"/>
  <c r="Q134" i="8" s="1"/>
  <c r="J99" i="8"/>
  <c r="J7" i="8" s="1"/>
  <c r="J6" i="8" s="1"/>
  <c r="J23" i="1" s="1"/>
  <c r="P116" i="8"/>
  <c r="P164" i="8"/>
  <c r="P163" i="8" s="1"/>
  <c r="Q116" i="8"/>
  <c r="P41" i="8"/>
  <c r="Q41" i="8" s="1"/>
  <c r="P100" i="8"/>
  <c r="P120" i="8"/>
  <c r="P165" i="8"/>
  <c r="Q165" i="8" s="1"/>
  <c r="P35" i="8"/>
  <c r="Q35" i="8" s="1"/>
  <c r="P85" i="8"/>
  <c r="P110" i="8"/>
  <c r="P158" i="8"/>
  <c r="Q158" i="8" s="1"/>
  <c r="P15" i="8"/>
  <c r="Q15" i="8" s="1"/>
  <c r="P11" i="8"/>
  <c r="Q11" i="8" s="1"/>
  <c r="P42" i="8"/>
  <c r="P166" i="8"/>
  <c r="Q166" i="8" s="1"/>
  <c r="H42" i="6"/>
  <c r="H12" i="6"/>
  <c r="H31" i="6"/>
  <c r="Q58" i="9" l="1"/>
  <c r="Q56" i="9" s="1"/>
  <c r="P18" i="20"/>
  <c r="P62" i="20"/>
  <c r="Q18" i="20"/>
  <c r="P18" i="19"/>
  <c r="Q45" i="19"/>
  <c r="Q44" i="19" s="1"/>
  <c r="Q60" i="19"/>
  <c r="Q59" i="19" s="1"/>
  <c r="Q31" i="19"/>
  <c r="P115" i="8"/>
  <c r="P19" i="8"/>
  <c r="Q13" i="8"/>
  <c r="Q44" i="8"/>
  <c r="Q8" i="18"/>
  <c r="P65" i="18"/>
  <c r="Q75" i="17"/>
  <c r="Q65" i="17"/>
  <c r="P95" i="17"/>
  <c r="P132" i="17"/>
  <c r="P8" i="17"/>
  <c r="K19" i="1"/>
  <c r="J19" i="1"/>
  <c r="Q521" i="11"/>
  <c r="Q142" i="11"/>
  <c r="Q75" i="11"/>
  <c r="Q606" i="11"/>
  <c r="P961" i="11"/>
  <c r="Q961" i="11"/>
  <c r="P732" i="11"/>
  <c r="P879" i="11"/>
  <c r="P534" i="11"/>
  <c r="Q796" i="11"/>
  <c r="Q168" i="11"/>
  <c r="Q119" i="11"/>
  <c r="P308" i="10"/>
  <c r="Q351" i="10"/>
  <c r="P207" i="10"/>
  <c r="P8" i="10"/>
  <c r="P550" i="10"/>
  <c r="Q268" i="10"/>
  <c r="Q267" i="10" s="1"/>
  <c r="P351" i="10"/>
  <c r="Q42" i="20"/>
  <c r="P42" i="20"/>
  <c r="P28" i="20"/>
  <c r="Q29" i="20"/>
  <c r="Q28" i="20" s="1"/>
  <c r="P49" i="20"/>
  <c r="Q9" i="20"/>
  <c r="Q8" i="20" s="1"/>
  <c r="Q49" i="20"/>
  <c r="Q65" i="20"/>
  <c r="Q62" i="20"/>
  <c r="P50" i="19"/>
  <c r="P7" i="19" s="1"/>
  <c r="P6" i="19" s="1"/>
  <c r="Q51" i="19"/>
  <c r="Q50" i="19" s="1"/>
  <c r="J7" i="19"/>
  <c r="J6" i="19" s="1"/>
  <c r="K23" i="1" s="1"/>
  <c r="Q9" i="19"/>
  <c r="Q8" i="19" s="1"/>
  <c r="Q14" i="19"/>
  <c r="Q13" i="19" s="1"/>
  <c r="Q20" i="19"/>
  <c r="Q18" i="19" s="1"/>
  <c r="Q29" i="18"/>
  <c r="Q7" i="18" s="1"/>
  <c r="Q6" i="18" s="1"/>
  <c r="Q104" i="18"/>
  <c r="Q81" i="18"/>
  <c r="Q65" i="18" s="1"/>
  <c r="P136" i="18"/>
  <c r="P104" i="18"/>
  <c r="J7" i="18"/>
  <c r="J6" i="18" s="1"/>
  <c r="K22" i="1" s="1"/>
  <c r="P8" i="18"/>
  <c r="Q137" i="18"/>
  <c r="Q136" i="18" s="1"/>
  <c r="Q15" i="18"/>
  <c r="Q39" i="18"/>
  <c r="P39" i="18"/>
  <c r="P15" i="18"/>
  <c r="Q127" i="18"/>
  <c r="Q126" i="18" s="1"/>
  <c r="P126" i="18"/>
  <c r="Q16" i="17"/>
  <c r="P75" i="17"/>
  <c r="P7" i="17" s="1"/>
  <c r="P6" i="17" s="1"/>
  <c r="Q134" i="17"/>
  <c r="Q132" i="17" s="1"/>
  <c r="Q158" i="17"/>
  <c r="Q157" i="17" s="1"/>
  <c r="Q8" i="17"/>
  <c r="P152" i="17"/>
  <c r="Q153" i="17"/>
  <c r="Q152" i="17" s="1"/>
  <c r="Q95" i="17"/>
  <c r="Q42" i="17"/>
  <c r="Q41" i="17" s="1"/>
  <c r="V45" i="14"/>
  <c r="W45" i="14" s="1"/>
  <c r="V29" i="14"/>
  <c r="W29" i="14" s="1"/>
  <c r="V48" i="14"/>
  <c r="W48" i="14" s="1"/>
  <c r="W21" i="14"/>
  <c r="V21" i="14"/>
  <c r="V52" i="14"/>
  <c r="W52" i="14" s="1"/>
  <c r="V40" i="14"/>
  <c r="W40" i="14" s="1"/>
  <c r="V13" i="14"/>
  <c r="W13" i="14" s="1"/>
  <c r="V44" i="14"/>
  <c r="W44" i="14" s="1"/>
  <c r="W49" i="14"/>
  <c r="V49" i="14"/>
  <c r="V37" i="14"/>
  <c r="W37" i="14" s="1"/>
  <c r="V32" i="14"/>
  <c r="W32" i="14" s="1"/>
  <c r="V36" i="14"/>
  <c r="W36" i="14" s="1"/>
  <c r="W41" i="14"/>
  <c r="V41" i="14"/>
  <c r="V24" i="14"/>
  <c r="W24" i="14" s="1"/>
  <c r="R6" i="14"/>
  <c r="R5" i="14" s="1"/>
  <c r="V28" i="14"/>
  <c r="W28" i="14" s="1"/>
  <c r="V33" i="14"/>
  <c r="W33" i="14" s="1"/>
  <c r="V16" i="14"/>
  <c r="W16" i="14" s="1"/>
  <c r="V47" i="14"/>
  <c r="W47" i="14" s="1"/>
  <c r="V20" i="14"/>
  <c r="W20" i="14" s="1"/>
  <c r="V25" i="14"/>
  <c r="W25" i="14" s="1"/>
  <c r="V31" i="14"/>
  <c r="W31" i="14" s="1"/>
  <c r="V9" i="14"/>
  <c r="W9" i="14" s="1"/>
  <c r="V23" i="14"/>
  <c r="W23" i="14" s="1"/>
  <c r="V8" i="14"/>
  <c r="W8" i="14" s="1"/>
  <c r="V12" i="14"/>
  <c r="W12" i="14" s="1"/>
  <c r="V50" i="14"/>
  <c r="W50" i="14" s="1"/>
  <c r="V15" i="14"/>
  <c r="W15" i="14" s="1"/>
  <c r="V17" i="14"/>
  <c r="W17" i="14" s="1"/>
  <c r="V42" i="14"/>
  <c r="W42" i="14" s="1"/>
  <c r="V7" i="14"/>
  <c r="W7" i="14" s="1"/>
  <c r="P6" i="14"/>
  <c r="P5" i="14" s="1"/>
  <c r="K16" i="1" s="1"/>
  <c r="V39" i="14"/>
  <c r="W39" i="14" s="1"/>
  <c r="V34" i="14"/>
  <c r="W34" i="14" s="1"/>
  <c r="V10" i="14"/>
  <c r="W10" i="14" s="1"/>
  <c r="V26" i="14"/>
  <c r="W26" i="14" s="1"/>
  <c r="V53" i="14"/>
  <c r="W53" i="14" s="1"/>
  <c r="V18" i="14"/>
  <c r="W18" i="14" s="1"/>
  <c r="V82" i="12"/>
  <c r="W82" i="12" s="1"/>
  <c r="V73" i="12"/>
  <c r="W73" i="12" s="1"/>
  <c r="V47" i="12"/>
  <c r="W47" i="12" s="1"/>
  <c r="V19" i="12"/>
  <c r="W19" i="12" s="1"/>
  <c r="V58" i="12"/>
  <c r="W58" i="12" s="1"/>
  <c r="V31" i="12"/>
  <c r="W31" i="12" s="1"/>
  <c r="V100" i="12"/>
  <c r="W100" i="12" s="1"/>
  <c r="V49" i="12"/>
  <c r="W49" i="12" s="1"/>
  <c r="W27" i="12"/>
  <c r="V27" i="12"/>
  <c r="V65" i="12"/>
  <c r="W65" i="12" s="1"/>
  <c r="V39" i="12"/>
  <c r="W39" i="12" s="1"/>
  <c r="V50" i="12"/>
  <c r="W50" i="12" s="1"/>
  <c r="V23" i="12"/>
  <c r="W23" i="12" s="1"/>
  <c r="V92" i="12"/>
  <c r="W92" i="12" s="1"/>
  <c r="V41" i="12"/>
  <c r="W41" i="12" s="1"/>
  <c r="W75" i="12"/>
  <c r="V75" i="12"/>
  <c r="V11" i="12"/>
  <c r="W11" i="12" s="1"/>
  <c r="V91" i="12"/>
  <c r="W91" i="12" s="1"/>
  <c r="V83" i="12"/>
  <c r="W83" i="12" s="1"/>
  <c r="V42" i="12"/>
  <c r="W42" i="12" s="1"/>
  <c r="V15" i="12"/>
  <c r="W15" i="12" s="1"/>
  <c r="V84" i="12"/>
  <c r="W84" i="12" s="1"/>
  <c r="V33" i="12"/>
  <c r="W33" i="12" s="1"/>
  <c r="V102" i="12"/>
  <c r="W102" i="12" s="1"/>
  <c r="W14" i="12"/>
  <c r="V14" i="12"/>
  <c r="V57" i="12"/>
  <c r="W57" i="12" s="1"/>
  <c r="V34" i="12"/>
  <c r="W34" i="12" s="1"/>
  <c r="V7" i="12"/>
  <c r="P6" i="12"/>
  <c r="P5" i="12" s="1"/>
  <c r="K15" i="1" s="1"/>
  <c r="V76" i="12"/>
  <c r="W76" i="12" s="1"/>
  <c r="V25" i="12"/>
  <c r="W25" i="12" s="1"/>
  <c r="V94" i="12"/>
  <c r="W94" i="12" s="1"/>
  <c r="V67" i="12"/>
  <c r="W67" i="12" s="1"/>
  <c r="W74" i="12"/>
  <c r="V74" i="12"/>
  <c r="V66" i="12"/>
  <c r="W66" i="12" s="1"/>
  <c r="V26" i="12"/>
  <c r="W26" i="12" s="1"/>
  <c r="V68" i="12"/>
  <c r="W68" i="12" s="1"/>
  <c r="V17" i="12"/>
  <c r="W17" i="12" s="1"/>
  <c r="V86" i="12"/>
  <c r="W86" i="12" s="1"/>
  <c r="V60" i="12"/>
  <c r="W60" i="12" s="1"/>
  <c r="V10" i="12"/>
  <c r="W10" i="12" s="1"/>
  <c r="V103" i="12"/>
  <c r="W103" i="12" s="1"/>
  <c r="W44" i="12"/>
  <c r="V44" i="12"/>
  <c r="V62" i="12"/>
  <c r="W62" i="12" s="1"/>
  <c r="V95" i="12"/>
  <c r="W95" i="12" s="1"/>
  <c r="V36" i="12"/>
  <c r="W36" i="12" s="1"/>
  <c r="V54" i="12"/>
  <c r="W54" i="12" s="1"/>
  <c r="V18" i="12"/>
  <c r="W18" i="12" s="1"/>
  <c r="V78" i="12"/>
  <c r="W78" i="12" s="1"/>
  <c r="V87" i="12"/>
  <c r="W87" i="12" s="1"/>
  <c r="V28" i="12"/>
  <c r="W28" i="12" s="1"/>
  <c r="V105" i="12"/>
  <c r="W105" i="12" s="1"/>
  <c r="V46" i="12"/>
  <c r="W46" i="12" s="1"/>
  <c r="V43" i="12"/>
  <c r="W43" i="12" s="1"/>
  <c r="W59" i="12"/>
  <c r="V59" i="12"/>
  <c r="V51" i="12"/>
  <c r="W51" i="12" s="1"/>
  <c r="W106" i="12"/>
  <c r="V106" i="12"/>
  <c r="V79" i="12"/>
  <c r="W79" i="12" s="1"/>
  <c r="V20" i="12"/>
  <c r="W20" i="12" s="1"/>
  <c r="V97" i="12"/>
  <c r="W97" i="12" s="1"/>
  <c r="V38" i="12"/>
  <c r="W38" i="12" s="1"/>
  <c r="V9" i="12"/>
  <c r="W9" i="12" s="1"/>
  <c r="V52" i="12"/>
  <c r="W52" i="12" s="1"/>
  <c r="V70" i="12"/>
  <c r="W70" i="12" s="1"/>
  <c r="V98" i="12"/>
  <c r="W98" i="12" s="1"/>
  <c r="V71" i="12"/>
  <c r="W71" i="12" s="1"/>
  <c r="V12" i="12"/>
  <c r="W12" i="12" s="1"/>
  <c r="V89" i="12"/>
  <c r="W89" i="12" s="1"/>
  <c r="V30" i="12"/>
  <c r="W30" i="12" s="1"/>
  <c r="V99" i="12"/>
  <c r="W99" i="12" s="1"/>
  <c r="V35" i="12"/>
  <c r="W35" i="12" s="1"/>
  <c r="V90" i="12"/>
  <c r="W90" i="12" s="1"/>
  <c r="W63" i="12"/>
  <c r="V63" i="12"/>
  <c r="V81" i="12"/>
  <c r="W81" i="12" s="1"/>
  <c r="V22" i="12"/>
  <c r="W22" i="12" s="1"/>
  <c r="V55" i="12"/>
  <c r="W55" i="12" s="1"/>
  <c r="Q821" i="11"/>
  <c r="Q791" i="11"/>
  <c r="Q138" i="11"/>
  <c r="P587" i="11"/>
  <c r="Q301" i="11"/>
  <c r="N6" i="11"/>
  <c r="Q587" i="11"/>
  <c r="Q937" i="11"/>
  <c r="Q932" i="11" s="1"/>
  <c r="Q355" i="11"/>
  <c r="Q858" i="11"/>
  <c r="P449" i="11"/>
  <c r="P301" i="11"/>
  <c r="Q485" i="11"/>
  <c r="Q484" i="11" s="1"/>
  <c r="P484" i="11"/>
  <c r="Q789" i="11"/>
  <c r="Q780" i="11" s="1"/>
  <c r="P355" i="11"/>
  <c r="Q110" i="11"/>
  <c r="Q109" i="11" s="1"/>
  <c r="P119" i="11"/>
  <c r="Q565" i="11"/>
  <c r="Q552" i="11" s="1"/>
  <c r="L6" i="11"/>
  <c r="Q902" i="11"/>
  <c r="Q879" i="11" s="1"/>
  <c r="Q13" i="11"/>
  <c r="Q687" i="11"/>
  <c r="Q686" i="11" s="1"/>
  <c r="P686" i="11"/>
  <c r="Q732" i="11"/>
  <c r="Q642" i="11"/>
  <c r="Q641" i="11" s="1"/>
  <c r="P641" i="11"/>
  <c r="P858" i="11"/>
  <c r="P13" i="11"/>
  <c r="P7" i="11" s="1"/>
  <c r="P180" i="11"/>
  <c r="P137" i="11" s="1"/>
  <c r="Q449" i="11"/>
  <c r="P821" i="11"/>
  <c r="Q180" i="11"/>
  <c r="Q538" i="11"/>
  <c r="Q534" i="11" s="1"/>
  <c r="Q69" i="11"/>
  <c r="J6" i="11"/>
  <c r="K12" i="1" s="1"/>
  <c r="Q432" i="10"/>
  <c r="Q286" i="10"/>
  <c r="Q285" i="10" s="1"/>
  <c r="P226" i="10"/>
  <c r="P628" i="10"/>
  <c r="Q629" i="10"/>
  <c r="Q628" i="10" s="1"/>
  <c r="P367" i="10"/>
  <c r="Q265" i="10"/>
  <c r="Q264" i="10" s="1"/>
  <c r="Q22" i="10"/>
  <c r="Q8" i="10" s="1"/>
  <c r="Q568" i="10"/>
  <c r="P81" i="10"/>
  <c r="Q335" i="10"/>
  <c r="Q550" i="10"/>
  <c r="Q208" i="10"/>
  <c r="Q207" i="10" s="1"/>
  <c r="Q624" i="10"/>
  <c r="Q620" i="10" s="1"/>
  <c r="Q227" i="10"/>
  <c r="Q226" i="10" s="1"/>
  <c r="Q82" i="10"/>
  <c r="Q81" i="10" s="1"/>
  <c r="P373" i="10"/>
  <c r="Q374" i="10"/>
  <c r="Q373" i="10" s="1"/>
  <c r="Q586" i="10"/>
  <c r="Q584" i="10" s="1"/>
  <c r="P505" i="10"/>
  <c r="P432" i="10"/>
  <c r="J7" i="10"/>
  <c r="J6" i="10" s="1"/>
  <c r="K11" i="1" s="1"/>
  <c r="Q318" i="10"/>
  <c r="Q505" i="10"/>
  <c r="Q22" i="9"/>
  <c r="Q7" i="9" s="1"/>
  <c r="Q6" i="9" s="1"/>
  <c r="P22" i="9"/>
  <c r="P7" i="9" s="1"/>
  <c r="P6" i="9" s="1"/>
  <c r="Q13" i="9"/>
  <c r="Q12" i="9" s="1"/>
  <c r="J7" i="9"/>
  <c r="J6" i="9" s="1"/>
  <c r="J25" i="1" s="1"/>
  <c r="Q99" i="8"/>
  <c r="Q8" i="8"/>
  <c r="P8" i="8"/>
  <c r="Q115" i="8"/>
  <c r="P99" i="8"/>
  <c r="Q19" i="8"/>
  <c r="Q164" i="8"/>
  <c r="Q163" i="8" s="1"/>
  <c r="P7" i="20" l="1"/>
  <c r="P6" i="20" s="1"/>
  <c r="P7" i="8"/>
  <c r="P6" i="8" s="1"/>
  <c r="P7" i="18"/>
  <c r="P6" i="18" s="1"/>
  <c r="Q7" i="10"/>
  <c r="Q6" i="10" s="1"/>
  <c r="P7" i="10"/>
  <c r="P6" i="10" s="1"/>
  <c r="Q7" i="20"/>
  <c r="Q6" i="20" s="1"/>
  <c r="Q7" i="19"/>
  <c r="Q6" i="19" s="1"/>
  <c r="Q7" i="17"/>
  <c r="Q6" i="17" s="1"/>
  <c r="W6" i="14"/>
  <c r="W5" i="14" s="1"/>
  <c r="V6" i="14"/>
  <c r="V5" i="14" s="1"/>
  <c r="V6" i="12"/>
  <c r="V5" i="12" s="1"/>
  <c r="W7" i="12"/>
  <c r="W6" i="12" s="1"/>
  <c r="W5" i="12" s="1"/>
  <c r="P6" i="11"/>
  <c r="Q7" i="11"/>
  <c r="Q137" i="11"/>
  <c r="Q7" i="8"/>
  <c r="Q6" i="8" s="1"/>
  <c r="Q6" i="11" l="1"/>
  <c r="N268" i="7" l="1"/>
  <c r="L268" i="7"/>
  <c r="J268" i="7"/>
  <c r="P268" i="7" s="1"/>
  <c r="Q268" i="7" s="1"/>
  <c r="N267" i="7"/>
  <c r="L267" i="7"/>
  <c r="J267" i="7"/>
  <c r="N266" i="7"/>
  <c r="L266" i="7"/>
  <c r="J266" i="7"/>
  <c r="N265" i="7"/>
  <c r="L265" i="7"/>
  <c r="J265" i="7"/>
  <c r="N264" i="7"/>
  <c r="L264" i="7"/>
  <c r="J264" i="7"/>
  <c r="N263" i="7"/>
  <c r="L263" i="7"/>
  <c r="N261" i="7"/>
  <c r="L261" i="7"/>
  <c r="J261" i="7"/>
  <c r="N260" i="7"/>
  <c r="L260" i="7"/>
  <c r="J260" i="7"/>
  <c r="N259" i="7"/>
  <c r="L259" i="7"/>
  <c r="J259" i="7"/>
  <c r="J249" i="7" s="1"/>
  <c r="P258" i="7"/>
  <c r="Q258" i="7" s="1"/>
  <c r="N258" i="7"/>
  <c r="L258" i="7"/>
  <c r="J258" i="7"/>
  <c r="N257" i="7"/>
  <c r="L257" i="7"/>
  <c r="J257" i="7"/>
  <c r="P257" i="7" s="1"/>
  <c r="Q257" i="7" s="1"/>
  <c r="N256" i="7"/>
  <c r="L256" i="7"/>
  <c r="J256" i="7"/>
  <c r="N255" i="7"/>
  <c r="L255" i="7"/>
  <c r="J255" i="7"/>
  <c r="N254" i="7"/>
  <c r="L254" i="7"/>
  <c r="J254" i="7"/>
  <c r="N253" i="7"/>
  <c r="L253" i="7"/>
  <c r="J253" i="7"/>
  <c r="N252" i="7"/>
  <c r="L252" i="7"/>
  <c r="L249" i="7" s="1"/>
  <c r="J252" i="7"/>
  <c r="N251" i="7"/>
  <c r="N249" i="7" s="1"/>
  <c r="L251" i="7"/>
  <c r="J251" i="7"/>
  <c r="P251" i="7" s="1"/>
  <c r="Q251" i="7" s="1"/>
  <c r="N250" i="7"/>
  <c r="L250" i="7"/>
  <c r="J250" i="7"/>
  <c r="P247" i="7"/>
  <c r="Q247" i="7" s="1"/>
  <c r="N247" i="7"/>
  <c r="L247" i="7"/>
  <c r="J247" i="7"/>
  <c r="N246" i="7"/>
  <c r="L246" i="7"/>
  <c r="J246" i="7"/>
  <c r="N245" i="7"/>
  <c r="L245" i="7"/>
  <c r="J245" i="7"/>
  <c r="P245" i="7" s="1"/>
  <c r="Q245" i="7" s="1"/>
  <c r="N244" i="7"/>
  <c r="L244" i="7"/>
  <c r="J244" i="7"/>
  <c r="N243" i="7"/>
  <c r="L243" i="7"/>
  <c r="J243" i="7"/>
  <c r="N242" i="7"/>
  <c r="L242" i="7"/>
  <c r="J242" i="7"/>
  <c r="N241" i="7"/>
  <c r="L241" i="7"/>
  <c r="J241" i="7"/>
  <c r="P241" i="7" s="1"/>
  <c r="Q241" i="7" s="1"/>
  <c r="N240" i="7"/>
  <c r="L240" i="7"/>
  <c r="J240" i="7"/>
  <c r="P240" i="7" s="1"/>
  <c r="Q240" i="7" s="1"/>
  <c r="N239" i="7"/>
  <c r="L239" i="7"/>
  <c r="J239" i="7"/>
  <c r="N238" i="7"/>
  <c r="N237" i="7" s="1"/>
  <c r="L238" i="7"/>
  <c r="L237" i="7" s="1"/>
  <c r="J238" i="7"/>
  <c r="J237" i="7" s="1"/>
  <c r="N235" i="7"/>
  <c r="L235" i="7"/>
  <c r="J235" i="7"/>
  <c r="N234" i="7"/>
  <c r="L234" i="7"/>
  <c r="J234" i="7"/>
  <c r="N233" i="7"/>
  <c r="L233" i="7"/>
  <c r="J233" i="7"/>
  <c r="P233" i="7" s="1"/>
  <c r="Q233" i="7" s="1"/>
  <c r="N232" i="7"/>
  <c r="L232" i="7"/>
  <c r="J232" i="7"/>
  <c r="N231" i="7"/>
  <c r="L231" i="7"/>
  <c r="J231" i="7"/>
  <c r="N230" i="7"/>
  <c r="L230" i="7"/>
  <c r="J230" i="7"/>
  <c r="P230" i="7" s="1"/>
  <c r="Q230" i="7" s="1"/>
  <c r="N229" i="7"/>
  <c r="L229" i="7"/>
  <c r="J229" i="7"/>
  <c r="N228" i="7"/>
  <c r="L228" i="7"/>
  <c r="J228" i="7"/>
  <c r="P228" i="7" s="1"/>
  <c r="Q228" i="7" s="1"/>
  <c r="N227" i="7"/>
  <c r="L227" i="7"/>
  <c r="J227" i="7"/>
  <c r="N226" i="7"/>
  <c r="L226" i="7"/>
  <c r="J226" i="7"/>
  <c r="N225" i="7"/>
  <c r="L225" i="7"/>
  <c r="J225" i="7"/>
  <c r="N224" i="7"/>
  <c r="L224" i="7"/>
  <c r="J224" i="7"/>
  <c r="P224" i="7" s="1"/>
  <c r="Q224" i="7" s="1"/>
  <c r="N223" i="7"/>
  <c r="L223" i="7"/>
  <c r="J223" i="7"/>
  <c r="N220" i="7"/>
  <c r="L220" i="7"/>
  <c r="J220" i="7"/>
  <c r="N219" i="7"/>
  <c r="N212" i="7" s="1"/>
  <c r="L219" i="7"/>
  <c r="J219" i="7"/>
  <c r="N216" i="7"/>
  <c r="L216" i="7"/>
  <c r="J216" i="7"/>
  <c r="P216" i="7" s="1"/>
  <c r="Q216" i="7" s="1"/>
  <c r="N213" i="7"/>
  <c r="L213" i="7"/>
  <c r="J213" i="7"/>
  <c r="L212" i="7"/>
  <c r="Q210" i="7"/>
  <c r="P210" i="7"/>
  <c r="N210" i="7"/>
  <c r="L210" i="7"/>
  <c r="J210" i="7"/>
  <c r="N209" i="7"/>
  <c r="L209" i="7"/>
  <c r="J209" i="7"/>
  <c r="N208" i="7"/>
  <c r="L208" i="7"/>
  <c r="J208" i="7"/>
  <c r="P207" i="7"/>
  <c r="N207" i="7"/>
  <c r="L207" i="7"/>
  <c r="J207" i="7"/>
  <c r="Q207" i="7" s="1"/>
  <c r="N206" i="7"/>
  <c r="L206" i="7"/>
  <c r="J206" i="7"/>
  <c r="N205" i="7"/>
  <c r="L205" i="7"/>
  <c r="J205" i="7"/>
  <c r="P205" i="7" s="1"/>
  <c r="Q205" i="7" s="1"/>
  <c r="N204" i="7"/>
  <c r="L204" i="7"/>
  <c r="J204" i="7"/>
  <c r="N203" i="7"/>
  <c r="L203" i="7"/>
  <c r="J203" i="7"/>
  <c r="N202" i="7"/>
  <c r="L202" i="7"/>
  <c r="J202" i="7"/>
  <c r="P201" i="7"/>
  <c r="Q201" i="7" s="1"/>
  <c r="N201" i="7"/>
  <c r="L201" i="7"/>
  <c r="J201" i="7"/>
  <c r="N200" i="7"/>
  <c r="L200" i="7"/>
  <c r="J200" i="7"/>
  <c r="N197" i="7"/>
  <c r="L197" i="7"/>
  <c r="J197" i="7"/>
  <c r="N196" i="7"/>
  <c r="L196" i="7"/>
  <c r="J196" i="7"/>
  <c r="N195" i="7"/>
  <c r="L195" i="7"/>
  <c r="J195" i="7"/>
  <c r="P195" i="7" s="1"/>
  <c r="Q195" i="7" s="1"/>
  <c r="N194" i="7"/>
  <c r="L194" i="7"/>
  <c r="J194" i="7"/>
  <c r="N193" i="7"/>
  <c r="L193" i="7"/>
  <c r="J193" i="7"/>
  <c r="N192" i="7"/>
  <c r="L192" i="7"/>
  <c r="J192" i="7"/>
  <c r="N191" i="7"/>
  <c r="L191" i="7"/>
  <c r="J191" i="7"/>
  <c r="N190" i="7"/>
  <c r="L190" i="7"/>
  <c r="J190" i="7"/>
  <c r="N189" i="7"/>
  <c r="L189" i="7"/>
  <c r="J189" i="7"/>
  <c r="N188" i="7"/>
  <c r="L188" i="7"/>
  <c r="J188" i="7"/>
  <c r="N187" i="7"/>
  <c r="L187" i="7"/>
  <c r="J187" i="7"/>
  <c r="P187" i="7" s="1"/>
  <c r="Q187" i="7" s="1"/>
  <c r="Q186" i="7"/>
  <c r="P186" i="7"/>
  <c r="N186" i="7"/>
  <c r="L186" i="7"/>
  <c r="J186" i="7"/>
  <c r="N185" i="7"/>
  <c r="L185" i="7"/>
  <c r="J185" i="7"/>
  <c r="N184" i="7"/>
  <c r="L184" i="7"/>
  <c r="J184" i="7"/>
  <c r="N183" i="7"/>
  <c r="L183" i="7"/>
  <c r="J183" i="7"/>
  <c r="P183" i="7" s="1"/>
  <c r="Q183" i="7" s="1"/>
  <c r="N182" i="7"/>
  <c r="L182" i="7"/>
  <c r="J182" i="7"/>
  <c r="N181" i="7"/>
  <c r="L181" i="7"/>
  <c r="J181" i="7"/>
  <c r="N180" i="7"/>
  <c r="L180" i="7"/>
  <c r="J180" i="7"/>
  <c r="N179" i="7"/>
  <c r="L179" i="7"/>
  <c r="J179" i="7"/>
  <c r="P179" i="7" s="1"/>
  <c r="Q179" i="7" s="1"/>
  <c r="N178" i="7"/>
  <c r="L178" i="7"/>
  <c r="J178" i="7"/>
  <c r="N177" i="7"/>
  <c r="L177" i="7"/>
  <c r="J177" i="7"/>
  <c r="N174" i="7"/>
  <c r="L174" i="7"/>
  <c r="J174" i="7"/>
  <c r="P174" i="7" s="1"/>
  <c r="Q174" i="7" s="1"/>
  <c r="N173" i="7"/>
  <c r="L173" i="7"/>
  <c r="J173" i="7"/>
  <c r="N172" i="7"/>
  <c r="L172" i="7"/>
  <c r="J172" i="7"/>
  <c r="N168" i="7"/>
  <c r="L168" i="7"/>
  <c r="J168" i="7"/>
  <c r="N163" i="7"/>
  <c r="L163" i="7"/>
  <c r="J163" i="7"/>
  <c r="N158" i="7"/>
  <c r="L158" i="7"/>
  <c r="J158" i="7"/>
  <c r="P158" i="7" s="1"/>
  <c r="Q158" i="7" s="1"/>
  <c r="N153" i="7"/>
  <c r="L153" i="7"/>
  <c r="J153" i="7"/>
  <c r="N152" i="7"/>
  <c r="L152" i="7"/>
  <c r="J152" i="7"/>
  <c r="N151" i="7"/>
  <c r="L151" i="7"/>
  <c r="J151" i="7"/>
  <c r="N150" i="7"/>
  <c r="N148" i="7" s="1"/>
  <c r="L150" i="7"/>
  <c r="L148" i="7" s="1"/>
  <c r="J150" i="7"/>
  <c r="P150" i="7" s="1"/>
  <c r="N149" i="7"/>
  <c r="L149" i="7"/>
  <c r="J149" i="7"/>
  <c r="N146" i="7"/>
  <c r="L146" i="7"/>
  <c r="J146" i="7"/>
  <c r="N145" i="7"/>
  <c r="L145" i="7"/>
  <c r="J145" i="7"/>
  <c r="N144" i="7"/>
  <c r="L144" i="7"/>
  <c r="J144" i="7"/>
  <c r="N143" i="7"/>
  <c r="L143" i="7"/>
  <c r="J143" i="7"/>
  <c r="N142" i="7"/>
  <c r="L142" i="7"/>
  <c r="J142" i="7"/>
  <c r="P142" i="7" s="1"/>
  <c r="Q142" i="7" s="1"/>
  <c r="N141" i="7"/>
  <c r="L141" i="7"/>
  <c r="J141" i="7"/>
  <c r="N140" i="7"/>
  <c r="L140" i="7"/>
  <c r="J140" i="7"/>
  <c r="N139" i="7"/>
  <c r="L139" i="7"/>
  <c r="J139" i="7"/>
  <c r="P139" i="7" s="1"/>
  <c r="Q139" i="7" s="1"/>
  <c r="N138" i="7"/>
  <c r="L138" i="7"/>
  <c r="J138" i="7"/>
  <c r="N137" i="7"/>
  <c r="L137" i="7"/>
  <c r="J137" i="7"/>
  <c r="P137" i="7" s="1"/>
  <c r="Q137" i="7" s="1"/>
  <c r="N136" i="7"/>
  <c r="L136" i="7"/>
  <c r="J136" i="7"/>
  <c r="N135" i="7"/>
  <c r="L135" i="7"/>
  <c r="J135" i="7"/>
  <c r="P134" i="7"/>
  <c r="N134" i="7"/>
  <c r="L134" i="7"/>
  <c r="J134" i="7"/>
  <c r="N133" i="7"/>
  <c r="L133" i="7"/>
  <c r="J133" i="7"/>
  <c r="P133" i="7" s="1"/>
  <c r="Q133" i="7" s="1"/>
  <c r="N132" i="7"/>
  <c r="L132" i="7"/>
  <c r="J132" i="7"/>
  <c r="N131" i="7"/>
  <c r="L131" i="7"/>
  <c r="J131" i="7"/>
  <c r="N130" i="7"/>
  <c r="L130" i="7"/>
  <c r="J130" i="7"/>
  <c r="N129" i="7"/>
  <c r="L129" i="7"/>
  <c r="J129" i="7"/>
  <c r="N126" i="7"/>
  <c r="L126" i="7"/>
  <c r="J126" i="7"/>
  <c r="N125" i="7"/>
  <c r="L125" i="7"/>
  <c r="J125" i="7"/>
  <c r="N122" i="7"/>
  <c r="L122" i="7"/>
  <c r="J122" i="7"/>
  <c r="P122" i="7" s="1"/>
  <c r="Q122" i="7" s="1"/>
  <c r="N119" i="7"/>
  <c r="L119" i="7"/>
  <c r="J119" i="7"/>
  <c r="N116" i="7"/>
  <c r="L116" i="7"/>
  <c r="J116" i="7"/>
  <c r="N112" i="7"/>
  <c r="L112" i="7"/>
  <c r="J112" i="7"/>
  <c r="N109" i="7"/>
  <c r="L109" i="7"/>
  <c r="J109" i="7"/>
  <c r="N106" i="7"/>
  <c r="L106" i="7"/>
  <c r="J106" i="7"/>
  <c r="P106" i="7" s="1"/>
  <c r="Q106" i="7" s="1"/>
  <c r="N103" i="7"/>
  <c r="L103" i="7"/>
  <c r="J103" i="7"/>
  <c r="N100" i="7"/>
  <c r="L100" i="7"/>
  <c r="J100" i="7"/>
  <c r="P97" i="7"/>
  <c r="N97" i="7"/>
  <c r="L97" i="7"/>
  <c r="J97" i="7"/>
  <c r="N94" i="7"/>
  <c r="L94" i="7"/>
  <c r="J94" i="7"/>
  <c r="P94" i="7" s="1"/>
  <c r="Q94" i="7" s="1"/>
  <c r="N91" i="7"/>
  <c r="L91" i="7"/>
  <c r="J91" i="7"/>
  <c r="P91" i="7" s="1"/>
  <c r="Q91" i="7" s="1"/>
  <c r="N88" i="7"/>
  <c r="L88" i="7"/>
  <c r="J88" i="7"/>
  <c r="N85" i="7"/>
  <c r="N84" i="7" s="1"/>
  <c r="L85" i="7"/>
  <c r="L84" i="7" s="1"/>
  <c r="J85" i="7"/>
  <c r="P82" i="7"/>
  <c r="N82" i="7"/>
  <c r="L82" i="7"/>
  <c r="J82" i="7"/>
  <c r="N81" i="7"/>
  <c r="L81" i="7"/>
  <c r="J81" i="7"/>
  <c r="N78" i="7"/>
  <c r="L78" i="7"/>
  <c r="J78" i="7"/>
  <c r="P78" i="7" s="1"/>
  <c r="Q78" i="7" s="1"/>
  <c r="N77" i="7"/>
  <c r="L77" i="7"/>
  <c r="J77" i="7"/>
  <c r="N76" i="7"/>
  <c r="N74" i="7" s="1"/>
  <c r="L76" i="7"/>
  <c r="J76" i="7"/>
  <c r="J74" i="7" s="1"/>
  <c r="Q75" i="7"/>
  <c r="P75" i="7"/>
  <c r="N75" i="7"/>
  <c r="L75" i="7"/>
  <c r="L74" i="7" s="1"/>
  <c r="J75" i="7"/>
  <c r="N67" i="7"/>
  <c r="L67" i="7"/>
  <c r="L66" i="7" s="1"/>
  <c r="J67" i="7"/>
  <c r="P67" i="7" s="1"/>
  <c r="N66" i="7"/>
  <c r="J66" i="7"/>
  <c r="N64" i="7"/>
  <c r="L64" i="7"/>
  <c r="J64" i="7"/>
  <c r="N63" i="7"/>
  <c r="L63" i="7"/>
  <c r="J63" i="7"/>
  <c r="P60" i="7"/>
  <c r="Q60" i="7" s="1"/>
  <c r="N60" i="7"/>
  <c r="L60" i="7"/>
  <c r="J60" i="7"/>
  <c r="N59" i="7"/>
  <c r="L59" i="7"/>
  <c r="J59" i="7"/>
  <c r="P59" i="7" s="1"/>
  <c r="Q59" i="7" s="1"/>
  <c r="N58" i="7"/>
  <c r="L58" i="7"/>
  <c r="J58" i="7"/>
  <c r="N57" i="7"/>
  <c r="N54" i="7" s="1"/>
  <c r="L57" i="7"/>
  <c r="J57" i="7"/>
  <c r="N56" i="7"/>
  <c r="L56" i="7"/>
  <c r="J56" i="7"/>
  <c r="J54" i="7" s="1"/>
  <c r="P55" i="7"/>
  <c r="Q55" i="7" s="1"/>
  <c r="N55" i="7"/>
  <c r="L55" i="7"/>
  <c r="J55" i="7"/>
  <c r="L54" i="7"/>
  <c r="N50" i="7"/>
  <c r="N49" i="7" s="1"/>
  <c r="L50" i="7"/>
  <c r="J50" i="7"/>
  <c r="L49" i="7"/>
  <c r="J49" i="7"/>
  <c r="N42" i="7"/>
  <c r="N41" i="7" s="1"/>
  <c r="L42" i="7"/>
  <c r="J42" i="7"/>
  <c r="J41" i="7" s="1"/>
  <c r="L41" i="7"/>
  <c r="N37" i="7"/>
  <c r="L37" i="7"/>
  <c r="J37" i="7"/>
  <c r="N34" i="7"/>
  <c r="L34" i="7"/>
  <c r="J34" i="7"/>
  <c r="P34" i="7" s="1"/>
  <c r="Q34" i="7" s="1"/>
  <c r="N28" i="7"/>
  <c r="L28" i="7"/>
  <c r="J28" i="7"/>
  <c r="N22" i="7"/>
  <c r="L22" i="7"/>
  <c r="J22" i="7"/>
  <c r="P19" i="7"/>
  <c r="N19" i="7"/>
  <c r="L19" i="7"/>
  <c r="J19" i="7"/>
  <c r="N16" i="7"/>
  <c r="L16" i="7"/>
  <c r="J16" i="7"/>
  <c r="P16" i="7" s="1"/>
  <c r="Q16" i="7" s="1"/>
  <c r="N15" i="7"/>
  <c r="L15" i="7"/>
  <c r="J15" i="7"/>
  <c r="P15" i="7" s="1"/>
  <c r="Q15" i="7" s="1"/>
  <c r="N9" i="7"/>
  <c r="L9" i="7"/>
  <c r="J9" i="7"/>
  <c r="N8" i="7"/>
  <c r="L8" i="7"/>
  <c r="L7" i="7" s="1"/>
  <c r="L6" i="7" s="1"/>
  <c r="I145" i="5"/>
  <c r="I144" i="5"/>
  <c r="I143" i="5"/>
  <c r="I142" i="5"/>
  <c r="I141" i="5"/>
  <c r="I140" i="5"/>
  <c r="G140" i="5"/>
  <c r="I139" i="5"/>
  <c r="G139" i="5"/>
  <c r="I138" i="5"/>
  <c r="G138" i="5"/>
  <c r="I137" i="5"/>
  <c r="G137" i="5"/>
  <c r="I136" i="5"/>
  <c r="G136" i="5"/>
  <c r="I135" i="5"/>
  <c r="G135" i="5"/>
  <c r="I134" i="5"/>
  <c r="G134" i="5"/>
  <c r="I133" i="5"/>
  <c r="G133" i="5"/>
  <c r="I132" i="5"/>
  <c r="G132" i="5"/>
  <c r="A132" i="5"/>
  <c r="A133" i="5" s="1"/>
  <c r="A134" i="5" s="1"/>
  <c r="A135" i="5" s="1"/>
  <c r="A136" i="5" s="1"/>
  <c r="A137" i="5" s="1"/>
  <c r="A138" i="5" s="1"/>
  <c r="A139" i="5" s="1"/>
  <c r="A140" i="5" s="1"/>
  <c r="A141" i="5" s="1"/>
  <c r="A142" i="5" s="1"/>
  <c r="A143" i="5" s="1"/>
  <c r="A144" i="5" s="1"/>
  <c r="A145" i="5" s="1"/>
  <c r="A146" i="5" s="1"/>
  <c r="A147" i="5" s="1"/>
  <c r="I125" i="5"/>
  <c r="I124" i="5"/>
  <c r="I123" i="5"/>
  <c r="I122" i="5"/>
  <c r="I121" i="5"/>
  <c r="I120" i="5"/>
  <c r="I119" i="5"/>
  <c r="I118" i="5"/>
  <c r="G118" i="5"/>
  <c r="G126" i="5" s="1"/>
  <c r="I117" i="5"/>
  <c r="G117" i="5"/>
  <c r="I116" i="5"/>
  <c r="G116" i="5"/>
  <c r="I115" i="5"/>
  <c r="G115" i="5"/>
  <c r="I114" i="5"/>
  <c r="G114" i="5"/>
  <c r="I113" i="5"/>
  <c r="G113" i="5"/>
  <c r="A113" i="5"/>
  <c r="A114" i="5" s="1"/>
  <c r="A115" i="5" s="1"/>
  <c r="A116" i="5" s="1"/>
  <c r="A117" i="5" s="1"/>
  <c r="A118" i="5" s="1"/>
  <c r="A119" i="5" s="1"/>
  <c r="A120" i="5" s="1"/>
  <c r="A121" i="5" s="1"/>
  <c r="A122" i="5" s="1"/>
  <c r="A123" i="5" s="1"/>
  <c r="A124" i="5" s="1"/>
  <c r="A125" i="5" s="1"/>
  <c r="A126" i="5" s="1"/>
  <c r="A127" i="5" s="1"/>
  <c r="I112" i="5"/>
  <c r="G112" i="5"/>
  <c r="A112" i="5"/>
  <c r="I106" i="5"/>
  <c r="I105" i="5"/>
  <c r="I104" i="5"/>
  <c r="I103" i="5"/>
  <c r="I102" i="5"/>
  <c r="I101" i="5"/>
  <c r="I100" i="5"/>
  <c r="I99" i="5"/>
  <c r="I98" i="5"/>
  <c r="G98" i="5"/>
  <c r="I97" i="5"/>
  <c r="G97" i="5"/>
  <c r="I96" i="5"/>
  <c r="G96" i="5"/>
  <c r="I95" i="5"/>
  <c r="G95" i="5"/>
  <c r="I94" i="5"/>
  <c r="G94" i="5"/>
  <c r="I93" i="5"/>
  <c r="G93" i="5"/>
  <c r="I92" i="5"/>
  <c r="G92" i="5"/>
  <c r="I91" i="5"/>
  <c r="G91" i="5"/>
  <c r="I90" i="5"/>
  <c r="G90" i="5"/>
  <c r="I89" i="5"/>
  <c r="G89" i="5"/>
  <c r="I88" i="5"/>
  <c r="G88" i="5"/>
  <c r="I87" i="5"/>
  <c r="G87" i="5"/>
  <c r="I86" i="5"/>
  <c r="G86" i="5"/>
  <c r="I85" i="5"/>
  <c r="G85" i="5"/>
  <c r="I84" i="5"/>
  <c r="G84" i="5"/>
  <c r="I83" i="5"/>
  <c r="G83" i="5"/>
  <c r="I82" i="5"/>
  <c r="G82" i="5"/>
  <c r="I81" i="5"/>
  <c r="G81" i="5"/>
  <c r="I80" i="5"/>
  <c r="G80" i="5"/>
  <c r="A80" i="5"/>
  <c r="A81" i="5" s="1"/>
  <c r="A82" i="5" s="1"/>
  <c r="A83" i="5" s="1"/>
  <c r="A84" i="5" s="1"/>
  <c r="A85" i="5" s="1"/>
  <c r="A86" i="5" s="1"/>
  <c r="A87" i="5" s="1"/>
  <c r="A88" i="5" s="1"/>
  <c r="A89" i="5" s="1"/>
  <c r="A90" i="5" s="1"/>
  <c r="A91" i="5" s="1"/>
  <c r="A92" i="5" s="1"/>
  <c r="A93" i="5" s="1"/>
  <c r="A94" i="5" s="1"/>
  <c r="A95" i="5" s="1"/>
  <c r="A96" i="5" s="1"/>
  <c r="A97" i="5" s="1"/>
  <c r="A98" i="5" s="1"/>
  <c r="A99" i="5" s="1"/>
  <c r="A100" i="5" s="1"/>
  <c r="A101" i="5" s="1"/>
  <c r="A102" i="5" s="1"/>
  <c r="A103" i="5" s="1"/>
  <c r="A104" i="5" s="1"/>
  <c r="A105" i="5" s="1"/>
  <c r="A106" i="5" s="1"/>
  <c r="A107" i="5" s="1"/>
  <c r="A108" i="5" s="1"/>
  <c r="I79" i="5"/>
  <c r="G79" i="5"/>
  <c r="A79" i="5"/>
  <c r="I78" i="5"/>
  <c r="G78" i="5"/>
  <c r="A78" i="5"/>
  <c r="I72" i="5"/>
  <c r="I71" i="5"/>
  <c r="I70" i="5"/>
  <c r="I69" i="5"/>
  <c r="I68" i="5"/>
  <c r="G68" i="5"/>
  <c r="I67" i="5"/>
  <c r="I66" i="5"/>
  <c r="I65" i="5"/>
  <c r="I64" i="5"/>
  <c r="G64" i="5"/>
  <c r="I63" i="5"/>
  <c r="G63" i="5"/>
  <c r="I62" i="5"/>
  <c r="G62" i="5"/>
  <c r="I61" i="5"/>
  <c r="G61" i="5"/>
  <c r="I60" i="5"/>
  <c r="G60" i="5"/>
  <c r="I59" i="5"/>
  <c r="G59" i="5"/>
  <c r="I58" i="5"/>
  <c r="G58" i="5"/>
  <c r="I57" i="5"/>
  <c r="G57" i="5"/>
  <c r="I56" i="5"/>
  <c r="G56" i="5"/>
  <c r="I55" i="5"/>
  <c r="G55" i="5"/>
  <c r="I54" i="5"/>
  <c r="G54" i="5"/>
  <c r="I53" i="5"/>
  <c r="G53" i="5"/>
  <c r="I52" i="5"/>
  <c r="G52" i="5"/>
  <c r="I51" i="5"/>
  <c r="G51" i="5"/>
  <c r="I50" i="5"/>
  <c r="G50" i="5"/>
  <c r="I49" i="5"/>
  <c r="G49" i="5"/>
  <c r="I48" i="5"/>
  <c r="G48" i="5"/>
  <c r="I47" i="5"/>
  <c r="G47" i="5"/>
  <c r="I46" i="5"/>
  <c r="G46" i="5"/>
  <c r="I45" i="5"/>
  <c r="G45" i="5"/>
  <c r="I44" i="5"/>
  <c r="I43" i="5"/>
  <c r="G43" i="5"/>
  <c r="I42" i="5"/>
  <c r="I41" i="5"/>
  <c r="G41" i="5"/>
  <c r="I40" i="5"/>
  <c r="G40" i="5"/>
  <c r="I39" i="5"/>
  <c r="G39" i="5"/>
  <c r="I38" i="5"/>
  <c r="G38" i="5"/>
  <c r="I37" i="5"/>
  <c r="G37" i="5"/>
  <c r="I36" i="5"/>
  <c r="I35" i="5"/>
  <c r="G35" i="5"/>
  <c r="I34" i="5"/>
  <c r="G34" i="5"/>
  <c r="I33" i="5"/>
  <c r="G33" i="5"/>
  <c r="I32" i="5"/>
  <c r="G32" i="5"/>
  <c r="I31" i="5"/>
  <c r="G31" i="5"/>
  <c r="I30" i="5"/>
  <c r="G30" i="5"/>
  <c r="I29" i="5"/>
  <c r="G29" i="5"/>
  <c r="I28" i="5"/>
  <c r="G28" i="5"/>
  <c r="I27" i="5"/>
  <c r="G27" i="5"/>
  <c r="I26" i="5"/>
  <c r="G26" i="5"/>
  <c r="I25" i="5"/>
  <c r="G25" i="5"/>
  <c r="I24" i="5"/>
  <c r="G24" i="5"/>
  <c r="I23" i="5"/>
  <c r="G23" i="5"/>
  <c r="I22" i="5"/>
  <c r="G22" i="5"/>
  <c r="I21" i="5"/>
  <c r="G21" i="5"/>
  <c r="I20" i="5"/>
  <c r="G20" i="5"/>
  <c r="A20" i="5"/>
  <c r="A21" i="5" s="1"/>
  <c r="A22" i="5" s="1"/>
  <c r="A23" i="5" s="1"/>
  <c r="A24" i="5" s="1"/>
  <c r="A25" i="5" s="1"/>
  <c r="A26" i="5" s="1"/>
  <c r="A27" i="5" s="1"/>
  <c r="A28" i="5" s="1"/>
  <c r="A29" i="5" s="1"/>
  <c r="A30" i="5" s="1"/>
  <c r="A31" i="5" s="1"/>
  <c r="A32" i="5" s="1"/>
  <c r="A33" i="5" s="1"/>
  <c r="A34" i="5" s="1"/>
  <c r="A35" i="5" s="1"/>
  <c r="A36" i="5" s="1"/>
  <c r="A37" i="5" s="1"/>
  <c r="A38" i="5" s="1"/>
  <c r="A39" i="5" s="1"/>
  <c r="A40" i="5" s="1"/>
  <c r="A41" i="5" s="1"/>
  <c r="A42" i="5" s="1"/>
  <c r="A43" i="5" s="1"/>
  <c r="A44" i="5" s="1"/>
  <c r="A45" i="5" s="1"/>
  <c r="A46" i="5" s="1"/>
  <c r="A47" i="5" s="1"/>
  <c r="A48" i="5" s="1"/>
  <c r="A49" i="5" s="1"/>
  <c r="A50" i="5" s="1"/>
  <c r="A51" i="5" s="1"/>
  <c r="A52" i="5" s="1"/>
  <c r="A53" i="5" s="1"/>
  <c r="A54" i="5" s="1"/>
  <c r="A55" i="5" s="1"/>
  <c r="A56" i="5" s="1"/>
  <c r="A57" i="5" s="1"/>
  <c r="A58" i="5" s="1"/>
  <c r="A59" i="5" s="1"/>
  <c r="A60" i="5" s="1"/>
  <c r="A61" i="5" s="1"/>
  <c r="A62" i="5" s="1"/>
  <c r="A63" i="5" s="1"/>
  <c r="A64" i="5" s="1"/>
  <c r="A65" i="5" s="1"/>
  <c r="A66" i="5" s="1"/>
  <c r="A67" i="5" s="1"/>
  <c r="A68" i="5" s="1"/>
  <c r="A69" i="5" s="1"/>
  <c r="A70" i="5" s="1"/>
  <c r="A71" i="5" s="1"/>
  <c r="A72" i="5" s="1"/>
  <c r="A73" i="5" s="1"/>
  <c r="A74" i="5" s="1"/>
  <c r="A9" i="5"/>
  <c r="A10" i="5" s="1"/>
  <c r="A11" i="5" s="1"/>
  <c r="A12" i="5" s="1"/>
  <c r="N35" i="4"/>
  <c r="T35" i="4" s="1"/>
  <c r="T34" i="4"/>
  <c r="N34" i="4"/>
  <c r="R34" i="4" s="1"/>
  <c r="T33" i="4"/>
  <c r="R33" i="4"/>
  <c r="P33" i="4"/>
  <c r="N33" i="4"/>
  <c r="R32" i="4"/>
  <c r="N32" i="4"/>
  <c r="T32" i="4" s="1"/>
  <c r="N31" i="4"/>
  <c r="T31" i="4" s="1"/>
  <c r="T30" i="4"/>
  <c r="R30" i="4"/>
  <c r="P30" i="4"/>
  <c r="V30" i="4" s="1"/>
  <c r="W30" i="4" s="1"/>
  <c r="N30" i="4"/>
  <c r="V29" i="4"/>
  <c r="P29" i="4"/>
  <c r="N29" i="4"/>
  <c r="T29" i="4" s="1"/>
  <c r="N28" i="4"/>
  <c r="P28" i="4" s="1"/>
  <c r="N27" i="4"/>
  <c r="T27" i="4" s="1"/>
  <c r="T26" i="4"/>
  <c r="N26" i="4"/>
  <c r="R26" i="4" s="1"/>
  <c r="T25" i="4"/>
  <c r="R25" i="4"/>
  <c r="P25" i="4"/>
  <c r="N25" i="4"/>
  <c r="R24" i="4"/>
  <c r="N24" i="4"/>
  <c r="T24" i="4" s="1"/>
  <c r="N23" i="4"/>
  <c r="T23" i="4" s="1"/>
  <c r="T22" i="4"/>
  <c r="R22" i="4"/>
  <c r="P22" i="4"/>
  <c r="V22" i="4" s="1"/>
  <c r="W22" i="4" s="1"/>
  <c r="N22" i="4"/>
  <c r="V21" i="4"/>
  <c r="P21" i="4"/>
  <c r="N21" i="4"/>
  <c r="T21" i="4" s="1"/>
  <c r="N20" i="4"/>
  <c r="P20" i="4" s="1"/>
  <c r="N19" i="4"/>
  <c r="T19" i="4" s="1"/>
  <c r="T18" i="4"/>
  <c r="R18" i="4"/>
  <c r="N18" i="4"/>
  <c r="P18" i="4" s="1"/>
  <c r="T17" i="4"/>
  <c r="R17" i="4"/>
  <c r="P17" i="4"/>
  <c r="N17" i="4"/>
  <c r="R16" i="4"/>
  <c r="N16" i="4"/>
  <c r="T16" i="4" s="1"/>
  <c r="N15" i="4"/>
  <c r="T15" i="4" s="1"/>
  <c r="T14" i="4"/>
  <c r="R14" i="4"/>
  <c r="P14" i="4"/>
  <c r="V14" i="4" s="1"/>
  <c r="W14" i="4" s="1"/>
  <c r="N14" i="4"/>
  <c r="N13" i="4"/>
  <c r="T13" i="4" s="1"/>
  <c r="N12" i="4"/>
  <c r="P12" i="4" s="1"/>
  <c r="N11" i="4"/>
  <c r="T11" i="4" s="1"/>
  <c r="T10" i="4"/>
  <c r="R10" i="4"/>
  <c r="N10" i="4"/>
  <c r="P10" i="4" s="1"/>
  <c r="T9" i="4"/>
  <c r="R9" i="4"/>
  <c r="P9" i="4"/>
  <c r="N9" i="4"/>
  <c r="R8" i="4"/>
  <c r="N8" i="4"/>
  <c r="T8" i="4" s="1"/>
  <c r="N7" i="4"/>
  <c r="T7" i="4" s="1"/>
  <c r="T129" i="3"/>
  <c r="R129" i="3"/>
  <c r="P129" i="3"/>
  <c r="V129" i="3" s="1"/>
  <c r="W129" i="3" s="1"/>
  <c r="N129" i="3"/>
  <c r="T128" i="3"/>
  <c r="N128" i="3"/>
  <c r="R128" i="3" s="1"/>
  <c r="T127" i="3"/>
  <c r="R127" i="3"/>
  <c r="P127" i="3"/>
  <c r="N127" i="3"/>
  <c r="T126" i="3"/>
  <c r="P126" i="3"/>
  <c r="V126" i="3" s="1"/>
  <c r="W126" i="3" s="1"/>
  <c r="N126" i="3"/>
  <c r="R126" i="3" s="1"/>
  <c r="R125" i="3"/>
  <c r="N125" i="3"/>
  <c r="T125" i="3" s="1"/>
  <c r="P124" i="3"/>
  <c r="V124" i="3" s="1"/>
  <c r="W124" i="3" s="1"/>
  <c r="N124" i="3"/>
  <c r="T124" i="3" s="1"/>
  <c r="T123" i="3"/>
  <c r="R123" i="3"/>
  <c r="P123" i="3"/>
  <c r="N123" i="3"/>
  <c r="R122" i="3"/>
  <c r="P122" i="3"/>
  <c r="N122" i="3"/>
  <c r="T122" i="3" s="1"/>
  <c r="T121" i="3"/>
  <c r="R121" i="3"/>
  <c r="P121" i="3"/>
  <c r="V121" i="3" s="1"/>
  <c r="W121" i="3" s="1"/>
  <c r="N121" i="3"/>
  <c r="T120" i="3"/>
  <c r="N120" i="3"/>
  <c r="R120" i="3" s="1"/>
  <c r="T119" i="3"/>
  <c r="R119" i="3"/>
  <c r="P119" i="3"/>
  <c r="V119" i="3" s="1"/>
  <c r="N119" i="3"/>
  <c r="V118" i="3"/>
  <c r="W118" i="3" s="1"/>
  <c r="T118" i="3"/>
  <c r="P118" i="3"/>
  <c r="N118" i="3"/>
  <c r="R118" i="3" s="1"/>
  <c r="R115" i="3"/>
  <c r="N115" i="3"/>
  <c r="T115" i="3" s="1"/>
  <c r="N114" i="3"/>
  <c r="T114" i="3" s="1"/>
  <c r="T113" i="3"/>
  <c r="R113" i="3"/>
  <c r="P113" i="3"/>
  <c r="N113" i="3"/>
  <c r="R112" i="3"/>
  <c r="P112" i="3"/>
  <c r="N112" i="3"/>
  <c r="T112" i="3" s="1"/>
  <c r="T111" i="3"/>
  <c r="R111" i="3"/>
  <c r="P111" i="3"/>
  <c r="V111" i="3" s="1"/>
  <c r="W111" i="3" s="1"/>
  <c r="N111" i="3"/>
  <c r="T110" i="3"/>
  <c r="N110" i="3"/>
  <c r="R110" i="3" s="1"/>
  <c r="V109" i="3"/>
  <c r="T109" i="3"/>
  <c r="R109" i="3"/>
  <c r="P109" i="3"/>
  <c r="N109" i="3"/>
  <c r="V108" i="3"/>
  <c r="W108" i="3" s="1"/>
  <c r="T108" i="3"/>
  <c r="P108" i="3"/>
  <c r="N108" i="3"/>
  <c r="R108" i="3" s="1"/>
  <c r="R107" i="3"/>
  <c r="N107" i="3"/>
  <c r="T107" i="3" s="1"/>
  <c r="N106" i="3"/>
  <c r="T106" i="3" s="1"/>
  <c r="T105" i="3"/>
  <c r="R105" i="3"/>
  <c r="P105" i="3"/>
  <c r="N105" i="3"/>
  <c r="R104" i="3"/>
  <c r="P104" i="3"/>
  <c r="N104" i="3"/>
  <c r="T104" i="3" s="1"/>
  <c r="T103" i="3"/>
  <c r="R103" i="3"/>
  <c r="P103" i="3"/>
  <c r="V103" i="3" s="1"/>
  <c r="W103" i="3" s="1"/>
  <c r="N103" i="3"/>
  <c r="T102" i="3"/>
  <c r="N102" i="3"/>
  <c r="R102" i="3" s="1"/>
  <c r="T101" i="3"/>
  <c r="R101" i="3"/>
  <c r="P101" i="3"/>
  <c r="V101" i="3" s="1"/>
  <c r="N101" i="3"/>
  <c r="T100" i="3"/>
  <c r="P100" i="3"/>
  <c r="N100" i="3"/>
  <c r="R100" i="3" s="1"/>
  <c r="R99" i="3"/>
  <c r="N99" i="3"/>
  <c r="T99" i="3" s="1"/>
  <c r="N98" i="3"/>
  <c r="T98" i="3" s="1"/>
  <c r="T97" i="3"/>
  <c r="R97" i="3"/>
  <c r="P97" i="3"/>
  <c r="N97" i="3"/>
  <c r="R96" i="3"/>
  <c r="P96" i="3"/>
  <c r="N96" i="3"/>
  <c r="T96" i="3" s="1"/>
  <c r="T95" i="3"/>
  <c r="R95" i="3"/>
  <c r="P95" i="3"/>
  <c r="V95" i="3" s="1"/>
  <c r="W95" i="3" s="1"/>
  <c r="N95" i="3"/>
  <c r="T94" i="3"/>
  <c r="N94" i="3"/>
  <c r="R94" i="3" s="1"/>
  <c r="T93" i="3"/>
  <c r="R93" i="3"/>
  <c r="P93" i="3"/>
  <c r="N93" i="3"/>
  <c r="T92" i="3"/>
  <c r="P92" i="3"/>
  <c r="N92" i="3"/>
  <c r="R92" i="3" s="1"/>
  <c r="R91" i="3"/>
  <c r="N91" i="3"/>
  <c r="T91" i="3" s="1"/>
  <c r="N90" i="3"/>
  <c r="T90" i="3" s="1"/>
  <c r="T89" i="3"/>
  <c r="R89" i="3"/>
  <c r="P89" i="3"/>
  <c r="N89" i="3"/>
  <c r="R88" i="3"/>
  <c r="P88" i="3"/>
  <c r="N88" i="3"/>
  <c r="T88" i="3" s="1"/>
  <c r="T87" i="3"/>
  <c r="R87" i="3"/>
  <c r="P87" i="3"/>
  <c r="V87" i="3" s="1"/>
  <c r="W87" i="3" s="1"/>
  <c r="N87" i="3"/>
  <c r="T86" i="3"/>
  <c r="N86" i="3"/>
  <c r="R86" i="3" s="1"/>
  <c r="V85" i="3"/>
  <c r="T85" i="3"/>
  <c r="R85" i="3"/>
  <c r="P85" i="3"/>
  <c r="N85" i="3"/>
  <c r="V84" i="3"/>
  <c r="T84" i="3"/>
  <c r="P84" i="3"/>
  <c r="N84" i="3"/>
  <c r="R84" i="3" s="1"/>
  <c r="R83" i="3"/>
  <c r="N83" i="3"/>
  <c r="T83" i="3" s="1"/>
  <c r="N82" i="3"/>
  <c r="T82" i="3" s="1"/>
  <c r="T81" i="3"/>
  <c r="R81" i="3"/>
  <c r="P81" i="3"/>
  <c r="N81" i="3"/>
  <c r="R80" i="3"/>
  <c r="P80" i="3"/>
  <c r="N80" i="3"/>
  <c r="T80" i="3" s="1"/>
  <c r="T79" i="3"/>
  <c r="R79" i="3"/>
  <c r="P79" i="3"/>
  <c r="V79" i="3" s="1"/>
  <c r="W79" i="3" s="1"/>
  <c r="N79" i="3"/>
  <c r="T78" i="3"/>
  <c r="N78" i="3"/>
  <c r="R78" i="3" s="1"/>
  <c r="V77" i="3"/>
  <c r="T77" i="3"/>
  <c r="R77" i="3"/>
  <c r="P77" i="3"/>
  <c r="N77" i="3"/>
  <c r="T76" i="3"/>
  <c r="P76" i="3"/>
  <c r="N76" i="3"/>
  <c r="R76" i="3" s="1"/>
  <c r="R75" i="3"/>
  <c r="N75" i="3"/>
  <c r="T75" i="3" s="1"/>
  <c r="N74" i="3"/>
  <c r="T74" i="3" s="1"/>
  <c r="T73" i="3"/>
  <c r="R73" i="3"/>
  <c r="P73" i="3"/>
  <c r="N73" i="3"/>
  <c r="R72" i="3"/>
  <c r="P72" i="3"/>
  <c r="N72" i="3"/>
  <c r="T72" i="3" s="1"/>
  <c r="T71" i="3"/>
  <c r="R71" i="3"/>
  <c r="P71" i="3"/>
  <c r="V71" i="3" s="1"/>
  <c r="W71" i="3" s="1"/>
  <c r="N71" i="3"/>
  <c r="T70" i="3"/>
  <c r="N70" i="3"/>
  <c r="R70" i="3" s="1"/>
  <c r="V69" i="3"/>
  <c r="T69" i="3"/>
  <c r="R69" i="3"/>
  <c r="P69" i="3"/>
  <c r="N69" i="3"/>
  <c r="T68" i="3"/>
  <c r="P68" i="3"/>
  <c r="N68" i="3"/>
  <c r="R68" i="3" s="1"/>
  <c r="R67" i="3"/>
  <c r="N67" i="3"/>
  <c r="T67" i="3" s="1"/>
  <c r="N66" i="3"/>
  <c r="T66" i="3" s="1"/>
  <c r="T65" i="3"/>
  <c r="R65" i="3"/>
  <c r="P65" i="3"/>
  <c r="N65" i="3"/>
  <c r="R64" i="3"/>
  <c r="P64" i="3"/>
  <c r="N64" i="3"/>
  <c r="T64" i="3" s="1"/>
  <c r="T63" i="3"/>
  <c r="R63" i="3"/>
  <c r="P63" i="3"/>
  <c r="V63" i="3" s="1"/>
  <c r="W63" i="3" s="1"/>
  <c r="N63" i="3"/>
  <c r="T62" i="3"/>
  <c r="N62" i="3"/>
  <c r="R62" i="3" s="1"/>
  <c r="T61" i="3"/>
  <c r="R61" i="3"/>
  <c r="P61" i="3"/>
  <c r="N61" i="3"/>
  <c r="V60" i="3"/>
  <c r="T60" i="3"/>
  <c r="P60" i="3"/>
  <c r="N60" i="3"/>
  <c r="R60" i="3" s="1"/>
  <c r="R59" i="3"/>
  <c r="N59" i="3"/>
  <c r="T59" i="3" s="1"/>
  <c r="N58" i="3"/>
  <c r="T58" i="3" s="1"/>
  <c r="T57" i="3"/>
  <c r="R57" i="3"/>
  <c r="P57" i="3"/>
  <c r="N57" i="3"/>
  <c r="R56" i="3"/>
  <c r="P56" i="3"/>
  <c r="N56" i="3"/>
  <c r="T56" i="3" s="1"/>
  <c r="T55" i="3"/>
  <c r="R55" i="3"/>
  <c r="P55" i="3"/>
  <c r="V55" i="3" s="1"/>
  <c r="W55" i="3" s="1"/>
  <c r="N55" i="3"/>
  <c r="T54" i="3"/>
  <c r="N54" i="3"/>
  <c r="R54" i="3" s="1"/>
  <c r="T53" i="3"/>
  <c r="R53" i="3"/>
  <c r="P53" i="3"/>
  <c r="N53" i="3"/>
  <c r="V52" i="3"/>
  <c r="T52" i="3"/>
  <c r="P52" i="3"/>
  <c r="N52" i="3"/>
  <c r="R52" i="3" s="1"/>
  <c r="R51" i="3"/>
  <c r="N51" i="3"/>
  <c r="T51" i="3" s="1"/>
  <c r="N50" i="3"/>
  <c r="T50" i="3" s="1"/>
  <c r="T49" i="3"/>
  <c r="R49" i="3"/>
  <c r="P49" i="3"/>
  <c r="N49" i="3"/>
  <c r="R48" i="3"/>
  <c r="P48" i="3"/>
  <c r="N48" i="3"/>
  <c r="T48" i="3" s="1"/>
  <c r="T47" i="3"/>
  <c r="R47" i="3"/>
  <c r="P47" i="3"/>
  <c r="V47" i="3" s="1"/>
  <c r="W47" i="3" s="1"/>
  <c r="N47" i="3"/>
  <c r="T46" i="3"/>
  <c r="N46" i="3"/>
  <c r="R46" i="3" s="1"/>
  <c r="T45" i="3"/>
  <c r="R45" i="3"/>
  <c r="P45" i="3"/>
  <c r="N45" i="3"/>
  <c r="V44" i="3"/>
  <c r="T44" i="3"/>
  <c r="P44" i="3"/>
  <c r="N44" i="3"/>
  <c r="R44" i="3" s="1"/>
  <c r="R43" i="3"/>
  <c r="N43" i="3"/>
  <c r="T43" i="3" s="1"/>
  <c r="N42" i="3"/>
  <c r="T42" i="3" s="1"/>
  <c r="T41" i="3"/>
  <c r="R41" i="3"/>
  <c r="P41" i="3"/>
  <c r="N41" i="3"/>
  <c r="R40" i="3"/>
  <c r="P40" i="3"/>
  <c r="N40" i="3"/>
  <c r="T40" i="3" s="1"/>
  <c r="T39" i="3"/>
  <c r="R39" i="3"/>
  <c r="P39" i="3"/>
  <c r="V39" i="3" s="1"/>
  <c r="W39" i="3" s="1"/>
  <c r="N39" i="3"/>
  <c r="T38" i="3"/>
  <c r="N38" i="3"/>
  <c r="R38" i="3" s="1"/>
  <c r="T35" i="3"/>
  <c r="R35" i="3"/>
  <c r="P35" i="3"/>
  <c r="N35" i="3"/>
  <c r="T34" i="3"/>
  <c r="P34" i="3"/>
  <c r="N34" i="3"/>
  <c r="R34" i="3" s="1"/>
  <c r="R33" i="3"/>
  <c r="N33" i="3"/>
  <c r="T33" i="3" s="1"/>
  <c r="N32" i="3"/>
  <c r="T32" i="3" s="1"/>
  <c r="T31" i="3"/>
  <c r="R31" i="3"/>
  <c r="P31" i="3"/>
  <c r="N31" i="3"/>
  <c r="R30" i="3"/>
  <c r="P30" i="3"/>
  <c r="N30" i="3"/>
  <c r="T30" i="3" s="1"/>
  <c r="T29" i="3"/>
  <c r="R29" i="3"/>
  <c r="P29" i="3"/>
  <c r="V29" i="3" s="1"/>
  <c r="W29" i="3" s="1"/>
  <c r="N29" i="3"/>
  <c r="T28" i="3"/>
  <c r="N28" i="3"/>
  <c r="R28" i="3" s="1"/>
  <c r="T27" i="3"/>
  <c r="R27" i="3"/>
  <c r="P27" i="3"/>
  <c r="N27" i="3"/>
  <c r="V26" i="3"/>
  <c r="T26" i="3"/>
  <c r="P26" i="3"/>
  <c r="N26" i="3"/>
  <c r="R26" i="3" s="1"/>
  <c r="R25" i="3"/>
  <c r="N25" i="3"/>
  <c r="T25" i="3" s="1"/>
  <c r="N24" i="3"/>
  <c r="T24" i="3" s="1"/>
  <c r="T23" i="3"/>
  <c r="R23" i="3"/>
  <c r="P23" i="3"/>
  <c r="N23" i="3"/>
  <c r="R22" i="3"/>
  <c r="P22" i="3"/>
  <c r="N22" i="3"/>
  <c r="T22" i="3" s="1"/>
  <c r="T21" i="3"/>
  <c r="R21" i="3"/>
  <c r="P21" i="3"/>
  <c r="V21" i="3" s="1"/>
  <c r="W21" i="3" s="1"/>
  <c r="N21" i="3"/>
  <c r="T20" i="3"/>
  <c r="N20" i="3"/>
  <c r="R20" i="3" s="1"/>
  <c r="T19" i="3"/>
  <c r="R19" i="3"/>
  <c r="P19" i="3"/>
  <c r="N19" i="3"/>
  <c r="T18" i="3"/>
  <c r="P18" i="3"/>
  <c r="N18" i="3"/>
  <c r="R18" i="3" s="1"/>
  <c r="R17" i="3"/>
  <c r="N17" i="3"/>
  <c r="T17" i="3" s="1"/>
  <c r="N16" i="3"/>
  <c r="T16" i="3" s="1"/>
  <c r="T15" i="3"/>
  <c r="R15" i="3"/>
  <c r="P15" i="3"/>
  <c r="N15" i="3"/>
  <c r="R14" i="3"/>
  <c r="P14" i="3"/>
  <c r="N14" i="3"/>
  <c r="T14" i="3" s="1"/>
  <c r="T13" i="3"/>
  <c r="R13" i="3"/>
  <c r="P13" i="3"/>
  <c r="V13" i="3" s="1"/>
  <c r="W13" i="3" s="1"/>
  <c r="N13" i="3"/>
  <c r="T12" i="3"/>
  <c r="N12" i="3"/>
  <c r="R12" i="3" s="1"/>
  <c r="V11" i="3"/>
  <c r="T11" i="3"/>
  <c r="R11" i="3"/>
  <c r="P11" i="3"/>
  <c r="N11" i="3"/>
  <c r="T10" i="3"/>
  <c r="P10" i="3"/>
  <c r="N10" i="3"/>
  <c r="R10" i="3" s="1"/>
  <c r="R9" i="3"/>
  <c r="N9" i="3"/>
  <c r="T9" i="3" s="1"/>
  <c r="N8" i="3"/>
  <c r="T8" i="3" s="1"/>
  <c r="T7" i="3"/>
  <c r="T6" i="3" s="1"/>
  <c r="T5" i="3" s="1"/>
  <c r="R7" i="3"/>
  <c r="P7" i="3"/>
  <c r="N7" i="3"/>
  <c r="K10" i="1"/>
  <c r="N2297" i="2"/>
  <c r="L2297" i="2"/>
  <c r="J2297" i="2"/>
  <c r="N2295" i="2"/>
  <c r="L2295" i="2"/>
  <c r="J2295" i="2"/>
  <c r="J2291" i="2" s="1"/>
  <c r="N2292" i="2"/>
  <c r="L2292" i="2"/>
  <c r="L2291" i="2" s="1"/>
  <c r="J2292" i="2"/>
  <c r="N2291" i="2"/>
  <c r="N2289" i="2"/>
  <c r="N2288" i="2" s="1"/>
  <c r="L2289" i="2"/>
  <c r="L2288" i="2" s="1"/>
  <c r="J2289" i="2"/>
  <c r="P2289" i="2" s="1"/>
  <c r="N2284" i="2"/>
  <c r="L2284" i="2"/>
  <c r="J2284" i="2"/>
  <c r="N2281" i="2"/>
  <c r="L2281" i="2"/>
  <c r="J2281" i="2"/>
  <c r="P2281" i="2" s="1"/>
  <c r="Q2281" i="2" s="1"/>
  <c r="N2278" i="2"/>
  <c r="L2278" i="2"/>
  <c r="J2278" i="2"/>
  <c r="P2278" i="2" s="1"/>
  <c r="Q2278" i="2" s="1"/>
  <c r="N2275" i="2"/>
  <c r="L2275" i="2"/>
  <c r="J2275" i="2"/>
  <c r="P2275" i="2" s="1"/>
  <c r="N2274" i="2"/>
  <c r="L2274" i="2"/>
  <c r="J2274" i="2"/>
  <c r="N2273" i="2"/>
  <c r="L2273" i="2"/>
  <c r="J2273" i="2"/>
  <c r="P2273" i="2" s="1"/>
  <c r="N2270" i="2"/>
  <c r="L2270" i="2"/>
  <c r="J2270" i="2"/>
  <c r="P2270" i="2" s="1"/>
  <c r="Q2270" i="2" s="1"/>
  <c r="N2269" i="2"/>
  <c r="L2269" i="2"/>
  <c r="J2269" i="2"/>
  <c r="N2266" i="2"/>
  <c r="L2266" i="2"/>
  <c r="J2266" i="2"/>
  <c r="N2263" i="2"/>
  <c r="L2263" i="2"/>
  <c r="J2263" i="2"/>
  <c r="N2259" i="2"/>
  <c r="L2259" i="2"/>
  <c r="J2259" i="2"/>
  <c r="N2255" i="2"/>
  <c r="L2255" i="2"/>
  <c r="J2255" i="2"/>
  <c r="P2255" i="2" s="1"/>
  <c r="Q2255" i="2" s="1"/>
  <c r="N2252" i="2"/>
  <c r="L2252" i="2"/>
  <c r="J2252" i="2"/>
  <c r="P2252" i="2" s="1"/>
  <c r="N2249" i="2"/>
  <c r="L2249" i="2"/>
  <c r="J2249" i="2"/>
  <c r="P2249" i="2" s="1"/>
  <c r="Q2249" i="2" s="1"/>
  <c r="N2248" i="2"/>
  <c r="L2248" i="2"/>
  <c r="J2248" i="2"/>
  <c r="P2248" i="2" s="1"/>
  <c r="Q2248" i="2" s="1"/>
  <c r="N2247" i="2"/>
  <c r="L2247" i="2"/>
  <c r="J2247" i="2"/>
  <c r="N2244" i="2"/>
  <c r="L2244" i="2"/>
  <c r="J2244" i="2"/>
  <c r="P2244" i="2" s="1"/>
  <c r="Q2244" i="2" s="1"/>
  <c r="N2241" i="2"/>
  <c r="L2241" i="2"/>
  <c r="J2241" i="2"/>
  <c r="P2241" i="2" s="1"/>
  <c r="Q2241" i="2" s="1"/>
  <c r="N2238" i="2"/>
  <c r="L2238" i="2"/>
  <c r="J2238" i="2"/>
  <c r="N2233" i="2"/>
  <c r="L2233" i="2"/>
  <c r="J2233" i="2"/>
  <c r="N2230" i="2"/>
  <c r="L2230" i="2"/>
  <c r="J2230" i="2"/>
  <c r="P2230" i="2" s="1"/>
  <c r="Q2230" i="2" s="1"/>
  <c r="N2225" i="2"/>
  <c r="L2225" i="2"/>
  <c r="J2225" i="2"/>
  <c r="P2225" i="2" s="1"/>
  <c r="Q2225" i="2" s="1"/>
  <c r="N2224" i="2"/>
  <c r="L2224" i="2"/>
  <c r="J2224" i="2"/>
  <c r="P2224" i="2" s="1"/>
  <c r="Q2224" i="2" s="1"/>
  <c r="N2223" i="2"/>
  <c r="L2223" i="2"/>
  <c r="J2223" i="2"/>
  <c r="N2222" i="2"/>
  <c r="L2222" i="2"/>
  <c r="J2222" i="2"/>
  <c r="N2221" i="2"/>
  <c r="L2221" i="2"/>
  <c r="J2221" i="2"/>
  <c r="P2221" i="2" s="1"/>
  <c r="Q2221" i="2" s="1"/>
  <c r="N2217" i="2"/>
  <c r="L2217" i="2"/>
  <c r="J2217" i="2"/>
  <c r="N2216" i="2"/>
  <c r="L2216" i="2"/>
  <c r="J2216" i="2"/>
  <c r="P2216" i="2" s="1"/>
  <c r="Q2216" i="2" s="1"/>
  <c r="N2213" i="2"/>
  <c r="L2213" i="2"/>
  <c r="J2213" i="2"/>
  <c r="P2213" i="2" s="1"/>
  <c r="N2208" i="2"/>
  <c r="L2208" i="2"/>
  <c r="L2207" i="2" s="1"/>
  <c r="J2208" i="2"/>
  <c r="P2208" i="2" s="1"/>
  <c r="Q2208" i="2" s="1"/>
  <c r="Q2207" i="2" s="1"/>
  <c r="N2207" i="2"/>
  <c r="N2203" i="2"/>
  <c r="L2203" i="2"/>
  <c r="J2203" i="2"/>
  <c r="P2203" i="2" s="1"/>
  <c r="Q2203" i="2" s="1"/>
  <c r="N2200" i="2"/>
  <c r="L2200" i="2"/>
  <c r="J2200" i="2"/>
  <c r="P2200" i="2" s="1"/>
  <c r="Q2200" i="2" s="1"/>
  <c r="N2199" i="2"/>
  <c r="L2199" i="2"/>
  <c r="J2199" i="2"/>
  <c r="P2199" i="2" s="1"/>
  <c r="N2196" i="2"/>
  <c r="L2196" i="2"/>
  <c r="J2196" i="2"/>
  <c r="N2195" i="2"/>
  <c r="L2195" i="2"/>
  <c r="J2195" i="2"/>
  <c r="P2195" i="2" s="1"/>
  <c r="Q2195" i="2" s="1"/>
  <c r="N2194" i="2"/>
  <c r="L2194" i="2"/>
  <c r="J2194" i="2"/>
  <c r="P2194" i="2" s="1"/>
  <c r="Q2194" i="2" s="1"/>
  <c r="N2191" i="2"/>
  <c r="L2191" i="2"/>
  <c r="J2191" i="2"/>
  <c r="P2191" i="2" s="1"/>
  <c r="Q2191" i="2" s="1"/>
  <c r="N2188" i="2"/>
  <c r="L2188" i="2"/>
  <c r="J2188" i="2"/>
  <c r="N2185" i="2"/>
  <c r="L2185" i="2"/>
  <c r="J2185" i="2"/>
  <c r="N2184" i="2"/>
  <c r="L2184" i="2"/>
  <c r="J2184" i="2"/>
  <c r="P2184" i="2" s="1"/>
  <c r="Q2184" i="2" s="1"/>
  <c r="N2181" i="2"/>
  <c r="L2181" i="2"/>
  <c r="J2181" i="2"/>
  <c r="N2180" i="2"/>
  <c r="L2180" i="2"/>
  <c r="J2180" i="2"/>
  <c r="P2180" i="2" s="1"/>
  <c r="Q2180" i="2" s="1"/>
  <c r="N2179" i="2"/>
  <c r="L2179" i="2"/>
  <c r="J2179" i="2"/>
  <c r="P2179" i="2" s="1"/>
  <c r="N2175" i="2"/>
  <c r="N2174" i="2" s="1"/>
  <c r="L2175" i="2"/>
  <c r="L2174" i="2" s="1"/>
  <c r="J2175" i="2"/>
  <c r="P2175" i="2" s="1"/>
  <c r="P2174" i="2" s="1"/>
  <c r="N2170" i="2"/>
  <c r="L2170" i="2"/>
  <c r="J2170" i="2"/>
  <c r="P2170" i="2" s="1"/>
  <c r="Q2170" i="2" s="1"/>
  <c r="N2164" i="2"/>
  <c r="L2164" i="2"/>
  <c r="J2164" i="2"/>
  <c r="P2164" i="2" s="1"/>
  <c r="N2163" i="2"/>
  <c r="L2163" i="2"/>
  <c r="J2163" i="2"/>
  <c r="N2162" i="2"/>
  <c r="L2162" i="2"/>
  <c r="J2162" i="2"/>
  <c r="P2162" i="2" s="1"/>
  <c r="Q2162" i="2" s="1"/>
  <c r="N2161" i="2"/>
  <c r="L2161" i="2"/>
  <c r="J2161" i="2"/>
  <c r="P2161" i="2" s="1"/>
  <c r="Q2161" i="2" s="1"/>
  <c r="N2156" i="2"/>
  <c r="L2156" i="2"/>
  <c r="J2156" i="2"/>
  <c r="P2156" i="2" s="1"/>
  <c r="N2089" i="2"/>
  <c r="L2089" i="2"/>
  <c r="J2089" i="2"/>
  <c r="N2086" i="2"/>
  <c r="L2086" i="2"/>
  <c r="J2086" i="2"/>
  <c r="P2086" i="2" s="1"/>
  <c r="Q2086" i="2" s="1"/>
  <c r="N2083" i="2"/>
  <c r="L2083" i="2"/>
  <c r="J2083" i="2"/>
  <c r="N2080" i="2"/>
  <c r="L2080" i="2"/>
  <c r="J2080" i="2"/>
  <c r="P2080" i="2" s="1"/>
  <c r="Q2080" i="2" s="1"/>
  <c r="N2074" i="2"/>
  <c r="L2074" i="2"/>
  <c r="J2074" i="2"/>
  <c r="P2074" i="2" s="1"/>
  <c r="N2069" i="2"/>
  <c r="L2069" i="2"/>
  <c r="J2069" i="2"/>
  <c r="P2069" i="2" s="1"/>
  <c r="Q2069" i="2" s="1"/>
  <c r="N2068" i="2"/>
  <c r="L2068" i="2"/>
  <c r="J2068" i="2"/>
  <c r="P2068" i="2" s="1"/>
  <c r="Q2068" i="2" s="1"/>
  <c r="N2065" i="2"/>
  <c r="L2065" i="2"/>
  <c r="J2065" i="2"/>
  <c r="P2065" i="2" s="1"/>
  <c r="Q2065" i="2" s="1"/>
  <c r="N2062" i="2"/>
  <c r="L2062" i="2"/>
  <c r="J2062" i="2"/>
  <c r="N2055" i="2"/>
  <c r="L2055" i="2"/>
  <c r="J2055" i="2"/>
  <c r="N2054" i="2"/>
  <c r="L2054" i="2"/>
  <c r="J2054" i="2"/>
  <c r="P2054" i="2" s="1"/>
  <c r="Q2054" i="2" s="1"/>
  <c r="N2049" i="2"/>
  <c r="L2049" i="2"/>
  <c r="J2049" i="2"/>
  <c r="P2049" i="2" s="1"/>
  <c r="Q2049" i="2" s="1"/>
  <c r="N2046" i="2"/>
  <c r="L2046" i="2"/>
  <c r="J2046" i="2"/>
  <c r="N2025" i="2"/>
  <c r="L2025" i="2"/>
  <c r="J2025" i="2"/>
  <c r="N2024" i="2"/>
  <c r="L2024" i="2"/>
  <c r="J2024" i="2"/>
  <c r="N2003" i="2"/>
  <c r="L2003" i="2"/>
  <c r="J2003" i="2"/>
  <c r="P2003" i="2" s="1"/>
  <c r="Q2003" i="2" s="1"/>
  <c r="N2002" i="2"/>
  <c r="L2002" i="2"/>
  <c r="J2002" i="2"/>
  <c r="N1997" i="2"/>
  <c r="L1997" i="2"/>
  <c r="J1997" i="2"/>
  <c r="P1997" i="2" s="1"/>
  <c r="Q1997" i="2" s="1"/>
  <c r="N1993" i="2"/>
  <c r="L1993" i="2"/>
  <c r="J1993" i="2"/>
  <c r="N1990" i="2"/>
  <c r="L1990" i="2"/>
  <c r="J1990" i="2"/>
  <c r="P1990" i="2" s="1"/>
  <c r="Q1990" i="2" s="1"/>
  <c r="N1989" i="2"/>
  <c r="L1989" i="2"/>
  <c r="J1989" i="2"/>
  <c r="P1989" i="2" s="1"/>
  <c r="Q1989" i="2" s="1"/>
  <c r="N1986" i="2"/>
  <c r="L1986" i="2"/>
  <c r="J1986" i="2"/>
  <c r="P1986" i="2" s="1"/>
  <c r="Q1986" i="2" s="1"/>
  <c r="N1981" i="2"/>
  <c r="L1981" i="2"/>
  <c r="J1981" i="2"/>
  <c r="P1981" i="2" s="1"/>
  <c r="Q1981" i="2" s="1"/>
  <c r="N1967" i="2"/>
  <c r="L1967" i="2"/>
  <c r="J1967" i="2"/>
  <c r="N1955" i="2"/>
  <c r="L1955" i="2"/>
  <c r="J1955" i="2"/>
  <c r="P1955" i="2" s="1"/>
  <c r="N1952" i="2"/>
  <c r="L1952" i="2"/>
  <c r="J1952" i="2"/>
  <c r="P1952" i="2" s="1"/>
  <c r="Q1952" i="2" s="1"/>
  <c r="N1949" i="2"/>
  <c r="L1949" i="2"/>
  <c r="J1949" i="2"/>
  <c r="N1905" i="2"/>
  <c r="L1905" i="2"/>
  <c r="J1905" i="2"/>
  <c r="N1902" i="2"/>
  <c r="L1902" i="2"/>
  <c r="J1902" i="2"/>
  <c r="N1901" i="2"/>
  <c r="L1901" i="2"/>
  <c r="J1901" i="2"/>
  <c r="P1901" i="2" s="1"/>
  <c r="Q1901" i="2" s="1"/>
  <c r="N1881" i="2"/>
  <c r="L1881" i="2"/>
  <c r="L1835" i="2" s="1"/>
  <c r="J1881" i="2"/>
  <c r="P1881" i="2" s="1"/>
  <c r="N1853" i="2"/>
  <c r="L1853" i="2"/>
  <c r="J1853" i="2"/>
  <c r="P1853" i="2" s="1"/>
  <c r="Q1853" i="2" s="1"/>
  <c r="N1839" i="2"/>
  <c r="L1839" i="2"/>
  <c r="J1839" i="2"/>
  <c r="P1839" i="2" s="1"/>
  <c r="Q1839" i="2" s="1"/>
  <c r="N1836" i="2"/>
  <c r="L1836" i="2"/>
  <c r="J1836" i="2"/>
  <c r="N1830" i="2"/>
  <c r="L1830" i="2"/>
  <c r="J1830" i="2"/>
  <c r="P1830" i="2" s="1"/>
  <c r="Q1830" i="2" s="1"/>
  <c r="N1826" i="2"/>
  <c r="L1826" i="2"/>
  <c r="J1826" i="2"/>
  <c r="P1826" i="2" s="1"/>
  <c r="Q1826" i="2" s="1"/>
  <c r="N1822" i="2"/>
  <c r="L1822" i="2"/>
  <c r="J1822" i="2"/>
  <c r="P1822" i="2" s="1"/>
  <c r="Q1822" i="2" s="1"/>
  <c r="N1818" i="2"/>
  <c r="L1818" i="2"/>
  <c r="J1818" i="2"/>
  <c r="N1814" i="2"/>
  <c r="L1814" i="2"/>
  <c r="J1814" i="2"/>
  <c r="N1810" i="2"/>
  <c r="L1810" i="2"/>
  <c r="J1810" i="2"/>
  <c r="P1810" i="2" s="1"/>
  <c r="Q1810" i="2" s="1"/>
  <c r="N1806" i="2"/>
  <c r="L1806" i="2"/>
  <c r="J1806" i="2"/>
  <c r="P1806" i="2" s="1"/>
  <c r="Q1806" i="2" s="1"/>
  <c r="N1802" i="2"/>
  <c r="L1802" i="2"/>
  <c r="J1802" i="2"/>
  <c r="N1798" i="2"/>
  <c r="L1798" i="2"/>
  <c r="J1798" i="2"/>
  <c r="N1794" i="2"/>
  <c r="L1794" i="2"/>
  <c r="J1794" i="2"/>
  <c r="P1794" i="2" s="1"/>
  <c r="N1790" i="2"/>
  <c r="L1790" i="2"/>
  <c r="J1790" i="2"/>
  <c r="P1790" i="2" s="1"/>
  <c r="Q1790" i="2" s="1"/>
  <c r="N1786" i="2"/>
  <c r="L1786" i="2"/>
  <c r="J1786" i="2"/>
  <c r="P1786" i="2" s="1"/>
  <c r="N1782" i="2"/>
  <c r="L1782" i="2"/>
  <c r="J1782" i="2"/>
  <c r="P1782" i="2" s="1"/>
  <c r="Q1782" i="2" s="1"/>
  <c r="N1778" i="2"/>
  <c r="L1778" i="2"/>
  <c r="J1778" i="2"/>
  <c r="P1778" i="2" s="1"/>
  <c r="Q1778" i="2" s="1"/>
  <c r="N1774" i="2"/>
  <c r="L1774" i="2"/>
  <c r="J1774" i="2"/>
  <c r="N1771" i="2"/>
  <c r="L1771" i="2"/>
  <c r="J1771" i="2"/>
  <c r="N1768" i="2"/>
  <c r="L1768" i="2"/>
  <c r="J1768" i="2"/>
  <c r="P1768" i="2" s="1"/>
  <c r="Q1768" i="2" s="1"/>
  <c r="N1765" i="2"/>
  <c r="L1765" i="2"/>
  <c r="J1765" i="2"/>
  <c r="P1765" i="2" s="1"/>
  <c r="Q1765" i="2" s="1"/>
  <c r="N1762" i="2"/>
  <c r="L1762" i="2"/>
  <c r="J1762" i="2"/>
  <c r="P1762" i="2" s="1"/>
  <c r="Q1762" i="2" s="1"/>
  <c r="N1759" i="2"/>
  <c r="L1759" i="2"/>
  <c r="J1759" i="2"/>
  <c r="N1756" i="2"/>
  <c r="L1756" i="2"/>
  <c r="J1756" i="2"/>
  <c r="P1756" i="2" s="1"/>
  <c r="N1753" i="2"/>
  <c r="L1753" i="2"/>
  <c r="J1753" i="2"/>
  <c r="P1753" i="2" s="1"/>
  <c r="Q1753" i="2" s="1"/>
  <c r="N1750" i="2"/>
  <c r="L1750" i="2"/>
  <c r="J1750" i="2"/>
  <c r="P1750" i="2" s="1"/>
  <c r="Q1750" i="2" s="1"/>
  <c r="N1749" i="2"/>
  <c r="L1749" i="2"/>
  <c r="J1749" i="2"/>
  <c r="N1746" i="2"/>
  <c r="L1746" i="2"/>
  <c r="J1746" i="2"/>
  <c r="N1743" i="2"/>
  <c r="L1743" i="2"/>
  <c r="J1743" i="2"/>
  <c r="P1743" i="2" s="1"/>
  <c r="N1740" i="2"/>
  <c r="L1740" i="2"/>
  <c r="J1740" i="2"/>
  <c r="P1740" i="2" s="1"/>
  <c r="Q1740" i="2" s="1"/>
  <c r="N1737" i="2"/>
  <c r="L1737" i="2"/>
  <c r="J1737" i="2"/>
  <c r="P1737" i="2" s="1"/>
  <c r="N1734" i="2"/>
  <c r="L1734" i="2"/>
  <c r="J1734" i="2"/>
  <c r="P1734" i="2" s="1"/>
  <c r="Q1734" i="2" s="1"/>
  <c r="N1731" i="2"/>
  <c r="L1731" i="2"/>
  <c r="J1731" i="2"/>
  <c r="P1731" i="2" s="1"/>
  <c r="Q1731" i="2" s="1"/>
  <c r="N1730" i="2"/>
  <c r="L1730" i="2"/>
  <c r="J1730" i="2"/>
  <c r="N1727" i="2"/>
  <c r="L1727" i="2"/>
  <c r="J1727" i="2"/>
  <c r="N1724" i="2"/>
  <c r="L1724" i="2"/>
  <c r="J1724" i="2"/>
  <c r="P1724" i="2" s="1"/>
  <c r="Q1724" i="2" s="1"/>
  <c r="N1721" i="2"/>
  <c r="L1721" i="2"/>
  <c r="J1721" i="2"/>
  <c r="P1721" i="2" s="1"/>
  <c r="Q1721" i="2" s="1"/>
  <c r="N1718" i="2"/>
  <c r="L1718" i="2"/>
  <c r="J1718" i="2"/>
  <c r="P1718" i="2" s="1"/>
  <c r="Q1718" i="2" s="1"/>
  <c r="N1717" i="2"/>
  <c r="L1717" i="2"/>
  <c r="J1717" i="2"/>
  <c r="P1717" i="2" s="1"/>
  <c r="N1716" i="2"/>
  <c r="L1716" i="2"/>
  <c r="J1716" i="2"/>
  <c r="N1715" i="2"/>
  <c r="L1715" i="2"/>
  <c r="J1715" i="2"/>
  <c r="P1715" i="2" s="1"/>
  <c r="Q1715" i="2" s="1"/>
  <c r="N1712" i="2"/>
  <c r="L1712" i="2"/>
  <c r="J1712" i="2"/>
  <c r="P1712" i="2" s="1"/>
  <c r="Q1712" i="2" s="1"/>
  <c r="N1711" i="2"/>
  <c r="L1711" i="2"/>
  <c r="J1711" i="2"/>
  <c r="N1708" i="2"/>
  <c r="L1708" i="2"/>
  <c r="J1708" i="2"/>
  <c r="N1705" i="2"/>
  <c r="L1705" i="2"/>
  <c r="J1705" i="2"/>
  <c r="P1705" i="2" s="1"/>
  <c r="N1702" i="2"/>
  <c r="L1702" i="2"/>
  <c r="J1702" i="2"/>
  <c r="N1699" i="2"/>
  <c r="L1699" i="2"/>
  <c r="J1699" i="2"/>
  <c r="N1696" i="2"/>
  <c r="L1696" i="2"/>
  <c r="J1696" i="2"/>
  <c r="P1696" i="2" s="1"/>
  <c r="Q1696" i="2" s="1"/>
  <c r="N1691" i="2"/>
  <c r="L1691" i="2"/>
  <c r="J1691" i="2"/>
  <c r="P1691" i="2" s="1"/>
  <c r="Q1691" i="2" s="1"/>
  <c r="N1681" i="2"/>
  <c r="L1681" i="2"/>
  <c r="J1681" i="2"/>
  <c r="N1677" i="2"/>
  <c r="L1677" i="2"/>
  <c r="J1677" i="2"/>
  <c r="N1671" i="2"/>
  <c r="L1671" i="2"/>
  <c r="J1671" i="2"/>
  <c r="P1671" i="2" s="1"/>
  <c r="Q1671" i="2" s="1"/>
  <c r="N1667" i="2"/>
  <c r="L1667" i="2"/>
  <c r="J1667" i="2"/>
  <c r="P1667" i="2" s="1"/>
  <c r="Q1667" i="2" s="1"/>
  <c r="N1662" i="2"/>
  <c r="L1662" i="2"/>
  <c r="J1662" i="2"/>
  <c r="P1662" i="2" s="1"/>
  <c r="Q1662" i="2" s="1"/>
  <c r="N1658" i="2"/>
  <c r="L1658" i="2"/>
  <c r="J1658" i="2"/>
  <c r="P1658" i="2" s="1"/>
  <c r="N1655" i="2"/>
  <c r="L1655" i="2"/>
  <c r="J1655" i="2"/>
  <c r="N1652" i="2"/>
  <c r="L1652" i="2"/>
  <c r="J1652" i="2"/>
  <c r="P1652" i="2" s="1"/>
  <c r="Q1652" i="2" s="1"/>
  <c r="N1647" i="2"/>
  <c r="L1647" i="2"/>
  <c r="J1647" i="2"/>
  <c r="N1644" i="2"/>
  <c r="L1644" i="2"/>
  <c r="J1644" i="2"/>
  <c r="N1641" i="2"/>
  <c r="L1641" i="2"/>
  <c r="J1641" i="2"/>
  <c r="N1638" i="2"/>
  <c r="L1638" i="2"/>
  <c r="J1638" i="2"/>
  <c r="P1638" i="2" s="1"/>
  <c r="Q1638" i="2" s="1"/>
  <c r="N1635" i="2"/>
  <c r="L1635" i="2"/>
  <c r="J1635" i="2"/>
  <c r="N1632" i="2"/>
  <c r="L1632" i="2"/>
  <c r="J1632" i="2"/>
  <c r="P1632" i="2" s="1"/>
  <c r="Q1632" i="2" s="1"/>
  <c r="N1629" i="2"/>
  <c r="L1629" i="2"/>
  <c r="J1629" i="2"/>
  <c r="P1629" i="2" s="1"/>
  <c r="Q1629" i="2" s="1"/>
  <c r="N1626" i="2"/>
  <c r="L1626" i="2"/>
  <c r="J1626" i="2"/>
  <c r="N1623" i="2"/>
  <c r="L1623" i="2"/>
  <c r="J1623" i="2"/>
  <c r="P1623" i="2" s="1"/>
  <c r="N1620" i="2"/>
  <c r="L1620" i="2"/>
  <c r="J1620" i="2"/>
  <c r="P1620" i="2" s="1"/>
  <c r="Q1620" i="2" s="1"/>
  <c r="N1617" i="2"/>
  <c r="L1617" i="2"/>
  <c r="J1617" i="2"/>
  <c r="P1617" i="2" s="1"/>
  <c r="Q1617" i="2" s="1"/>
  <c r="N1614" i="2"/>
  <c r="L1614" i="2"/>
  <c r="J1614" i="2"/>
  <c r="P1614" i="2" s="1"/>
  <c r="Q1614" i="2" s="1"/>
  <c r="N1611" i="2"/>
  <c r="L1611" i="2"/>
  <c r="J1611" i="2"/>
  <c r="N1606" i="2"/>
  <c r="L1606" i="2"/>
  <c r="J1606" i="2"/>
  <c r="P1606" i="2" s="1"/>
  <c r="N1603" i="2"/>
  <c r="L1603" i="2"/>
  <c r="J1603" i="2"/>
  <c r="P1603" i="2" s="1"/>
  <c r="Q1603" i="2" s="1"/>
  <c r="N1602" i="2"/>
  <c r="L1602" i="2"/>
  <c r="J1602" i="2"/>
  <c r="P1602" i="2" s="1"/>
  <c r="Q1602" i="2" s="1"/>
  <c r="N1601" i="2"/>
  <c r="L1601" i="2"/>
  <c r="J1601" i="2"/>
  <c r="N1600" i="2"/>
  <c r="L1600" i="2"/>
  <c r="J1600" i="2"/>
  <c r="N1597" i="2"/>
  <c r="L1597" i="2"/>
  <c r="J1597" i="2"/>
  <c r="N1593" i="2"/>
  <c r="L1593" i="2"/>
  <c r="J1593" i="2"/>
  <c r="N1588" i="2"/>
  <c r="L1588" i="2"/>
  <c r="J1588" i="2"/>
  <c r="P1588" i="2" s="1"/>
  <c r="N1585" i="2"/>
  <c r="L1585" i="2"/>
  <c r="J1585" i="2"/>
  <c r="P1585" i="2" s="1"/>
  <c r="Q1585" i="2" s="1"/>
  <c r="N1584" i="2"/>
  <c r="L1584" i="2"/>
  <c r="J1584" i="2"/>
  <c r="P1584" i="2" s="1"/>
  <c r="Q1584" i="2" s="1"/>
  <c r="N1580" i="2"/>
  <c r="L1580" i="2"/>
  <c r="J1580" i="2"/>
  <c r="N1579" i="2"/>
  <c r="L1579" i="2"/>
  <c r="J1579" i="2"/>
  <c r="N1578" i="2"/>
  <c r="L1578" i="2"/>
  <c r="J1578" i="2"/>
  <c r="N1577" i="2"/>
  <c r="L1577" i="2"/>
  <c r="J1577" i="2"/>
  <c r="P1577" i="2" s="1"/>
  <c r="Q1577" i="2" s="1"/>
  <c r="N1576" i="2"/>
  <c r="L1576" i="2"/>
  <c r="J1576" i="2"/>
  <c r="P1576" i="2" s="1"/>
  <c r="Q1576" i="2" s="1"/>
  <c r="N1573" i="2"/>
  <c r="L1573" i="2"/>
  <c r="J1573" i="2"/>
  <c r="N1570" i="2"/>
  <c r="L1570" i="2"/>
  <c r="J1570" i="2"/>
  <c r="P1570" i="2" s="1"/>
  <c r="N1565" i="2"/>
  <c r="L1565" i="2"/>
  <c r="J1565" i="2"/>
  <c r="P1565" i="2" s="1"/>
  <c r="Q1565" i="2" s="1"/>
  <c r="N1562" i="2"/>
  <c r="L1562" i="2"/>
  <c r="J1562" i="2"/>
  <c r="N1561" i="2"/>
  <c r="L1561" i="2"/>
  <c r="J1561" i="2"/>
  <c r="N1558" i="2"/>
  <c r="L1558" i="2"/>
  <c r="J1558" i="2"/>
  <c r="N1555" i="2"/>
  <c r="L1555" i="2"/>
  <c r="J1555" i="2"/>
  <c r="N1552" i="2"/>
  <c r="L1552" i="2"/>
  <c r="J1552" i="2"/>
  <c r="N1551" i="2"/>
  <c r="L1551" i="2"/>
  <c r="J1551" i="2"/>
  <c r="P1551" i="2" s="1"/>
  <c r="Q1551" i="2" s="1"/>
  <c r="N1546" i="2"/>
  <c r="L1546" i="2"/>
  <c r="J1546" i="2"/>
  <c r="P1546" i="2" s="1"/>
  <c r="Q1546" i="2" s="1"/>
  <c r="N1542" i="2"/>
  <c r="L1542" i="2"/>
  <c r="J1542" i="2"/>
  <c r="N1537" i="2"/>
  <c r="L1537" i="2"/>
  <c r="J1537" i="2"/>
  <c r="P1537" i="2" s="1"/>
  <c r="N1536" i="2"/>
  <c r="L1536" i="2"/>
  <c r="J1536" i="2"/>
  <c r="N1533" i="2"/>
  <c r="L1533" i="2"/>
  <c r="J1533" i="2"/>
  <c r="P1533" i="2" s="1"/>
  <c r="Q1533" i="2" s="1"/>
  <c r="N1529" i="2"/>
  <c r="L1529" i="2"/>
  <c r="J1529" i="2"/>
  <c r="P1529" i="2" s="1"/>
  <c r="Q1529" i="2" s="1"/>
  <c r="N1519" i="2"/>
  <c r="L1519" i="2"/>
  <c r="J1519" i="2"/>
  <c r="N1509" i="2"/>
  <c r="L1509" i="2"/>
  <c r="J1509" i="2"/>
  <c r="P1509" i="2" s="1"/>
  <c r="Q1509" i="2" s="1"/>
  <c r="N1508" i="2"/>
  <c r="L1508" i="2"/>
  <c r="J1508" i="2"/>
  <c r="P1508" i="2" s="1"/>
  <c r="N1503" i="2"/>
  <c r="L1503" i="2"/>
  <c r="J1503" i="2"/>
  <c r="N1500" i="2"/>
  <c r="L1500" i="2"/>
  <c r="J1500" i="2"/>
  <c r="N1497" i="2"/>
  <c r="L1497" i="2"/>
  <c r="J1497" i="2"/>
  <c r="N1494" i="2"/>
  <c r="L1494" i="2"/>
  <c r="J1494" i="2"/>
  <c r="P1494" i="2" s="1"/>
  <c r="Q1494" i="2" s="1"/>
  <c r="N1491" i="2"/>
  <c r="L1491" i="2"/>
  <c r="J1491" i="2"/>
  <c r="P1491" i="2" s="1"/>
  <c r="Q1491" i="2" s="1"/>
  <c r="N1490" i="2"/>
  <c r="L1490" i="2"/>
  <c r="J1490" i="2"/>
  <c r="P1490" i="2" s="1"/>
  <c r="Q1490" i="2" s="1"/>
  <c r="N1487" i="2"/>
  <c r="L1487" i="2"/>
  <c r="J1487" i="2"/>
  <c r="N1484" i="2"/>
  <c r="L1484" i="2"/>
  <c r="J1484" i="2"/>
  <c r="N1481" i="2"/>
  <c r="L1481" i="2"/>
  <c r="J1481" i="2"/>
  <c r="N1476" i="2"/>
  <c r="N1475" i="2" s="1"/>
  <c r="L1476" i="2"/>
  <c r="L1475" i="2" s="1"/>
  <c r="J1476" i="2"/>
  <c r="J1475" i="2" s="1"/>
  <c r="N1471" i="2"/>
  <c r="L1471" i="2"/>
  <c r="J1471" i="2"/>
  <c r="N1468" i="2"/>
  <c r="L1468" i="2"/>
  <c r="J1468" i="2"/>
  <c r="P1468" i="2" s="1"/>
  <c r="Q1468" i="2" s="1"/>
  <c r="N1465" i="2"/>
  <c r="L1465" i="2"/>
  <c r="J1465" i="2"/>
  <c r="P1465" i="2" s="1"/>
  <c r="Q1465" i="2" s="1"/>
  <c r="N1462" i="2"/>
  <c r="L1462" i="2"/>
  <c r="J1462" i="2"/>
  <c r="N1459" i="2"/>
  <c r="L1459" i="2"/>
  <c r="J1459" i="2"/>
  <c r="N1456" i="2"/>
  <c r="L1456" i="2"/>
  <c r="J1456" i="2"/>
  <c r="P1456" i="2" s="1"/>
  <c r="N1453" i="2"/>
  <c r="L1453" i="2"/>
  <c r="J1453" i="2"/>
  <c r="N1450" i="2"/>
  <c r="L1450" i="2"/>
  <c r="J1450" i="2"/>
  <c r="P1450" i="2" s="1"/>
  <c r="Q1450" i="2" s="1"/>
  <c r="N1447" i="2"/>
  <c r="L1447" i="2"/>
  <c r="J1447" i="2"/>
  <c r="P1447" i="2" s="1"/>
  <c r="Q1447" i="2" s="1"/>
  <c r="N1446" i="2"/>
  <c r="L1446" i="2"/>
  <c r="J1446" i="2"/>
  <c r="P1446" i="2" s="1"/>
  <c r="Q1446" i="2" s="1"/>
  <c r="N1443" i="2"/>
  <c r="L1443" i="2"/>
  <c r="J1443" i="2"/>
  <c r="N1440" i="2"/>
  <c r="L1440" i="2"/>
  <c r="J1440" i="2"/>
  <c r="P1440" i="2" s="1"/>
  <c r="N1439" i="2"/>
  <c r="L1439" i="2"/>
  <c r="J1439" i="2"/>
  <c r="N1436" i="2"/>
  <c r="N1435" i="2" s="1"/>
  <c r="L1436" i="2"/>
  <c r="J1436" i="2"/>
  <c r="N1431" i="2"/>
  <c r="L1431" i="2"/>
  <c r="J1431" i="2"/>
  <c r="N1428" i="2"/>
  <c r="L1428" i="2"/>
  <c r="J1428" i="2"/>
  <c r="P1428" i="2" s="1"/>
  <c r="Q1428" i="2" s="1"/>
  <c r="N1427" i="2"/>
  <c r="L1427" i="2"/>
  <c r="J1427" i="2"/>
  <c r="P1427" i="2" s="1"/>
  <c r="Q1427" i="2" s="1"/>
  <c r="N1424" i="2"/>
  <c r="L1424" i="2"/>
  <c r="J1424" i="2"/>
  <c r="N1412" i="2"/>
  <c r="L1412" i="2"/>
  <c r="J1412" i="2"/>
  <c r="N1405" i="2"/>
  <c r="L1405" i="2"/>
  <c r="J1405" i="2"/>
  <c r="N1401" i="2"/>
  <c r="L1401" i="2"/>
  <c r="J1401" i="2"/>
  <c r="P1401" i="2" s="1"/>
  <c r="N1398" i="2"/>
  <c r="L1398" i="2"/>
  <c r="J1398" i="2"/>
  <c r="P1398" i="2" s="1"/>
  <c r="Q1398" i="2" s="1"/>
  <c r="N1388" i="2"/>
  <c r="L1388" i="2"/>
  <c r="L1332" i="2" s="1"/>
  <c r="J1388" i="2"/>
  <c r="P1388" i="2" s="1"/>
  <c r="Q1388" i="2" s="1"/>
  <c r="N1385" i="2"/>
  <c r="L1385" i="2"/>
  <c r="J1385" i="2"/>
  <c r="N1384" i="2"/>
  <c r="L1384" i="2"/>
  <c r="J1384" i="2"/>
  <c r="N1381" i="2"/>
  <c r="L1381" i="2"/>
  <c r="J1381" i="2"/>
  <c r="P1381" i="2" s="1"/>
  <c r="Q1381" i="2" s="1"/>
  <c r="N1377" i="2"/>
  <c r="L1377" i="2"/>
  <c r="J1377" i="2"/>
  <c r="N1371" i="2"/>
  <c r="L1371" i="2"/>
  <c r="J1371" i="2"/>
  <c r="P1371" i="2" s="1"/>
  <c r="Q1371" i="2" s="1"/>
  <c r="N1368" i="2"/>
  <c r="L1368" i="2"/>
  <c r="J1368" i="2"/>
  <c r="P1368" i="2" s="1"/>
  <c r="N1333" i="2"/>
  <c r="L1333" i="2"/>
  <c r="J1333" i="2"/>
  <c r="N1321" i="2"/>
  <c r="L1321" i="2"/>
  <c r="J1321" i="2"/>
  <c r="P1321" i="2" s="1"/>
  <c r="Q1321" i="2" s="1"/>
  <c r="N1320" i="2"/>
  <c r="L1320" i="2"/>
  <c r="J1320" i="2"/>
  <c r="N1310" i="2"/>
  <c r="L1310" i="2"/>
  <c r="J1310" i="2"/>
  <c r="N1307" i="2"/>
  <c r="L1307" i="2"/>
  <c r="J1307" i="2"/>
  <c r="P1307" i="2" s="1"/>
  <c r="Q1307" i="2" s="1"/>
  <c r="N1303" i="2"/>
  <c r="L1303" i="2"/>
  <c r="J1303" i="2"/>
  <c r="N1299" i="2"/>
  <c r="L1299" i="2"/>
  <c r="J1299" i="2"/>
  <c r="N1289" i="2"/>
  <c r="L1289" i="2"/>
  <c r="J1289" i="2"/>
  <c r="N1288" i="2"/>
  <c r="L1288" i="2"/>
  <c r="J1288" i="2"/>
  <c r="P1288" i="2" s="1"/>
  <c r="N1287" i="2"/>
  <c r="L1287" i="2"/>
  <c r="J1287" i="2"/>
  <c r="N1286" i="2"/>
  <c r="L1286" i="2"/>
  <c r="J1286" i="2"/>
  <c r="P1286" i="2" s="1"/>
  <c r="Q1286" i="2" s="1"/>
  <c r="N1283" i="2"/>
  <c r="L1283" i="2"/>
  <c r="J1283" i="2"/>
  <c r="N1280" i="2"/>
  <c r="L1280" i="2"/>
  <c r="J1280" i="2"/>
  <c r="P1280" i="2" s="1"/>
  <c r="Q1280" i="2" s="1"/>
  <c r="N1277" i="2"/>
  <c r="L1277" i="2"/>
  <c r="J1277" i="2"/>
  <c r="N1274" i="2"/>
  <c r="L1274" i="2"/>
  <c r="J1274" i="2"/>
  <c r="N1273" i="2"/>
  <c r="L1273" i="2"/>
  <c r="J1273" i="2"/>
  <c r="N1270" i="2"/>
  <c r="L1270" i="2"/>
  <c r="J1270" i="2"/>
  <c r="P1270" i="2" s="1"/>
  <c r="N1260" i="2"/>
  <c r="L1260" i="2"/>
  <c r="J1260" i="2"/>
  <c r="P1260" i="2" s="1"/>
  <c r="N1255" i="2"/>
  <c r="L1255" i="2"/>
  <c r="J1255" i="2"/>
  <c r="N1252" i="2"/>
  <c r="L1252" i="2"/>
  <c r="J1252" i="2"/>
  <c r="P1252" i="2" s="1"/>
  <c r="Q1252" i="2" s="1"/>
  <c r="N1235" i="2"/>
  <c r="L1235" i="2"/>
  <c r="J1235" i="2"/>
  <c r="N1234" i="2"/>
  <c r="L1234" i="2"/>
  <c r="J1234" i="2"/>
  <c r="P1234" i="2" s="1"/>
  <c r="Q1234" i="2" s="1"/>
  <c r="N1233" i="2"/>
  <c r="L1233" i="2"/>
  <c r="J1233" i="2"/>
  <c r="P1233" i="2" s="1"/>
  <c r="Q1233" i="2" s="1"/>
  <c r="N1230" i="2"/>
  <c r="L1230" i="2"/>
  <c r="J1230" i="2"/>
  <c r="P1230" i="2" s="1"/>
  <c r="N1229" i="2"/>
  <c r="L1229" i="2"/>
  <c r="J1229" i="2"/>
  <c r="N1228" i="2"/>
  <c r="L1228" i="2"/>
  <c r="J1228" i="2"/>
  <c r="P1228" i="2" s="1"/>
  <c r="N1211" i="2"/>
  <c r="L1211" i="2"/>
  <c r="J1211" i="2"/>
  <c r="N1192" i="2"/>
  <c r="L1192" i="2"/>
  <c r="J1192" i="2"/>
  <c r="P1192" i="2" s="1"/>
  <c r="Q1192" i="2" s="1"/>
  <c r="N1188" i="2"/>
  <c r="L1188" i="2"/>
  <c r="J1188" i="2"/>
  <c r="P1188" i="2" s="1"/>
  <c r="Q1188" i="2" s="1"/>
  <c r="N1185" i="2"/>
  <c r="L1185" i="2"/>
  <c r="J1185" i="2"/>
  <c r="N1182" i="2"/>
  <c r="L1182" i="2"/>
  <c r="L1181" i="2" s="1"/>
  <c r="J1182" i="2"/>
  <c r="J1181" i="2" s="1"/>
  <c r="N1181" i="2"/>
  <c r="N1179" i="2"/>
  <c r="L1179" i="2"/>
  <c r="J1179" i="2"/>
  <c r="N1176" i="2"/>
  <c r="L1176" i="2"/>
  <c r="J1176" i="2"/>
  <c r="N1175" i="2"/>
  <c r="L1175" i="2"/>
  <c r="J1175" i="2"/>
  <c r="P1175" i="2" s="1"/>
  <c r="Q1175" i="2" s="1"/>
  <c r="N1174" i="2"/>
  <c r="L1174" i="2"/>
  <c r="J1174" i="2"/>
  <c r="N1169" i="2"/>
  <c r="N1168" i="2" s="1"/>
  <c r="L1169" i="2"/>
  <c r="L1168" i="2" s="1"/>
  <c r="J1169" i="2"/>
  <c r="P1169" i="2" s="1"/>
  <c r="N1164" i="2"/>
  <c r="L1164" i="2"/>
  <c r="J1164" i="2"/>
  <c r="N1161" i="2"/>
  <c r="L1161" i="2"/>
  <c r="J1161" i="2"/>
  <c r="P1161" i="2" s="1"/>
  <c r="N1158" i="2"/>
  <c r="L1158" i="2"/>
  <c r="J1158" i="2"/>
  <c r="N1155" i="2"/>
  <c r="L1155" i="2"/>
  <c r="J1155" i="2"/>
  <c r="N1154" i="2"/>
  <c r="L1154" i="2"/>
  <c r="J1154" i="2"/>
  <c r="P1154" i="2" s="1"/>
  <c r="Q1154" i="2" s="1"/>
  <c r="N1151" i="2"/>
  <c r="L1151" i="2"/>
  <c r="J1151" i="2"/>
  <c r="N1146" i="2"/>
  <c r="L1146" i="2"/>
  <c r="J1146" i="2"/>
  <c r="N1136" i="2"/>
  <c r="L1136" i="2"/>
  <c r="J1136" i="2"/>
  <c r="N1135" i="2"/>
  <c r="L1135" i="2"/>
  <c r="J1135" i="2"/>
  <c r="N1129" i="2"/>
  <c r="L1129" i="2"/>
  <c r="J1129" i="2"/>
  <c r="N1120" i="2"/>
  <c r="L1120" i="2"/>
  <c r="J1120" i="2"/>
  <c r="N1115" i="2"/>
  <c r="L1115" i="2"/>
  <c r="J1115" i="2"/>
  <c r="N1112" i="2"/>
  <c r="L1112" i="2"/>
  <c r="J1112" i="2"/>
  <c r="N1077" i="2"/>
  <c r="L1077" i="2"/>
  <c r="J1077" i="2"/>
  <c r="P1077" i="2" s="1"/>
  <c r="N1069" i="2"/>
  <c r="L1069" i="2"/>
  <c r="J1069" i="2"/>
  <c r="N1068" i="2"/>
  <c r="L1068" i="2"/>
  <c r="J1068" i="2"/>
  <c r="P1068" i="2" s="1"/>
  <c r="N1064" i="2"/>
  <c r="L1064" i="2"/>
  <c r="J1064" i="2"/>
  <c r="N1061" i="2"/>
  <c r="L1061" i="2"/>
  <c r="J1061" i="2"/>
  <c r="N1060" i="2"/>
  <c r="L1060" i="2"/>
  <c r="J1060" i="2"/>
  <c r="P1060" i="2" s="1"/>
  <c r="Q1060" i="2" s="1"/>
  <c r="N1057" i="2"/>
  <c r="L1057" i="2"/>
  <c r="J1057" i="2"/>
  <c r="N1052" i="2"/>
  <c r="L1052" i="2"/>
  <c r="J1052" i="2"/>
  <c r="N1017" i="2"/>
  <c r="L1017" i="2"/>
  <c r="J1017" i="2"/>
  <c r="N1012" i="2"/>
  <c r="L1012" i="2"/>
  <c r="J1012" i="2"/>
  <c r="N1006" i="2"/>
  <c r="L1006" i="2"/>
  <c r="J1006" i="2"/>
  <c r="N1003" i="2"/>
  <c r="L1003" i="2"/>
  <c r="J1003" i="2"/>
  <c r="N992" i="2"/>
  <c r="L992" i="2"/>
  <c r="J992" i="2"/>
  <c r="P992" i="2" s="1"/>
  <c r="Q992" i="2" s="1"/>
  <c r="N988" i="2"/>
  <c r="L988" i="2"/>
  <c r="J988" i="2"/>
  <c r="N987" i="2"/>
  <c r="L987" i="2"/>
  <c r="J987" i="2"/>
  <c r="N982" i="2"/>
  <c r="L982" i="2"/>
  <c r="J982" i="2"/>
  <c r="P982" i="2" s="1"/>
  <c r="N979" i="2"/>
  <c r="L979" i="2"/>
  <c r="J979" i="2"/>
  <c r="N976" i="2"/>
  <c r="L976" i="2"/>
  <c r="J976" i="2"/>
  <c r="N970" i="2"/>
  <c r="L970" i="2"/>
  <c r="J970" i="2"/>
  <c r="N962" i="2"/>
  <c r="L962" i="2"/>
  <c r="J962" i="2"/>
  <c r="N958" i="2"/>
  <c r="L958" i="2"/>
  <c r="J958" i="2"/>
  <c r="P958" i="2" s="1"/>
  <c r="Q958" i="2" s="1"/>
  <c r="N946" i="2"/>
  <c r="L946" i="2"/>
  <c r="J946" i="2"/>
  <c r="P946" i="2" s="1"/>
  <c r="Q946" i="2" s="1"/>
  <c r="N927" i="2"/>
  <c r="L927" i="2"/>
  <c r="J927" i="2"/>
  <c r="N923" i="2"/>
  <c r="L923" i="2"/>
  <c r="J923" i="2"/>
  <c r="N920" i="2"/>
  <c r="L920" i="2"/>
  <c r="J920" i="2"/>
  <c r="N917" i="2"/>
  <c r="L917" i="2"/>
  <c r="J917" i="2"/>
  <c r="N913" i="2"/>
  <c r="L913" i="2"/>
  <c r="J913" i="2"/>
  <c r="N909" i="2"/>
  <c r="L909" i="2"/>
  <c r="J909" i="2"/>
  <c r="N904" i="2"/>
  <c r="L904" i="2"/>
  <c r="J904" i="2"/>
  <c r="P904" i="2" s="1"/>
  <c r="Q904" i="2" s="1"/>
  <c r="N896" i="2"/>
  <c r="L896" i="2"/>
  <c r="J896" i="2"/>
  <c r="N893" i="2"/>
  <c r="L893" i="2"/>
  <c r="J893" i="2"/>
  <c r="P893" i="2" s="1"/>
  <c r="N888" i="2"/>
  <c r="L888" i="2"/>
  <c r="J888" i="2"/>
  <c r="N885" i="2"/>
  <c r="L885" i="2"/>
  <c r="J885" i="2"/>
  <c r="N880" i="2"/>
  <c r="L880" i="2"/>
  <c r="J880" i="2"/>
  <c r="N865" i="2"/>
  <c r="L865" i="2"/>
  <c r="J865" i="2"/>
  <c r="N825" i="2"/>
  <c r="L825" i="2"/>
  <c r="J825" i="2"/>
  <c r="N822" i="2"/>
  <c r="L822" i="2"/>
  <c r="J822" i="2"/>
  <c r="N753" i="2"/>
  <c r="L753" i="2"/>
  <c r="J753" i="2"/>
  <c r="N740" i="2"/>
  <c r="L740" i="2"/>
  <c r="J740" i="2"/>
  <c r="N662" i="2"/>
  <c r="L662" i="2"/>
  <c r="J662" i="2"/>
  <c r="N661" i="2"/>
  <c r="L661" i="2"/>
  <c r="J661" i="2"/>
  <c r="N592" i="2"/>
  <c r="L592" i="2"/>
  <c r="J592" i="2"/>
  <c r="N589" i="2"/>
  <c r="L589" i="2"/>
  <c r="J589" i="2"/>
  <c r="N585" i="2"/>
  <c r="L585" i="2"/>
  <c r="J585" i="2"/>
  <c r="N582" i="2"/>
  <c r="L582" i="2"/>
  <c r="J582" i="2"/>
  <c r="N572" i="2"/>
  <c r="L572" i="2"/>
  <c r="J572" i="2"/>
  <c r="P572" i="2" s="1"/>
  <c r="Q572" i="2" s="1"/>
  <c r="N568" i="2"/>
  <c r="L568" i="2"/>
  <c r="J568" i="2"/>
  <c r="P568" i="2" s="1"/>
  <c r="N558" i="2"/>
  <c r="L558" i="2"/>
  <c r="J558" i="2"/>
  <c r="N553" i="2"/>
  <c r="L553" i="2"/>
  <c r="J553" i="2"/>
  <c r="N550" i="2"/>
  <c r="L550" i="2"/>
  <c r="J550" i="2"/>
  <c r="N546" i="2"/>
  <c r="L546" i="2"/>
  <c r="J546" i="2"/>
  <c r="P546" i="2" s="1"/>
  <c r="Q546" i="2" s="1"/>
  <c r="N545" i="2"/>
  <c r="L545" i="2"/>
  <c r="J545" i="2"/>
  <c r="N542" i="2"/>
  <c r="L542" i="2"/>
  <c r="J542" i="2"/>
  <c r="N539" i="2"/>
  <c r="L539" i="2"/>
  <c r="J539" i="2"/>
  <c r="P539" i="2" s="1"/>
  <c r="N538" i="2"/>
  <c r="L538" i="2"/>
  <c r="J538" i="2"/>
  <c r="P538" i="2" s="1"/>
  <c r="Q538" i="2" s="1"/>
  <c r="N533" i="2"/>
  <c r="L533" i="2"/>
  <c r="J533" i="2"/>
  <c r="N524" i="2"/>
  <c r="L524" i="2"/>
  <c r="J524" i="2"/>
  <c r="N523" i="2"/>
  <c r="L523" i="2"/>
  <c r="J523" i="2"/>
  <c r="P523" i="2" s="1"/>
  <c r="Q523" i="2" s="1"/>
  <c r="N509" i="2"/>
  <c r="L509" i="2"/>
  <c r="J509" i="2"/>
  <c r="N503" i="2"/>
  <c r="L503" i="2"/>
  <c r="J503" i="2"/>
  <c r="N494" i="2"/>
  <c r="L494" i="2"/>
  <c r="J494" i="2"/>
  <c r="P494" i="2" s="1"/>
  <c r="Q494" i="2" s="1"/>
  <c r="N490" i="2"/>
  <c r="L490" i="2"/>
  <c r="J490" i="2"/>
  <c r="P490" i="2" s="1"/>
  <c r="N487" i="2"/>
  <c r="L487" i="2"/>
  <c r="J487" i="2"/>
  <c r="N484" i="2"/>
  <c r="L484" i="2"/>
  <c r="J484" i="2"/>
  <c r="P484" i="2" s="1"/>
  <c r="N483" i="2"/>
  <c r="L483" i="2"/>
  <c r="J483" i="2"/>
  <c r="N477" i="2"/>
  <c r="L477" i="2"/>
  <c r="J477" i="2"/>
  <c r="N476" i="2"/>
  <c r="L476" i="2"/>
  <c r="J476" i="2"/>
  <c r="P476" i="2" s="1"/>
  <c r="Q476" i="2" s="1"/>
  <c r="N470" i="2"/>
  <c r="L470" i="2"/>
  <c r="J470" i="2"/>
  <c r="N464" i="2"/>
  <c r="L464" i="2"/>
  <c r="J464" i="2"/>
  <c r="N461" i="2"/>
  <c r="L461" i="2"/>
  <c r="J461" i="2"/>
  <c r="P461" i="2" s="1"/>
  <c r="N458" i="2"/>
  <c r="L458" i="2"/>
  <c r="J458" i="2"/>
  <c r="N455" i="2"/>
  <c r="L455" i="2"/>
  <c r="J455" i="2"/>
  <c r="N454" i="2"/>
  <c r="L454" i="2"/>
  <c r="J454" i="2"/>
  <c r="N450" i="2"/>
  <c r="L450" i="2"/>
  <c r="J450" i="2"/>
  <c r="N447" i="2"/>
  <c r="L447" i="2"/>
  <c r="J447" i="2"/>
  <c r="N446" i="2"/>
  <c r="L446" i="2"/>
  <c r="J446" i="2"/>
  <c r="N441" i="2"/>
  <c r="L441" i="2"/>
  <c r="J441" i="2"/>
  <c r="P441" i="2" s="1"/>
  <c r="Q441" i="2" s="1"/>
  <c r="N438" i="2"/>
  <c r="L438" i="2"/>
  <c r="J438" i="2"/>
  <c r="P438" i="2" s="1"/>
  <c r="N432" i="2"/>
  <c r="L432" i="2"/>
  <c r="J432" i="2"/>
  <c r="N427" i="2"/>
  <c r="L427" i="2"/>
  <c r="J427" i="2"/>
  <c r="N424" i="2"/>
  <c r="L424" i="2"/>
  <c r="J424" i="2"/>
  <c r="N421" i="2"/>
  <c r="L421" i="2"/>
  <c r="J421" i="2"/>
  <c r="P421" i="2" s="1"/>
  <c r="Q421" i="2" s="1"/>
  <c r="N418" i="2"/>
  <c r="L418" i="2"/>
  <c r="J418" i="2"/>
  <c r="N415" i="2"/>
  <c r="L415" i="2"/>
  <c r="J415" i="2"/>
  <c r="N412" i="2"/>
  <c r="L412" i="2"/>
  <c r="J412" i="2"/>
  <c r="N409" i="2"/>
  <c r="L409" i="2"/>
  <c r="J409" i="2"/>
  <c r="P409" i="2" s="1"/>
  <c r="Q409" i="2" s="1"/>
  <c r="N404" i="2"/>
  <c r="L404" i="2"/>
  <c r="J404" i="2"/>
  <c r="N399" i="2"/>
  <c r="L399" i="2"/>
  <c r="J399" i="2"/>
  <c r="N394" i="2"/>
  <c r="L394" i="2"/>
  <c r="J394" i="2"/>
  <c r="P394" i="2" s="1"/>
  <c r="Q394" i="2" s="1"/>
  <c r="N387" i="2"/>
  <c r="L387" i="2"/>
  <c r="J387" i="2"/>
  <c r="N383" i="2"/>
  <c r="L383" i="2"/>
  <c r="J383" i="2"/>
  <c r="N380" i="2"/>
  <c r="L380" i="2"/>
  <c r="J380" i="2"/>
  <c r="N377" i="2"/>
  <c r="L377" i="2"/>
  <c r="J377" i="2"/>
  <c r="P377" i="2" s="1"/>
  <c r="N374" i="2"/>
  <c r="L374" i="2"/>
  <c r="J374" i="2"/>
  <c r="N370" i="2"/>
  <c r="L370" i="2"/>
  <c r="J370" i="2"/>
  <c r="P370" i="2" s="1"/>
  <c r="N367" i="2"/>
  <c r="L367" i="2"/>
  <c r="J367" i="2"/>
  <c r="N364" i="2"/>
  <c r="L364" i="2"/>
  <c r="J364" i="2"/>
  <c r="N361" i="2"/>
  <c r="L361" i="2"/>
  <c r="J361" i="2"/>
  <c r="P361" i="2" s="1"/>
  <c r="Q361" i="2" s="1"/>
  <c r="N358" i="2"/>
  <c r="L358" i="2"/>
  <c r="J358" i="2"/>
  <c r="P358" i="2" s="1"/>
  <c r="Q358" i="2" s="1"/>
  <c r="N355" i="2"/>
  <c r="L355" i="2"/>
  <c r="J355" i="2"/>
  <c r="N352" i="2"/>
  <c r="L352" i="2"/>
  <c r="J352" i="2"/>
  <c r="P352" i="2" s="1"/>
  <c r="N347" i="2"/>
  <c r="L347" i="2"/>
  <c r="J347" i="2"/>
  <c r="P347" i="2" s="1"/>
  <c r="Q347" i="2" s="1"/>
  <c r="N344" i="2"/>
  <c r="L344" i="2"/>
  <c r="J344" i="2"/>
  <c r="N336" i="2"/>
  <c r="L336" i="2"/>
  <c r="J336" i="2"/>
  <c r="N332" i="2"/>
  <c r="L332" i="2"/>
  <c r="J332" i="2"/>
  <c r="P332" i="2" s="1"/>
  <c r="Q332" i="2" s="1"/>
  <c r="N309" i="2"/>
  <c r="L309" i="2"/>
  <c r="J309" i="2"/>
  <c r="N303" i="2"/>
  <c r="L303" i="2"/>
  <c r="J303" i="2"/>
  <c r="N302" i="2"/>
  <c r="L302" i="2"/>
  <c r="J302" i="2"/>
  <c r="P302" i="2" s="1"/>
  <c r="Q302" i="2" s="1"/>
  <c r="N298" i="2"/>
  <c r="L298" i="2"/>
  <c r="J298" i="2"/>
  <c r="P298" i="2" s="1"/>
  <c r="N292" i="2"/>
  <c r="L292" i="2"/>
  <c r="J292" i="2"/>
  <c r="N287" i="2"/>
  <c r="L287" i="2"/>
  <c r="J287" i="2"/>
  <c r="N282" i="2"/>
  <c r="L282" i="2"/>
  <c r="J282" i="2"/>
  <c r="N267" i="2"/>
  <c r="L267" i="2"/>
  <c r="J267" i="2"/>
  <c r="P267" i="2" s="1"/>
  <c r="Q267" i="2" s="1"/>
  <c r="N257" i="2"/>
  <c r="L257" i="2"/>
  <c r="J257" i="2"/>
  <c r="P257" i="2" s="1"/>
  <c r="Q257" i="2" s="1"/>
  <c r="N254" i="2"/>
  <c r="L254" i="2"/>
  <c r="J254" i="2"/>
  <c r="P254" i="2" s="1"/>
  <c r="Q254" i="2" s="1"/>
  <c r="N251" i="2"/>
  <c r="L251" i="2"/>
  <c r="J251" i="2"/>
  <c r="N248" i="2"/>
  <c r="L248" i="2"/>
  <c r="J248" i="2"/>
  <c r="P248" i="2" s="1"/>
  <c r="P247" i="2"/>
  <c r="N247" i="2"/>
  <c r="L247" i="2"/>
  <c r="J247" i="2"/>
  <c r="N244" i="2"/>
  <c r="L244" i="2"/>
  <c r="J244" i="2"/>
  <c r="N240" i="2"/>
  <c r="L240" i="2"/>
  <c r="J240" i="2"/>
  <c r="N239" i="2"/>
  <c r="L239" i="2"/>
  <c r="J239" i="2"/>
  <c r="N228" i="2"/>
  <c r="L228" i="2"/>
  <c r="J228" i="2"/>
  <c r="N225" i="2"/>
  <c r="L225" i="2"/>
  <c r="J225" i="2"/>
  <c r="N214" i="2"/>
  <c r="L214" i="2"/>
  <c r="J214" i="2"/>
  <c r="P214" i="2" s="1"/>
  <c r="Q214" i="2" s="1"/>
  <c r="N211" i="2"/>
  <c r="L211" i="2"/>
  <c r="J211" i="2"/>
  <c r="P211" i="2" s="1"/>
  <c r="N201" i="2"/>
  <c r="L201" i="2"/>
  <c r="J201" i="2"/>
  <c r="N191" i="2"/>
  <c r="L191" i="2"/>
  <c r="J191" i="2"/>
  <c r="P191" i="2" s="1"/>
  <c r="N184" i="2"/>
  <c r="L184" i="2"/>
  <c r="J184" i="2"/>
  <c r="N181" i="2"/>
  <c r="L181" i="2"/>
  <c r="J181" i="2"/>
  <c r="N177" i="2"/>
  <c r="L177" i="2"/>
  <c r="J177" i="2"/>
  <c r="P177" i="2" s="1"/>
  <c r="Q177" i="2" s="1"/>
  <c r="N174" i="2"/>
  <c r="L174" i="2"/>
  <c r="J174" i="2"/>
  <c r="P174" i="2" s="1"/>
  <c r="Q174" i="2" s="1"/>
  <c r="N171" i="2"/>
  <c r="L171" i="2"/>
  <c r="J171" i="2"/>
  <c r="N166" i="2"/>
  <c r="L166" i="2"/>
  <c r="J166" i="2"/>
  <c r="N161" i="2"/>
  <c r="L161" i="2"/>
  <c r="J161" i="2"/>
  <c r="P161" i="2" s="1"/>
  <c r="N156" i="2"/>
  <c r="L156" i="2"/>
  <c r="J156" i="2"/>
  <c r="N153" i="2"/>
  <c r="L153" i="2"/>
  <c r="J153" i="2"/>
  <c r="N152" i="2"/>
  <c r="L152" i="2"/>
  <c r="J152" i="2"/>
  <c r="N151" i="2"/>
  <c r="L151" i="2"/>
  <c r="J151" i="2"/>
  <c r="N150" i="2"/>
  <c r="L150" i="2"/>
  <c r="J150" i="2"/>
  <c r="N146" i="2"/>
  <c r="L146" i="2"/>
  <c r="J146" i="2"/>
  <c r="P146" i="2" s="1"/>
  <c r="Q146" i="2" s="1"/>
  <c r="N145" i="2"/>
  <c r="L145" i="2"/>
  <c r="J145" i="2"/>
  <c r="P145" i="2" s="1"/>
  <c r="N136" i="2"/>
  <c r="L136" i="2"/>
  <c r="J136" i="2"/>
  <c r="N129" i="2"/>
  <c r="L129" i="2"/>
  <c r="J129" i="2"/>
  <c r="N116" i="2"/>
  <c r="L116" i="2"/>
  <c r="J116" i="2"/>
  <c r="N106" i="2"/>
  <c r="L106" i="2"/>
  <c r="J106" i="2"/>
  <c r="N98" i="2"/>
  <c r="L98" i="2"/>
  <c r="J98" i="2"/>
  <c r="P98" i="2" s="1"/>
  <c r="Q98" i="2" s="1"/>
  <c r="N93" i="2"/>
  <c r="L93" i="2"/>
  <c r="J93" i="2"/>
  <c r="N90" i="2"/>
  <c r="L90" i="2"/>
  <c r="J90" i="2"/>
  <c r="N87" i="2"/>
  <c r="L87" i="2"/>
  <c r="J87" i="2"/>
  <c r="N84" i="2"/>
  <c r="L84" i="2"/>
  <c r="J84" i="2"/>
  <c r="H80" i="2"/>
  <c r="H79" i="2" s="1"/>
  <c r="N76" i="2"/>
  <c r="L76" i="2"/>
  <c r="J76" i="2"/>
  <c r="N75" i="2"/>
  <c r="L75" i="2"/>
  <c r="J75" i="2"/>
  <c r="N72" i="2"/>
  <c r="L72" i="2"/>
  <c r="J72" i="2"/>
  <c r="N69" i="2"/>
  <c r="L69" i="2"/>
  <c r="J69" i="2"/>
  <c r="N64" i="2"/>
  <c r="L64" i="2"/>
  <c r="J64" i="2"/>
  <c r="N63" i="2"/>
  <c r="L63" i="2"/>
  <c r="J63" i="2"/>
  <c r="N59" i="2"/>
  <c r="L59" i="2"/>
  <c r="J59" i="2"/>
  <c r="N56" i="2"/>
  <c r="L56" i="2"/>
  <c r="J56" i="2"/>
  <c r="N53" i="2"/>
  <c r="L53" i="2"/>
  <c r="J53" i="2"/>
  <c r="P53" i="2" s="1"/>
  <c r="N50" i="2"/>
  <c r="L50" i="2"/>
  <c r="J50" i="2"/>
  <c r="P50" i="2" s="1"/>
  <c r="N49" i="2"/>
  <c r="L49" i="2"/>
  <c r="J49" i="2"/>
  <c r="N45" i="2"/>
  <c r="L45" i="2"/>
  <c r="J45" i="2"/>
  <c r="N42" i="2"/>
  <c r="L42" i="2"/>
  <c r="J42" i="2"/>
  <c r="N39" i="2"/>
  <c r="L39" i="2"/>
  <c r="J39" i="2"/>
  <c r="N36" i="2"/>
  <c r="L36" i="2"/>
  <c r="J36" i="2"/>
  <c r="N33" i="2"/>
  <c r="L33" i="2"/>
  <c r="J33" i="2"/>
  <c r="N29" i="2"/>
  <c r="L29" i="2"/>
  <c r="J29" i="2"/>
  <c r="N26" i="2"/>
  <c r="L26" i="2"/>
  <c r="J26" i="2"/>
  <c r="N22" i="2"/>
  <c r="L22" i="2"/>
  <c r="J22" i="2"/>
  <c r="N19" i="2"/>
  <c r="L19" i="2"/>
  <c r="J19" i="2"/>
  <c r="N16" i="2"/>
  <c r="L16" i="2"/>
  <c r="J16" i="2"/>
  <c r="N12" i="2"/>
  <c r="L12" i="2"/>
  <c r="J12" i="2"/>
  <c r="N9" i="2"/>
  <c r="L9" i="2"/>
  <c r="J9" i="2"/>
  <c r="I25" i="1"/>
  <c r="I24" i="1"/>
  <c r="I23" i="1"/>
  <c r="I22" i="1"/>
  <c r="I20" i="1"/>
  <c r="I19" i="1"/>
  <c r="I16" i="1"/>
  <c r="K14" i="1"/>
  <c r="I12" i="1"/>
  <c r="Q149" i="7" l="1"/>
  <c r="Q182" i="7"/>
  <c r="Q223" i="7"/>
  <c r="Q168" i="7"/>
  <c r="Q189" i="7"/>
  <c r="Q244" i="7"/>
  <c r="Q103" i="7"/>
  <c r="Q136" i="7"/>
  <c r="Q204" i="7"/>
  <c r="J84" i="7"/>
  <c r="Q126" i="7"/>
  <c r="P132" i="7"/>
  <c r="Q132" i="7" s="1"/>
  <c r="P136" i="7"/>
  <c r="P145" i="7"/>
  <c r="Q145" i="7" s="1"/>
  <c r="P151" i="7"/>
  <c r="Q151" i="7" s="1"/>
  <c r="P182" i="7"/>
  <c r="P254" i="7"/>
  <c r="Q254" i="7" s="1"/>
  <c r="J8" i="7"/>
  <c r="P56" i="7"/>
  <c r="Q56" i="7" s="1"/>
  <c r="P112" i="7"/>
  <c r="Q112" i="7" s="1"/>
  <c r="P227" i="7"/>
  <c r="Q227" i="7" s="1"/>
  <c r="P265" i="7"/>
  <c r="Q265" i="7" s="1"/>
  <c r="P126" i="7"/>
  <c r="P168" i="7"/>
  <c r="P223" i="7"/>
  <c r="P244" i="7"/>
  <c r="P28" i="7"/>
  <c r="Q28" i="7"/>
  <c r="P192" i="7"/>
  <c r="Q192" i="7" s="1"/>
  <c r="P50" i="7"/>
  <c r="P49" i="7" s="1"/>
  <c r="P103" i="7"/>
  <c r="P129" i="7"/>
  <c r="Q129" i="7" s="1"/>
  <c r="Q134" i="7"/>
  <c r="P149" i="7"/>
  <c r="P153" i="7"/>
  <c r="Q153" i="7" s="1"/>
  <c r="P261" i="7"/>
  <c r="Q261" i="7" s="1"/>
  <c r="Q144" i="7"/>
  <c r="P204" i="7"/>
  <c r="Q19" i="7"/>
  <c r="P189" i="7"/>
  <c r="P200" i="7"/>
  <c r="Q200" i="7" s="1"/>
  <c r="Q82" i="7"/>
  <c r="Q97" i="7"/>
  <c r="P144" i="7"/>
  <c r="G146" i="5"/>
  <c r="I146" i="5"/>
  <c r="I127" i="5"/>
  <c r="I10" i="5" s="1"/>
  <c r="I126" i="5"/>
  <c r="G107" i="5"/>
  <c r="I107" i="5"/>
  <c r="I73" i="5"/>
  <c r="G73" i="5"/>
  <c r="W21" i="4"/>
  <c r="W29" i="4"/>
  <c r="W76" i="3"/>
  <c r="V27" i="3"/>
  <c r="W27" i="3" s="1"/>
  <c r="V76" i="3"/>
  <c r="V45" i="3"/>
  <c r="W45" i="3" s="1"/>
  <c r="V18" i="3"/>
  <c r="W18" i="3" s="1"/>
  <c r="W77" i="3"/>
  <c r="W52" i="3"/>
  <c r="V61" i="3"/>
  <c r="W61" i="3" s="1"/>
  <c r="W119" i="3"/>
  <c r="W19" i="3"/>
  <c r="W35" i="3"/>
  <c r="W109" i="3"/>
  <c r="V93" i="3"/>
  <c r="W93" i="3" s="1"/>
  <c r="V19" i="3"/>
  <c r="V68" i="3"/>
  <c r="W68" i="3" s="1"/>
  <c r="W84" i="3"/>
  <c r="V35" i="3"/>
  <c r="W100" i="3"/>
  <c r="W127" i="3"/>
  <c r="V10" i="3"/>
  <c r="W10" i="3" s="1"/>
  <c r="W26" i="3"/>
  <c r="W69" i="3"/>
  <c r="W44" i="3"/>
  <c r="V53" i="3"/>
  <c r="W53" i="3" s="1"/>
  <c r="V100" i="3"/>
  <c r="W11" i="3"/>
  <c r="W85" i="3"/>
  <c r="V127" i="3"/>
  <c r="W60" i="3"/>
  <c r="W101" i="3"/>
  <c r="L2061" i="2"/>
  <c r="N1016" i="2"/>
  <c r="N1411" i="2"/>
  <c r="J2174" i="2"/>
  <c r="L1119" i="2"/>
  <c r="N2061" i="2"/>
  <c r="L1145" i="2"/>
  <c r="J2237" i="2"/>
  <c r="N2073" i="2"/>
  <c r="L1173" i="2"/>
  <c r="L557" i="2"/>
  <c r="L2237" i="2"/>
  <c r="J1168" i="2"/>
  <c r="J1119" i="2"/>
  <c r="L1569" i="2"/>
  <c r="L1948" i="2"/>
  <c r="Q247" i="2"/>
  <c r="L892" i="2"/>
  <c r="J1651" i="2"/>
  <c r="Q1881" i="2"/>
  <c r="L2178" i="2"/>
  <c r="N1119" i="2"/>
  <c r="N1332" i="2"/>
  <c r="L1507" i="2"/>
  <c r="N2212" i="2"/>
  <c r="N2237" i="2"/>
  <c r="Q484" i="2"/>
  <c r="Q539" i="2"/>
  <c r="Q1270" i="2"/>
  <c r="P1289" i="2"/>
  <c r="Q1289" i="2" s="1"/>
  <c r="L1435" i="2"/>
  <c r="L1442" i="2"/>
  <c r="L1541" i="2"/>
  <c r="P1699" i="2"/>
  <c r="Q1699" i="2" s="1"/>
  <c r="L2001" i="2"/>
  <c r="L2155" i="2"/>
  <c r="N2155" i="2"/>
  <c r="P2181" i="2"/>
  <c r="Q2181" i="2" s="1"/>
  <c r="Q2252" i="2"/>
  <c r="P2274" i="2"/>
  <c r="Q2274" i="2" s="1"/>
  <c r="J2288" i="2"/>
  <c r="L8" i="2"/>
  <c r="P740" i="2"/>
  <c r="Q740" i="2" s="1"/>
  <c r="P987" i="2"/>
  <c r="Q987" i="2" s="1"/>
  <c r="Q1228" i="2"/>
  <c r="L1184" i="2"/>
  <c r="L1259" i="2"/>
  <c r="P1611" i="2"/>
  <c r="Q1611" i="2" s="1"/>
  <c r="P1655" i="2"/>
  <c r="P1771" i="2"/>
  <c r="Q1771" i="2" s="1"/>
  <c r="L2073" i="2"/>
  <c r="L2212" i="2"/>
  <c r="L2246" i="2"/>
  <c r="P129" i="2"/>
  <c r="Q129" i="2" s="1"/>
  <c r="P166" i="2"/>
  <c r="Q166" i="2" s="1"/>
  <c r="Q191" i="2"/>
  <c r="Q248" i="2"/>
  <c r="P412" i="2"/>
  <c r="Q412" i="2" s="1"/>
  <c r="P923" i="2"/>
  <c r="Q923" i="2" s="1"/>
  <c r="P970" i="2"/>
  <c r="Q970" i="2" s="1"/>
  <c r="L1411" i="2"/>
  <c r="Q1440" i="2"/>
  <c r="P1481" i="2"/>
  <c r="Q1481" i="2" s="1"/>
  <c r="Q1537" i="2"/>
  <c r="P1552" i="2"/>
  <c r="Q1552" i="2" s="1"/>
  <c r="Q1588" i="2"/>
  <c r="Q1658" i="2"/>
  <c r="Q1794" i="2"/>
  <c r="P2002" i="2"/>
  <c r="Q2002" i="2" s="1"/>
  <c r="P1112" i="2"/>
  <c r="Q1112" i="2" s="1"/>
  <c r="P1182" i="2"/>
  <c r="P1181" i="2" s="1"/>
  <c r="P1641" i="2"/>
  <c r="Q1641" i="2" s="1"/>
  <c r="P1677" i="2"/>
  <c r="Q1677" i="2" s="1"/>
  <c r="P1759" i="2"/>
  <c r="Q1759" i="2" s="1"/>
  <c r="Q1955" i="2"/>
  <c r="P2083" i="2"/>
  <c r="Q2083" i="2" s="1"/>
  <c r="P2217" i="2"/>
  <c r="Q2217" i="2" s="1"/>
  <c r="L1016" i="2"/>
  <c r="Q1401" i="2"/>
  <c r="L1480" i="2"/>
  <c r="Q1570" i="2"/>
  <c r="P1578" i="2"/>
  <c r="Q1578" i="2" s="1"/>
  <c r="N1651" i="2"/>
  <c r="Q1705" i="2"/>
  <c r="Q1737" i="2"/>
  <c r="J2207" i="2"/>
  <c r="J83" i="2"/>
  <c r="Q461" i="2"/>
  <c r="P45" i="2"/>
  <c r="Q45" i="2" s="1"/>
  <c r="N431" i="2"/>
  <c r="P885" i="2"/>
  <c r="Q885" i="2" s="1"/>
  <c r="J892" i="2"/>
  <c r="P976" i="2"/>
  <c r="Q976" i="2" s="1"/>
  <c r="P988" i="2"/>
  <c r="Q988" i="2" s="1"/>
  <c r="P1017" i="2"/>
  <c r="Q1017" i="2" s="1"/>
  <c r="Q1068" i="2"/>
  <c r="Q1161" i="2"/>
  <c r="Q1456" i="2"/>
  <c r="P1484" i="2"/>
  <c r="Q1484" i="2" s="1"/>
  <c r="P1814" i="2"/>
  <c r="Q1814" i="2" s="1"/>
  <c r="N557" i="2"/>
  <c r="Q1500" i="2"/>
  <c r="N1835" i="2"/>
  <c r="N83" i="2"/>
  <c r="P1115" i="2"/>
  <c r="Q1115" i="2" s="1"/>
  <c r="N1442" i="2"/>
  <c r="P1519" i="2"/>
  <c r="Q1519" i="2" s="1"/>
  <c r="N1541" i="2"/>
  <c r="P1579" i="2"/>
  <c r="Q1579" i="2" s="1"/>
  <c r="P1716" i="2"/>
  <c r="Q1716" i="2" s="1"/>
  <c r="P1902" i="2"/>
  <c r="Q1902" i="2" s="1"/>
  <c r="P33" i="2"/>
  <c r="Q33" i="2" s="1"/>
  <c r="P251" i="2"/>
  <c r="Q251" i="2" s="1"/>
  <c r="Q352" i="2"/>
  <c r="P380" i="2"/>
  <c r="Q380" i="2" s="1"/>
  <c r="N1145" i="2"/>
  <c r="N1184" i="2"/>
  <c r="Q1368" i="2"/>
  <c r="N1480" i="2"/>
  <c r="P1558" i="2"/>
  <c r="Q1558" i="2" s="1"/>
  <c r="Q1717" i="2"/>
  <c r="N1948" i="2"/>
  <c r="P2024" i="2"/>
  <c r="Q2024" i="2" s="1"/>
  <c r="J2073" i="2"/>
  <c r="P2163" i="2"/>
  <c r="Q2163" i="2" s="1"/>
  <c r="P2196" i="2"/>
  <c r="Q2196" i="2" s="1"/>
  <c r="N2246" i="2"/>
  <c r="Q2273" i="2"/>
  <c r="P49" i="2"/>
  <c r="Q49" i="2" s="1"/>
  <c r="Q982" i="2"/>
  <c r="J1016" i="2"/>
  <c r="J1259" i="2"/>
  <c r="P1384" i="2"/>
  <c r="Q1384" i="2" s="1"/>
  <c r="P1471" i="2"/>
  <c r="Q1471" i="2" s="1"/>
  <c r="P1500" i="2"/>
  <c r="N1569" i="2"/>
  <c r="Q1606" i="2"/>
  <c r="P1727" i="2"/>
  <c r="Q1727" i="2" s="1"/>
  <c r="P1818" i="2"/>
  <c r="Q1818" i="2" s="1"/>
  <c r="P1967" i="2"/>
  <c r="Q1967" i="2" s="1"/>
  <c r="P2055" i="2"/>
  <c r="P2089" i="2"/>
  <c r="Q2089" i="2" s="1"/>
  <c r="Q2164" i="2"/>
  <c r="Q2199" i="2"/>
  <c r="L2272" i="2"/>
  <c r="L83" i="2"/>
  <c r="Q161" i="2"/>
  <c r="P287" i="2"/>
  <c r="Q287" i="2" s="1"/>
  <c r="P825" i="2"/>
  <c r="Q825" i="2" s="1"/>
  <c r="N1173" i="2"/>
  <c r="P1431" i="2"/>
  <c r="Q1431" i="2" s="1"/>
  <c r="N1507" i="2"/>
  <c r="L1651" i="2"/>
  <c r="Q1743" i="2"/>
  <c r="Q1786" i="2"/>
  <c r="J2061" i="2"/>
  <c r="J2155" i="2"/>
  <c r="N2272" i="2"/>
  <c r="P2292" i="2"/>
  <c r="Q2292" i="2" s="1"/>
  <c r="N8" i="2"/>
  <c r="Q370" i="2"/>
  <c r="L431" i="2"/>
  <c r="N892" i="2"/>
  <c r="N1259" i="2"/>
  <c r="J1435" i="2"/>
  <c r="P1597" i="2"/>
  <c r="Q1597" i="2" s="1"/>
  <c r="Q1623" i="2"/>
  <c r="P1635" i="2"/>
  <c r="Q1635" i="2" s="1"/>
  <c r="Q1756" i="2"/>
  <c r="J1948" i="2"/>
  <c r="N2001" i="2"/>
  <c r="N2178" i="2"/>
  <c r="N2177" i="2" s="1"/>
  <c r="P2233" i="2"/>
  <c r="Q2233" i="2" s="1"/>
  <c r="Q190" i="7"/>
  <c r="Q220" i="7"/>
  <c r="Q243" i="7"/>
  <c r="Q231" i="7"/>
  <c r="N7" i="7"/>
  <c r="N6" i="7" s="1"/>
  <c r="Q232" i="7"/>
  <c r="Q250" i="7"/>
  <c r="Q64" i="7"/>
  <c r="Q58" i="7"/>
  <c r="Q138" i="7"/>
  <c r="Q143" i="7"/>
  <c r="Q208" i="7"/>
  <c r="Q67" i="7"/>
  <c r="Q66" i="7" s="1"/>
  <c r="P66" i="7"/>
  <c r="Q219" i="7"/>
  <c r="Q131" i="7"/>
  <c r="J212" i="7"/>
  <c r="P57" i="7"/>
  <c r="Q57" i="7" s="1"/>
  <c r="P85" i="7"/>
  <c r="P130" i="7"/>
  <c r="Q130" i="7" s="1"/>
  <c r="P146" i="7"/>
  <c r="Q146" i="7" s="1"/>
  <c r="Q150" i="7"/>
  <c r="P180" i="7"/>
  <c r="Q180" i="7" s="1"/>
  <c r="P196" i="7"/>
  <c r="Q196" i="7" s="1"/>
  <c r="P219" i="7"/>
  <c r="P238" i="7"/>
  <c r="P255" i="7"/>
  <c r="Q255" i="7" s="1"/>
  <c r="J263" i="7"/>
  <c r="P81" i="7"/>
  <c r="Q81" i="7" s="1"/>
  <c r="Q85" i="7"/>
  <c r="P125" i="7"/>
  <c r="Q125" i="7" s="1"/>
  <c r="P143" i="7"/>
  <c r="P177" i="7"/>
  <c r="Q177" i="7" s="1"/>
  <c r="P193" i="7"/>
  <c r="Q193" i="7" s="1"/>
  <c r="P234" i="7"/>
  <c r="Q234" i="7" s="1"/>
  <c r="Q238" i="7"/>
  <c r="P252" i="7"/>
  <c r="Q252" i="7" s="1"/>
  <c r="P42" i="7"/>
  <c r="P41" i="7" s="1"/>
  <c r="P76" i="7"/>
  <c r="P116" i="7"/>
  <c r="Q116" i="7" s="1"/>
  <c r="P140" i="7"/>
  <c r="Q140" i="7" s="1"/>
  <c r="J148" i="7"/>
  <c r="J7" i="7" s="1"/>
  <c r="J6" i="7" s="1"/>
  <c r="J21" i="1" s="1"/>
  <c r="I21" i="1" s="1"/>
  <c r="P172" i="7"/>
  <c r="Q172" i="7" s="1"/>
  <c r="P190" i="7"/>
  <c r="P208" i="7"/>
  <c r="P231" i="7"/>
  <c r="P266" i="7"/>
  <c r="Q266" i="7" s="1"/>
  <c r="Q76" i="7"/>
  <c r="P63" i="7"/>
  <c r="Q63" i="7" s="1"/>
  <c r="P184" i="7"/>
  <c r="Q184" i="7" s="1"/>
  <c r="P202" i="7"/>
  <c r="Q202" i="7" s="1"/>
  <c r="P225" i="7"/>
  <c r="Q225" i="7" s="1"/>
  <c r="P242" i="7"/>
  <c r="Q242" i="7" s="1"/>
  <c r="P259" i="7"/>
  <c r="Q259" i="7" s="1"/>
  <c r="P9" i="7"/>
  <c r="Q9" i="7" s="1"/>
  <c r="P58" i="7"/>
  <c r="P88" i="7"/>
  <c r="Q88" i="7" s="1"/>
  <c r="P131" i="7"/>
  <c r="P181" i="7"/>
  <c r="Q181" i="7" s="1"/>
  <c r="P197" i="7"/>
  <c r="Q197" i="7" s="1"/>
  <c r="P220" i="7"/>
  <c r="P239" i="7"/>
  <c r="Q239" i="7" s="1"/>
  <c r="P256" i="7"/>
  <c r="Q256" i="7" s="1"/>
  <c r="P178" i="7"/>
  <c r="Q178" i="7" s="1"/>
  <c r="P194" i="7"/>
  <c r="Q194" i="7" s="1"/>
  <c r="P213" i="7"/>
  <c r="Q213" i="7" s="1"/>
  <c r="P235" i="7"/>
  <c r="Q235" i="7" s="1"/>
  <c r="P253" i="7"/>
  <c r="Q253" i="7" s="1"/>
  <c r="P77" i="7"/>
  <c r="Q77" i="7" s="1"/>
  <c r="P119" i="7"/>
  <c r="Q119" i="7" s="1"/>
  <c r="P141" i="7"/>
  <c r="Q141" i="7" s="1"/>
  <c r="P173" i="7"/>
  <c r="Q173" i="7" s="1"/>
  <c r="P191" i="7"/>
  <c r="Q191" i="7" s="1"/>
  <c r="P209" i="7"/>
  <c r="Q209" i="7" s="1"/>
  <c r="P232" i="7"/>
  <c r="P250" i="7"/>
  <c r="P267" i="7"/>
  <c r="Q267" i="7" s="1"/>
  <c r="P37" i="7"/>
  <c r="Q37" i="7" s="1"/>
  <c r="P109" i="7"/>
  <c r="Q109" i="7" s="1"/>
  <c r="P138" i="7"/>
  <c r="P163" i="7"/>
  <c r="P188" i="7"/>
  <c r="Q188" i="7" s="1"/>
  <c r="P206" i="7"/>
  <c r="Q206" i="7" s="1"/>
  <c r="P229" i="7"/>
  <c r="Q229" i="7" s="1"/>
  <c r="P246" i="7"/>
  <c r="Q246" i="7" s="1"/>
  <c r="P264" i="7"/>
  <c r="Q264" i="7" s="1"/>
  <c r="P22" i="7"/>
  <c r="Q22" i="7" s="1"/>
  <c r="P64" i="7"/>
  <c r="P100" i="7"/>
  <c r="Q100" i="7" s="1"/>
  <c r="P135" i="7"/>
  <c r="Q135" i="7" s="1"/>
  <c r="P152" i="7"/>
  <c r="Q152" i="7" s="1"/>
  <c r="P185" i="7"/>
  <c r="Q185" i="7" s="1"/>
  <c r="P203" i="7"/>
  <c r="Q203" i="7" s="1"/>
  <c r="P226" i="7"/>
  <c r="Q226" i="7" s="1"/>
  <c r="P243" i="7"/>
  <c r="P260" i="7"/>
  <c r="Q260" i="7" s="1"/>
  <c r="I74" i="5"/>
  <c r="I8" i="5" s="1"/>
  <c r="W9" i="4"/>
  <c r="V10" i="4"/>
  <c r="W10" i="4" s="1"/>
  <c r="V18" i="4"/>
  <c r="W18" i="4" s="1"/>
  <c r="V12" i="4"/>
  <c r="W12" i="4" s="1"/>
  <c r="V20" i="4"/>
  <c r="W20" i="4" s="1"/>
  <c r="V28" i="4"/>
  <c r="W28" i="4" s="1"/>
  <c r="V9" i="4"/>
  <c r="R12" i="4"/>
  <c r="V17" i="4"/>
  <c r="W17" i="4" s="1"/>
  <c r="R20" i="4"/>
  <c r="V25" i="4"/>
  <c r="W25" i="4" s="1"/>
  <c r="R28" i="4"/>
  <c r="V33" i="4"/>
  <c r="W33" i="4" s="1"/>
  <c r="P7" i="4"/>
  <c r="T12" i="4"/>
  <c r="T6" i="4" s="1"/>
  <c r="T5" i="4" s="1"/>
  <c r="P15" i="4"/>
  <c r="T20" i="4"/>
  <c r="P23" i="4"/>
  <c r="T28" i="4"/>
  <c r="P31" i="4"/>
  <c r="R7" i="4"/>
  <c r="R15" i="4"/>
  <c r="R23" i="4"/>
  <c r="R31" i="4"/>
  <c r="P26" i="4"/>
  <c r="P34" i="4"/>
  <c r="P13" i="4"/>
  <c r="R13" i="4"/>
  <c r="R21" i="4"/>
  <c r="R29" i="4"/>
  <c r="P8" i="4"/>
  <c r="P16" i="4"/>
  <c r="P24" i="4"/>
  <c r="P32" i="4"/>
  <c r="P11" i="4"/>
  <c r="P19" i="4"/>
  <c r="P27" i="4"/>
  <c r="P35" i="4"/>
  <c r="R11" i="4"/>
  <c r="R19" i="4"/>
  <c r="R27" i="4"/>
  <c r="R35" i="4"/>
  <c r="W72" i="3"/>
  <c r="W89" i="3"/>
  <c r="W96" i="3"/>
  <c r="W112" i="3"/>
  <c r="P9" i="3"/>
  <c r="P17" i="3"/>
  <c r="P25" i="3"/>
  <c r="P33" i="3"/>
  <c r="P43" i="3"/>
  <c r="P51" i="3"/>
  <c r="P59" i="3"/>
  <c r="P67" i="3"/>
  <c r="P75" i="3"/>
  <c r="P83" i="3"/>
  <c r="P91" i="3"/>
  <c r="P99" i="3"/>
  <c r="P107" i="3"/>
  <c r="P115" i="3"/>
  <c r="P125" i="3"/>
  <c r="V14" i="3"/>
  <c r="W14" i="3" s="1"/>
  <c r="V22" i="3"/>
  <c r="W22" i="3" s="1"/>
  <c r="V30" i="3"/>
  <c r="W30" i="3" s="1"/>
  <c r="V40" i="3"/>
  <c r="W40" i="3" s="1"/>
  <c r="V48" i="3"/>
  <c r="W48" i="3" s="1"/>
  <c r="V56" i="3"/>
  <c r="W56" i="3" s="1"/>
  <c r="V64" i="3"/>
  <c r="W64" i="3" s="1"/>
  <c r="V72" i="3"/>
  <c r="V80" i="3"/>
  <c r="W80" i="3" s="1"/>
  <c r="V88" i="3"/>
  <c r="W88" i="3" s="1"/>
  <c r="V96" i="3"/>
  <c r="V104" i="3"/>
  <c r="W104" i="3" s="1"/>
  <c r="V112" i="3"/>
  <c r="V122" i="3"/>
  <c r="W122" i="3" s="1"/>
  <c r="P12" i="3"/>
  <c r="P20" i="3"/>
  <c r="P28" i="3"/>
  <c r="P38" i="3"/>
  <c r="P46" i="3"/>
  <c r="P54" i="3"/>
  <c r="P62" i="3"/>
  <c r="P70" i="3"/>
  <c r="P78" i="3"/>
  <c r="P86" i="3"/>
  <c r="P94" i="3"/>
  <c r="P102" i="3"/>
  <c r="P110" i="3"/>
  <c r="P120" i="3"/>
  <c r="P128" i="3"/>
  <c r="V7" i="3"/>
  <c r="V15" i="3"/>
  <c r="W15" i="3" s="1"/>
  <c r="V23" i="3"/>
  <c r="W23" i="3" s="1"/>
  <c r="V31" i="3"/>
  <c r="W31" i="3" s="1"/>
  <c r="V41" i="3"/>
  <c r="W41" i="3" s="1"/>
  <c r="V49" i="3"/>
  <c r="W49" i="3" s="1"/>
  <c r="V57" i="3"/>
  <c r="W57" i="3" s="1"/>
  <c r="V65" i="3"/>
  <c r="W65" i="3" s="1"/>
  <c r="V73" i="3"/>
  <c r="W73" i="3" s="1"/>
  <c r="V81" i="3"/>
  <c r="W81" i="3" s="1"/>
  <c r="V89" i="3"/>
  <c r="V97" i="3"/>
  <c r="W97" i="3" s="1"/>
  <c r="V105" i="3"/>
  <c r="W105" i="3" s="1"/>
  <c r="V113" i="3"/>
  <c r="W113" i="3" s="1"/>
  <c r="V123" i="3"/>
  <c r="W123" i="3" s="1"/>
  <c r="V34" i="3"/>
  <c r="W34" i="3" s="1"/>
  <c r="V92" i="3"/>
  <c r="W92" i="3" s="1"/>
  <c r="P8" i="3"/>
  <c r="P16" i="3"/>
  <c r="P24" i="3"/>
  <c r="P32" i="3"/>
  <c r="P42" i="3"/>
  <c r="P50" i="3"/>
  <c r="P58" i="3"/>
  <c r="P66" i="3"/>
  <c r="P74" i="3"/>
  <c r="P82" i="3"/>
  <c r="P90" i="3"/>
  <c r="P98" i="3"/>
  <c r="P106" i="3"/>
  <c r="P114" i="3"/>
  <c r="R8" i="3"/>
  <c r="R16" i="3"/>
  <c r="R24" i="3"/>
  <c r="R32" i="3"/>
  <c r="R42" i="3"/>
  <c r="R50" i="3"/>
  <c r="R58" i="3"/>
  <c r="R66" i="3"/>
  <c r="R74" i="3"/>
  <c r="R82" i="3"/>
  <c r="R90" i="3"/>
  <c r="R98" i="3"/>
  <c r="R106" i="3"/>
  <c r="R114" i="3"/>
  <c r="R124" i="3"/>
  <c r="Q2156" i="2"/>
  <c r="Q1260" i="2"/>
  <c r="Q53" i="2"/>
  <c r="P1168" i="2"/>
  <c r="Q1169" i="2"/>
  <c r="Q1168" i="2" s="1"/>
  <c r="Q1508" i="2"/>
  <c r="Q2275" i="2"/>
  <c r="P2288" i="2"/>
  <c r="Q2289" i="2"/>
  <c r="Q2288" i="2" s="1"/>
  <c r="Q2179" i="2"/>
  <c r="L79" i="2"/>
  <c r="L52" i="2" s="1"/>
  <c r="N79" i="2"/>
  <c r="N52" i="2" s="1"/>
  <c r="J79" i="2"/>
  <c r="J52" i="2" s="1"/>
  <c r="Q893" i="2"/>
  <c r="Q2074" i="2"/>
  <c r="Q2213" i="2"/>
  <c r="P42" i="2"/>
  <c r="Q42" i="2" s="1"/>
  <c r="Q50" i="2"/>
  <c r="P116" i="2"/>
  <c r="Q116" i="2" s="1"/>
  <c r="Q145" i="2"/>
  <c r="P184" i="2"/>
  <c r="Q184" i="2" s="1"/>
  <c r="Q211" i="2"/>
  <c r="P282" i="2"/>
  <c r="Q282" i="2" s="1"/>
  <c r="Q298" i="2"/>
  <c r="P367" i="2"/>
  <c r="Q367" i="2" s="1"/>
  <c r="Q377" i="2"/>
  <c r="P427" i="2"/>
  <c r="Q427" i="2" s="1"/>
  <c r="Q438" i="2"/>
  <c r="P483" i="2"/>
  <c r="Q483" i="2" s="1"/>
  <c r="Q490" i="2"/>
  <c r="P553" i="2"/>
  <c r="Q553" i="2" s="1"/>
  <c r="Q568" i="2"/>
  <c r="P880" i="2"/>
  <c r="Q880" i="2" s="1"/>
  <c r="P1064" i="2"/>
  <c r="Q1064" i="2" s="1"/>
  <c r="Q1077" i="2"/>
  <c r="P1158" i="2"/>
  <c r="Q1158" i="2" s="1"/>
  <c r="P1211" i="2"/>
  <c r="Q1211" i="2" s="1"/>
  <c r="Q1230" i="2"/>
  <c r="P1283" i="2"/>
  <c r="Q1283" i="2" s="1"/>
  <c r="Q1288" i="2"/>
  <c r="J1411" i="2"/>
  <c r="P2207" i="2"/>
  <c r="P76" i="2"/>
  <c r="Q76" i="2" s="1"/>
  <c r="P93" i="2"/>
  <c r="Q93" i="2" s="1"/>
  <c r="P418" i="2"/>
  <c r="Q418" i="2" s="1"/>
  <c r="P470" i="2"/>
  <c r="Q470" i="2" s="1"/>
  <c r="P545" i="2"/>
  <c r="Q545" i="2" s="1"/>
  <c r="P822" i="2"/>
  <c r="Q822" i="2" s="1"/>
  <c r="P1057" i="2"/>
  <c r="Q1057" i="2" s="1"/>
  <c r="P1151" i="2"/>
  <c r="Q1151" i="2" s="1"/>
  <c r="P1185" i="2"/>
  <c r="Q1185" i="2" s="1"/>
  <c r="P1274" i="2"/>
  <c r="Q1274" i="2" s="1"/>
  <c r="P1573" i="2"/>
  <c r="Q1573" i="2" s="1"/>
  <c r="J2001" i="2"/>
  <c r="Q2175" i="2"/>
  <c r="Q2174" i="2" s="1"/>
  <c r="P22" i="2"/>
  <c r="Q22" i="2" s="1"/>
  <c r="P69" i="2"/>
  <c r="Q69" i="2" s="1"/>
  <c r="P84" i="2"/>
  <c r="Q84" i="2" s="1"/>
  <c r="J431" i="2"/>
  <c r="P458" i="2"/>
  <c r="Q458" i="2" s="1"/>
  <c r="J557" i="2"/>
  <c r="P662" i="2"/>
  <c r="Q662" i="2" s="1"/>
  <c r="P920" i="2"/>
  <c r="Q920" i="2" s="1"/>
  <c r="P1136" i="2"/>
  <c r="Q1136" i="2" s="1"/>
  <c r="J1442" i="2"/>
  <c r="J1541" i="2"/>
  <c r="J1835" i="2"/>
  <c r="P1949" i="2"/>
  <c r="J2246" i="2"/>
  <c r="P2269" i="2"/>
  <c r="Q2269" i="2" s="1"/>
  <c r="P2297" i="2"/>
  <c r="Q2297" i="2" s="1"/>
  <c r="P12" i="2"/>
  <c r="Q12" i="2" s="1"/>
  <c r="P59" i="2"/>
  <c r="Q59" i="2" s="1"/>
  <c r="P152" i="2"/>
  <c r="Q152" i="2" s="1"/>
  <c r="P239" i="2"/>
  <c r="Q239" i="2" s="1"/>
  <c r="P450" i="2"/>
  <c r="Q450" i="2" s="1"/>
  <c r="P589" i="2"/>
  <c r="Q589" i="2" s="1"/>
  <c r="P909" i="2"/>
  <c r="Q909" i="2" s="1"/>
  <c r="P1003" i="2"/>
  <c r="Q1003" i="2" s="1"/>
  <c r="P1120" i="2"/>
  <c r="Q1120" i="2" s="1"/>
  <c r="P2185" i="2"/>
  <c r="Q2185" i="2" s="1"/>
  <c r="P2222" i="2"/>
  <c r="Q2222" i="2" s="1"/>
  <c r="P2259" i="2"/>
  <c r="Q2259" i="2" s="1"/>
  <c r="P2295" i="2"/>
  <c r="P2291" i="2" s="1"/>
  <c r="J1145" i="2"/>
  <c r="J1332" i="2"/>
  <c r="J1569" i="2"/>
  <c r="J8" i="2"/>
  <c r="P36" i="2"/>
  <c r="Q36" i="2" s="1"/>
  <c r="J1173" i="2"/>
  <c r="P1277" i="2"/>
  <c r="Q1277" i="2" s="1"/>
  <c r="P1436" i="2"/>
  <c r="P1476" i="2"/>
  <c r="P2062" i="2"/>
  <c r="P2238" i="2"/>
  <c r="P26" i="2"/>
  <c r="Q26" i="2" s="1"/>
  <c r="P72" i="2"/>
  <c r="Q72" i="2" s="1"/>
  <c r="P87" i="2"/>
  <c r="Q87" i="2" s="1"/>
  <c r="J2178" i="2"/>
  <c r="J2212" i="2"/>
  <c r="P16" i="2"/>
  <c r="Q16" i="2" s="1"/>
  <c r="P63" i="2"/>
  <c r="Q63" i="2" s="1"/>
  <c r="P153" i="2"/>
  <c r="Q153" i="2" s="1"/>
  <c r="P240" i="2"/>
  <c r="Q240" i="2" s="1"/>
  <c r="P336" i="2"/>
  <c r="Q336" i="2" s="1"/>
  <c r="P399" i="2"/>
  <c r="Q399" i="2" s="1"/>
  <c r="P454" i="2"/>
  <c r="Q454" i="2" s="1"/>
  <c r="P524" i="2"/>
  <c r="Q524" i="2" s="1"/>
  <c r="P592" i="2"/>
  <c r="Q592" i="2" s="1"/>
  <c r="P913" i="2"/>
  <c r="Q913" i="2" s="1"/>
  <c r="P1006" i="2"/>
  <c r="Q1006" i="2" s="1"/>
  <c r="P1129" i="2"/>
  <c r="Q1129" i="2" s="1"/>
  <c r="P1176" i="2"/>
  <c r="Q1176" i="2" s="1"/>
  <c r="P1255" i="2"/>
  <c r="Q1255" i="2" s="1"/>
  <c r="P1310" i="2"/>
  <c r="Q1310" i="2" s="1"/>
  <c r="P1412" i="2"/>
  <c r="Q1412" i="2" s="1"/>
  <c r="P1459" i="2"/>
  <c r="Q1459" i="2" s="1"/>
  <c r="J1480" i="2"/>
  <c r="P1503" i="2"/>
  <c r="Q1503" i="2" s="1"/>
  <c r="P1561" i="2"/>
  <c r="Q1561" i="2" s="1"/>
  <c r="P1600" i="2"/>
  <c r="Q1600" i="2" s="1"/>
  <c r="P1644" i="2"/>
  <c r="Q1644" i="2" s="1"/>
  <c r="P1708" i="2"/>
  <c r="Q1708" i="2" s="1"/>
  <c r="P1746" i="2"/>
  <c r="Q1746" i="2" s="1"/>
  <c r="P1798" i="2"/>
  <c r="Q1798" i="2" s="1"/>
  <c r="P1905" i="2"/>
  <c r="Q1905" i="2" s="1"/>
  <c r="P2025" i="2"/>
  <c r="Q2025" i="2" s="1"/>
  <c r="P2188" i="2"/>
  <c r="Q2188" i="2" s="1"/>
  <c r="P2223" i="2"/>
  <c r="Q2223" i="2" s="1"/>
  <c r="P2263" i="2"/>
  <c r="Q2263" i="2" s="1"/>
  <c r="P150" i="2"/>
  <c r="Q150" i="2" s="1"/>
  <c r="P225" i="2"/>
  <c r="Q225" i="2" s="1"/>
  <c r="P303" i="2"/>
  <c r="Q303" i="2" s="1"/>
  <c r="P383" i="2"/>
  <c r="Q383" i="2" s="1"/>
  <c r="P446" i="2"/>
  <c r="Q446" i="2" s="1"/>
  <c r="P503" i="2"/>
  <c r="Q503" i="2" s="1"/>
  <c r="P582" i="2"/>
  <c r="Q582" i="2" s="1"/>
  <c r="P896" i="2"/>
  <c r="J1184" i="2"/>
  <c r="P1299" i="2"/>
  <c r="Q1299" i="2" s="1"/>
  <c r="J2272" i="2"/>
  <c r="P136" i="2"/>
  <c r="Q136" i="2" s="1"/>
  <c r="P201" i="2"/>
  <c r="Q201" i="2" s="1"/>
  <c r="P292" i="2"/>
  <c r="Q292" i="2" s="1"/>
  <c r="P374" i="2"/>
  <c r="Q374" i="2" s="1"/>
  <c r="P432" i="2"/>
  <c r="Q432" i="2" s="1"/>
  <c r="P487" i="2"/>
  <c r="Q487" i="2" s="1"/>
  <c r="P558" i="2"/>
  <c r="P888" i="2"/>
  <c r="Q888" i="2" s="1"/>
  <c r="P979" i="2"/>
  <c r="Q979" i="2" s="1"/>
  <c r="P1069" i="2"/>
  <c r="Q1069" i="2" s="1"/>
  <c r="P1164" i="2"/>
  <c r="Q1164" i="2" s="1"/>
  <c r="P1229" i="2"/>
  <c r="Q1229" i="2" s="1"/>
  <c r="P1287" i="2"/>
  <c r="Q1287" i="2" s="1"/>
  <c r="P1385" i="2"/>
  <c r="Q1385" i="2" s="1"/>
  <c r="P1443" i="2"/>
  <c r="Q1443" i="2" s="1"/>
  <c r="P1487" i="2"/>
  <c r="J1507" i="2"/>
  <c r="P1542" i="2"/>
  <c r="Q1542" i="2" s="1"/>
  <c r="P1580" i="2"/>
  <c r="Q1580" i="2" s="1"/>
  <c r="P1626" i="2"/>
  <c r="Q1626" i="2" s="1"/>
  <c r="P1681" i="2"/>
  <c r="Q1681" i="2" s="1"/>
  <c r="P1730" i="2"/>
  <c r="Q1730" i="2" s="1"/>
  <c r="P1774" i="2"/>
  <c r="Q1774" i="2" s="1"/>
  <c r="P1836" i="2"/>
  <c r="P1993" i="2"/>
  <c r="Q1993" i="2" s="1"/>
  <c r="P2247" i="2"/>
  <c r="P2284" i="2"/>
  <c r="Q2284" i="2" s="1"/>
  <c r="P39" i="2"/>
  <c r="Q39" i="2" s="1"/>
  <c r="P106" i="2"/>
  <c r="Q106" i="2" s="1"/>
  <c r="P181" i="2"/>
  <c r="Q181" i="2" s="1"/>
  <c r="P364" i="2"/>
  <c r="Q364" i="2" s="1"/>
  <c r="P424" i="2"/>
  <c r="Q424" i="2" s="1"/>
  <c r="P477" i="2"/>
  <c r="Q477" i="2" s="1"/>
  <c r="P550" i="2"/>
  <c r="Q550" i="2" s="1"/>
  <c r="P865" i="2"/>
  <c r="Q865" i="2" s="1"/>
  <c r="P962" i="2"/>
  <c r="Q962" i="2" s="1"/>
  <c r="P1061" i="2"/>
  <c r="Q1061" i="2" s="1"/>
  <c r="P1155" i="2"/>
  <c r="Q1155" i="2" s="1"/>
  <c r="P1377" i="2"/>
  <c r="Q1377" i="2" s="1"/>
  <c r="P1439" i="2"/>
  <c r="Q1439" i="2" s="1"/>
  <c r="P1536" i="2"/>
  <c r="P1507" i="2" s="1"/>
  <c r="P29" i="2"/>
  <c r="Q29" i="2" s="1"/>
  <c r="P75" i="2"/>
  <c r="Q75" i="2" s="1"/>
  <c r="P90" i="2"/>
  <c r="Q90" i="2" s="1"/>
  <c r="P171" i="2"/>
  <c r="Q171" i="2" s="1"/>
  <c r="P355" i="2"/>
  <c r="Q355" i="2" s="1"/>
  <c r="P415" i="2"/>
  <c r="Q415" i="2" s="1"/>
  <c r="P464" i="2"/>
  <c r="Q464" i="2" s="1"/>
  <c r="P542" i="2"/>
  <c r="Q542" i="2" s="1"/>
  <c r="P753" i="2"/>
  <c r="Q753" i="2" s="1"/>
  <c r="P927" i="2"/>
  <c r="Q927" i="2" s="1"/>
  <c r="P1052" i="2"/>
  <c r="P1146" i="2"/>
  <c r="P1273" i="2"/>
  <c r="Q1273" i="2" s="1"/>
  <c r="P1333" i="2"/>
  <c r="P19" i="2"/>
  <c r="Q19" i="2" s="1"/>
  <c r="P64" i="2"/>
  <c r="Q64" i="2" s="1"/>
  <c r="P156" i="2"/>
  <c r="Q156" i="2" s="1"/>
  <c r="P244" i="2"/>
  <c r="Q244" i="2" s="1"/>
  <c r="P344" i="2"/>
  <c r="Q344" i="2" s="1"/>
  <c r="P404" i="2"/>
  <c r="Q404" i="2" s="1"/>
  <c r="P455" i="2"/>
  <c r="Q455" i="2" s="1"/>
  <c r="P533" i="2"/>
  <c r="Q533" i="2" s="1"/>
  <c r="P661" i="2"/>
  <c r="Q661" i="2" s="1"/>
  <c r="P917" i="2"/>
  <c r="Q917" i="2" s="1"/>
  <c r="P1012" i="2"/>
  <c r="Q1012" i="2" s="1"/>
  <c r="P1135" i="2"/>
  <c r="Q1135" i="2" s="1"/>
  <c r="P1179" i="2"/>
  <c r="Q1179" i="2" s="1"/>
  <c r="P1320" i="2"/>
  <c r="Q1320" i="2" s="1"/>
  <c r="P1424" i="2"/>
  <c r="Q1424" i="2" s="1"/>
  <c r="P1462" i="2"/>
  <c r="Q1462" i="2" s="1"/>
  <c r="P1562" i="2"/>
  <c r="Q1562" i="2" s="1"/>
  <c r="P1601" i="2"/>
  <c r="Q1601" i="2" s="1"/>
  <c r="P1647" i="2"/>
  <c r="Q1647" i="2" s="1"/>
  <c r="Q1655" i="2"/>
  <c r="P1711" i="2"/>
  <c r="Q1711" i="2" s="1"/>
  <c r="P1749" i="2"/>
  <c r="P1802" i="2"/>
  <c r="Q1802" i="2" s="1"/>
  <c r="P2046" i="2"/>
  <c r="Q2046" i="2" s="1"/>
  <c r="P2266" i="2"/>
  <c r="Q2266" i="2" s="1"/>
  <c r="P9" i="2"/>
  <c r="Q9" i="2" s="1"/>
  <c r="P56" i="2"/>
  <c r="P151" i="2"/>
  <c r="Q151" i="2" s="1"/>
  <c r="P228" i="2"/>
  <c r="Q228" i="2" s="1"/>
  <c r="P309" i="2"/>
  <c r="Q309" i="2" s="1"/>
  <c r="P387" i="2"/>
  <c r="Q387" i="2" s="1"/>
  <c r="P447" i="2"/>
  <c r="Q447" i="2" s="1"/>
  <c r="P509" i="2"/>
  <c r="Q509" i="2" s="1"/>
  <c r="P585" i="2"/>
  <c r="Q585" i="2" s="1"/>
  <c r="P1174" i="2"/>
  <c r="P1235" i="2"/>
  <c r="Q1235" i="2" s="1"/>
  <c r="P1303" i="2"/>
  <c r="Q1303" i="2" s="1"/>
  <c r="P1405" i="2"/>
  <c r="Q1405" i="2" s="1"/>
  <c r="P1453" i="2"/>
  <c r="Q1453" i="2" s="1"/>
  <c r="P1497" i="2"/>
  <c r="Q1497" i="2" s="1"/>
  <c r="P1555" i="2"/>
  <c r="Q1555" i="2" s="1"/>
  <c r="P1593" i="2"/>
  <c r="Q1593" i="2" s="1"/>
  <c r="P1702" i="2"/>
  <c r="Q1702" i="2" s="1"/>
  <c r="K9" i="1"/>
  <c r="K36" i="1" s="1"/>
  <c r="K39" i="1" s="1"/>
  <c r="Q54" i="7" l="1"/>
  <c r="P148" i="7"/>
  <c r="Q74" i="7"/>
  <c r="Q50" i="7"/>
  <c r="Q49" i="7" s="1"/>
  <c r="P74" i="7"/>
  <c r="I147" i="5"/>
  <c r="I11" i="5" s="1"/>
  <c r="I108" i="5"/>
  <c r="I9" i="5" s="1"/>
  <c r="I12" i="5" s="1"/>
  <c r="J18" i="1" s="1"/>
  <c r="I18" i="1" s="1"/>
  <c r="P2155" i="2"/>
  <c r="P2246" i="2"/>
  <c r="P1835" i="2"/>
  <c r="L7" i="2"/>
  <c r="L6" i="2" s="1"/>
  <c r="P2001" i="2"/>
  <c r="P2073" i="2"/>
  <c r="L2177" i="2"/>
  <c r="P1480" i="2"/>
  <c r="P1651" i="2"/>
  <c r="Q2055" i="2"/>
  <c r="Q2001" i="2" s="1"/>
  <c r="Q2073" i="2"/>
  <c r="P892" i="2"/>
  <c r="Q2272" i="2"/>
  <c r="N7" i="2"/>
  <c r="N6" i="2" s="1"/>
  <c r="P1259" i="2"/>
  <c r="Q2155" i="2"/>
  <c r="P1016" i="2"/>
  <c r="Q1052" i="2"/>
  <c r="Q1016" i="2" s="1"/>
  <c r="J7" i="2"/>
  <c r="J11" i="1" s="1"/>
  <c r="P1332" i="2"/>
  <c r="Q1182" i="2"/>
  <c r="Q1181" i="2" s="1"/>
  <c r="Q212" i="7"/>
  <c r="Q148" i="7"/>
  <c r="Q42" i="7"/>
  <c r="Q41" i="7" s="1"/>
  <c r="Q249" i="7"/>
  <c r="Q263" i="7"/>
  <c r="P249" i="7"/>
  <c r="P54" i="7"/>
  <c r="P237" i="7"/>
  <c r="P8" i="7"/>
  <c r="Q84" i="7"/>
  <c r="P263" i="7"/>
  <c r="Q237" i="7"/>
  <c r="Q8" i="7"/>
  <c r="Q163" i="7"/>
  <c r="P212" i="7"/>
  <c r="P84" i="7"/>
  <c r="V35" i="4"/>
  <c r="W35" i="4" s="1"/>
  <c r="V27" i="4"/>
  <c r="W27" i="4" s="1"/>
  <c r="R6" i="4"/>
  <c r="R5" i="4" s="1"/>
  <c r="V26" i="4"/>
  <c r="W26" i="4" s="1"/>
  <c r="V19" i="4"/>
  <c r="W19" i="4" s="1"/>
  <c r="V31" i="4"/>
  <c r="W31" i="4" s="1"/>
  <c r="V11" i="4"/>
  <c r="W11" i="4" s="1"/>
  <c r="W32" i="4"/>
  <c r="V32" i="4"/>
  <c r="V23" i="4"/>
  <c r="W23" i="4" s="1"/>
  <c r="P6" i="4"/>
  <c r="P5" i="4" s="1"/>
  <c r="J17" i="1" s="1"/>
  <c r="I17" i="1" s="1"/>
  <c r="V7" i="4"/>
  <c r="V8" i="4"/>
  <c r="W8" i="4" s="1"/>
  <c r="V24" i="4"/>
  <c r="W24" i="4" s="1"/>
  <c r="V15" i="4"/>
  <c r="W15" i="4" s="1"/>
  <c r="V13" i="4"/>
  <c r="W13" i="4" s="1"/>
  <c r="V16" i="4"/>
  <c r="W16" i="4" s="1"/>
  <c r="V34" i="4"/>
  <c r="W34" i="4" s="1"/>
  <c r="V32" i="3"/>
  <c r="W32" i="3" s="1"/>
  <c r="V38" i="3"/>
  <c r="W38" i="3" s="1"/>
  <c r="V9" i="3"/>
  <c r="W9" i="3" s="1"/>
  <c r="V70" i="3"/>
  <c r="W70" i="3" s="1"/>
  <c r="V24" i="3"/>
  <c r="W24" i="3" s="1"/>
  <c r="V28" i="3"/>
  <c r="W28" i="3" s="1"/>
  <c r="V16" i="3"/>
  <c r="W16" i="3" s="1"/>
  <c r="V20" i="3"/>
  <c r="W20" i="3" s="1"/>
  <c r="V125" i="3"/>
  <c r="W125" i="3" s="1"/>
  <c r="P6" i="3"/>
  <c r="P5" i="3" s="1"/>
  <c r="J15" i="1" s="1"/>
  <c r="V8" i="3"/>
  <c r="W8" i="3" s="1"/>
  <c r="V12" i="3"/>
  <c r="W12" i="3" s="1"/>
  <c r="V115" i="3"/>
  <c r="W115" i="3" s="1"/>
  <c r="V107" i="3"/>
  <c r="W107" i="3" s="1"/>
  <c r="R6" i="3"/>
  <c r="R5" i="3" s="1"/>
  <c r="V128" i="3"/>
  <c r="W128" i="3" s="1"/>
  <c r="V99" i="3"/>
  <c r="W99" i="3" s="1"/>
  <c r="V114" i="3"/>
  <c r="W114" i="3" s="1"/>
  <c r="V120" i="3"/>
  <c r="W120" i="3" s="1"/>
  <c r="V91" i="3"/>
  <c r="W91" i="3" s="1"/>
  <c r="W7" i="3"/>
  <c r="V66" i="3"/>
  <c r="W66" i="3" s="1"/>
  <c r="V106" i="3"/>
  <c r="W106" i="3" s="1"/>
  <c r="V110" i="3"/>
  <c r="W110" i="3" s="1"/>
  <c r="V83" i="3"/>
  <c r="W83" i="3" s="1"/>
  <c r="V102" i="3"/>
  <c r="W102" i="3" s="1"/>
  <c r="V75" i="3"/>
  <c r="W75" i="3" s="1"/>
  <c r="V94" i="3"/>
  <c r="W94" i="3" s="1"/>
  <c r="V67" i="3"/>
  <c r="W67" i="3" s="1"/>
  <c r="V82" i="3"/>
  <c r="W82" i="3" s="1"/>
  <c r="V86" i="3"/>
  <c r="W86" i="3" s="1"/>
  <c r="V59" i="3"/>
  <c r="W59" i="3" s="1"/>
  <c r="V98" i="3"/>
  <c r="W98" i="3" s="1"/>
  <c r="V90" i="3"/>
  <c r="W90" i="3" s="1"/>
  <c r="V74" i="3"/>
  <c r="W74" i="3" s="1"/>
  <c r="V78" i="3"/>
  <c r="W78" i="3" s="1"/>
  <c r="V51" i="3"/>
  <c r="W51" i="3" s="1"/>
  <c r="V43" i="3"/>
  <c r="W43" i="3" s="1"/>
  <c r="V58" i="3"/>
  <c r="W58" i="3" s="1"/>
  <c r="W62" i="3"/>
  <c r="V62" i="3"/>
  <c r="V33" i="3"/>
  <c r="W33" i="3" s="1"/>
  <c r="V50" i="3"/>
  <c r="W50" i="3" s="1"/>
  <c r="V54" i="3"/>
  <c r="W54" i="3" s="1"/>
  <c r="V25" i="3"/>
  <c r="W25" i="3" s="1"/>
  <c r="V42" i="3"/>
  <c r="W42" i="3" s="1"/>
  <c r="V46" i="3"/>
  <c r="W46" i="3" s="1"/>
  <c r="V17" i="3"/>
  <c r="W17" i="3" s="1"/>
  <c r="Q1651" i="2"/>
  <c r="Q1569" i="2"/>
  <c r="Q1541" i="2"/>
  <c r="Q1184" i="2"/>
  <c r="P79" i="2"/>
  <c r="P52" i="2" s="1"/>
  <c r="P2178" i="2"/>
  <c r="Q2295" i="2"/>
  <c r="Q2291" i="2" s="1"/>
  <c r="Q1442" i="2"/>
  <c r="Q1259" i="2"/>
  <c r="P8" i="2"/>
  <c r="P1411" i="2"/>
  <c r="Q1333" i="2"/>
  <c r="Q1332" i="2" s="1"/>
  <c r="P2272" i="2"/>
  <c r="P2212" i="2"/>
  <c r="P1145" i="2"/>
  <c r="Q1487" i="2"/>
  <c r="Q1480" i="2" s="1"/>
  <c r="Q56" i="2"/>
  <c r="Q431" i="2"/>
  <c r="Q2178" i="2"/>
  <c r="P557" i="2"/>
  <c r="P431" i="2"/>
  <c r="P83" i="2"/>
  <c r="P1541" i="2"/>
  <c r="J2177" i="2"/>
  <c r="J13" i="1" s="1"/>
  <c r="I13" i="1" s="1"/>
  <c r="Q1146" i="2"/>
  <c r="Q1145" i="2" s="1"/>
  <c r="Q896" i="2"/>
  <c r="Q8" i="2"/>
  <c r="P1948" i="2"/>
  <c r="Q1949" i="2"/>
  <c r="Q1948" i="2" s="1"/>
  <c r="Q1119" i="2"/>
  <c r="P1569" i="2"/>
  <c r="Q1749" i="2"/>
  <c r="P1442" i="2"/>
  <c r="Q1836" i="2"/>
  <c r="Q1835" i="2" s="1"/>
  <c r="P1173" i="2"/>
  <c r="Q558" i="2"/>
  <c r="Q557" i="2" s="1"/>
  <c r="Q1174" i="2"/>
  <c r="Q1173" i="2" s="1"/>
  <c r="Q1411" i="2"/>
  <c r="Q1476" i="2"/>
  <c r="Q1475" i="2" s="1"/>
  <c r="P1475" i="2"/>
  <c r="P1119" i="2"/>
  <c r="Q2238" i="2"/>
  <c r="Q2237" i="2" s="1"/>
  <c r="P2237" i="2"/>
  <c r="P1184" i="2"/>
  <c r="Q2062" i="2"/>
  <c r="Q2061" i="2" s="1"/>
  <c r="P2061" i="2"/>
  <c r="Q892" i="2"/>
  <c r="Q1436" i="2"/>
  <c r="Q1435" i="2" s="1"/>
  <c r="P1435" i="2"/>
  <c r="Q2212" i="2"/>
  <c r="Q2247" i="2"/>
  <c r="Q2246" i="2" s="1"/>
  <c r="Q1536" i="2"/>
  <c r="Q1507" i="2" s="1"/>
  <c r="Q83" i="2"/>
  <c r="I15" i="1" l="1"/>
  <c r="J14" i="1"/>
  <c r="I14" i="1" s="1"/>
  <c r="V6" i="3"/>
  <c r="V5" i="3" s="1"/>
  <c r="I11" i="1"/>
  <c r="J10" i="1"/>
  <c r="Q79" i="2"/>
  <c r="Q52" i="2" s="1"/>
  <c r="J6" i="2"/>
  <c r="Q7" i="7"/>
  <c r="Q6" i="7" s="1"/>
  <c r="P7" i="7"/>
  <c r="P6" i="7" s="1"/>
  <c r="V6" i="4"/>
  <c r="V5" i="4" s="1"/>
  <c r="W7" i="4"/>
  <c r="W6" i="4" s="1"/>
  <c r="W5" i="4" s="1"/>
  <c r="W6" i="3"/>
  <c r="W5" i="3" s="1"/>
  <c r="Q7" i="2"/>
  <c r="Q6" i="2" s="1"/>
  <c r="P7" i="2"/>
  <c r="P6" i="2" s="1"/>
  <c r="P2177" i="2"/>
  <c r="Q2177" i="2"/>
  <c r="J9" i="1" l="1"/>
  <c r="I10" i="1"/>
  <c r="I9" i="1" s="1"/>
  <c r="J36" i="1" l="1"/>
  <c r="J39" i="1" s="1"/>
  <c r="I35" i="1"/>
  <c r="I36" i="1" s="1"/>
  <c r="I39" i="1" s="1"/>
</calcChain>
</file>

<file path=xl/sharedStrings.xml><?xml version="1.0" encoding="utf-8"?>
<sst xmlns="http://schemas.openxmlformats.org/spreadsheetml/2006/main" count="12739" uniqueCount="4448">
  <si>
    <t>MORAVSKÁ TŘEBOVÁ - PŘÍSTAVBA K ZŠ KOSTELNÍ NÁM. - UZNATELNÉ NÁKLADY_02</t>
  </si>
  <si>
    <t xml:space="preserve"> </t>
  </si>
  <si>
    <t>Poř.</t>
  </si>
  <si>
    <t>Typ</t>
  </si>
  <si>
    <t>Kód</t>
  </si>
  <si>
    <t>Popis</t>
  </si>
  <si>
    <t>MJ</t>
  </si>
  <si>
    <t>Výměra</t>
  </si>
  <si>
    <t>Jedn. Cena</t>
  </si>
  <si>
    <t>Cena</t>
  </si>
  <si>
    <t>Jedn. hmotn.</t>
  </si>
  <si>
    <t>Hmotnost</t>
  </si>
  <si>
    <t>Jedn. suť</t>
  </si>
  <si>
    <t>Suť</t>
  </si>
  <si>
    <t>Sazba DPH</t>
  </si>
  <si>
    <t>DPH</t>
  </si>
  <si>
    <t>Cena s DPH</t>
  </si>
  <si>
    <t>ZŠ M. TŘEBOVÁ</t>
  </si>
  <si>
    <t>Stavba</t>
  </si>
  <si>
    <t>ZŠ M. TŘEBOVÁ/SO 01.1</t>
  </si>
  <si>
    <t>Objekt</t>
  </si>
  <si>
    <t>SO 01.1: Přístavba ZŠ - ASŘ</t>
  </si>
  <si>
    <t>ZŠ M. TŘEBOVÁ/SO 01.1/001</t>
  </si>
  <si>
    <t>Oddíl</t>
  </si>
  <si>
    <t>001: Zemní práce</t>
  </si>
  <si>
    <t>SP</t>
  </si>
  <si>
    <t>122251106</t>
  </si>
  <si>
    <t>Odkopávky a prokopávky nezapažené v hornině třídy těžitelnosti I skupiny 3 objem do 5000 m3 strojně</t>
  </si>
  <si>
    <t>m3</t>
  </si>
  <si>
    <t>Výkaz výměr:</t>
  </si>
  <si>
    <t>45,6+493,0+569,0+1856,0+195,0+195,0</t>
  </si>
  <si>
    <t>131251102</t>
  </si>
  <si>
    <t>Hloubení jam nezapažených v hornině třídy těžitelnosti I skupiny 3 objem do 50 m3 strojně</t>
  </si>
  <si>
    <t>výtah, základ. patky; 4,5+(2,5*3,0)*0,8</t>
  </si>
  <si>
    <t>6,4+7,2</t>
  </si>
  <si>
    <t>132211401</t>
  </si>
  <si>
    <t>Hloubená vykopávka pod základy v hornině třídy těžitelnosti I skupiny 3 ručně</t>
  </si>
  <si>
    <t>pod stávající základy; 7,8</t>
  </si>
  <si>
    <t>132251102</t>
  </si>
  <si>
    <t>Hloubení rýh nezapažených š do 800 mm v hornině třídy těžitelnosti I skupiny 3 objem do 50 m3 strojně</t>
  </si>
  <si>
    <t>13,7+9,6</t>
  </si>
  <si>
    <t>132251254</t>
  </si>
  <si>
    <t>Hloubení rýh nezapažených š do 2000 mm v hornině třídy těžitelnosti I skupiny 3 objem do 500 m3 strojně</t>
  </si>
  <si>
    <t>základ š. 1,3 m; 121,8</t>
  </si>
  <si>
    <t>základ š. 1,8 m; 17,0</t>
  </si>
  <si>
    <t>162251102</t>
  </si>
  <si>
    <t>Vodorovné přemístění přes 20 do 50 m výkopku/sypaniny z horniny třídy těžitelnosti I skupiny 1 až 3</t>
  </si>
  <si>
    <t>zemina pro zpětné použití - odvoz na meziskládku a zpět - dle pol. č. 174151101; 365,0*2</t>
  </si>
  <si>
    <t>162751117</t>
  </si>
  <si>
    <t>Vodorovné přemístění přes 9 000 do 10000 m výkopku/sypaniny z horniny třídy těžitelnosti I skupiny 1 až 3</t>
  </si>
  <si>
    <t>kompletní objemy vytěžených zemin; 3353,6+24,1+7,8+23,3+138,8</t>
  </si>
  <si>
    <t>odpočet zemin pro zpětné použití k obsypům; -365,0</t>
  </si>
  <si>
    <t>162751119</t>
  </si>
  <si>
    <t>Příplatek k vodorovnému přemístění výkopku/sypaniny z horniny třídy těžitelnosti I skupiny 1 až 3 ZKD 1000 m přes 10000 m</t>
  </si>
  <si>
    <t>dle pol. č. 162751117 - celkem 30 km; 3182,6*29</t>
  </si>
  <si>
    <t>167151111</t>
  </si>
  <si>
    <t>Nakládání výkopku z hornin třídy těžitelnosti I skupiny 1 až 3 přes 100 m3</t>
  </si>
  <si>
    <t>zemina na mezideponii pro zásypy (obsypy) kolem 1. pp; 365,0</t>
  </si>
  <si>
    <t>171201231</t>
  </si>
  <si>
    <t>Poplatek za uložení zeminy a kamení na recyklační skládce (skládkovné) kód odpadu 17 05 04</t>
  </si>
  <si>
    <t>t</t>
  </si>
  <si>
    <t>dle pol. č. 162751117; 3182,6*1,7</t>
  </si>
  <si>
    <t>174151101</t>
  </si>
  <si>
    <t>Zásyp jam, šachet rýh nebo kolem objektů sypaninou se zhutněním</t>
  </si>
  <si>
    <t>zásypy kolem 1. pp; 365,0</t>
  </si>
  <si>
    <t>181951112</t>
  </si>
  <si>
    <t>Úprava pláně v hornině třídy těžitelnosti I skupiny 1 až 3 se zhutněním strojně</t>
  </si>
  <si>
    <t>m2</t>
  </si>
  <si>
    <t>pod násyp pod podlahy; 43,25*10,9+6,35*0,7+5,8*0,5+12,05*2,4</t>
  </si>
  <si>
    <t>zpevněné plochy; 195,0</t>
  </si>
  <si>
    <t>X.00103.ZZ01</t>
  </si>
  <si>
    <t>Zkouška zhutnění pod skladby podlah</t>
  </si>
  <si>
    <t>kus</t>
  </si>
  <si>
    <t>X.23217A</t>
  </si>
  <si>
    <t>ŠTĚTOVÉ STĚNY BERANĚNÉ Z KOVOVÝCH DÍLCŮ DOČASNÉ (PLOCHA)</t>
  </si>
  <si>
    <t>ZŠ M. TŘEBOVÁ/SO 01.1/002</t>
  </si>
  <si>
    <t>002: Zakládání, zpevňování hornin</t>
  </si>
  <si>
    <t>274313611</t>
  </si>
  <si>
    <t>Základové pásy z betonu tř. C 16/20</t>
  </si>
  <si>
    <t>zákl. pás pro únikové schodiště; 1,0*0,4*0,8</t>
  </si>
  <si>
    <t>274313711</t>
  </si>
  <si>
    <t>Základové pásy z betonu tř. C 20/25</t>
  </si>
  <si>
    <t>((121,8+17,0+13,7)*1,05)*2</t>
  </si>
  <si>
    <t>274351121</t>
  </si>
  <si>
    <t>Zřízení bednění základových pasů rovného</t>
  </si>
  <si>
    <t>vrchní hrana zákl. pasů; (338,7+34,2+56,4)*0,2</t>
  </si>
  <si>
    <t xml:space="preserve">zákl. pás pro únikové schodiště; (2*1,0+2*0,4)*0,8 
</t>
  </si>
  <si>
    <t>274351122</t>
  </si>
  <si>
    <t>Odstranění bednění základových pasů rovného</t>
  </si>
  <si>
    <t>274361821</t>
  </si>
  <si>
    <t>Výztuž základových pasů betonářskou ocelí 10 505 (R)</t>
  </si>
  <si>
    <t>180 kg / m3; (160,125+8,19)*0,180</t>
  </si>
  <si>
    <t xml:space="preserve">zákl. pás pro únikové schodiště; (1,0*0,4*0,8)*0,025 
</t>
  </si>
  <si>
    <t>275313711</t>
  </si>
  <si>
    <t>Základové patky z betonu tř. C 20/25</t>
  </si>
  <si>
    <t>(4,5+6,4+7,2)*1,05</t>
  </si>
  <si>
    <t>275351121</t>
  </si>
  <si>
    <t>Zřízení bednění základových patek</t>
  </si>
  <si>
    <t>vrchní hrana zákl. patek; 28,0*0,2</t>
  </si>
  <si>
    <t>275351122</t>
  </si>
  <si>
    <t>Odstranění bednění základových patek</t>
  </si>
  <si>
    <t>275361821</t>
  </si>
  <si>
    <t>Výztuž základových patek betonářskou ocelí 10 505 (R)</t>
  </si>
  <si>
    <t>180 kg / m3; (19,005+8,19)*0,18</t>
  </si>
  <si>
    <t>279311115</t>
  </si>
  <si>
    <t>Postupné podbetonování základového zdiva prostým betonem tř. C 20/25</t>
  </si>
  <si>
    <t>[3+3+5,8]*1,05*2,5+3*1,0*2,5</t>
  </si>
  <si>
    <t>ZŠ M. TŘEBOVÁ/SO 01.1/003</t>
  </si>
  <si>
    <t>003: Svislé a kompletní konstrukce</t>
  </si>
  <si>
    <t>310238211</t>
  </si>
  <si>
    <t>Zazdívka otvorů pl přes 0,25 do 1 m2 ve zdivu nadzákladovém cihlami pálenými na MVC</t>
  </si>
  <si>
    <t>4*((1,2*0,8)*0,3)+2*((0,4*0,8)*0,65)+1,0</t>
  </si>
  <si>
    <t>311113136</t>
  </si>
  <si>
    <t>Nosná zeď tl přes 400 do 500 mm z hladkých tvárnic ztraceného bednění včetně výplně z betonu tř. C 16/20</t>
  </si>
  <si>
    <t>1. pp - dno výtahové šachty; (2*3,1+2*2,5)*1,0</t>
  </si>
  <si>
    <t>311113145</t>
  </si>
  <si>
    <t>Nosná zeď tl přes 300 do 400 mm z hladkých tvárnic ztraceného bednění včetně výplně z betonu tř. C 20/25</t>
  </si>
  <si>
    <t>opěrná zídka u sjezdu do 1. pp; 40,0</t>
  </si>
  <si>
    <t>311231118</t>
  </si>
  <si>
    <t>Zdivo nosné z cihel dl 290 mm P7 až 15 na MC 15</t>
  </si>
  <si>
    <t>1. pp; 13,3</t>
  </si>
  <si>
    <t>1. np; 4,3</t>
  </si>
  <si>
    <t>2. np; 4,3</t>
  </si>
  <si>
    <t>311235151</t>
  </si>
  <si>
    <t>Zdivo jednovrstvé z cihel broušených do P10 na tenkovrstvou maltu tl 300 mm</t>
  </si>
  <si>
    <t>1. np; 7,12*2,86-1*(1,1*2,2)</t>
  </si>
  <si>
    <t>------</t>
  </si>
  <si>
    <t>výtah. šachta 1. pp - 2. np; (2,4+1,8)*(2,85+2,85+2,85)-3*(0,9*2,0)</t>
  </si>
  <si>
    <t>atiky - nad 1. np; (1,75+((2,65*2)*3,1415)/4+0,8+6,8)*0,75</t>
  </si>
  <si>
    <t>atiky - nad 2. np; (43,045+2*2,4+10,9+28,15+4,3+9,05+9,35+5,35)*0,5</t>
  </si>
  <si>
    <t>311237141</t>
  </si>
  <si>
    <t>Zdivo jednovrstvé tepelně izolační z cihel broušených na tenkovrstvou maltu U přes 0,18 do 0,22 W/m2K tl zdiva 440 mm</t>
  </si>
  <si>
    <t>1. pp</t>
  </si>
  <si>
    <t>(7,75-1,25)*3,02</t>
  </si>
  <si>
    <t>------------</t>
  </si>
  <si>
    <t>1. np</t>
  </si>
  <si>
    <t>(7,75+2,7)*2,86</t>
  </si>
  <si>
    <t>2. np</t>
  </si>
  <si>
    <t>311237161</t>
  </si>
  <si>
    <t>Zdivo jednovrstvé tepelně izolační z cihel broušených na tenkovrstvou maltu U přes 0,14 do 0,18 W/m2K tl zdiva 500 mm</t>
  </si>
  <si>
    <t>(43,25+2,4+10,9+36,7+8,25+4,8+5,3)*3,02---</t>
  </si>
  <si>
    <t>-6*(1,3*1,0)-4*(1,8*1,0)-3*(6,0*0,6)-3*(1,3*0,6)-1*(1,3*1,5)---</t>
  </si>
  <si>
    <t>(6,8+1,6+((2,65*2)*3,1415)/4+1,75+9,4+2,4+30,495+6*0,6+10,9+28,15+4,3+9,05+9,9+5,35)*2,86</t>
  </si>
  <si>
    <t>-1*(1,05*2,7)-2*(0,75*1,8)-3*(0,7*1,8)-3*(3,855*1,8)-1*(1,2*2,7)-4*(1,8*1,8)-1*(5,3*1,8)-3*(6,0*1,8)-4*(1,5*1,8)-1*(4,4*2,7)</t>
  </si>
  <si>
    <t>(2,4+12,55+2,4+30,495+6*0,6+10,9+28,15+4,3+9,05+9,9+5,35)*2,86</t>
  </si>
  <si>
    <t>-3*(3,855*2,7)-1*(1,2*2,7)-4*(1,8*1,8)-4*(2,0*1,8)-3*(3,3*1,8)-4*(1,5*1,8)-1*(4,4*2,7)</t>
  </si>
  <si>
    <t>311321511</t>
  </si>
  <si>
    <t>Nosná zeď ze ŽB tř. C 20/25 bez výztuže</t>
  </si>
  <si>
    <t>zeď tl. 300 mm</t>
  </si>
  <si>
    <t>1. pp; 220,5*0,3</t>
  </si>
  <si>
    <t>zeď tl. 400 mm</t>
  </si>
  <si>
    <t>1. pp; 58,7</t>
  </si>
  <si>
    <t>311351121</t>
  </si>
  <si>
    <t>Zřízení oboustranného bednění nosných nadzákladových zdí</t>
  </si>
  <si>
    <t xml:space="preserve">zeď tl. 300 mm 
</t>
  </si>
  <si>
    <t xml:space="preserve">1. pp; 259,4*2 
</t>
  </si>
  <si>
    <t>6*((2*1,3+2*1,5)*0,3)+4*((2*1,8+2*1,0)*0,3)+1*((2*5,3+2*0,4)*0,3)+2*((2*6,0+2*0,4)*0,3)+3*((2*1,3+2*0,4)*0,3)+1*((2*1,3+2*1,5)*0,3)+1*((1,3+2*2,9)*0,3)+1*((2,0+2*2,9)*0,3)</t>
  </si>
  <si>
    <t xml:space="preserve">------ 
</t>
  </si>
  <si>
    <t xml:space="preserve">zeď tl. 400 mm 
</t>
  </si>
  <si>
    <t xml:space="preserve">1. pp; (48,55*3,02)*2 
</t>
  </si>
  <si>
    <t>1*((2*1,3+2*1,0)*0,4)</t>
  </si>
  <si>
    <t>311351122</t>
  </si>
  <si>
    <t>Odstranění oboustranného bednění nosných nadzákladových zdí</t>
  </si>
  <si>
    <t>311361821</t>
  </si>
  <si>
    <t>Výztuž nosných zdí betonářskou ocelí 10 505</t>
  </si>
  <si>
    <t>ŽB stěny - 200 kg / m3; 124,85*0,2</t>
  </si>
  <si>
    <t>ZB - 150 kg / m3; (11,2*0,5)*0,15+(40,0*0,4)*0,15</t>
  </si>
  <si>
    <t>314272406</t>
  </si>
  <si>
    <t>Komínové těleso betonové s integrovanou izolací jednoprůduchové s větrací šachtou s izostatickými (keramickými hrdlovými) vložkami D 20 cm v 3 m</t>
  </si>
  <si>
    <t>soubor</t>
  </si>
  <si>
    <t>314272416</t>
  </si>
  <si>
    <t>Příplatek ke komínovému tělesu betonovému jednoprůduchovému s větrací šachtou s izostatickými (keramickými hrdlovými) vložkami D 20 cm ZKD 1 m výšky</t>
  </si>
  <si>
    <t>m</t>
  </si>
  <si>
    <t>314272442</t>
  </si>
  <si>
    <t>Komínový plášť imitace omítnutí pro jednoprůduchový betonový komín s větrací šachtou v 1 m vložka D 20 cm</t>
  </si>
  <si>
    <t>317121101</t>
  </si>
  <si>
    <t>Montáž prefabrikovaných překladů délky do 1500 mm</t>
  </si>
  <si>
    <t>dveře výtahové šachty; 3*2</t>
  </si>
  <si>
    <t>317142420</t>
  </si>
  <si>
    <t>Překlad nenosný pórobetonový š 100 mm v do 250 mm na tenkovrstvou maltu dl do 1000 mm</t>
  </si>
  <si>
    <t>1. pp; 0</t>
  </si>
  <si>
    <t>1. np; 1</t>
  </si>
  <si>
    <t>2. np; 2</t>
  </si>
  <si>
    <t>317142440</t>
  </si>
  <si>
    <t>Překlad nenosný pórobetonový š 150 mm v do 250 mm na tenkovrstvou maltu dl do 1000 mm</t>
  </si>
  <si>
    <t>1. pp; 2</t>
  </si>
  <si>
    <t>1. np; 4</t>
  </si>
  <si>
    <t>2. np; 4</t>
  </si>
  <si>
    <t>317142442</t>
  </si>
  <si>
    <t>Překlad nenosný pórobetonový š 150 mm v do 250 mm na tenkovrstvou maltu dl přes 1000 do 1250 mm</t>
  </si>
  <si>
    <t>1. pp; 6</t>
  </si>
  <si>
    <t>1. np; 9</t>
  </si>
  <si>
    <t>2. np; 11</t>
  </si>
  <si>
    <t>317142446</t>
  </si>
  <si>
    <t>Překlad nenosný pórobetonový š 150 mm v do 250 mm na tenkovrstvou maltu dl přes 1500 do 2000 mm</t>
  </si>
  <si>
    <t>317168052</t>
  </si>
  <si>
    <t>Překlad keramický vysoký v 238 mm dl 1250 mm</t>
  </si>
  <si>
    <t>1. pp; 1*6</t>
  </si>
  <si>
    <t>317168053</t>
  </si>
  <si>
    <t>Překlad keramický vysoký v 238 mm dl 1500 mm</t>
  </si>
  <si>
    <t>1. pp; 2*6</t>
  </si>
  <si>
    <t>1. np; 1*4</t>
  </si>
  <si>
    <t>317168057</t>
  </si>
  <si>
    <t>Překlad keramický vysoký v 238 mm dl 2500 mm</t>
  </si>
  <si>
    <t>1. pp; 3*6</t>
  </si>
  <si>
    <t>317941121</t>
  </si>
  <si>
    <t>Osazování ocelových válcovaných nosníků na zdivu I, IE, U, UE nebo L do č. 12 nebo výšky do 120 mm</t>
  </si>
  <si>
    <t xml:space="preserve">1. pp - U120; (2*1,5)*13,4*0,001 
</t>
  </si>
  <si>
    <t xml:space="preserve">1. np - I120; (2*1,5)*11,1*0,001 
</t>
  </si>
  <si>
    <t>2. np - I120; (2*1,5)*11,1*0,001</t>
  </si>
  <si>
    <t>317941123</t>
  </si>
  <si>
    <t>Osazování ocelových válcovaných nosníků na zdivu I, IE, U, UE nebo L přes č. 14 do č. 22 nebo výšky do 220 mm</t>
  </si>
  <si>
    <t xml:space="preserve">1. pp - U180; (4*2,5)*22,0*0,001 
</t>
  </si>
  <si>
    <t xml:space="preserve">1. pp - U220; (2*5,8)*29,4*0,001 
</t>
  </si>
  <si>
    <t xml:space="preserve">1. np - I200; (3*2,7)*26,3*0,001 
</t>
  </si>
  <si>
    <t xml:space="preserve">1. np - I220; ((4*2)*7,7)*31,1*0,001 
</t>
  </si>
  <si>
    <t xml:space="preserve">1. np - U220; (2*5,8)*29,4*0,001 
</t>
  </si>
  <si>
    <t>montážní prvek pod stropem výtahové šachty; (2,0*17,9)*0,001</t>
  </si>
  <si>
    <t>317941125</t>
  </si>
  <si>
    <t>Osazování ocelových válcovaných nosníků na zdivu I, IE, U, UE nebo L č 24 a vyšší nebo výšky přes 220 mm</t>
  </si>
  <si>
    <t xml:space="preserve">1. pp - I240; (3*4,6)*36,2*0,001 
</t>
  </si>
  <si>
    <t xml:space="preserve">1. pp - U240; (2*8,9)*33,2*0,001 
</t>
  </si>
  <si>
    <t xml:space="preserve">1. pp - HEB260; (1*12,5)*93,0*0,001 
</t>
  </si>
  <si>
    <t xml:space="preserve">1. pp - HEB280; (2*6,6)*103,0*0,001 
</t>
  </si>
  <si>
    <t xml:space="preserve">1. np - HEB280; (3*6,6)*103,0*0,001+(1*12,6)*103,0*0,001 
</t>
  </si>
  <si>
    <t xml:space="preserve">2. np - HEA260; (3*6,6)*68,2*0,001 
</t>
  </si>
  <si>
    <t>317998112</t>
  </si>
  <si>
    <t>Tepelná izolace mezi překlady v 24 cm z EPS tl přes 50 do 70 mm</t>
  </si>
  <si>
    <t>1. pp; 1*1,25+2*1,5+2*2,5</t>
  </si>
  <si>
    <t>330321410</t>
  </si>
  <si>
    <t>Sloupy nebo pilíře ze ŽB tř. C 25/30 bez výztuže</t>
  </si>
  <si>
    <t>čtyřhranné pilíře</t>
  </si>
  <si>
    <t>1. pp; 3*((1,1*0,3)*3,0)+3*((0,3*0,3)*3,0)</t>
  </si>
  <si>
    <t>1*((0,4*0,4)*3,0)+9*((0,4*0,4)*3,0)</t>
  </si>
  <si>
    <t>1. np; 3*((1,1*0,3)*2,71)+4*((0,3*0,3)*2,71)</t>
  </si>
  <si>
    <t>9*((0,4*0,4)*2,71)</t>
  </si>
  <si>
    <t>2. np; 3*((1,1*0,3)*2,71)+3*((0,3*0,3)*2,71)</t>
  </si>
  <si>
    <t>7*((0,4*0,4)*2,71)</t>
  </si>
  <si>
    <t>330321511</t>
  </si>
  <si>
    <t>Sloupy nebo pilíře z betonu pohledového tř. C 25/30 bez výztuže</t>
  </si>
  <si>
    <t>1. pp - do kruhového bednění; 2*(((0,2*0,2)*3,1415)*3,1)</t>
  </si>
  <si>
    <t>331351125</t>
  </si>
  <si>
    <t>Zřízení bednění čtyřúhelníkových sloupů v do 4 m průřezu přes 0,16 do 0,36 m2</t>
  </si>
  <si>
    <t xml:space="preserve">čtyřhranné pilíře 
</t>
  </si>
  <si>
    <t xml:space="preserve">1. pp; 3*((2*1,1+2*0,3)*3,0)+3*((4*0,3)*3,0) 
</t>
  </si>
  <si>
    <t xml:space="preserve">1*((4*0,4)*3,0)+9*((4*0,4)*3,0) 
</t>
  </si>
  <si>
    <t xml:space="preserve">1. np; 3*((2*1,1+2*0,3)*2,71)+4*((4*0,3)*2,71) 
</t>
  </si>
  <si>
    <t xml:space="preserve">9*((4*0,4)*2,71) 
</t>
  </si>
  <si>
    <t xml:space="preserve">2. np; 3*((2*1,1+2*0,3)*2,71)+3*((4*0,3)*2,71) 
</t>
  </si>
  <si>
    <t xml:space="preserve">7*((4*0,4)*2,71) 
</t>
  </si>
  <si>
    <t>331351126</t>
  </si>
  <si>
    <t>Odstranění bednění čtyřúhelníkových sloupů v do 4 m průřezu přes 0,16 do 0,36 m2</t>
  </si>
  <si>
    <t>331361821</t>
  </si>
  <si>
    <t>Výztuž sloupů hranatých betonářskou ocelí 10 505</t>
  </si>
  <si>
    <t>300 kg / m3</t>
  </si>
  <si>
    <t>22,591*0,3</t>
  </si>
  <si>
    <t>332352109</t>
  </si>
  <si>
    <t>Zřízení bednění z papírových trubic svislých nebo šikmých sloupů kruhového průřezu průměru přes 350 do 400 mm</t>
  </si>
  <si>
    <t>1. pp; 2*3,1</t>
  </si>
  <si>
    <t>332352191</t>
  </si>
  <si>
    <t>Odstranění bednění z papírových trubic svislých, šikmých sloupů kruhového průřezu průměru do 600 mm</t>
  </si>
  <si>
    <t>332361821</t>
  </si>
  <si>
    <t>Výztuž sloupů oblých betonářskou ocelí 10 505</t>
  </si>
  <si>
    <t>300 kg / m3; 0,779*0,3</t>
  </si>
  <si>
    <t>340271025</t>
  </si>
  <si>
    <t>Zazdívka otvorů v příčkách nebo stěnách pl přes 1 do 4 m2 tvárnicemi pórobetonovými tl 100 mm</t>
  </si>
  <si>
    <t>zárubně do otvoru - 1. np; 1*((1,1*2,2)-(0,9*2,0))</t>
  </si>
  <si>
    <t>340271045</t>
  </si>
  <si>
    <t>Zazdívka otvorů v příčkách nebo stěnách pl přes 1 do 4 m2 tvárnicemi pórobetonovými tl 150 mm</t>
  </si>
  <si>
    <t>zárubně do otvoru - 1. pp; 1*((0,9*2,1)-(0,7*2,0))+1*((1,1*2,1)-(0,9*2,0))</t>
  </si>
  <si>
    <t>342272225</t>
  </si>
  <si>
    <t>Příčka z pórobetonových hladkých tvárnic na tenkovrstvou maltu tl 100 mm</t>
  </si>
  <si>
    <t>příčky 1. pp</t>
  </si>
  <si>
    <t>1,55*3,27+(1,4+0,4)*3,27</t>
  </si>
  <si>
    <t>příčky 1. np</t>
  </si>
  <si>
    <t>1,5*3,11-1*(0,7*2,0)</t>
  </si>
  <si>
    <t>příčky 2.np</t>
  </si>
  <si>
    <t>2*(1,5*3,11)-2*(0,7*2,0)</t>
  </si>
  <si>
    <t>342272245</t>
  </si>
  <si>
    <t>Příčka z pórobetonových hladkých tvárnic na tenkovrstvou maltu tl 150 mm</t>
  </si>
  <si>
    <t>1,9*3,27-1*(1,6*2,0)+(3,8+2,55+2*3,6)*3,27-1*(0,9*2,0)+(1,5+2,4)*3,27-1*(0,9*2,0)</t>
  </si>
  <si>
    <t>(8,05-1,5)*3,27+(1,8+2,8+1,7+1,9+1,5+2,95+2,8+3,0+2,5+3,2+2,0)*3,27+(1,0+1,75)*2,96+(2,4+2,75)*2,96</t>
  </si>
  <si>
    <t>-1*(1,1*2,0)-1*(0,9*2,0)-3*(0,8*2,0)-2*(0,7*2,0)</t>
  </si>
  <si>
    <t>2*(2,1*3,27-1,6*2,0)</t>
  </si>
  <si>
    <t>(3,75+2,95+2,1+3*2,8+2*3,25+(3,65+2*0,4)+2*7,25+1,35+0,4)*3,11-4*(0,9*2,0)</t>
  </si>
  <si>
    <t>(8,05-1,15+4,7+3,35+3,2+2*5,0+2*3,35+2*1,5)*3,11+(2,17+1,8)*3,11-1*(0,9*2,0)-4*(0,8*2,0)-4*(0,7*2,0)</t>
  </si>
  <si>
    <t>příčky 2. np</t>
  </si>
  <si>
    <t>(3,75+2,95+2,1+3*2,8+2*3,25+(3,65+2*0,4)+3*7,25+1,35+0,4+3,5+2,0+0,5)*3,11-6*(0,9*2,0)</t>
  </si>
  <si>
    <t>(2*8,05-1,15+2*5,0+3,35+3,2+2*3,3+2*1,5)*3,11-4*(0,7*2,0)-5*(0,8*2,0)</t>
  </si>
  <si>
    <t>342291121</t>
  </si>
  <si>
    <t>Ukotvení příček k cihelným konstrukcím plochými kotvami</t>
  </si>
  <si>
    <t>1. pp; 14*3,27+4*2,96</t>
  </si>
  <si>
    <t>1. np; 13*3,11</t>
  </si>
  <si>
    <t>2. np; 14*3,11</t>
  </si>
  <si>
    <t>342291131</t>
  </si>
  <si>
    <t>Ukotvení příček k betonovým konstrukcím plochými kotvami</t>
  </si>
  <si>
    <t>1. pp; 6*3,27</t>
  </si>
  <si>
    <t>1. np; 18*3,11</t>
  </si>
  <si>
    <t>2. np; 19*3,11</t>
  </si>
  <si>
    <t>346244352</t>
  </si>
  <si>
    <t>Obezdívka koupelnových van, WC modulů ap., ploch rovných tl 50 mm z pórobetonových přesných tvárnic</t>
  </si>
  <si>
    <t xml:space="preserve">obezdívky modulů 
</t>
  </si>
  <si>
    <t xml:space="preserve">1. pp; (1,6+0,9)*(1,6+0,15) </t>
  </si>
  <si>
    <t xml:space="preserve">1. np; (1,0+1,65)*(1,6+0,15) </t>
  </si>
  <si>
    <t xml:space="preserve">2. np; (1,0+1,65)*(1,6+0,15) </t>
  </si>
  <si>
    <t>346244811</t>
  </si>
  <si>
    <t>Přizdívky izolační tl 65 mm z cihel dl 290 mm pevnosti P 10 až P 20 na MC 10</t>
  </si>
  <si>
    <t xml:space="preserve">kolem objektu; (43,25+10,9+27,0)*3,6+8,15*2,5+5,8*3,0 
</t>
  </si>
  <si>
    <t xml:space="preserve">výtah. šachta; (3,0+2,4)*1,0 
</t>
  </si>
  <si>
    <t>346245999</t>
  </si>
  <si>
    <t>Příplatek k přizdívkám izolačním za ochranu svislé izolace zaléváním maltou min MC 10</t>
  </si>
  <si>
    <t>632451022</t>
  </si>
  <si>
    <t>Vyrovnávací potěr tl přes 20 do 30 mm z MC 15 provedený v pásu</t>
  </si>
  <si>
    <t>potěr na parapety</t>
  </si>
  <si>
    <t>(3*1,3)*0,45</t>
  </si>
  <si>
    <t>(3*3,855+4*1,8+1*5,3+3*6,0+4*1,5+3*0,7+2*0,75)*0,45</t>
  </si>
  <si>
    <t>(4*1,8+4*2,0+3*3,3+4*1,5)*0,45</t>
  </si>
  <si>
    <t>642942111</t>
  </si>
  <si>
    <t>Osazování zárubní nebo rámů dveřních kovových do 2,5 m2 na MC</t>
  </si>
  <si>
    <t>_700/1970-100; 0</t>
  </si>
  <si>
    <t>_700/1970-150; 2</t>
  </si>
  <si>
    <t>_800/1970-150; 3</t>
  </si>
  <si>
    <t>_900/1970-150; 2</t>
  </si>
  <si>
    <t>_1000/1970-150; 0</t>
  </si>
  <si>
    <t>_1100/1970-150; 1</t>
  </si>
  <si>
    <t>_600/1970-100; 0</t>
  </si>
  <si>
    <t>_600/1970-150; 0</t>
  </si>
  <si>
    <t>_700/1970-100; 1</t>
  </si>
  <si>
    <t>_700/1970-150; 4</t>
  </si>
  <si>
    <t>_800/1970-150; 4</t>
  </si>
  <si>
    <t>_900/1970-150; 5</t>
  </si>
  <si>
    <t>_700/1970-100; 2</t>
  </si>
  <si>
    <t>_800/1970-150; 6</t>
  </si>
  <si>
    <t>642942221</t>
  </si>
  <si>
    <t>Osazování zárubní nebo rámů dveřních kovových přes 2,5 do 4,5 m2 na MC</t>
  </si>
  <si>
    <t>_1600/1970-150; 2</t>
  </si>
  <si>
    <t>642944121</t>
  </si>
  <si>
    <t>Osazování ocelových zárubní dodatečné pl do 2,5 m2</t>
  </si>
  <si>
    <t>_900/1970-100; 1</t>
  </si>
  <si>
    <t>X.00301.PB01</t>
  </si>
  <si>
    <t>Podkladní betonové plochy tl. 100 mm pro uložení ocelových průvlaků, překladů ap. (vč. bednění, odbednění, svař. sítě...)</t>
  </si>
  <si>
    <t>stropní ocel. nosné prvky; 13*((0,25*0,3)*0,1)</t>
  </si>
  <si>
    <t>H</t>
  </si>
  <si>
    <t>13010714</t>
  </si>
  <si>
    <t>ocel profilová jakost S235JR (11 375) průřez I (IPN) 120</t>
  </si>
  <si>
    <t>1. np; ((2*1,5)*11,1)*1,2*1,2*0,001</t>
  </si>
  <si>
    <t>2. np; ((2*1,5)*11,1)*1,2*1,2*0,001</t>
  </si>
  <si>
    <t>13010718</t>
  </si>
  <si>
    <t>ocel profilová jakost S235JR (11 375) průřez I (IPN) 160</t>
  </si>
  <si>
    <t>montážní prvek pod stropem výtahové šachty; (2,0*17,9)*1,2*1,2*0,001</t>
  </si>
  <si>
    <t>13010722</t>
  </si>
  <si>
    <t>ocel profilová jakost S235JR (11 375) průřez I (IPN) 200</t>
  </si>
  <si>
    <t>1. np; ((3*2,7)*26,3)*1,2*1,2*0,001</t>
  </si>
  <si>
    <t>13010724</t>
  </si>
  <si>
    <t>ocel profilová jakost S235JR (11 375) průřez I (IPN) 220</t>
  </si>
  <si>
    <t>1. np; (((4*2)*7,7)*31,1)*1,2*1,2*0,001</t>
  </si>
  <si>
    <t>13010726</t>
  </si>
  <si>
    <t>ocel profilová jakost S235JR (11 375) průřez I (IPN) 240</t>
  </si>
  <si>
    <t>1. pp; ((3*4,6)*36,2)*1,2*1,2*0,001</t>
  </si>
  <si>
    <t>13010818</t>
  </si>
  <si>
    <t xml:space="preserve">ocel profilová jakost S235JR (11 375) průřez U (UPN) 120 </t>
  </si>
  <si>
    <t xml:space="preserve">1. pp; ((2*1,5)*13,4)*1,2*1,2*0,001 
</t>
  </si>
  <si>
    <t>13010824</t>
  </si>
  <si>
    <t xml:space="preserve">ocel profilová jakost S235JR (11 375) průřez U (UPN) 180 </t>
  </si>
  <si>
    <t>1. pp; ((4*2,5)*22,0)*1,2*1,2*0,001</t>
  </si>
  <si>
    <t>13010828</t>
  </si>
  <si>
    <t xml:space="preserve">ocel profilová jakost S235JR (11 375) průřez U (UPN) 220 </t>
  </si>
  <si>
    <t>1. pp; ((2*5,8)*29,4)*1,2*1,2*0,001</t>
  </si>
  <si>
    <t>1. np; ((2*5,8)*29,4)*1,2*1,2*0,001</t>
  </si>
  <si>
    <t>13010830</t>
  </si>
  <si>
    <t xml:space="preserve">ocel profilová jakost S235JR (11 375) průřez U (UPN) 240 </t>
  </si>
  <si>
    <t>1. pp; ((2*8,9)*33,2)*1,2*1,2*0,001</t>
  </si>
  <si>
    <t>13010966</t>
  </si>
  <si>
    <t>ocel profilová jakost S235JR (11 375) průřez HEA 260</t>
  </si>
  <si>
    <t>2. np; ((3*6,6)*68,2)*1,2*1,2*0,001</t>
  </si>
  <si>
    <t>13010986</t>
  </si>
  <si>
    <t>ocel profilová jakost S235JR (11 375) průřez HEB 260</t>
  </si>
  <si>
    <t>1. pp; ((1*12,5)*93,0)*1,2*1,2*0,001</t>
  </si>
  <si>
    <t>13010988</t>
  </si>
  <si>
    <t>ocel profilová jakost S235JR (11 375) průřez HEB 280</t>
  </si>
  <si>
    <t>1. pp; ((2*6,6)*103,0)*1,2*1,2*0,001</t>
  </si>
  <si>
    <t>1. np; ((3*6,6)*103,0)*1,2*1,2*0,001+((1*12,6)*103,0)*1,2*1,2*0,001</t>
  </si>
  <si>
    <t>55331481</t>
  </si>
  <si>
    <t>zárubeň jednokřídlá ocelová pro zdění tl stěny 75-100mm rozměru 700/1970, 2100mm</t>
  </si>
  <si>
    <t>1. pp; 1</t>
  </si>
  <si>
    <t>55331486</t>
  </si>
  <si>
    <t>zárubeň jednokřídlá ocelová pro zdění tl stěny 110-150mm rozměru 700/1970, 2100mm</t>
  </si>
  <si>
    <t>55331487</t>
  </si>
  <si>
    <t>zárubeň jednokřídlá ocelová pro zdění tl stěny 110-150mm rozměru 800/1970, 2100mm</t>
  </si>
  <si>
    <t>1. pp; 3</t>
  </si>
  <si>
    <t>2. np; 6</t>
  </si>
  <si>
    <t>55331488</t>
  </si>
  <si>
    <t>zárubeň jednokřídlá ocelová pro zdění tl stěny 110-150mm rozměru 900/1970, 2100mm</t>
  </si>
  <si>
    <t>1. np; 5</t>
  </si>
  <si>
    <t>2. np; 5</t>
  </si>
  <si>
    <t>55331489</t>
  </si>
  <si>
    <t>zárubeň jednokřídlá ocelová pro zdění tl stěny 110-150mm rozměru 1100/1970, 2100mm</t>
  </si>
  <si>
    <t>55331558</t>
  </si>
  <si>
    <t>zárubeň jednokřídlá ocelová pro zdění s protipožární úpravou tl stěny 75-100mm rozměru 900/1970, 2100mm</t>
  </si>
  <si>
    <t>55331563</t>
  </si>
  <si>
    <t>zárubeň jednokřídlá ocelová pro zdění s protipožární úpravou tl stěny 110-150mm rozměru 900/1970, 2100mm</t>
  </si>
  <si>
    <t>1. pp; 4</t>
  </si>
  <si>
    <t>55331763</t>
  </si>
  <si>
    <t>zárubeň dvoukřídlá ocelová pro zdění s protipožární úpravou tl stěny 110-150mm rozměru 1600/1970, 2100mm</t>
  </si>
  <si>
    <t>59321071</t>
  </si>
  <si>
    <t>překlad železobetonový RZP 1490x140x140mm</t>
  </si>
  <si>
    <t>dveře výtahové šachty; (3*2)*1,01</t>
  </si>
  <si>
    <t>XSP.101_01</t>
  </si>
  <si>
    <t>zárubeň jednokřídlá - rozdíl ceny ocel. oblož. zárubeň x běžná ocel. zárubeň</t>
  </si>
  <si>
    <t>zárubeň dvojkřídlá - rozdíl ceny ocel. oblož. zárubeň x běžná ocel. zárubeň</t>
  </si>
  <si>
    <t>ZŠ M. TŘEBOVÁ/SO 01.1/004</t>
  </si>
  <si>
    <t>004: Vodorovné konstrukce</t>
  </si>
  <si>
    <t>411321515</t>
  </si>
  <si>
    <t>Stropy deskové ze ŽB tř. C 20/25</t>
  </si>
  <si>
    <t>strop 1. pp; 32,0*0,2</t>
  </si>
  <si>
    <t>strop 2. np; 63,0*0,2</t>
  </si>
  <si>
    <t xml:space="preserve">nad m. č. 1.19, 1.20, část 1.02; ((7,2*7,3)+(8,5*2,1+1,8*4,15))*0,15 
</t>
  </si>
  <si>
    <t>411321616</t>
  </si>
  <si>
    <t>Stropy deskové ze ŽB tř. C 30/37</t>
  </si>
  <si>
    <t>strop 1. np; 53,0*0,22</t>
  </si>
  <si>
    <t>411351011</t>
  </si>
  <si>
    <t>Zřízení bednění stropů deskových tl přes 5 do 25 cm bez podpěrné kce</t>
  </si>
  <si>
    <t xml:space="preserve">strop 1. pp; 32,0 
</t>
  </si>
  <si>
    <t>strop 1. np; 53,0</t>
  </si>
  <si>
    <t xml:space="preserve">strop 2. np; 63,0 
</t>
  </si>
  <si>
    <t>411351012</t>
  </si>
  <si>
    <t>Odstranění bednění stropů deskových tl přes 5 do 25 cm bez podpěrné kce</t>
  </si>
  <si>
    <t>411354213</t>
  </si>
  <si>
    <t>Bednění stropů ztracené z hraněných trapézových vln v 60 mm plech lesklý tl 0,75 mm</t>
  </si>
  <si>
    <t>nad m. č. 1.19, 1.20, část 1.02; (7,2*7,3)+(8,5*2,1+1,8*4,15)</t>
  </si>
  <si>
    <t>411354313</t>
  </si>
  <si>
    <t>Zřízení podpěrné konstrukce stropů výšky do 4 m tl přes 15 do 25 cm</t>
  </si>
  <si>
    <t>pod monolit. desky; 148,0</t>
  </si>
  <si>
    <t>pod ztr. bednění z trap. plechů; 77,88</t>
  </si>
  <si>
    <t>411354314</t>
  </si>
  <si>
    <t>Odstranění podpěrné konstrukce stropů výšky do 4 m tl přes 15 do 25 cm</t>
  </si>
  <si>
    <t>411361821</t>
  </si>
  <si>
    <t>Výztuž stropů betonářskou ocelí 10 505</t>
  </si>
  <si>
    <t>250 kg / m3; (19,0+11,66)*0,25</t>
  </si>
  <si>
    <t>411362021</t>
  </si>
  <si>
    <t>Výztuž stropů svařovanými sítěmi Kari</t>
  </si>
  <si>
    <t xml:space="preserve">nad m. č. 1.19, 1.20, část 1.02; ((7,2*7,3)+(8,5*2,1+1,8*4,15))*7,9*1,1*0,001 
</t>
  </si>
  <si>
    <t>413232221</t>
  </si>
  <si>
    <t>Zazdívka zhlaví válcovaných nosníků v přes 150 do 300 mm</t>
  </si>
  <si>
    <t>stropní nosné prvky; 13</t>
  </si>
  <si>
    <t>413321515</t>
  </si>
  <si>
    <t>Nosníky ze ŽB tř. C 20/25</t>
  </si>
  <si>
    <t>průvlaky</t>
  </si>
  <si>
    <t>1. pp; 32,5*(0,4*0,4)+16,0*(0,4*0,4)+65,7*(0,3*0,25)</t>
  </si>
  <si>
    <t>1. np; 51,2*(0,32*0,25)+38,2*(0,4*0,4)+5,0*(0,32*0,25)</t>
  </si>
  <si>
    <t>2. np; 48,3*(0,4*0,4)+64,9*(0,32*0,25)+5*(0,32*0,25)</t>
  </si>
  <si>
    <t>413351111</t>
  </si>
  <si>
    <t>Zřízení bednění nosníků a průvlaků bez podpěrné kce výšky do 100 cm</t>
  </si>
  <si>
    <t xml:space="preserve">průvlaky 
</t>
  </si>
  <si>
    <t xml:space="preserve">1. pp; 32,5*(3*0,4)+16,0*(3*0,4)+65,7*(0,3+2*0,25) 
</t>
  </si>
  <si>
    <t xml:space="preserve">1. np; 51,2*(0,32+2*0,25)+38,2*(3*0,4)+5,0*(0,32+2*0,25) 
</t>
  </si>
  <si>
    <t xml:space="preserve">2. np; 48,3*(3*0,4)+64,9*(0,32+2*0,25)+5,0*(0,32+2*0,25) 
</t>
  </si>
  <si>
    <t>413351112</t>
  </si>
  <si>
    <t>Odstranění bednění nosníků a průvlaků bez podpěrné kce výšky do 100 cm</t>
  </si>
  <si>
    <t>413352111</t>
  </si>
  <si>
    <t>Zřízení podpěrné konstrukce nosníků výšky podepření do 4 m pro nosník výšky do 100 cm</t>
  </si>
  <si>
    <t xml:space="preserve">1. pp; (32,5*0,4)+(16,0*0,4)+(65,7*0,3) 
</t>
  </si>
  <si>
    <t xml:space="preserve">1. np; (51,2*0,32)+(38,2*0,4)+(5,0*0,32) 
</t>
  </si>
  <si>
    <t>2. np; (48,3*0,4)+(64,9*0,32)+(5,0*0,32)</t>
  </si>
  <si>
    <t>413352112</t>
  </si>
  <si>
    <t>Odstranění podpěrné konstrukce nosníků výšky podepření do 4 m pro nosník výšky do 100 cm</t>
  </si>
  <si>
    <t>413361821</t>
  </si>
  <si>
    <t>Výztuž nosníků, volných trámů nebo průvlaků volných trámů betonářskou ocelí 10 505</t>
  </si>
  <si>
    <t xml:space="preserve">všechny průvlaky 1. pp, 1. np, 2. np - 250 kg / m3; 36,616*0,25 
</t>
  </si>
  <si>
    <t>413941125</t>
  </si>
  <si>
    <t>Osazování ocelových válcovaných nosníků stropů I, IE, U, UE nebo L č. 24 a výše nebo výšky přes 220 mm</t>
  </si>
  <si>
    <t xml:space="preserve">1. np - I260; (7*7,72)*41,9*0,001+(4*2,7)*41,9*0,001+(5*4,45)*41,9*0,001 
</t>
  </si>
  <si>
    <t>417238222</t>
  </si>
  <si>
    <t>Obezdívka věnce oboustranná věncovkou keramickou v přes 150 do 210 mm včetně polystyrenu tl 100 mm</t>
  </si>
  <si>
    <t>1. np; 101,1</t>
  </si>
  <si>
    <t>2. np; 64,5</t>
  </si>
  <si>
    <t>417321313</t>
  </si>
  <si>
    <t>Ztužující pásy a věnce ze ŽB tř. C 16/20</t>
  </si>
  <si>
    <t xml:space="preserve">atiky - nad 1. np; (1,75+((2,65*2)*3,1415)/4+0,8+6,8)*(0,3*0,1)+(13,3+6,25+1,2+2,5)*(0,3*0,1) 
</t>
  </si>
  <si>
    <t xml:space="preserve">atiky - nad 2. np; (43,045+2*2,4+10,9+28,15+4,3+9,05+9,35+5,35)*(0,3*0,15) 
</t>
  </si>
  <si>
    <t>atika kolem světlíku; 17,0*(0,2*0,2)</t>
  </si>
  <si>
    <t>kolem panelů, mezi panely; 42,0</t>
  </si>
  <si>
    <t>na opěr. zdi u sjezdu do 1. pp; 12,7*(0,4*0,2)</t>
  </si>
  <si>
    <t>417321414</t>
  </si>
  <si>
    <t>Ztužující pásy a věnce ze ŽB tř. C 20/25</t>
  </si>
  <si>
    <t>1. pp; 160,8*(0,3*0,25)+50,7*(0,4*0,25)</t>
  </si>
  <si>
    <t>1. np; 189,4*(0,32*0,25)</t>
  </si>
  <si>
    <t>2. np; 200,3*(0,32*0,25)+5,0*(0,3*0,25)</t>
  </si>
  <si>
    <t>417351115</t>
  </si>
  <si>
    <t>Zřízení bednění ztužujících věnců</t>
  </si>
  <si>
    <t xml:space="preserve">atiky - nad 1. np; ((1,75+((2,65*2)*3,1415)/4+0,8+6,8)*0,1)*2+((13,3+6,25+1,2+2,5)*0,1)*2 
</t>
  </si>
  <si>
    <t xml:space="preserve">atiky - nad 2. np; ((43,045+2*2,4+10,9+28,15+4,3+9,05+9,35+5,35)*0,15)*2 
</t>
  </si>
  <si>
    <t>atika kolem světlíku; (17,0*0,2)*2</t>
  </si>
  <si>
    <t>věnce u stropů</t>
  </si>
  <si>
    <t>1. pp; ((50,7+95,1)*2)*0,25</t>
  </si>
  <si>
    <t>1. np; ((189,4-51,2-38,2)*2)*0,25</t>
  </si>
  <si>
    <t>2. np; ((200,3-64,9)*2)*0,25</t>
  </si>
  <si>
    <t>na opěr. zdi u sjezdu do 1. pp; (12,7*2)*0,2</t>
  </si>
  <si>
    <t>dobetonování kolem stropních panelů - obvod; (95,0+120,0+120,0)*0,2</t>
  </si>
  <si>
    <t>417351116</t>
  </si>
  <si>
    <t>Odstranění bednění ztužujících věnců</t>
  </si>
  <si>
    <t>417361821</t>
  </si>
  <si>
    <t>Výztuž ztužujících pásů a věnců betonářskou ocelí 10 505</t>
  </si>
  <si>
    <t>všechny věnce 1. pp, 1. np, 2. np - 200 kg / m3; 48,681*0,2</t>
  </si>
  <si>
    <t>přiztužení 1. pp- dle statiky; ((67,8+7,3)+25,4+(51,8+16,8)+(12,1+4,0)+(11,0+5,2)+(180,1+45,1))*1,2*0,001</t>
  </si>
  <si>
    <t>přiztužení 1. np- dle statiky; ((51,8+17,6)+(153,0+61,1)+(63,4+21,5)+(41,1+13,9)+(672,8+46,4)+(40,9+10,7)+(24,2+8,3))*1,2*0,001</t>
  </si>
  <si>
    <t>přiztužení 2. np- dle statiky; ((51,8+17,6)+(114,7+38,6)+(47,4+16,1)+6,5+(17,8+4,7)+(24,2+8,3))*1,2*0,001</t>
  </si>
  <si>
    <t xml:space="preserve">kolem panelů, mezi panely; 42,0*0,02 
</t>
  </si>
  <si>
    <t xml:space="preserve">na opěr. zdi u sjezdu do 1. pp; (12,7*(0,4*0,2))*0,2 
</t>
  </si>
  <si>
    <t>417362021</t>
  </si>
  <si>
    <t>Výztuž ztužujících pásů a věnců svařovanými sítěmi Kari</t>
  </si>
  <si>
    <t xml:space="preserve">atiky - nad 1. np; ((1,75+((2,65*2)*3,1415)/4+0,8+6,8)*0,3)*3,08*1,1*0,001+((13,3+6,25+1,2+2,5)*0,3)*3,08*1,1*0,001 
</t>
  </si>
  <si>
    <t xml:space="preserve">atiky - nad 2. np; ((43,045+2*2,4+10,9+28,15+4,3+9,05+9,35+5,35)*0,3)*3,08*1,1*0,001 
</t>
  </si>
  <si>
    <t xml:space="preserve">atika kolem světlíku; (17,0*0,2)*3,08*1,1*0,001 
</t>
  </si>
  <si>
    <t>632451031</t>
  </si>
  <si>
    <t>Vyrovnávací potěr tl od 10 do 20 mm z MC 15 provedený v ploše</t>
  </si>
  <si>
    <t>X.00401.SP200</t>
  </si>
  <si>
    <t>Strop montovaný z předpjatých ŽB panelů tl. 20 cm - D+M (přesná specifikace panelů dle stat. návrhu)</t>
  </si>
  <si>
    <t>428,3+519,8+441,7</t>
  </si>
  <si>
    <t>X.00402.SCH</t>
  </si>
  <si>
    <t>Schodiště ze železobetonu - kompletní D+M (přesná specifikace dle stat. návrhu)</t>
  </si>
  <si>
    <t>mDVČ</t>
  </si>
  <si>
    <t>2*8,4</t>
  </si>
  <si>
    <t>X.00455.DOP</t>
  </si>
  <si>
    <t>Náklady na dopravu prefabr. ŽB prvků (stropy, schodiště)</t>
  </si>
  <si>
    <t>kpl</t>
  </si>
  <si>
    <t>X.041.01.SCH</t>
  </si>
  <si>
    <t>Hlavní přístupové schodiště prefabrikované - kompletní D+M vč. povrch. úpravy</t>
  </si>
  <si>
    <t>2,52*5,3</t>
  </si>
  <si>
    <t>8*(3,0*(0,3*0,16))</t>
  </si>
  <si>
    <t>X.041.19.SCH</t>
  </si>
  <si>
    <t>Nové schodiště v m. č. 1.19 - kompletní D+M vč povrch. úpravy, zábradlí</t>
  </si>
  <si>
    <t>13010728</t>
  </si>
  <si>
    <t>ocel profilová jakost S235JR (11 375) průřez I (IPN) 260</t>
  </si>
  <si>
    <t>1. np; ((7*7,72)*41,9)*1,2*1,2*0,001+((4*2,7)*41,9)*1,2*1,2*0,001+((5*4,45)*41,9)*1,2*1,2*0,001</t>
  </si>
  <si>
    <t>ZŠ M. TŘEBOVÁ/SO 01.1/061</t>
  </si>
  <si>
    <t>061: Úpravy povrchů vnitřní</t>
  </si>
  <si>
    <t>611111212</t>
  </si>
  <si>
    <t>Vyspravení povrchu stropů z prefabrikovaných dílců š do 1800 mm maltou cementovou se zahlazením</t>
  </si>
  <si>
    <t>1. PP</t>
  </si>
  <si>
    <t>m. č.. 0.08, 0.22, 0.23; 10,2+8,8+39,8</t>
  </si>
  <si>
    <t>m. č. 1.15, 1.20; 1,6+3,5</t>
  </si>
  <si>
    <t>m. č. 2.04, 2.07, 2.08, 2.13; 21,5+22,7+2,2+1,6</t>
  </si>
  <si>
    <t>611131121</t>
  </si>
  <si>
    <t>Penetrační disperzní nátěr vnitřních stropů nanášený ručně</t>
  </si>
  <si>
    <t>pod perlinku a pod štuk - plochy dle pol. č. 611142001; 111,9*2</t>
  </si>
  <si>
    <t>pod lepené akust. desky - dle pol. č. 713111126; 828,93</t>
  </si>
  <si>
    <t>611142001</t>
  </si>
  <si>
    <t>Potažení vnitřních stropů sklovláknitým pletivem vtlačeným do tenkovrstvé hmoty</t>
  </si>
  <si>
    <t xml:space="preserve">1. PP 
</t>
  </si>
  <si>
    <t xml:space="preserve">m. č.. 0.08, 0.22, 0.23; 10,2+8,8+39,8 
</t>
  </si>
  <si>
    <t xml:space="preserve">1. np 
</t>
  </si>
  <si>
    <t xml:space="preserve">m. č. 1.15, 1.20; 1,6+3,5 
</t>
  </si>
  <si>
    <t xml:space="preserve">2. np 
</t>
  </si>
  <si>
    <t xml:space="preserve">m. č. 2.04, 2.07, 2.08, 2.13; 21,5+22,7+2,2+1,6 
</t>
  </si>
  <si>
    <t>611311131</t>
  </si>
  <si>
    <t>Potažení vnitřních rovných stropů vápenným štukem tloušťky do 3 mm</t>
  </si>
  <si>
    <t>dle pol. č. 611142001; 111,9</t>
  </si>
  <si>
    <t>612131101</t>
  </si>
  <si>
    <t>Cementový postřik vnitřních stěn nanášený celoplošně ručně</t>
  </si>
  <si>
    <t>pod hladkou a pod štukovou omítku</t>
  </si>
  <si>
    <t>50,36+958,903+74,88</t>
  </si>
  <si>
    <t>612131121</t>
  </si>
  <si>
    <t>Penetrační disperzní nátěr vnitřních stěn nanášený ručně</t>
  </si>
  <si>
    <t>pod perlinku a pod štuk; 1300,345+1318,663</t>
  </si>
  <si>
    <t>612142001</t>
  </si>
  <si>
    <t>Potažení vnitřních stěn sklovláknitým pletivem vtlačeným do tenkovrstvé hmoty</t>
  </si>
  <si>
    <t xml:space="preserve">  m. č. 01A, 01B; (1,5+2,4+15,8-1,5)*3,01+(2*1,8+1,5)*2,7+3*(2,1*3,1)</t>
  </si>
  <si>
    <t>-2*(0,8*2,0)-2*(0,9*2,0)-1*(1,1*2,0)-3*(1,6*2,0)</t>
  </si>
  <si>
    <t>--</t>
  </si>
  <si>
    <t>m. č. 0.03; (2,25+1,35)*3,01-1*(0,9*2,0)</t>
  </si>
  <si>
    <t>m. č. 0.08; (2*3,6+2,8)*3,01-1*(0,9*2,0)</t>
  </si>
  <si>
    <t>m. č. 0.11, 0.12; (2*1,6+2*1,5+2,8+2*1,8)*2,7</t>
  </si>
  <si>
    <t>-2*(0,7*2,0)-1*(0,8*2,0)</t>
  </si>
  <si>
    <t xml:space="preserve">m. č. 0.13, 0.14, 0.15; (2*1,8+2*0,85+4*1,5+2*2,8+2*1,45)*2,7-(0,8+0,35)*2,7 </t>
  </si>
  <si>
    <t>-2*(0,7*2,0)-3*(0,8*2,0)</t>
  </si>
  <si>
    <t>m. č. 0.16; (2*1,9+0,85)*2,8</t>
  </si>
  <si>
    <t>m. č. 0.22, 023, 0.23A; ((2,4+3,0)+(1,75+1,0+0,8))*2,7+(2,4+2,25+2,75+2,6)*2,7</t>
  </si>
  <si>
    <t>m. č. 1.02, 1.03; (30,0-1,2+2,1)*3,01+(1,2+2*5,0)*2,7+2*((3,25+2*2,76)*0,4)+1*((2,7+2*2,76)*0,4)</t>
  </si>
  <si>
    <t>-2*(0,7*2,0)-2*(0,8*2,0)-1*(0,9*2,0)</t>
  </si>
  <si>
    <t>m. č. 1.05; 9,9*3,01+2*(2*(0,35*2,76))+(9,9-2*0,55)*0,35-1*(0,9*2,0)</t>
  </si>
  <si>
    <t>m. č. 1.06; (6,9+2*7,65)*3,01-1*(0,9*2,0)</t>
  </si>
  <si>
    <t>m. č. 1.07; (6,9+2*7,65)*3,01-1*(0,9*2,0)</t>
  </si>
  <si>
    <t>m. č. 1.08; (6,9+7,65)*3,01-1*(0,9*2,0)</t>
  </si>
  <si>
    <t>m. č. 1.09; (8,05+1,7)*3,01-1*(0,9*2,0)</t>
  </si>
  <si>
    <t>m. č. 1.10, 1.11; (2*2,1+2*1,5)*2,7+(3,25+2*1,6)*2,7-3*(0,8*2,0)</t>
  </si>
  <si>
    <t>m. č. 1.12, 1.13, 1.14; (2*2,1+2*1,5)*2,7+(3,25+2*1,5)*2,7+(2*1,5+2*1,0)*2,7-2*(0,7*2,0)-3*(0,8*2,0)</t>
  </si>
  <si>
    <t>m. č. 1.15; (2*1,5+2*1,0)*2,7-1*(0,7*2,0)</t>
  </si>
  <si>
    <t xml:space="preserve">m. č. 1.16, 1.17; (2*1,5+2*1,5)*2,7+(2*1,5+1,5)*2,7-3*(0,7*2,0) </t>
  </si>
  <si>
    <t xml:space="preserve">m. č. 1.19, 1.20; (2,17+1,8)*3,01-1*(0,7*2,0)+(2,02+1,65)*3,01-1*(0,7*2,0) </t>
  </si>
  <si>
    <t>m. č. 2.01; (30,0-1,2+2,1)*3,01+(2*5,0+1,2)*2,7</t>
  </si>
  <si>
    <t>-3*(0,7*2,0)-4*(0,8*2,0)-5*(0,9*2,0)</t>
  </si>
  <si>
    <t>m. č. 2.03; 9,9*3,01+2*(2*(0,35*2,76))+(9,9-2*0,55)*0,35-1*(0,9*2,0)</t>
  </si>
  <si>
    <t>m. č. 2.04; (2,8+2*7,65)*3,01-1*(0,9*2,0)</t>
  </si>
  <si>
    <t>m. č. 2.05; (6,9+2*7,65+2*0,4)*3,01-1*(0,9*2,0)</t>
  </si>
  <si>
    <t>m. č. 2.06; (6,9+2*7,65+2*0,4)*3,01-1*(0,9*2,0)</t>
  </si>
  <si>
    <t>m. č. 2.07, 2.08; (3,95+2*7,65+2*0,5+2*1,1)*3,01-1*(0,8*2,0)</t>
  </si>
  <si>
    <t>m. č. 2.09; (2*2,0+2,25+0,15)*2,7-1*(0,9*2,0)</t>
  </si>
  <si>
    <t>m. č. 2.11, 2.12; (2*2,1+2*1,5)*2,7+(3,25+2*1,6)*2,7-3*(0,8*2,0)</t>
  </si>
  <si>
    <t>m. č. 2.13; (2*1,5+2*1,0)*2,7-1*(0,7*2,0)</t>
  </si>
  <si>
    <t>m. č. 2.14, 2.15; (2*1,5+2*1,5)*2,7+(2*1,65+1,5)*2,7-3*(0,7*2,0)</t>
  </si>
  <si>
    <t>m. č. 2.16; 8,05*3,01-1*(0,8*2,0)</t>
  </si>
  <si>
    <t>m. č. 2.17, 2.18, 2.19; (2*2,1+2*1,5)*2,7+(3,25+2*1,5)*2,7+(2*1,5+2*1,0)*2,7</t>
  </si>
  <si>
    <t>m. č. 2.20, 2.21; (2*1,55+2*1,5)*2,7+(1,5+2*1,5)*2,7-3*(0,7*2,0)</t>
  </si>
  <si>
    <t>612142012</t>
  </si>
  <si>
    <t>Potažení vnitřních stěn rabicovým pletivem</t>
  </si>
  <si>
    <t>612311131</t>
  </si>
  <si>
    <t>Potažení vnitřních stěn vápenným štukem tloušťky do 3 mm</t>
  </si>
  <si>
    <t>m. č. 01A, 01B; (15,7-1,5+2,8+0,7+1,5+2,4)*3,01+(1,5+2*1,8)*2,7+3*(2,1*3,1)</t>
  </si>
  <si>
    <t xml:space="preserve"> --</t>
  </si>
  <si>
    <t>m. č. 0.11, 0.12 – nad obkladem; (2*1,6+2*1,5+2,8+2*1,8)*0,7</t>
  </si>
  <si>
    <t xml:space="preserve">m. č. 0.13, 0.14, 0.15 – nad obkladem; (2*1,8+2*0,85+4*1,5+2,8+(2,0+0,35)+2*1,45)*0,7 </t>
  </si>
  <si>
    <t>m. č. 0.16 – nad obkladem; (2*1,6+0,85)*0,8</t>
  </si>
  <si>
    <t>m. č. 0.22, 0.23, 0.23A; (1,75+1,0+0,8)*2,8+(3,0+2,4)*3,01+(2,4+2,25+2,75+2,6)*2,7</t>
  </si>
  <si>
    <t>m. č. 1.02, 1.03; (30,0-1,2+2,1)*3,01+(2*5,0+1,2)*27</t>
  </si>
  <si>
    <t>2*((3,25+2*2,76)*0,4)+1*((2,7+2*2,76)*0,4)</t>
  </si>
  <si>
    <t>-2*(0,7*2,0)-2*(0,8*2,0)-5*(0,9*2,0)</t>
  </si>
  <si>
    <t>m. č. 1.05; (9,9+4*0,35)*3,01-1*(0,9*2,0)</t>
  </si>
  <si>
    <t>-(1,75+0,35)*1,5</t>
  </si>
  <si>
    <t>-(1,5+0,4)*1,5</t>
  </si>
  <si>
    <t>m. č. 1.08; (6,9+2*7,65)*3,01-1*(0,9*2,0)</t>
  </si>
  <si>
    <t>-(1,3*1,5)</t>
  </si>
  <si>
    <t>m. č. 1.10, 1.11 – nad obkladem; (2*2,1+2*1,5)*0,7+(3,25+2*1,6)*0,7</t>
  </si>
  <si>
    <t>m. č. 1.12, 1.13, 1.14 – nad obkladem; (2*2,1+2*1,5)*0,7+(3,25+2*1,5)*0,7+(2*1,5+2*1,0)*0,7</t>
  </si>
  <si>
    <t>m. č. 1.15 – nad obkladem; (2*1,5+2*1,0)*0,7</t>
  </si>
  <si>
    <t xml:space="preserve">m. č. 1.16, 1.17 – nad obkladem; (4*1,5)*0,7+(3*1,5)*0,7 </t>
  </si>
  <si>
    <t xml:space="preserve">m. č. 1.19; (2,17+1,8)*3,01-1*(0,7*2,0) 
</t>
  </si>
  <si>
    <t xml:space="preserve">-- 
</t>
  </si>
  <si>
    <t xml:space="preserve">m. č. 1.20; (1,65+2,02)*3,01-1*(0,7*2,0) 
</t>
  </si>
  <si>
    <t>m. č. 2.01, 2.10; (30,0-1,2+2,1)*3,01+(1,2+2*5,0)*2,7</t>
  </si>
  <si>
    <t>m. č. 2.03; (9,9+2*0,35)*3,01-1*(0,9*2,0)</t>
  </si>
  <si>
    <t>-(1,5*1,5)</t>
  </si>
  <si>
    <t>-(1,3*1,5)-(0,6+2,0+0,6)*0,6</t>
  </si>
  <si>
    <t>m. č. 2.09 – nad obkladem; (2*2,0+2,15+2*0,15)*0,7</t>
  </si>
  <si>
    <t>m. č. 2.11, 2.12, 2.13 – nad obkladem; (2*2,1+2*1,5)*0,7+(3,25+2*1,6)*0,7+(2*1,5+2*1,0)*0,7</t>
  </si>
  <si>
    <t xml:space="preserve">m. č. 2.14, 2.15 – nad obkladem; (4*1,5)*0,7+(2*1,55+1,5)*0,7 </t>
  </si>
  <si>
    <t>-(1,8+0,3)*1,5</t>
  </si>
  <si>
    <t>m. č. 2.17, 2.18, 2.19 – nad obkladem; (2*2,1+2*1,5)*0,7+(3,25+2*1,5)*0,7+(2*1,5+2*1,0)*0,7</t>
  </si>
  <si>
    <t>m. č. 2.20, 2.21 – nad obkladem; (2*1,55+2*1,5)*0,7+(3*1,5)*0,7</t>
  </si>
  <si>
    <t>612321121</t>
  </si>
  <si>
    <t>Vápenocementová omítka hladká jednovrstvá vnitřních stěn nanášená ručně</t>
  </si>
  <si>
    <t>m. č. 0.12 – pod obklady; 2,8*2,0</t>
  </si>
  <si>
    <t>m. č. 0.14 – pod obklady; (0,8+0,35)*2,0</t>
  </si>
  <si>
    <t>m. č. 0.16 – pod obklady; (0,85+0,85+0,4-1*0,7)*2,0</t>
  </si>
  <si>
    <t>m. č. 1.11 – pod obklady; 3,25*2,0</t>
  </si>
  <si>
    <t>m. č. 1.13, 1.17 – pod obklady; 3,25*2,0+1,5*2,0</t>
  </si>
  <si>
    <t>m. č. 2.08 – pod obklady; 0,6*0,6</t>
  </si>
  <si>
    <t>m. č. 2.09 – pod obklady; 2,15*2,0</t>
  </si>
  <si>
    <t>m. č. 2.12, 2.15 – pod obklady; 3,25*2,0+1,5*2,0</t>
  </si>
  <si>
    <t>m. č. 2.18, 2.21 – pod obklady; 3,25*2,0+1,5*2,0</t>
  </si>
  <si>
    <t>612321141</t>
  </si>
  <si>
    <t>Vápenocementová omítka štuková dvouvrstvá vnitřních stěn nanášená ručně</t>
  </si>
  <si>
    <t>m. č. 01A, 01B, 0.02; (21,1-1,5+4,5+4,85)*3,01-3*(1,3*1,0)+3*((1,3+2*1,0)*0,3)</t>
  </si>
  <si>
    <t>-1*(0,7*2,0)-1*(0,9*2,0)-1*(0,9*2,0)+1*((0,9+2*2,0)*0,25)</t>
  </si>
  <si>
    <t>m. č. 0.03; (2,25+1,35)*3,01</t>
  </si>
  <si>
    <t>m. č. 0.08; 2,8*3,01</t>
  </si>
  <si>
    <t>m. č. 0.12 – nad obkladem; 2,8*0,7</t>
  </si>
  <si>
    <t xml:space="preserve">m. č. 0.14 – nad obkladem; (0,8+0,35)*0,7 </t>
  </si>
  <si>
    <t>m. č. 0.16 – nad obkladem; 0,85*0,8</t>
  </si>
  <si>
    <t>m. č. 0.22, 0.23; (2*8,05+2*5,35-(1,75+1,0+0,8))*2,8+(3,0+2,4)*3,01-2*(2,0*2,2)+(2,0+2*2,2)*0,5</t>
  </si>
  <si>
    <t>-1*(0,9*2,0)+1*((1,1+2*2,1)*0,35)-1*(2,0*2,75)+1*((2,0+2*2,75)*0,3)</t>
  </si>
  <si>
    <t>m. č. 1.02, 1.03; (5,35+2,7+33,15+2,4+2,25+((2,7*2)*3,1415)/4+1,0+5,25+3*(2*0,9))*3,01</t>
  </si>
  <si>
    <t>(6,3+11,55)*3,01-1*(1,6*2,0)</t>
  </si>
  <si>
    <t>-1*(4,4*2,7)+1*((4,4+2*2,7)*0,3)-1*(0,9*2,0)+1*((0,9+2*2,0)*0,3)</t>
  </si>
  <si>
    <t>-3*(3,855*1,8)-1*(1,2*2,7)+1*((1,2+2*2,7)*0,3)-3*(0,75*1,8)+3*((0,75+2*1,8)*0,3)</t>
  </si>
  <si>
    <t>m. č. 1.05; (9,9+2*6,55)*3,01-4*(1,8*1,8)+4*((3*1,8)*0,3)-1*(5,3*1,8)+1*((5,3+2*1,8)*0,3)</t>
  </si>
  <si>
    <t>m. č. 1.06; 6,9*30,1-1*(6,0*1,8)+1*((6,0+2*1,8)*0,3)</t>
  </si>
  <si>
    <t>m. č. 1.07; 6,9*3,01-1*(6,0*1,8)+1*((6,0+2*1,8)*0,3)</t>
  </si>
  <si>
    <t>m. č. 1.08; (6,9+7,25)*3,01-1*(6,0*1,8)+1*((6,0+2*1,8)*0,3)</t>
  </si>
  <si>
    <t>m. č. 1.09; (8,05+8,55+6,85)*3,01-4*(1,5*1,8)+4*((1,5+2*1,8)*0,3)</t>
  </si>
  <si>
    <t>m. č. 1.11 – nad obkladem; 3,25*0,7</t>
  </si>
  <si>
    <t>m. č. 1.13 – nad obkladem; 3,25*0,7</t>
  </si>
  <si>
    <t>m. č. 1.17 – nad obkladem; 1,5*0,7</t>
  </si>
  <si>
    <t>m. č. 1.19; (2*7,0+2*7,12-(2,17+1,8))*3,01-2*(0,75*1,8)+2*((0,75+2*1,8)*0,3)</t>
  </si>
  <si>
    <t>-1*(0,9*2,0)-1*(0,9*2,0)+1*((1,1+2*2,2)*0,2)-1*(1,05*2,7)+1*((1,05+2*2,7)*0,3)</t>
  </si>
  <si>
    <t>m. č. 1.20; (1,65+2,02)*3,01</t>
  </si>
  <si>
    <t>m. č. 2.01; (5,35+2,7+35,35+2,4+7,2+3*(2*0,9))*3,01</t>
  </si>
  <si>
    <t>-3*(3,855*2,7)</t>
  </si>
  <si>
    <t>-1*(4,4*2,7)+1*((4,4+2*2,7)*0,3)-1*(1,2*2,7)+1*((1,2+2*2,7)*0,3)-1*(0,9*2,0)+1*((0,9+2*2,0)*0,3)</t>
  </si>
  <si>
    <t>m. č. 2.03; (9,9+2*6,55)*3,01-4*(1,8*1,8)+4*((3*1,8)*0,3)-1*(2,0*1,8)+1*((2,0+2*1,8)*0,3)</t>
  </si>
  <si>
    <t>m. č. 2.04; 2,8*3,01-1*(2,0*1,8)+1*((2,0+2*1,8)*0,3)</t>
  </si>
  <si>
    <t>m. č. 2.05; 6,9*3,01-1*(3,3*1,8)+1*((3,3+2*1,8)*0,3)-1*(2,0*1,8)+1*((2,0+2*1,8)*0,3)</t>
  </si>
  <si>
    <t>m. č. 2.06; 6,9*3,01-1*(3,3*1,8)+1*((3,3+2*1,8)*0,3)-1*(2,0*1,8)+1*((2,0+2*1,8)*0,3)</t>
  </si>
  <si>
    <t>m. č. 2.07, 2.08; 3,95*3,01-1*(3,3*1,8)+1*((3,3+2*1,8)*0,3)</t>
  </si>
  <si>
    <t>m. č. 2.09 – nad obkladem; 2,1*0,7</t>
  </si>
  <si>
    <t>m. č. 2.12 – nad obkladem; 3,25*0,7</t>
  </si>
  <si>
    <t xml:space="preserve">m. č. 2.15 – nad obkladem; 1,5*0,7 </t>
  </si>
  <si>
    <t>m. č. 2.16; (8,05+2*6,8)*3,01-4*(1,5*1,8)+4*((1,5+2*1,8)*0,3)</t>
  </si>
  <si>
    <t>m. č. 2.18 – nad obkladem; 3,25*0,7</t>
  </si>
  <si>
    <t>m. č. 2.21 – nad obkladem; 1,5*0,7</t>
  </si>
  <si>
    <t>617321141</t>
  </si>
  <si>
    <t>Vápenocementová omítka štuková dvouvrstvá světlíků nebo výtahových šachet nanášená ručně</t>
  </si>
  <si>
    <t>m. č. 0.04 (výtahová šachta); (2*2,1+2*1,5)*11,15-3*(0,9*2,0)</t>
  </si>
  <si>
    <t>619995001</t>
  </si>
  <si>
    <t>Začištění omítek kolem oken, dveří, podlah nebo obkladů</t>
  </si>
  <si>
    <t>kolem obkladů</t>
  </si>
  <si>
    <t xml:space="preserve">dle půdorysů - 1. pp 
</t>
  </si>
  <si>
    <t xml:space="preserve">m. č. 0.11, 0.12; 2*1,6+2*1,5+2*2,8+3*1,8 
</t>
  </si>
  <si>
    <t xml:space="preserve">m. č. 0.13, 0.14, 0.15; 2*1,8+3*0,85+4*1,5+2*2,8+2*1,45+2*0,35 
</t>
  </si>
  <si>
    <t xml:space="preserve">m. č. 0.16; 2*1,9+2*0,85 
</t>
  </si>
  <si>
    <t xml:space="preserve">dle půdorysů - 1. np 
</t>
  </si>
  <si>
    <t xml:space="preserve">m. č. 1.05, 1.06, 1.07, 1.08, 1.09; (1,75+0,35)+2*1,5+(1,5+0,4)+2*1,5+(1,5+0,4)+2*1,5+(1,3+0,4)+2*1,5+(1,5+0,4)+2*1,5 
</t>
  </si>
  <si>
    <t xml:space="preserve">m. č. 1.10, 1.11; (2*2,1+2*1,5)+(2*3,25+2*1,6) 
</t>
  </si>
  <si>
    <t xml:space="preserve">m. č. 1.12, 1.13, 1.14; (2*2,1+2*1,5)+(2*3,25+2*1,5)+(2*1,5+2*1,0) 
</t>
  </si>
  <si>
    <t xml:space="preserve">m. č. 1.15; 2*1,5+2*1,0 
</t>
  </si>
  <si>
    <t xml:space="preserve">m. č. 1.16, 1.17; (2*1,5+2*1,5)+(4*1,5) 
</t>
  </si>
  <si>
    <t xml:space="preserve">dle půdorysů - 2. np 
</t>
  </si>
  <si>
    <t xml:space="preserve">m. č. 2.03, 2.04, 2.05, 2.06, 2.07, 2.08 (za linkou), 2.16; (1,8+0,35)+2*1,5+(1,2+2*1,5)+(1,8+0,35)+2*1,5+(1,8+0,35)+2*1,5+(1,2+2*1,5)+2*0,6+(1,8+0,4)+2*1,5 
</t>
  </si>
  <si>
    <t xml:space="preserve">m. č. 2.09; 2*2,0+2*2,25 
</t>
  </si>
  <si>
    <t>m. č. 2.11, 2.12, 2.13; (2*2,1+2*1,5)+(2*3,25+2*1,6)+(2*1,0+2*1,5)</t>
  </si>
  <si>
    <t xml:space="preserve">m. č. 2.14, 2.15; (2*1,5+2*1,5)+(2*1,65+2*1,5) 
</t>
  </si>
  <si>
    <t xml:space="preserve">m. č. 2.17, 2.18, 2.19; (2*2,1+2*1,5)+(2*3,25+2*1,5)+(2*1,5+2*1,0) 
</t>
  </si>
  <si>
    <t xml:space="preserve">m. č. 2.20, 2.21; (2*1,55+2*1,5)+(4*1,5) 
</t>
  </si>
  <si>
    <t>kolem zárubní</t>
  </si>
  <si>
    <t>1. pp; 1*(0,8+2*2,02)+5*(0,9+2*2,02)+3*(1,0+2*2,02)+1*(1,2+2*2,02)+1*(1,7+2*2,02)</t>
  </si>
  <si>
    <t>1. np; 2*(0,8+2*2,02)+2*(0,9+2*2,02)+14*(1,0+2*2,02)+1*(1,7+2*2,02)</t>
  </si>
  <si>
    <t>2. np; 3*(0,8+2*2,02)+6*(0,9+2*2,02)+10*(1,0+2*2,02)</t>
  </si>
  <si>
    <t>kolem keram. soklů</t>
  </si>
  <si>
    <t xml:space="preserve">m. č. 0.01A, 0.01b, 0.02; (2*21,1+2*4,5+2*1,8+2*0,7)-1*0,7-2*0,8-3*0,9-1*0,9+1*(2*0,25) 
</t>
  </si>
  <si>
    <t xml:space="preserve">m. č. 0.08; 2*3,6+2*2,8-1*0,9 
</t>
  </si>
  <si>
    <t xml:space="preserve">m. č. 0.22; (2*2,4+2*3,0-2,0+2*0,5-1*2,0+1*(2*0,3)) 
</t>
  </si>
  <si>
    <t xml:space="preserve">m. č. 0.23; 2*8,05+2*5,35-2,0+2*0,35-1*0,9 
</t>
  </si>
  <si>
    <t xml:space="preserve">m. č. 1.02; 5,35+2,7+30,0+2*5,0+2,1+33,15+2,4+2,25+((2,7*2)*3,1415)/4+1,0+5,25+3*(2*0,9)+2,15+6,3+11,55+3*(2*0,35) 
</t>
  </si>
  <si>
    <t xml:space="preserve">-2*0,7-2*0,8-6*0,9-1*1,6-2*0,9+2*(2*0,25)-1*4,4+1*(2*0,3) 
</t>
  </si>
  <si>
    <t xml:space="preserve">m. č. 1.20; 2*1,65+2*2,02-1*0,7 
</t>
  </si>
  <si>
    <t xml:space="preserve">m. č. 2.01, 2.10; 5,35-1*4,4+1*(2*0,3)+2,7+30,0+2*5,0+2,1+35,35-6,9+7,2-3*3,855+3*(2*0,9)-3*0,7-3*0,8-5*0,9+3,3-1*0,9+1*(2*0,25) 
</t>
  </si>
  <si>
    <t xml:space="preserve">m. č. 2.08; 2,0+2*1,1 
</t>
  </si>
  <si>
    <t>622143003</t>
  </si>
  <si>
    <t>Montáž omítkových plastových nebo pozinkovaných rohových profilů s tkaninou</t>
  </si>
  <si>
    <t>m. č. 0.12, 0.15, 0.23, 0.23A; 1,6+0,9+2*2,96</t>
  </si>
  <si>
    <t>m. č. 1.02; 7*3,1+2*2,7</t>
  </si>
  <si>
    <t>m. č. 1.05; 4*3,01+9,9-2*0,55</t>
  </si>
  <si>
    <t>m. č. 1.06, 1.07, 1.08, 1.09; 1*3,01+1*3,01+2*3,01+2*3,01</t>
  </si>
  <si>
    <t>m. č. 1.15 1.19; 1*2,7+1*3,01</t>
  </si>
  <si>
    <t>m. č. 2.03; 4*3,01+9,9-2*0,55</t>
  </si>
  <si>
    <t>m. č. 2.05, 2.06, 2.07; 3*3,01+3*3,01+5*3,01</t>
  </si>
  <si>
    <t>m. č. 2.13, 2.14; 1*2,7+1*2,7</t>
  </si>
  <si>
    <t>622143004</t>
  </si>
  <si>
    <t>Montáž omítkových samolepících začišťovacích profilů pro spojení s okenním rámem</t>
  </si>
  <si>
    <t xml:space="preserve">okna, vchodové dveře 
</t>
  </si>
  <si>
    <t xml:space="preserve">1*(1,3+2*1,0)+2*(1,3+2*1,5)+9*(1,5+2*1,8)+3*(6,0+2*1,8)+1*(5,3+2*1,8)+4*(3*1,8)+3*(3,85+2*1,8)+3*(0,7+2*1,8)+2*(0,75+2*1,8)+2*(1,2+2*0,8)+1*(4,4+2*2,7)+1*(0,35+2*0,8)+3*(2,3+2*1,8)+4*(2,0+2*1,8)+3*(3,85+2*2,7) 
</t>
  </si>
  <si>
    <t xml:space="preserve">1*(2,0+2*2,75)+1*(4,4+2*2,7)+2*(1,2+2*2,7)+3*(1,2+2*2,7)+1*(2,0+2*2,75) 
</t>
  </si>
  <si>
    <t>59051476</t>
  </si>
  <si>
    <t>profil začišťovací PVC 9mm s výztužnou tkaninou pro ostění ETICS</t>
  </si>
  <si>
    <t>dle pol. č. 622143004; 304,05*1,05</t>
  </si>
  <si>
    <t>63127466</t>
  </si>
  <si>
    <t>profil rohový Al 23x23mm s výztužnou tkaninou š 100mm pro ETICS</t>
  </si>
  <si>
    <t>dle pol. č. 622143003; 139,48*1,05</t>
  </si>
  <si>
    <t>ZŠ M. TŘEBOVÁ/SO 01.1/062</t>
  </si>
  <si>
    <t>062: Úpravy povrchů vnější</t>
  </si>
  <si>
    <t>622131101</t>
  </si>
  <si>
    <t>Cementový postřik vnějších stěn nanášený celoplošně ručně</t>
  </si>
  <si>
    <t>dle pol. č. 622321121; 704,686</t>
  </si>
  <si>
    <t>622131121</t>
  </si>
  <si>
    <t>Penetrační nátěr vnějších stěn nanášený ručně</t>
  </si>
  <si>
    <t>ŽB pilíře v 1. a 2. np; (3*(2*(1,1*2,8)))*2</t>
  </si>
  <si>
    <t>(3*(2*(0,3*2,8)+2*(0,3*1,8)))*2</t>
  </si>
  <si>
    <t xml:space="preserve">stěny u sjezdu do 1. pp ze ZB 
</t>
  </si>
  <si>
    <t xml:space="preserve">8,7*2,78-1*(1,3*1,5)+1*((1,3+2*1,5)*0,15)-1*(1,3*2,75)+1*((1,3+2*2,75)*0,15)-1*(2,0*2,75)+1*((2,0+2*2,75)*0,15) 
</t>
  </si>
  <si>
    <t xml:space="preserve">(0,65+2*5,0)*2,45+(6,5+3,3)*2,5+20,0 
</t>
  </si>
  <si>
    <t>622142001</t>
  </si>
  <si>
    <t>Potažení vnějších stěn sklovláknitým pletivem vtlačeným do tenkovrstvé hmoty</t>
  </si>
  <si>
    <t>stěny u sjezdu do 1. pp ze ZB</t>
  </si>
  <si>
    <t xml:space="preserve">ostění, nadpraží a parapety - 1. pp; 31,6*2 
</t>
  </si>
  <si>
    <t xml:space="preserve">ŽB pilíře v 1. a 2. np; (3*(4*1,8))*2+(3*(4*1,8))*2 
</t>
  </si>
  <si>
    <t>622151021</t>
  </si>
  <si>
    <t>Penetrační akrylátový nátěr vnějších mozaikových tenkovrstvých omítek stěn</t>
  </si>
  <si>
    <t>S strana; 16,0</t>
  </si>
  <si>
    <t>Z strana; 4,4</t>
  </si>
  <si>
    <t>622211011</t>
  </si>
  <si>
    <t>Montáž kontaktního zateplení vnějších stěn lepením a mechanickým kotvením polystyrénových desek do betonu a zdiva tl přes 40 do 80 mm</t>
  </si>
  <si>
    <t>zateplení věnců (pod stropní panely, kolem stropních panelů) PIR deskou tl. 50 mm; 62,5+69,5+55,6</t>
  </si>
  <si>
    <t>622211021</t>
  </si>
  <si>
    <t>Montáž kontaktního zateplení vnějších stěn lepením a mechanickým kotvením polystyrénových desek do betonu a zdiva tl přes 80 do 120 mm</t>
  </si>
  <si>
    <t>pilíře š. 1,1 m - EPS tl. 100 mm; ((3*(1,2*2,8))*2)*2</t>
  </si>
  <si>
    <t>622212061</t>
  </si>
  <si>
    <t>Montáž kontaktního zateplení vnějšího ostění, nadpraží nebo parapetu hl. špalety do 400 mm lepením desek z polystyrenu tl do 80 mm</t>
  </si>
  <si>
    <t>ostění, nadpraží a parapety - 1. pp (PIR 50 mm); 31,6</t>
  </si>
  <si>
    <t>ŽB pilíře v 1. a 2. np (EPS 100 mm + PIR 50 mm); (3*(2*1,8))*2+(3*(2*2,8+2*1,8))*2</t>
  </si>
  <si>
    <t>622321121</t>
  </si>
  <si>
    <t>Vápenocementová omítka hladká jednovrstvá vnějších stěn nanášená ručně</t>
  </si>
  <si>
    <t>S strana vč. přízemní části (m. č. 1.19, 1.20)</t>
  </si>
  <si>
    <t>___pod bílou 1,5 mm; (43,045-3,15+2,4)*6,16+(3,15+2,4)*2,25+(9,73*0,6)+3*(3,855*0,65)-3*(4,855*5,76)-2*(1,2*2,7)+2*((1,2+2*2,7)*0,15)+3*(3,855*0,15)</t>
  </si>
  <si>
    <t>___pod štuk (šedobéžová); 3*((2*5,76+3,855)*0,5+(2*5,76)*0,6+(2*2,7+2*1,8)*0,15)+3*(3,855*0,15)</t>
  </si>
  <si>
    <t>(2,0+(4,8*3,1415)/4+1,3+6,8)*4,1-1*(1,05*2,7)+1*((1,05+2*2,7)*0,15)-3*(0,75*1,8)+3*((0,75+2*1,8)*0,15)-2*(0,7*1,8)+2*((1,7+2*1,8)*0,18)</t>
  </si>
  <si>
    <t>Z strana</t>
  </si>
  <si>
    <t>___pod bílou 1,5 mm; 10,9*7,15-(8,1*5,05)+8*(1,8*0,15)</t>
  </si>
  <si>
    <t>___pod štuk (šedobéžová); 8,1*5,05-8*(1,8*1,8)+16*(1,8*0,15)</t>
  </si>
  <si>
    <t>---pod kreativní II.; 3,0</t>
  </si>
  <si>
    <t>J strana</t>
  </si>
  <si>
    <t>___pod bílou 1,5 mm; 28,15*7,26-(26,6*5,05)+3*(1,8*0,15)+(4*2,0+3*3,3)*0,15</t>
  </si>
  <si>
    <t>5,85*6,95-4,4*5,95+(4,4+4*2,7)*0,15</t>
  </si>
  <si>
    <t>___pod štuk (šedobéžová); 26,6*5,05-3*(6,0*1,8)-1*(5,3*1,8)+(6*1,8+3*6,0+1*5,3)*0,15-4*(2,0*1,8)-3*(3,3*1,8)+13*(1,8*0,15)</t>
  </si>
  <si>
    <t>4,4*0,55+4,4*0,15</t>
  </si>
  <si>
    <t>---pod kreativní I.; (4,3+9,05+9,35)*7,66-8*(1,5*1,8)+8*((1,5+2*1,8)*0,15)</t>
  </si>
  <si>
    <t>---pod kreativní II; 28,15*0,9-2*(6,0*0,4)+2*((6,0+2*0,7)*0,15)-1*(5,3*0,4)+1*((5,3+2*0,7)*0,15)-3*(1,3*0,4)+3*((1,3+2*0,4)*0,15)</t>
  </si>
  <si>
    <t>622321131</t>
  </si>
  <si>
    <t>Potažení vnějších stěn vápenocementovým aktivovaným štukem tloušťky do 3 mm</t>
  </si>
  <si>
    <t xml:space="preserve">S strana vč. přízemní části (m. č. 1.19, 1.20) 
</t>
  </si>
  <si>
    <t xml:space="preserve">štuk (šedobéžová); 3*((2*5,76+3,855)*0,5+(2*5,76)*0,6+(2*2,7+2*1,8)*0,15)+3*(3,855*0,15) 
</t>
  </si>
  <si>
    <t xml:space="preserve">(2,0+(4,8*3,1415)/4+1,3+6,8)*4,1-1*(1,05*2,7)+1*((1,05+2*2,7)*0,15)-3*(0,75*1,8)+3*((0,75+2*1,8)*0,15)-2*(0,7*1,8)+2*((1,7+2*1,8)*0,18) 
</t>
  </si>
  <si>
    <t xml:space="preserve">------------ 
</t>
  </si>
  <si>
    <t xml:space="preserve">Z strana 
</t>
  </si>
  <si>
    <t xml:space="preserve">štuk (šedobéžová); 8,1*5,05-8*(1,8*1,8)+16*(1,8*0,15) 
</t>
  </si>
  <si>
    <t xml:space="preserve">J strana 
</t>
  </si>
  <si>
    <t xml:space="preserve">štuk (šedobéžová); 26,6*5,05-3*(6,0*1,8)-1*(5,3*1,8)+(6*1,8+3*6,0+1*5,3)*0,15-4*(2,0*1,8)-3*(3,3*1,8)+13*(1,8*0,15) 
</t>
  </si>
  <si>
    <t xml:space="preserve">4,4*0,55+4,4*0,15 
</t>
  </si>
  <si>
    <t>622511112</t>
  </si>
  <si>
    <t>Tenkovrstvá akrylátová mozaiková střednězrnná omítka vnějších stěn</t>
  </si>
  <si>
    <t>622531012</t>
  </si>
  <si>
    <t>Tenkovrstvá silikonová zrnitá omítka zrnitost 1,5 mm vnějších stěn</t>
  </si>
  <si>
    <t xml:space="preserve">___bílá 1,5 mm; (43,045-3,15+2,4)*6,16+(3,15+2,4)*2,25+(9,73*0,6)+3*(3,855*0,65)-3*(4,855*5,76)-2*(1,2*2,7)+2*((1,2+2*2,7)*0,15)+3*(3,855*0,15) 
</t>
  </si>
  <si>
    <t xml:space="preserve">___bílá 1,5 mm; 10,9*7,15-(8,1*5,05)+8*(1,8*0,15) 
</t>
  </si>
  <si>
    <t xml:space="preserve">___bílá 1,5 mm; 28,15*7,26-(26,6*5,05)+3*(1,8*0,15)+(4*2,0+3*3,3)*0,15+5,85*6,95-4,4*5,95+(4,4+4*2,7)*0,15 
</t>
  </si>
  <si>
    <t>629991011</t>
  </si>
  <si>
    <t>Zakrytí výplní otvorů a svislých ploch fólií přilepenou lepící páskou</t>
  </si>
  <si>
    <t>okna, vchod. dveře</t>
  </si>
  <si>
    <t>1. pp; (3*(1,3*1,0)+1*(2,0*2,75))*2</t>
  </si>
  <si>
    <t>1. np; (4*(1,5*1,8)+3*(6,0*1,8)+1*(5,3*1,8)+4*(1,8*1,8)+3*(3,855*1,8)+3*(0,7*1,8)+2*(0,75*1,8)+1*(1,2*2,7)+1*(1,05*2,7)+1*(4,4*2,7))*2</t>
  </si>
  <si>
    <t>2. np; (4*(1,5*1,8)+3*(3,3*1,8)+4*(2,0*1,8)+4*(1,8*1,8)+3*(3,855*2,7)+1*(4,4*2,7)+1*(1,2*2,7))*2</t>
  </si>
  <si>
    <t>783823135</t>
  </si>
  <si>
    <t>Penetrační silikonový nátěr hladkých, tenkovrstvých zrnitých nebo štukových omítek</t>
  </si>
  <si>
    <t>dle pol. č. 622321131; 193,057</t>
  </si>
  <si>
    <t>783827425</t>
  </si>
  <si>
    <t>Krycí dvojnásobný silikonový nátěr omítek stupně členitosti 1 a 2</t>
  </si>
  <si>
    <t>783897603</t>
  </si>
  <si>
    <t>Příplatek k cenám dvojnásobného krycího nátěru omítek za provedení styku 2 barev</t>
  </si>
  <si>
    <t xml:space="preserve">S strana vč. přízemní části (m. č. 1.19, 1.20); 3,9+3*(4,855+2*6,26+2*0,65) 
</t>
  </si>
  <si>
    <t>Z strana; 6*0,3+2*1,45+10,9</t>
  </si>
  <si>
    <t xml:space="preserve">J strana; 3,25+3,3+1,45+3*1,1+3*1,1+3*0,7+28,15+8,2+7,0+2*0,55+(3,9+3,1) 
</t>
  </si>
  <si>
    <t>783897611</t>
  </si>
  <si>
    <t>Příplatek k cenám dvojnásobného krycího nátěru omítek za barevné provedení v odstínu středně sytém</t>
  </si>
  <si>
    <t>X.06201.051</t>
  </si>
  <si>
    <t>Kreativní omítka (finální vrstva na hladkou jádrovou omítku), kompletní systém vč. penetrace, imitace corten, dle archit. návrhu</t>
  </si>
  <si>
    <t xml:space="preserve">kreativní (imitace corten).; (4,3+9,05+9,35)*7,66-8*(1,5*1,8)+8*((1,5+2*1,8)*0,15) 
</t>
  </si>
  <si>
    <t>X.06201.052</t>
  </si>
  <si>
    <t>Kreativní omítka se svislou drážkou (finální vrstva na hladkou jádrovou omítku), kompletní systém vč. penetrace, dle archit. návrhu</t>
  </si>
  <si>
    <t xml:space="preserve">---kreativní, svislá drážka; 3,0 
</t>
  </si>
  <si>
    <t xml:space="preserve">---kreativní, svislá drážka; 28,15*0,9-2*(6,0*0,4)+2*((6,0+2*0,7)*0,15)-1*(5,3*0,4)+1*((5,3+2*0,7)*0,15)-3*(1,3*0,4)+3*((1,3+2*0,4)*0,15) 
</t>
  </si>
  <si>
    <t xml:space="preserve">---kreativní, svislá drážka; 8,7*2,78-1*(1,3*1,5)+1*((1,3+2*1,5)*0,15)-1*(1,3*2,75)+1*((1,3+2*2,75)*0,15)-1*(2,0*2,75)+1*((2,0+2*2,75)*0,15) 
</t>
  </si>
  <si>
    <t>28375938</t>
  </si>
  <si>
    <t>deska EPS 70 fasádní λ=0,039 tl 100mm</t>
  </si>
  <si>
    <t xml:space="preserve">ŽB pilíře v 1. a 2. np (EPS 100 mm); (((3*(2*2,8))*0,4)*2)*1,05 
</t>
  </si>
  <si>
    <t>28376525</t>
  </si>
  <si>
    <t>deska izolační PIR s oboustranným textilním rounem tl.50mm</t>
  </si>
  <si>
    <t xml:space="preserve">zateplení věnců (pod stropní panely, kolem stropních panelů) PIR deskou tl. 50 mm; (62,5+69,5+55,6)*1,03 
</t>
  </si>
  <si>
    <t xml:space="preserve">ostění, nadpraží a parapety - 1. pp (PIR 50 mm); ((31,6-4,6)*0,3+4,6*0,4)*1,05 
</t>
  </si>
  <si>
    <t xml:space="preserve">ŽB pilíře v 1. a 2. np (PIR 50 mm); (((3*(2*1,8))*0,3)*2+((3*(2*1,8))*0,3)*2)*1,05 
</t>
  </si>
  <si>
    <t>149,6*1,05</t>
  </si>
  <si>
    <t>ZŠ M. TŘEBOVÁ/SO 01.1/063</t>
  </si>
  <si>
    <t>063: Podlahy a podlahové konstrukce</t>
  </si>
  <si>
    <t>631311114</t>
  </si>
  <si>
    <t>Mazanina tl přes 50 do 80 mm z betonu prostého bez zvýšených nároků na prostředí tř. C 16/20</t>
  </si>
  <si>
    <t xml:space="preserve">plochy dle půdorysů - 1. pp 
</t>
  </si>
  <si>
    <t xml:space="preserve">m. č. 0.01A, 0.01b, 0.02; (34,8+32,2+11,8)*0,08 
</t>
  </si>
  <si>
    <t xml:space="preserve">m. č. 0.03; 3,1*0,08 
</t>
  </si>
  <si>
    <t xml:space="preserve">m. č. 0.08; 10,2*0,08 
</t>
  </si>
  <si>
    <t xml:space="preserve">m. č. 0.11, 0.12; (2,9+4,7)*0,08 
</t>
  </si>
  <si>
    <t xml:space="preserve">m. č. 0.13, 0.14, 0.15; (2,9+4,3+1,5)*0,08 
</t>
  </si>
  <si>
    <t xml:space="preserve">m. č. 0.16; 1,8*0,08 
</t>
  </si>
  <si>
    <t xml:space="preserve">m. č. 0.22; 8,8*0,08 
</t>
  </si>
  <si>
    <t xml:space="preserve">m. č. 0.23; 39,8*0,08 
</t>
  </si>
  <si>
    <t xml:space="preserve">plochy dle půdorysů - 1. np 
</t>
  </si>
  <si>
    <t xml:space="preserve">m. č. 1.02; 143,2*0,08 
</t>
  </si>
  <si>
    <t xml:space="preserve">m. č. 1.05, 1.06; (64,7+51,1)*0,08 
</t>
  </si>
  <si>
    <t xml:space="preserve">m. č. 1.07, 1.08; (51,1+51,1)*0,08 
</t>
  </si>
  <si>
    <t xml:space="preserve">m. č. 1.09; 60,8*0,08 
</t>
  </si>
  <si>
    <t xml:space="preserve">m. č. 1.10, 1.11; (3,3+5,3)*0,08 
</t>
  </si>
  <si>
    <t xml:space="preserve">m. č. 1.12, 1.13, 1.14; (3,3+4,9+1,6)*0,08 
</t>
  </si>
  <si>
    <t xml:space="preserve">m. č. 1.15; 1,6*0,08 
</t>
  </si>
  <si>
    <t xml:space="preserve">m. č. 1.16, 1.17; (2,5+2,3)*0,08 
</t>
  </si>
  <si>
    <t xml:space="preserve">m. č. 1.19, 1.20; (48,4+3,5)*0,08 
</t>
  </si>
  <si>
    <t xml:space="preserve">plochy dle půdorysů - 2. np 
</t>
  </si>
  <si>
    <t xml:space="preserve">m. č. 2.01, 2.10; (107,5+6,1)*0,08 
</t>
  </si>
  <si>
    <t xml:space="preserve">m. č. 2.03; 64,8*0,08 
</t>
  </si>
  <si>
    <t xml:space="preserve">m. č. 2.04, 2.05; (21,5+52,5)*0,08 
</t>
  </si>
  <si>
    <t xml:space="preserve">m. č. 2.06, 2.07; (52,5+22,7)*0,08 
</t>
  </si>
  <si>
    <t xml:space="preserve">m. č. 2.08; 2,2*0,08 
</t>
  </si>
  <si>
    <t xml:space="preserve">m. č. 2.09; 4,3*0,08 
</t>
  </si>
  <si>
    <t xml:space="preserve">m. č. 2.11, 2.12, 2.13; (3,4+5,4+1,6)*0,08 
</t>
  </si>
  <si>
    <t xml:space="preserve">m. č. 2.14, 2.15; (2,4+2,5)*0,08 
</t>
  </si>
  <si>
    <t xml:space="preserve">m. č. 2.16; 55,4*0,08 
</t>
  </si>
  <si>
    <t xml:space="preserve">m. č. 2.17, 2.18, 2.19; (3,4+4,9+1,6)*0,08 
</t>
  </si>
  <si>
    <t xml:space="preserve">m. č. 2.20, 2.21; (2,4+2,5)*0,08 
</t>
  </si>
  <si>
    <t>631311124</t>
  </si>
  <si>
    <t>Mazanina tl přes 80 do 120 mm z betonu prostého bez zvýšených nároků na prostředí tř. C 16/20</t>
  </si>
  <si>
    <t>podkladní beton; (43,25*10,9+6,35*0,7+5,8*0,5+12,05*2,4)*0,12</t>
  </si>
  <si>
    <t xml:space="preserve">plocha u hlavního vchodu - skl. S3; (8,5*5,35)*((0,08+0,2)/2) 
</t>
  </si>
  <si>
    <t>631311126</t>
  </si>
  <si>
    <t>Mazanina tl přes 80 do 120 mm z betonu prostého bez zvýšených nároků na prostředí tř. C 25/30</t>
  </si>
  <si>
    <t>dno výtah. šachty; (2,1*1,5)*0,1</t>
  </si>
  <si>
    <t>631319171</t>
  </si>
  <si>
    <t>Příplatek k mazanině tl přes 50 do 80 mm za stržení povrchu spodní vrstvy před vložením výztuže</t>
  </si>
  <si>
    <t>631319173</t>
  </si>
  <si>
    <t>Příplatek k mazanině tl přes 80 do 120 mm za stržení povrchu spodní vrstvy před vložením výztuže</t>
  </si>
  <si>
    <t>67,289+0,315</t>
  </si>
  <si>
    <t>631351101</t>
  </si>
  <si>
    <t>Zřízení bednění rýh a hran v podlahách</t>
  </si>
  <si>
    <t>podkl. beton; (2*43,25+(10,9+2,4+0,7))*0,12</t>
  </si>
  <si>
    <t>21,2*0,15</t>
  </si>
  <si>
    <t>631351102</t>
  </si>
  <si>
    <t>Odstranění bednění rýh a hran v podlahách</t>
  </si>
  <si>
    <t>631362021</t>
  </si>
  <si>
    <t>Výztuž mazanin svařovanými sítěmi Kari</t>
  </si>
  <si>
    <t>plochy dle pol. č. 631311114</t>
  </si>
  <si>
    <t>_1. pp; 158,8*3,03*1,1*0,001</t>
  </si>
  <si>
    <t>_1. np; 498,7*3,03*1,1*0,001</t>
  </si>
  <si>
    <t xml:space="preserve">_2. np; 419,6*3,03*1,1*0,001 
</t>
  </si>
  <si>
    <t>plocha u hlavního vchodu - skl. S3; (8,5*5,35)*4,44*1,1*0,001</t>
  </si>
  <si>
    <t>634112113</t>
  </si>
  <si>
    <t>Obvodová dilatace podlahovým páskem z pěnového PE mezi stěnou a mazaninou nebo potěrem v 80 mm</t>
  </si>
  <si>
    <t xml:space="preserve">dle půdorysů 
</t>
  </si>
  <si>
    <t xml:space="preserve">m. č. 0.01A, 0.01b, 0.02; (2*21,1+2*4,5+2*1,8+2*0,7)-1*0,7-2*0,8-3*0,9+2,0-1*0,9+1*(2*0,25) 
</t>
  </si>
  <si>
    <t xml:space="preserve">m. č. 0.03; 2*2,25+2*1,35 
</t>
  </si>
  <si>
    <t xml:space="preserve">m. č. 0.08; 2*3,6+2*2,8 
</t>
  </si>
  <si>
    <t xml:space="preserve">m. č. 0.11, 0.12; 2*1,6+2*1,5+2*2,8+2*1,8-1*0,7+0,3 
</t>
  </si>
  <si>
    <t xml:space="preserve">m. č. 0.13, 0.14, 0.15; 2*1,8+2*0,85+4*1,5+2*2,8+2*1,45+2*0,35-1*0,7-1*0,8+0,6 
</t>
  </si>
  <si>
    <t xml:space="preserve">m. č. 0.23; 2*8,05+2*5,35-2,0+2*0,35 
</t>
  </si>
  <si>
    <t>-1*4,4+1*(2*0,3)-2*(0,9*2,0)+2*(2*0,3)-2*0,7-2*0,8-6*0,9+3,0</t>
  </si>
  <si>
    <t>m. č. 1.05; 2*9,9+2*6,55+4*0,35</t>
  </si>
  <si>
    <t>m. č. 1.06; 2*6,9+2*7,65</t>
  </si>
  <si>
    <t xml:space="preserve">m. č. 1.07, 1.08; (2*6,9+2*7,65)+(2*6,9+2*7,65) 
</t>
  </si>
  <si>
    <t xml:space="preserve">m. č. 1.09; 2*8,05+2*8,55 
</t>
  </si>
  <si>
    <t xml:space="preserve">m. č. 1.10, 1.11; (2*2,1+2*1,5)+(2*3,25+2*1,6)-1*0,8+0,3 
</t>
  </si>
  <si>
    <t>m. č. 1.12, 1.13, 1.14; (2*2,1+2*1,5)+(2*3,25+2*1,5)+(2*1,5+2*1,0)-1*0,7-1*0,8+0,6</t>
  </si>
  <si>
    <t>m. č. 1.16, 1.17; (2*1,5+2*1,5)+(4*1,5)-1*0,7+0,2</t>
  </si>
  <si>
    <t xml:space="preserve">m. č. 1.19, 1.20; (2*7,0+2*7,12)+2*0,2-1*0,7+0,3+(2*1,65+2*2,02) 
</t>
  </si>
  <si>
    <t xml:space="preserve">m. č. 2.01, 2.10; 5,35+2,7+30,0+2*5,0+2,1+35,35+2,4+7,2+3*(2*0,9)-3*0,7-3*0,8-5*0,9+3,3-1*0,9+1*(2*0,25) 
</t>
  </si>
  <si>
    <t xml:space="preserve">m. č. 2.03; 2*9,9+2*6,55+2*(2*0,35) 
</t>
  </si>
  <si>
    <t xml:space="preserve">m. č. 2.04, 2.05; (2*2,8+2*7,65)+(2*6,9+2*7,65+2*0,4) 
</t>
  </si>
  <si>
    <t xml:space="preserve">m. č. 2.06, 2.07; (2*6,9+2*7,65+2*0,4)+(2*3,95+2*7,65+2*0,5) 
</t>
  </si>
  <si>
    <t xml:space="preserve">m. č. 2.11, 2.12, 2.13; (2*2,1+2*1,5-1*0,8+0,3)+(2*3,25+2*1,6)+(2*1,0+2*1,5) 
</t>
  </si>
  <si>
    <t xml:space="preserve">m. č. 2.14, 2.15; (2*1,5+2*1,5)*2,7+(2*1,65+2*1,5-1*0,7+0,2) 
</t>
  </si>
  <si>
    <t xml:space="preserve">m. č. 2.16; 2*8,05+2*6,8 
</t>
  </si>
  <si>
    <t xml:space="preserve">m. č. 2.17, 2.18, 2.19; (2*2,1+2*1,5)+(2*3,25+2*1,5-1*0,7-1*0,8+0,6)+(2*1,5+2*1,0) 
</t>
  </si>
  <si>
    <t xml:space="preserve">m. č. 2.20, 2.21; (2*1,55+2*1,5)+(4*1,5-1*0,7+0,2) 
</t>
  </si>
  <si>
    <t>635111242</t>
  </si>
  <si>
    <t>Násyp pod podlahy z hrubého kameniva 16-32 se zhutněním</t>
  </si>
  <si>
    <t>(43,25*10,9+6,35*0,7+5,8*0,5+12,05*2,4)*0,15</t>
  </si>
  <si>
    <t>X.06301.05</t>
  </si>
  <si>
    <t>Potažení mazaniny sklovláknitým pletivemdo flex. lepidla vč. penetrace</t>
  </si>
  <si>
    <t>plocha u hlavního vchodu - skl. S3; 8,5*5,35</t>
  </si>
  <si>
    <t>ZŠ M. TŘEBOVÁ/SO 01.1/094</t>
  </si>
  <si>
    <t>094: Lešení a stavební výtahy</t>
  </si>
  <si>
    <t>941111131</t>
  </si>
  <si>
    <t>Montáž lešení řadového trubkového lehkého s podlahami zatížení do 200 kg/m2 š přes 1,2 do 1,5 m v do 10 m</t>
  </si>
  <si>
    <t>montáž bednění ŽB pilířů - S a Z strana; (5,0+3*3,0)*7,0</t>
  </si>
  <si>
    <t>fasáda</t>
  </si>
  <si>
    <t>S strana (vč. nižší části v rohu); (43,25+2,4+6*0,6)*6,75+(11,0+3,7)*3,7+(2,4*2,5)</t>
  </si>
  <si>
    <t>Z strana; 10,9*6,75</t>
  </si>
  <si>
    <t>J. strana; (28,15+4,3)*7,25+(9,05+4,0)*9,75</t>
  </si>
  <si>
    <t>prostor u hlavního vstupu; (5,5+5,35)*5,75</t>
  </si>
  <si>
    <t>941111231</t>
  </si>
  <si>
    <t>Příplatek k lešení řadovému trubkovému lehkému s podlahami š 1,5 m v 10 m za první a ZKD den použití</t>
  </si>
  <si>
    <t xml:space="preserve">montáž bednění ŽB pilířů - S a Z strana; ((5,0+3*3,0)*7,0)*75 
</t>
  </si>
  <si>
    <t xml:space="preserve">fasáda - výměry dle pol. č. 941111131 
</t>
  </si>
  <si>
    <t>(392,827+73,575+362,5+62,387)*90</t>
  </si>
  <si>
    <t>941111831</t>
  </si>
  <si>
    <t>Demontáž lešení řadového trubkového lehkého s podlahami zatížení do 200 kg/m2 š přes 1,2 do 1,5 m v do 10 m</t>
  </si>
  <si>
    <t>949101111</t>
  </si>
  <si>
    <t>Lešení pomocné pro objekty pozemních staveb s lešeňovou podlahou v do 1,9 m zatížení do 150 kg/m2</t>
  </si>
  <si>
    <t>kolem 1. pp (montáž skladby stěn - izolace ap.); (43,25+2,4+10,9+36,7+2*7,75+5,3)*1,2</t>
  </si>
  <si>
    <t>zvenku u 1. pp pro bednění ŽB kcí; (43,25+2,4+10,9+36,7+2*7,75+5,3+2*2,0)*1,2</t>
  </si>
  <si>
    <t>1. pp; ((34,8+32,2+11,8+3,1+10,2+2,9+4,7+2,9+4,3+1,5+1,8+8,8+39,8)*0,9+69,0)*2</t>
  </si>
  <si>
    <t>1. np; ((38,5+33,1+143,2+11,8+3,2+64,7+3*51,1+60,8+3,3+5,3+3,3+4,9+1,6+1,6+2,5+2,3+5,2+48,4+3,5)*0,9)*2</t>
  </si>
  <si>
    <t>2. np; ((107,5+64,8+21,5+2*52,5+22,7+2,2+4,3+6,1+3,4+5,4+1,6+2,4+2,5+55,4+3,4+4,9+1,6+2,4+2,5)*0,9)*2</t>
  </si>
  <si>
    <t>ZŠ M. TŘEBOVÁ/SO 01.1/095</t>
  </si>
  <si>
    <t>095: Dokončovací konstrukce a práce pozemních staveb</t>
  </si>
  <si>
    <t>952901111</t>
  </si>
  <si>
    <t>Vyčištění budov bytové a občanské výstavby při výšce podlaží do 4 m</t>
  </si>
  <si>
    <t xml:space="preserve">1. pp; 34,8+32,2+11,8+3,1+10,2+2,9+4,7+2,9+4,3+1,5+1,8+8,8+39,8+69,0 
</t>
  </si>
  <si>
    <t xml:space="preserve">1. np; 38,5+33,1+143,2+11,8+3,2+64,7+3*51,1+60,8+3,3+5,3+3,3+4,9+1,6+1,6+2,5+2,3+5,2+48,4+3,5 
</t>
  </si>
  <si>
    <t xml:space="preserve">2. np; 107,5+64,8+21,5+2*52,5+22,7+2,2+4,3+6,1+3,4+5,4+1,6+2,4+2,5+55,4+3,4+4,9+1,6+2,4+2,5 
</t>
  </si>
  <si>
    <t>953943211</t>
  </si>
  <si>
    <t>Osazování hasicího přístroje</t>
  </si>
  <si>
    <t>dle výpisu prvků - Z22; 15</t>
  </si>
  <si>
    <t>X.0100301.05</t>
  </si>
  <si>
    <t>Statické zajištění stávajícího objektu školy (napojení na straně u tělocvičny), upřesnění dle stat. návrhu</t>
  </si>
  <si>
    <t>X.76701.Z41</t>
  </si>
  <si>
    <t>Příprava pro osazení elektrokrabic - dle výpisu prvků Z41</t>
  </si>
  <si>
    <t>dle výpisu prvků - Z41; 11</t>
  </si>
  <si>
    <t>XSP.095.PHP1</t>
  </si>
  <si>
    <t>ruční hasicí přístroj práškový - P6Te/21A</t>
  </si>
  <si>
    <t>dle výpisu prvků - Z22; 6</t>
  </si>
  <si>
    <t>XSP.095.PHP2</t>
  </si>
  <si>
    <t>ruční hasicí přístroj pěnový - 113B</t>
  </si>
  <si>
    <t>XSP.095.PHP3</t>
  </si>
  <si>
    <t>ruční hasicí přístroj CO2 - 55B</t>
  </si>
  <si>
    <t>dle výpisu prvků - Z22; 3</t>
  </si>
  <si>
    <t>ZŠ M. TŘEBOVÁ/SO 01.1/096</t>
  </si>
  <si>
    <t>096: Bourání konstrukcí</t>
  </si>
  <si>
    <t>973031335</t>
  </si>
  <si>
    <t>Vysekání kapes ve zdivu cihelném na MV nebo MVC pl do 0,16 m2 hl do 300 mm</t>
  </si>
  <si>
    <t>stropní I260; 11</t>
  </si>
  <si>
    <t>ZŠ M. TŘEBOVÁ/SO 01.1/098</t>
  </si>
  <si>
    <t>098: Přesun suti</t>
  </si>
  <si>
    <t>997013111</t>
  </si>
  <si>
    <t>Vnitrostaveništní doprava suti a vybouraných hmot pro budovy v do 6 m s použitím mechanizace</t>
  </si>
  <si>
    <t>997013501</t>
  </si>
  <si>
    <t>Odvoz suti a vybouraných hmot na skládku nebo meziskládku do 1 km se složením</t>
  </si>
  <si>
    <t>997013509</t>
  </si>
  <si>
    <t>Příplatek k odvozu suti a vybouraných hmot na skládku ZKD 1 km přes 1 km</t>
  </si>
  <si>
    <t>dle pol. č. 997013501 - celkem 30 km; 1,08*29</t>
  </si>
  <si>
    <t>997013603</t>
  </si>
  <si>
    <t>Poplatek za uložení na skládce (skládkovné) stavebního odpadu cihelného kód odpadu 17 01 02</t>
  </si>
  <si>
    <t>ZŠ M. TŘEBOVÁ/SO 01.1/099</t>
  </si>
  <si>
    <t>099: Přesun hmot HSV</t>
  </si>
  <si>
    <t>998011002</t>
  </si>
  <si>
    <t>Přesun hmot pro budovy zděné v přes 6 do 12 m</t>
  </si>
  <si>
    <t>ZŠ M. TŘEBOVÁ/SO 01.1/711</t>
  </si>
  <si>
    <t>711: Izolace proti vodě, vlhkosti a plynu</t>
  </si>
  <si>
    <t>711111001</t>
  </si>
  <si>
    <t>Provedení izolace proti zemní vlhkosti vodorovné za studena nátěrem penetračním</t>
  </si>
  <si>
    <t xml:space="preserve">na podkladní beton; 43,25*10,9+6,35*0,7+5,8*0,5+12,05*2,4 
</t>
  </si>
  <si>
    <t>711112001</t>
  </si>
  <si>
    <t>Provedení izolace proti zemní vlhkosti svislé za studena nátěrem penetračním</t>
  </si>
  <si>
    <t>kolem objektu; (43,25+10,9+2,4+27,0)*3,6+(8,15+4,15)*2,5+5,8*3,0</t>
  </si>
  <si>
    <t>výtah. šachta; (3,0+2,4)*(1,0+0,2)</t>
  </si>
  <si>
    <t>711113117</t>
  </si>
  <si>
    <t>Izolace proti vlhkosti vodorovná za studena těsnicí stěrkou jednosložkovou na bázi cementu</t>
  </si>
  <si>
    <t>m. č. 0.11, 012; 2,9+4,7</t>
  </si>
  <si>
    <t>m. č. 0.13, 0.14, 0.15; 2,9+4,3+1,5</t>
  </si>
  <si>
    <t>m. č. 0.16; 1,8</t>
  </si>
  <si>
    <t>-------------</t>
  </si>
  <si>
    <t>m. č. 1.10, 1.11; 3,3+5,3</t>
  </si>
  <si>
    <t>m. č. 1.12, 1.13, 1.14; 3,3+4,9+1,6</t>
  </si>
  <si>
    <t>m. č. 1.15; 1,6</t>
  </si>
  <si>
    <t>m. č. 1.16, 1.17; 2,5+2,3</t>
  </si>
  <si>
    <t>m. č. 2.09; 4,3</t>
  </si>
  <si>
    <t>m. č. 2.11, 2.12; 3,4+5,4</t>
  </si>
  <si>
    <t>m. č. 2.13; 1,6</t>
  </si>
  <si>
    <t>m. č. 2.14, 2.15; 2,4+2,5</t>
  </si>
  <si>
    <t>m. č. 2.17, 2.18, 2.19; 3,4+4,9+1,6</t>
  </si>
  <si>
    <t>m. č. 2.20, 2.21; 2,4+2,5</t>
  </si>
  <si>
    <t>711113127</t>
  </si>
  <si>
    <t>Izolace proti vlhkosti svislá za studena těsnicí stěrkou jednosložkovou na bázi cementu</t>
  </si>
  <si>
    <t xml:space="preserve">m. č. 0.11, 012; (2*1,6+2*1,5+2*2,8+2*1,8-2*0,7-1*0,8)*0,2 
</t>
  </si>
  <si>
    <t xml:space="preserve">m. č. 0.13, 0.14, 0.15; (2*1,8+2*0,85+4*1,5+2*2,8+2*1,45-2*0,7-3*0,8)*0,2 
</t>
  </si>
  <si>
    <t xml:space="preserve">m. č. 0.16; (2*1,9+2*0,85-1*0,7)*0,2 
</t>
  </si>
  <si>
    <t xml:space="preserve">------------- 
</t>
  </si>
  <si>
    <t>m. č. 1.10, 1.11; ((2*2,1+2*1,5)+(2*3,25+2*1,6)-3*0,8)*0,2</t>
  </si>
  <si>
    <t xml:space="preserve">m. č. 1.12, 1.13, 1.14; ((2*2,1+2*1,5)+(2*3,25+2*1,5)+(2*1,5+2*1,0)-2*0,7-3*0,8)*0,2 
</t>
  </si>
  <si>
    <t xml:space="preserve">m. č. 1.15; (2*1,5+2*1,0-1*0,7)*0,2 
</t>
  </si>
  <si>
    <t xml:space="preserve">m. č. 1.16, 1.17; ((2*1,5+2*1,5)+(2*1,5+2*1,5)-3*0,7)*0,2  
</t>
  </si>
  <si>
    <t>m. č. 2.09; (2*2,0+2*2,25-1*0,9)*0,2</t>
  </si>
  <si>
    <t xml:space="preserve">m. č. 2.11, 2.12; ((2*2,1+2*1,5)+(2*3,25+2*1,6)-3*0,8)*0,2 
</t>
  </si>
  <si>
    <t xml:space="preserve">m. č. 2.13; (2*1,5+2*1,0-1*0,7)*0,2 
</t>
  </si>
  <si>
    <t xml:space="preserve">m. č. 2.14, 2.15; ((2*1,5+2*1,5)+(2*1,65+2*1,5)-3*0,7)*0,2 
</t>
  </si>
  <si>
    <t xml:space="preserve">m. č. 2.17, 2.18, 2.19; ((2*2,1+2*1,5)+(2*3,25+2*1,5)+(2*1,5+2*1,0)-2*0,7-3*0,8)*0,2 
</t>
  </si>
  <si>
    <t xml:space="preserve">m. č. 2.20, 2.21; ((2*1,55+2*1,5)+(2*1,5+2*1,5)-3*0,7)*0,2 
</t>
  </si>
  <si>
    <t>711141559</t>
  </si>
  <si>
    <t>Provedení izolace proti zemní vlhkosti pásy přitavením vodorovné NAIP</t>
  </si>
  <si>
    <t>711142559</t>
  </si>
  <si>
    <t>Provedení izolace proti zemní vlhkosti pásy přitavením svislé NAIP</t>
  </si>
  <si>
    <t>711161223</t>
  </si>
  <si>
    <t>Izolace proti zemní vlhkosti nopovou fólií s textilií svislá, nopek v 9,0 mm</t>
  </si>
  <si>
    <t>kolem objektu; (43,25+10,9+2,4+27,0)*4,0+(8,15+4,15)*2,9+5,8*3,4</t>
  </si>
  <si>
    <t>711491272</t>
  </si>
  <si>
    <t>Provedení doplňků izolace proti vodě na ploše svislé z textilií vrstva ochranná</t>
  </si>
  <si>
    <t>998711102</t>
  </si>
  <si>
    <t>Přesun hmot tonážní pro izolace proti vodě, vlhkosti a plynům v objektech v přes 6 do 12 m</t>
  </si>
  <si>
    <t>X.71101.05</t>
  </si>
  <si>
    <t>Těsnící pás do spoje podlaha x stěna š. 100 mm - D+M</t>
  </si>
  <si>
    <t xml:space="preserve">m. č. 0.11, 012; (2*1,6+2*1,5+2*2,8+2*1,8-2*0,7-1*0,8)+8*0,2 
</t>
  </si>
  <si>
    <t xml:space="preserve">m. č. 0.13, 0.14, 0.15; (2*1,8+2*0,85+4*1,5+2*2,8+2*1,45-2*0,7-3*0,8)+14*0,2 
</t>
  </si>
  <si>
    <t xml:space="preserve">m. č. 0.16; (2*1,9+2*0,85-1*0,7)+4*0,2 
</t>
  </si>
  <si>
    <t xml:space="preserve">m. č. 1.10, 1.11; ((2*2,1+2*1,5)+(2*3,25+2*1,6)-3*0,8)+8*0,2 
</t>
  </si>
  <si>
    <t xml:space="preserve">m. č. 1.12, 1.13, 1.14; ((2*2,1+2*1,5)+(2*3,25+2*1,5)+(2*1,5+2*1,0)-2*0,7-3*0,8)+12*0,2 
</t>
  </si>
  <si>
    <t xml:space="preserve">m. č. 1.15; (2*1,5+2*1,0-1*0,7)+6*0,2 
</t>
  </si>
  <si>
    <t xml:space="preserve">m. č. 1.16, 1.17; ((2*1,5+2*1,5)+(2*1,5+2*1,5)-3*0,7)+8*0,2  
</t>
  </si>
  <si>
    <t xml:space="preserve">m. č. 2.09; (2*2,0+2*2,25-1*0,9)+6*0,2 
</t>
  </si>
  <si>
    <t xml:space="preserve">m. č. 2.11, 2.12; ((2*2,1+2*1,5)+(2*3,25+2*1,6)-3*0,8)+8*0,2 
</t>
  </si>
  <si>
    <t xml:space="preserve">m. č. 2.13; (2*1,5+2*1,0-1*0,7)+6*0,2 
</t>
  </si>
  <si>
    <t xml:space="preserve">m. č. 2.14, 2.15; ((2*1,5+2*1,5)+(2*1,65+2*1,5)-3*0,7)+10*0,2 
</t>
  </si>
  <si>
    <t xml:space="preserve">m. č. 2.17, 2.18, 2.19; ((2*2,1+2*1,5)+(2*3,25+2*1,5)+(2*1,5+2*1,0)-2*0,7-3*0,8)+12*0,2 
</t>
  </si>
  <si>
    <t xml:space="preserve">m. č. 2.20, 2.21; ((2*1,55+2*1,5)+(2*1,5+2*1,5)-3*0,7)+8*0,2 
</t>
  </si>
  <si>
    <t>11163150</t>
  </si>
  <si>
    <t>lak penetrační asfaltový</t>
  </si>
  <si>
    <t>dle pol. č. 711111001, 711112001 - 0,35 kg/m2; (507,69+355,41)*0,35*1,05*0,001</t>
  </si>
  <si>
    <t>62853004</t>
  </si>
  <si>
    <t>pás asfaltový natavitelný modifikovaný SBS tl 4,0mm s vložkou ze skleněné tkaniny a spalitelnou PE fólií nebo jemnozrnným minerálním posypem na horním povrchu</t>
  </si>
  <si>
    <t>dle pol. č. 711141559, 711142559; 507,69*1,15+355,41*1,2</t>
  </si>
  <si>
    <t>ZŠ M. TŘEBOVÁ/SO 01.1/712</t>
  </si>
  <si>
    <t>712: Povlakové krytiny</t>
  </si>
  <si>
    <t>712311101</t>
  </si>
  <si>
    <t>Provedení povlakové krytiny střech do 10° za studena lakem penetračním nebo asfaltovým</t>
  </si>
  <si>
    <t>plochy vč. vrchu atik</t>
  </si>
  <si>
    <t>28,15*10,9+9,05*(10,9+4,3)+5,8*5,35+12,06*2,4+3*(4,855*0,6)</t>
  </si>
  <si>
    <t>4,52*4,4+7,62*9,47-(2,04*2,34)-(2,65*0,57)</t>
  </si>
  <si>
    <t xml:space="preserve">vytažení na atiky a ostatní svislé plochy - nad 1. np; (1,75+((2,65*2)*3,1415)/4+0,8+6,8)*0,8+(7,32+9,47+6,75+1,75+1,86+2,36)*0,8 
</t>
  </si>
  <si>
    <t xml:space="preserve">vytažení na atiky a ostatní svislé plochy - nad 2. np; (43,045+2*2,4+10,9+28,15+4,3+9,05+9,4+5,65)*0,6+(7,6*0,6) 
</t>
  </si>
  <si>
    <t>712332123</t>
  </si>
  <si>
    <t>Povlaková krytina plochých střech nopovou folií s filtrační textilií, nopek v 9 mm, tl do 0,6 mm</t>
  </si>
  <si>
    <t xml:space="preserve">plocha u hlavního vchodu - skl. S3; 8,5*5,35 
</t>
  </si>
  <si>
    <t>712341559</t>
  </si>
  <si>
    <t>Provedení povlakové krytiny střech do 10° pásy NAIP přitavením v plné ploše</t>
  </si>
  <si>
    <t>712363352</t>
  </si>
  <si>
    <t>Povlakové krytiny střech do 10° z tvarovaných poplastovaných lišt délky 2 m koutová lišta vnitřní rš 100 mm</t>
  </si>
  <si>
    <t>dle výpisu prvků - K16; 105,0-(2*12,96+2*7,95)</t>
  </si>
  <si>
    <t>712363353</t>
  </si>
  <si>
    <t>Povlakové krytiny střech do 10° z tvarovaných poplastovaných lišt délky 2 m koutová lišta vnější rš 100 mm</t>
  </si>
  <si>
    <t>dle výpisu prvků - K17; 40,0-(12,96+7,95)</t>
  </si>
  <si>
    <t>712363369</t>
  </si>
  <si>
    <t>Povlakové krytiny střech do 10° z tvarovaných poplastovaných lišt délky 2 m příklopná lišta rš 100 mm</t>
  </si>
  <si>
    <t>dle výpisu prvků - K18; 50,0-(12,96+7,95)</t>
  </si>
  <si>
    <t>712391171</t>
  </si>
  <si>
    <t>Provedení povlakové krytiny střech do 10° podkladní textilní vrstvy</t>
  </si>
  <si>
    <t>712391172</t>
  </si>
  <si>
    <t>Provedení povlakové krytiny střech do 10° ochranné textilní vrstvy</t>
  </si>
  <si>
    <t>712998202</t>
  </si>
  <si>
    <t>Montáž bezpečnostního přepadu z PVC DN 125</t>
  </si>
  <si>
    <t>998712102</t>
  </si>
  <si>
    <t>Přesun hmot tonážní tonážní pro krytiny povlakové v objektech v přes 6 do 12 m</t>
  </si>
  <si>
    <t>X.71201.05</t>
  </si>
  <si>
    <t>Provedení povlakové krytiny střech do 10° fólií mechanicky kotvenou vč. dodání kotev</t>
  </si>
  <si>
    <t xml:space="preserve">plochy vč. vrchu atik 
</t>
  </si>
  <si>
    <t xml:space="preserve">28,15*10,9+9,05*(10,9+4,3)+5,8*5,35+12,06*2,4+3*(4,855*0,6) 
</t>
  </si>
  <si>
    <t xml:space="preserve">4,52*4,4+7,62*9,47-(2,04*2,34)-(2,65*0,57) 
</t>
  </si>
  <si>
    <t xml:space="preserve">vytažení na atiky a ostatní svislé plochy - nad 1. np; (1,75+((2,65*2)*3,1415)/4+0,8+6,8)*0,4+(7,32+9,47+6,75+1,75+1,86+2,36)*0,4 
</t>
  </si>
  <si>
    <t xml:space="preserve">vytažení na atiky a ostatní svislé plochy - nad 2. np; (43,045+2*2,4+10,9+28,15+4,3+9,05+9,4+5,65)*0,2+(7,6*0,2) 
</t>
  </si>
  <si>
    <t>X.71201.30</t>
  </si>
  <si>
    <t>Příplatek za provedení povlakové krytiny střech - svislé plochy, vytažení na atiky (penetrační nátěr, živičné pásy)</t>
  </si>
  <si>
    <t xml:space="preserve">vytažení na atiky a ostatní svislé plochy - nad 1. np; (1,75+((2,65*2)*3,1415)/4+0,8+6,8)*(0,8+0,3)+(7,32+9,47+6,75+1,75+1,86+2,36)*0,8 
</t>
  </si>
  <si>
    <t xml:space="preserve">vytažení na atiky a ostatní svislé plochy - nad 2. np; (43,045+2*2,4+10,9+28,15+4,3+9,05+9,4+5,65)*(0,6+0,3)+(7,6*0,8) 
</t>
  </si>
  <si>
    <t>X.71201.33</t>
  </si>
  <si>
    <t>Příplatek za provedení povlakové krytiny střech - svislé plochy, vytažení na atiky (podkladní textilie, fólie)</t>
  </si>
  <si>
    <t xml:space="preserve">vytažení na atiky a ostatní svislé plochy - nad 1. np; (1,75+((2,65*2)*3,1415)/4+0,8+6,8)*(0,4+0,3)+(7,32+9,47+6,75+1,75+1,86+2,36)*0,4 
</t>
  </si>
  <si>
    <t xml:space="preserve">vytažení na atiky a ostatní svislé plochy - nad 2. np; (43,045+2*2,4+10,9+28,15+4,3+9,05+9,4+5,65)*(0,2+0,3)+(7,6*0,2) 
</t>
  </si>
  <si>
    <t>dle pol. č. 712311101 - 0,35 kg/m2; 752,503*0,35*1,05*0,001</t>
  </si>
  <si>
    <t>28322012</t>
  </si>
  <si>
    <t>fólie hydroizolační střešní mPVC mechanicky kotvená tl 1,5mm šedá</t>
  </si>
  <si>
    <t xml:space="preserve">(28,15*10,9+9,05*(10,9+4,3)+5,8*5,35+12,06*2,4+3*(4,855*0,6))*1,1 
</t>
  </si>
  <si>
    <t xml:space="preserve">(4,52*4,4+7,62*9,47-(2,04*2,34)-(2,65*0,57))*1,1 
</t>
  </si>
  <si>
    <t xml:space="preserve">vytažení na atiky a ostatní svislé plochy - nad 1. np; ((1,75+((2,65*2)*3,1415)/4+0,8+6,8)*0,4+(7,32+9,47+6,75+1,75+1,86+2,36)*0,4)*1,15 
</t>
  </si>
  <si>
    <t xml:space="preserve">vytažení na atiky a ostatní svislé plochy - nad 2. np; ((43,045+2*2,4+10,9+28,15+4,3+9,05+9,4+5,65)*0,2+(7,6*0,2))*1,15 
</t>
  </si>
  <si>
    <t>plocha u hlavního vchodu - skl. S3; (8,5*5,35)*1,2</t>
  </si>
  <si>
    <t>28342773</t>
  </si>
  <si>
    <t>přepad bezpečnostní atikový DN 125 s manžetou pro hydroizolaci z PVC-P</t>
  </si>
  <si>
    <t>62856011</t>
  </si>
  <si>
    <t>pás asfaltový natavitelný modifikovaný SBS tl 4,0mm s vložkou z hliníkové fólie, hliníkové fólie s textilií a spalitelnou PE fólií nebo jemnozrnným minerálním posypem na horním povrchu</t>
  </si>
  <si>
    <t xml:space="preserve">(28,15*10,9+9,05*(10,9+4,3)+5,8*5,35+12,06*2,4+3*(4,855*0,6))*1,15 
</t>
  </si>
  <si>
    <t xml:space="preserve">(4,52*4,4+7,62*9,47-(2,04*2,34)-(2,65*0,57))*1,15 
</t>
  </si>
  <si>
    <t xml:space="preserve">vytažení na atiky a ostatní svislé plochy - nad 1. np; ((1,75+((2,65*2)*3,1415)/4+0,8+6,8)*0,8+(7,32+9,47+6,75+1,75+1,86+2,36)*0,8)*1,2 
</t>
  </si>
  <si>
    <t xml:space="preserve">vytažení na atiky a ostatní svislé plochy - nad 2. np; ((43,045+2*2,4+10,9+28,15+4,3+9,05+9,4+5,65)*0,6+(7,6*0,6))*1,2 
</t>
  </si>
  <si>
    <t>plocha u hlavního vchodu - skl. S3; (8,5*5,35)*1,15</t>
  </si>
  <si>
    <t>ZŠ M. TŘEBOVÁ/SO 01.1/713</t>
  </si>
  <si>
    <t>713: Izolace tepelné</t>
  </si>
  <si>
    <t>713121111</t>
  </si>
  <si>
    <t>Montáž izolace tepelné podlah volně kladenými rohožemi, pásy, dílci, deskami 1 vrstva</t>
  </si>
  <si>
    <t>plochy dle půdorysů - 1. pp</t>
  </si>
  <si>
    <t>m. č. 0.01A, 0.01b, 0.02; 34,8+32,2+11,8</t>
  </si>
  <si>
    <t>m. č. 0.03; 3,1</t>
  </si>
  <si>
    <t>m. č. 0.08; 10,2</t>
  </si>
  <si>
    <t>m. č. 0.11, 0.12; 2,9+4,7</t>
  </si>
  <si>
    <t>m. č. 0.22; 8,8</t>
  </si>
  <si>
    <t>m. č. 0.23; 39,8</t>
  </si>
  <si>
    <t>plochy dle půdorysů - 1. np</t>
  </si>
  <si>
    <t>m. č. 1.02; 143,2</t>
  </si>
  <si>
    <t>m. č. 1.05, 1.06; 64,7+51,1</t>
  </si>
  <si>
    <t>m. č. 1.07, 1.08; 51,1+51,1</t>
  </si>
  <si>
    <t>m. č. 1.09; 60,8</t>
  </si>
  <si>
    <t>m. č. 1.19, 1.20; 48,4+3,5</t>
  </si>
  <si>
    <t>plochy dle půdorysů - 2. np</t>
  </si>
  <si>
    <t>m. č. 2.01, 2.10; 107,5+6,1</t>
  </si>
  <si>
    <t>m. č. 2.03; 64,8</t>
  </si>
  <si>
    <t>m. č. 2.04, 2.05; 21,5+52,5</t>
  </si>
  <si>
    <t>m. č. 2.06, 2.07; 52,5+22,7</t>
  </si>
  <si>
    <t>m. č. 2.08; 2,2</t>
  </si>
  <si>
    <t>m. č. 2.11, 2.12, 2.13; 3,4+5,4+1,6</t>
  </si>
  <si>
    <t>m. č. 2.16; 55,4</t>
  </si>
  <si>
    <t>713131141</t>
  </si>
  <si>
    <t>Montáž izolace tepelné stěn a základů lepením celoplošně rohoží, pásů, dílců, desek</t>
  </si>
  <si>
    <t>kolem objektu na ŽB zdi tl. 300 mm; (43,25+10,9+2,4+27,0)*3,6+5,8*3,0</t>
  </si>
  <si>
    <t>713141131</t>
  </si>
  <si>
    <t>Montáž izolace tepelné střech plochých lepené za studena plně 1 vrstva rohoží, pásů, dílců, desek</t>
  </si>
  <si>
    <t xml:space="preserve">střecha nad 2. np; 28,15*10,3+9,05*14,9+5,8*5,35+12,06*2,4+3*(4,855*0,6) 
</t>
  </si>
  <si>
    <t xml:space="preserve">střecha nad 1. np; 4,52*4,4+7,32*9,47-(2,04*2,34)-(2,65*0,57) 
</t>
  </si>
  <si>
    <t>713141336</t>
  </si>
  <si>
    <t>Montáž izolace tepelné střech plochých lepené za studena nízkoexpanzní (PUR) pěnou, spádová vrstva</t>
  </si>
  <si>
    <t>713191132</t>
  </si>
  <si>
    <t>Montáž izolace tepelné podlah, stropů vrchem nebo střech překrytí separační fólií z PE</t>
  </si>
  <si>
    <t>dle pol. č. 713121111; 1077,1</t>
  </si>
  <si>
    <t>998713102</t>
  </si>
  <si>
    <t>Přesun hmot tonážní pro izolace tepelné v objektech v přes 6 do 12 m</t>
  </si>
  <si>
    <t>28323053</t>
  </si>
  <si>
    <t>fólie PE (500 kg/m3) separační podlahová oddělující tepelnou izolaci tl 0,6mm</t>
  </si>
  <si>
    <t>dle pol. č. 713191132; 1077,1*1,1</t>
  </si>
  <si>
    <t>28372326</t>
  </si>
  <si>
    <t>deska EPS 150 pro konstrukce s vysokým zatížením λ=0,035</t>
  </si>
  <si>
    <t xml:space="preserve">střecha nad 1. np; (4,52*4,4+7,32*9,47-(2,04*2,34)-(2,65*0,57)+3*(4,855*0,6))*0,24*1,03 
</t>
  </si>
  <si>
    <t xml:space="preserve">střecha nad 2. np; (28,15*10,3+9,05*14,9+5,8*5,35+12,06*2,4)*0,24*1,03 
</t>
  </si>
  <si>
    <t xml:space="preserve">skl. podlahy 1. pp - dle pol. č. 713121111; (158,8*0,15)*1,02  
</t>
  </si>
  <si>
    <t>skl. podlahy 1. np - m. č. 1.19, 1.20; ((48,4+3,5)*0,15)*1,02</t>
  </si>
  <si>
    <t>plocha u hlavního vchodu - skl. S3; ((8,5*5,35)*0,2)*1,02</t>
  </si>
  <si>
    <t>28376017</t>
  </si>
  <si>
    <t>deska perimetrická fasádní soklová 150kPa lambda=0,035 tl 100mm</t>
  </si>
  <si>
    <t>dle pol. č. 713131141; 318,18*1,03</t>
  </si>
  <si>
    <t>28376142</t>
  </si>
  <si>
    <t>klín izolační z pěnového polystyrenu EPS 150 spád do 5%</t>
  </si>
  <si>
    <t xml:space="preserve">střecha nad 2. np; (28,15*10,3+9,05*14,9+5,8*5,35+12,06*2,4+3*(4,855*0,6))*((0,05+0,2)/2) 
</t>
  </si>
  <si>
    <t xml:space="preserve">střecha nad 1. np; (4,52*4,4+7,32*9,47-(2,04*2,34)-(2,65*0,57))*((0,05+0,2)/2) 
</t>
  </si>
  <si>
    <t>63231202</t>
  </si>
  <si>
    <t>deska čedičová minerální pro snížení kročejového hluku (max. zatížení 5 kN/m2) tl 30mm</t>
  </si>
  <si>
    <t>dle pol. č. 713121111</t>
  </si>
  <si>
    <t>1. np; (143,2+64,7+51,1+51,1+51,1+60,8+3,3+5,3+3,3+4,9+1,6+1,6+2,5+2,3)*1,02</t>
  </si>
  <si>
    <t>2. np; (107,5+6,1+64,8+21,5+52,5+52,5+22,7+2,2+4,3+3,4+5,4+1,6+2,4+2,5+55,4+3,4+4,9+1,6+2,4+2,5)*1,02</t>
  </si>
  <si>
    <t>ZŠ M. TŘEBOVÁ/SO 01.1/714</t>
  </si>
  <si>
    <t>714: Akustická a protiotřesová opatření</t>
  </si>
  <si>
    <t>713111126</t>
  </si>
  <si>
    <t>Montáž izolace tepelné spodem stropů lepením bodově rohoží, pásů, dílců, desek</t>
  </si>
  <si>
    <t xml:space="preserve">lepení akustických podhledů </t>
  </si>
  <si>
    <t>1.. pp</t>
  </si>
  <si>
    <t>m. č. 01A, 01B; 34,8+(32,2+2*(2,1*0,65))</t>
  </si>
  <si>
    <t>část m. č. 1.02; 87,5</t>
  </si>
  <si>
    <t>m. č. 1.05, 1.06, 1.07, 1.08, 1.09; 64,7+51,1+51,1+51,1+60,8</t>
  </si>
  <si>
    <t>schodiště 1.03, m. č. 2.01; 11,8+107,5</t>
  </si>
  <si>
    <t>m. č. 2.03, 2.05, 2.06, 2.16; 64,8+52,5+52,5+55,4</t>
  </si>
  <si>
    <t>714121011</t>
  </si>
  <si>
    <t>Montáž podstropních panelů s rozšířenou zvukovou pohltivostí zavěšených na viditelný rošt</t>
  </si>
  <si>
    <t>m. č. 1.19; 48,4</t>
  </si>
  <si>
    <t>998714102</t>
  </si>
  <si>
    <t>Přesun hmot tonážní pro akustická a protiotřesová opatření v objektech v do 12 m</t>
  </si>
  <si>
    <t>59036010</t>
  </si>
  <si>
    <t>panel akustický nebarvená hrana viditelný rošt bílá rastr š 24mm tl 20mm</t>
  </si>
  <si>
    <t>dle pol. č. 714121011; 48,4*1,05</t>
  </si>
  <si>
    <t>XSP.71301.AP</t>
  </si>
  <si>
    <t>akustický podhled (desky rozměru 600x600x50 mm, bodově lepené), bližší specifikace dle PD</t>
  </si>
  <si>
    <t>dle pol. č. 713111126; 780,53*1,05</t>
  </si>
  <si>
    <t>ZŠ M. TŘEBOVÁ/SO 01.1/721</t>
  </si>
  <si>
    <t>721: Kanalizace</t>
  </si>
  <si>
    <t>721211913</t>
  </si>
  <si>
    <t>Montáž vpustí podlahových DN 110 ostatní typ, dle výpisu prvků - Z30</t>
  </si>
  <si>
    <t>dle výpisu prvků - Z30; 6</t>
  </si>
  <si>
    <t>998721102</t>
  </si>
  <si>
    <t>Přesun hmot tonážní pro vnitřní kanalizace v objektech v přes 6 do 12 m</t>
  </si>
  <si>
    <t>XSP.72101.Z30</t>
  </si>
  <si>
    <t>Střešní vpusť vyhřívaná, DN110</t>
  </si>
  <si>
    <t>ZŠ M. TŘEBOVÁ/SO 01.1/725.1</t>
  </si>
  <si>
    <t>725.1: Zařizovací předměty - vybavení SZ</t>
  </si>
  <si>
    <t>767995111</t>
  </si>
  <si>
    <t>Montáž atypických zámečnických konstrukcí hm do 5 kg, dle výpisu prvků Z2-Z5, Z7, Z8, Z10</t>
  </si>
  <si>
    <t>kg</t>
  </si>
  <si>
    <t>dle výpisu prvků Z2-Z5, Z7, Z8, Z10; 31+29+31+20+13+13+12</t>
  </si>
  <si>
    <t>998725102</t>
  </si>
  <si>
    <t>Přesun hmot tonážní pro zařizovací předměty v objektech v přes 6 do 12 m</t>
  </si>
  <si>
    <t>X.725101.Z02</t>
  </si>
  <si>
    <t>Zrcadlo na stěnu (cca 50 x 50 cm) vč. závěsů pro kotvení - přesný typ a rozměr dle výběru investora - dle výpisu prvků Z2</t>
  </si>
  <si>
    <t>dle výpisu prvků - Z2; 31</t>
  </si>
  <si>
    <t>X.725101.Z03</t>
  </si>
  <si>
    <t>Polička pod zrcadlo (cca 55 x 15 cm) - přesný typ a rozměr dle výběru investora - dle výpisu prvků Z3</t>
  </si>
  <si>
    <t>dle výpisu prvků - Z3; 29</t>
  </si>
  <si>
    <t>X.725101.Z04</t>
  </si>
  <si>
    <t>Nástěnný dávkovač na mýdlo - přesný typ dle výběru investora - dle výpisu prvků Z4</t>
  </si>
  <si>
    <t>dle výpisu prvků - Z4; 31</t>
  </si>
  <si>
    <t>X.725101.Z05</t>
  </si>
  <si>
    <t>Zásobník papírových ručníků - přesný typ dle výběru investora - dle výpisu prvků Z5</t>
  </si>
  <si>
    <t>dle výpisu prvků - Z5; 20</t>
  </si>
  <si>
    <t>X.725101.Z06</t>
  </si>
  <si>
    <t>Odpadkový koš - přesný typ dle výběru investora - dle výpisu prvků Z6</t>
  </si>
  <si>
    <t>dle výpisu prvků - Z6; 20</t>
  </si>
  <si>
    <t>X.725101.Z07</t>
  </si>
  <si>
    <t>Držák na toaletní papír - přesný typ dle výběru investora - dle výpisu prvků Z7</t>
  </si>
  <si>
    <t>dle výpisu prvků - Z7; 13</t>
  </si>
  <si>
    <t>X.725101.Z08</t>
  </si>
  <si>
    <t>Toaletní WC kartáč s nádobkou - přesný typ dle výběru investora - dle výpisu prvků Z8</t>
  </si>
  <si>
    <t>dle výpisu prvků - Z8; 13</t>
  </si>
  <si>
    <t>X.725101.Z10</t>
  </si>
  <si>
    <t>Věšák s 3 háčky - přesný typ dle výběru investora - dle výpisu prvků Z10</t>
  </si>
  <si>
    <t>dle výpisu prvků - Z10; 12</t>
  </si>
  <si>
    <t>X.725101.Z21</t>
  </si>
  <si>
    <t>Kompletní vybavení SZ pro imobilní, D+M - popis a specifikace dle výpisu prvků Z21</t>
  </si>
  <si>
    <t>bližší specifikace dle výpisu prvků - Z21; 1</t>
  </si>
  <si>
    <t>ZŠ M. TŘEBOVÁ/SO 01.1/755</t>
  </si>
  <si>
    <t>755: Výtahy, eskalátory</t>
  </si>
  <si>
    <t>X.76701.Z18</t>
  </si>
  <si>
    <t>Hydraulický osobní výtah OH 600, kompletní D+M - bližší specifikace dle výpisu Z19</t>
  </si>
  <si>
    <t>dle výpisu prvků - Z16; 1</t>
  </si>
  <si>
    <t>ZŠ M. TŘEBOVÁ/SO 01.1/761</t>
  </si>
  <si>
    <t>761: Konstrukce prosvětlovací</t>
  </si>
  <si>
    <t>761661021</t>
  </si>
  <si>
    <t>Osazení sklepních světlíků (anglických dvorků) hl přes 0,60 do 1,0 m š do 1,0 m</t>
  </si>
  <si>
    <t>dle výpisu prvků - Z36; 1</t>
  </si>
  <si>
    <t>761661071</t>
  </si>
  <si>
    <t>Osazení sklepních světlíků (anglických dvorků) hl přes 1,0 m š přes 1,25 do 1,5 m</t>
  </si>
  <si>
    <t>dle výpisu prvků - Z28; 7</t>
  </si>
  <si>
    <t>761661081</t>
  </si>
  <si>
    <t>Osazení sklepních světlíků (anglických dvorků) hl přes 1,0 m š přes 1,5 m</t>
  </si>
  <si>
    <t>dle výpisu prvků - Z28; 4</t>
  </si>
  <si>
    <t>998761102</t>
  </si>
  <si>
    <t>Přesun hmot tonážní pro konstrukce prosvětlovací v objektech v přes 6 do 12 m</t>
  </si>
  <si>
    <t>56245231</t>
  </si>
  <si>
    <t>nástavec sklepního světlíku hl 700mm š 1500mm s fixní výškou 275mm</t>
  </si>
  <si>
    <t>dle výpisu prvků - Z28; 14</t>
  </si>
  <si>
    <t>56245241</t>
  </si>
  <si>
    <t>nástavec sklepního světlíku hl 400mm š 1000mm s fixní výškou 275mm</t>
  </si>
  <si>
    <t>dle výpisu prvků - Z36; 6</t>
  </si>
  <si>
    <t>56245252</t>
  </si>
  <si>
    <t>světlík sklepní (anglický dvorek) pochozí plast vyztužený skleněnými vlákny včetně odvodňovacího prvku rošt děrovaný plech 1000x1000x400mm</t>
  </si>
  <si>
    <t>56245256</t>
  </si>
  <si>
    <t>světlík sklepní (anglický dvorek) včetně odvodňovacího prvku recyklovaný polymer rošt z děrovaného plechu 1500x1500x700mm</t>
  </si>
  <si>
    <t>56245258</t>
  </si>
  <si>
    <t>světlík sklepní (anglický dvorek) včetně odvodňovacího prvku recyklovaný polymer rošt z děrovaného plechu 2000x1500x700mm</t>
  </si>
  <si>
    <t>ZŠ M. TŘEBOVÁ/SO 01.1/763</t>
  </si>
  <si>
    <t>763: Konstrukce montované</t>
  </si>
  <si>
    <t>763121448</t>
  </si>
  <si>
    <t>SDK stěna předsazená tl 65 mm profil CW+UW 50 deska 1x akustická 12,5 s izolací EI 30 Rw do 22 dB</t>
  </si>
  <si>
    <t>763131411</t>
  </si>
  <si>
    <t>SDK podhled desky 1xA 12,5 bez izolace dvouvrstvá spodní kce profil CD+UD</t>
  </si>
  <si>
    <t>m. č. 0.11, 0.12, 0.13, 0.14, 0.15; 2,9+4,7+2,9+4,3+1,5</t>
  </si>
  <si>
    <t>m. č. 1.10, 1.11, 1.12, 1.13, 1.14, 1.16, 1.17; (3,3+5,3+3,3+4,9+1,6)+(2,5+2,3)</t>
  </si>
  <si>
    <t>m. č. 2.09, 2.10, 2.11, 2.12, 2.14, 2.15, 2.17, 2.18, 2.19, 2.20, 2.21; (4,3+6,1+3,4+5,4)+(2,4+2,5)+(3,4+4,9+1,6+2,4+2,5)</t>
  </si>
  <si>
    <t>763131761</t>
  </si>
  <si>
    <t>Příplatek k SDK podhledu za plochu do 3 m2 jednotlivě</t>
  </si>
  <si>
    <t xml:space="preserve">1. pp 
</t>
  </si>
  <si>
    <t xml:space="preserve">m. č. 0.11, 0.13 0.15; 2,9+2,9+1,5 
</t>
  </si>
  <si>
    <t xml:space="preserve">m. č. 1.14, 1.16, 1.17; 1,6+(2,5+2,3) 
</t>
  </si>
  <si>
    <t>m. č. 2.14, 2.15, 2.19, 2.20, 2.21; (2,4+2,5)+(1,6+2,4+2,5)</t>
  </si>
  <si>
    <t>763164551</t>
  </si>
  <si>
    <t>SDK obklad kcí tvaru L š přes 0,8 m desky 1xA 12,5</t>
  </si>
  <si>
    <t>1. np - m. č. 1.09, 1.15; (0,45+0,4)*3,0+(0,6+0,4)*2,6</t>
  </si>
  <si>
    <t>2. np - m. č. 2.13, 2.14; (0,45+0,4)*2,6+(0,6+0,4)*2,6</t>
  </si>
  <si>
    <t>763172353</t>
  </si>
  <si>
    <t>Montáž dvířek revizních jednoplášťových SDK kcí vel. 400 x 400 mm pro podhledy</t>
  </si>
  <si>
    <t>dle výpisu prvků - Z38; 14</t>
  </si>
  <si>
    <t>998763101</t>
  </si>
  <si>
    <t>Přesun hmot tonážní pro dřevostavby v objektech v přes 6 do 12 m</t>
  </si>
  <si>
    <t>56245709</t>
  </si>
  <si>
    <t>dvířka revizní 400x400 bílá</t>
  </si>
  <si>
    <t>ZŠ M. TŘEBOVÁ/SO 01.1/764</t>
  </si>
  <si>
    <t>764: Konstrukce klempířské</t>
  </si>
  <si>
    <t>764111641</t>
  </si>
  <si>
    <t>Krytina střechy rovné drážkováním ze svitků z Pz plechu s povrchovou úpravou do rš 670 mm sklonu do 30°</t>
  </si>
  <si>
    <t>dle výpisu prvků - K19; 3*(5,0*0,7)</t>
  </si>
  <si>
    <t>764215607</t>
  </si>
  <si>
    <t>Oplechování horních ploch a atik bez rohů z Pz plechu s povrch úpravou celoplošně lepené rš 670 mm</t>
  </si>
  <si>
    <t>dle výpisu prvků</t>
  </si>
  <si>
    <t>K14, rš 550 mm; 115,0</t>
  </si>
  <si>
    <t>K15, rš 550 mm; 41,0-(12,96+7,95)</t>
  </si>
  <si>
    <t>764215646</t>
  </si>
  <si>
    <t>Příplatek za zvýšenou pracnost při oplechování rohů nadezdívek(atik)z Pz s povrch úprav rš přes 400 mm</t>
  </si>
  <si>
    <t>764216643</t>
  </si>
  <si>
    <t>Oplechování rovných parapetů celoplošně lepené z Pz s povrchovou úpravou rš 250 mm</t>
  </si>
  <si>
    <t>dle výpisu prvků - rš 250 mm; 1*5,3+3*6,0+4*1,3+8*1,5+8*1,8+6*3,85+2*0,75+1*4,4+3*3,3+4*2,0</t>
  </si>
  <si>
    <t>764216644</t>
  </si>
  <si>
    <t>Oplechování rovných parapetů celoplošně lepené z Pz s povrchovou úpravou rš 330 mm</t>
  </si>
  <si>
    <t>dle výpisu prvků - rš 270 mm; 3*0,7</t>
  </si>
  <si>
    <t>764216646</t>
  </si>
  <si>
    <t>Oplechování rovných parapetů celoplošně lepené z Pz s povrchovou úpravou rš 500 mm</t>
  </si>
  <si>
    <t>dle výpisu prvků - rš 500 mm; 2*1,2+1*0,35</t>
  </si>
  <si>
    <t>998764102</t>
  </si>
  <si>
    <t>Přesun hmot tonážní pro konstrukce klempířské v objektech v přes 6 do 12 m</t>
  </si>
  <si>
    <t>X.76401.K14p</t>
  </si>
  <si>
    <t>Příplatek k cenám za zvýšenou pracnost při provedení oblouku, rš přes 400 mm (r cca 2,3 m)</t>
  </si>
  <si>
    <t>K14 (K15); ((2,3*2)*3,1415)/4</t>
  </si>
  <si>
    <t>X.76401.K20</t>
  </si>
  <si>
    <t>Lemování prostupů z pozinkovaného plechu s povrchovou úpravou (světlík), dle výpisu - K20</t>
  </si>
  <si>
    <t>dle výpisu prvků - K20; (2*5,7+2*1,2)*0,6</t>
  </si>
  <si>
    <t>ZŠ M. TŘEBOVÁ/SO 01.1/766</t>
  </si>
  <si>
    <t>766: Konstrukce truhlářské</t>
  </si>
  <si>
    <t>766422343</t>
  </si>
  <si>
    <t>Montáž obložení podhledů jednoduchých panely aglomerovanými přes 1,50 m2</t>
  </si>
  <si>
    <t>podhled z cementotřískových desek - nad sjezdem do 1. pp; 9,05*4,3</t>
  </si>
  <si>
    <t>766427112</t>
  </si>
  <si>
    <t>Montáž obložení podhledů podkladového roštu</t>
  </si>
  <si>
    <t>rošt pro podhled z cementotřískových desek - nad sjezdem do 1. pp; ((9,05*4,3)*2)*1,1</t>
  </si>
  <si>
    <t>766660001</t>
  </si>
  <si>
    <t>Montáž dveřních křídel otvíravých jednokřídlových š do 0,8 m do ocelové zárubně</t>
  </si>
  <si>
    <t>766660002</t>
  </si>
  <si>
    <t>Montáž dveřních křídel otvíravých jednokřídlových š přes 0,8 m do ocelové zárubně</t>
  </si>
  <si>
    <t>766660022</t>
  </si>
  <si>
    <t>Montáž dveřních křídel otvíravých jednokřídlových š přes 0,8 m požárních do ocelové zárubně</t>
  </si>
  <si>
    <t>766660031</t>
  </si>
  <si>
    <t>Montáž dveřních křídel otvíravých dvoukřídlových požárních do ocelové zárubně</t>
  </si>
  <si>
    <t>766660717</t>
  </si>
  <si>
    <t>Montáž dveřních křídel samozavírače na ocelovou zárubeň</t>
  </si>
  <si>
    <t>dle výpisu dveří</t>
  </si>
  <si>
    <t>D6, D10, D12; 1+2+1</t>
  </si>
  <si>
    <t>766660729</t>
  </si>
  <si>
    <t>Montáž dveřního interiérového kování - štítku s klikou (materiál součástí dod. dveří)</t>
  </si>
  <si>
    <t>766694111</t>
  </si>
  <si>
    <t>Montáž parapetních desek dřevěných nebo plastových š do 30 cm dl do 1,0 m</t>
  </si>
  <si>
    <t>766694112</t>
  </si>
  <si>
    <t>Montáž parapetních desek dřevěných nebo plastových š do 30 cm dl přes 1,0 do 1,6 m</t>
  </si>
  <si>
    <t>766694113</t>
  </si>
  <si>
    <t>Montáž parapetních desek dřevěných nebo plastových š do 30 cm dl přes 1,6 do 2,6 m</t>
  </si>
  <si>
    <t>2. np; 4+4+3</t>
  </si>
  <si>
    <t>766694115</t>
  </si>
  <si>
    <t>Montáž parapetních desek dřevěných nebo plastových š do 30 cm dl přes 3,6 m</t>
  </si>
  <si>
    <t>998766102</t>
  </si>
  <si>
    <t>Přesun hmot tonážní pro kce truhlářské v objektech v přes 6 do 12 m</t>
  </si>
  <si>
    <t>X.76601.05</t>
  </si>
  <si>
    <t>Kompletní D+M obkladu schod. stupňů hlavního schodiště (hobl. fošna z tvrdého dřeva vč. povrch. úpravy - dle architekta), rozměr 1,15 x 0,6 m, tl. 5  cm</t>
  </si>
  <si>
    <t>54917260</t>
  </si>
  <si>
    <t>samozavírač dveří hydraulický K214 č.13 zlatá bronz</t>
  </si>
  <si>
    <t>60514114</t>
  </si>
  <si>
    <t>řezivo jehličnaté lať impregnovaná dl 4 m</t>
  </si>
  <si>
    <t xml:space="preserve">rošt pro podhled z cementotřískových desek - nad sjezdem do 1. pp; ((((9,05*4,3)*2)*1,1)*(0,04*0,06))*1,1 
</t>
  </si>
  <si>
    <t>60794103</t>
  </si>
  <si>
    <t>parapet dřevotřískový vnitřní povrch laminátový š 300mm</t>
  </si>
  <si>
    <t>1. pp; (3*1,3)*1,1</t>
  </si>
  <si>
    <t>1. np; (3*0,7+2*0,75+4*1,5+4*1,8+1*5,3+3*6,0)*1,1</t>
  </si>
  <si>
    <t>2. np; (4*1,5+4*1,8+4*2,0+3*3,3)*1,1</t>
  </si>
  <si>
    <t>XSP.76601.D06</t>
  </si>
  <si>
    <t>dveře dřevěné vnitřní hladké plné 1křídlové otevíravé, 90x197 cm s PO, vlož. zámek - bližší specifikace dle výpisu prvků D6</t>
  </si>
  <si>
    <t>dle výpisu prvků - D6; 1</t>
  </si>
  <si>
    <t>XSP.76601.D08</t>
  </si>
  <si>
    <t>dveře dřevěné vnitřní hladké plné 2křídlové otevíravé, 160x197 cm s PO, panik. kování, vlož. zámek - bližší specifikace dle výpisu prvků D9</t>
  </si>
  <si>
    <t>dle výpisu prvků - D8; 1</t>
  </si>
  <si>
    <t>XSP.76601.D09</t>
  </si>
  <si>
    <t>dle výpisu prvků - D9; 1</t>
  </si>
  <si>
    <t>XSP.76601.D10</t>
  </si>
  <si>
    <t>dveře dřevěné vnitřní hladké plné 1křídlové otevíravé, 90x197 cm s PO, vlož. zámek - bližší specifikace dle výpisu prvků D10</t>
  </si>
  <si>
    <t>dle výpisu prvků - D10; 2</t>
  </si>
  <si>
    <t>XSP.76601.D11</t>
  </si>
  <si>
    <t>dveře dřevěné vnitřní hladké plné 1křídlové otevíravé, 90x197 cm s PO, vlož. zámek - bližší specifikace dle výpisu prvků D11</t>
  </si>
  <si>
    <t xml:space="preserve">dle výpisu prvků - D11; 1 
</t>
  </si>
  <si>
    <t>XSP.76601.D12</t>
  </si>
  <si>
    <t>dveře dřevěné vnitřní hladké plné 1křídlové otevíravé, 90x197 cm s PO, vlož. zámek - bližší specifikace dle výpisu prvků D12</t>
  </si>
  <si>
    <t xml:space="preserve">dle výpisu prvků - D12; 2 
</t>
  </si>
  <si>
    <t>XSP.76601.D13</t>
  </si>
  <si>
    <t>dveře dřevěné vnitřní hladké plné 1křídlové otevíravé, 110x197 cm, panik. kování, vlož. zámek - bližší specifikace dle výpisu prvků D13</t>
  </si>
  <si>
    <t>dle výpisu prvků - D13; 1</t>
  </si>
  <si>
    <t>XSP.76601.D21</t>
  </si>
  <si>
    <t>dveře dřevěné vnitřní hladké plné 1křídlové otevíravé, 80x197 cm, vlož. zámek - bližší specifikace dle výpisu prvků D21</t>
  </si>
  <si>
    <t>dle výpisu prvků - D21; 11</t>
  </si>
  <si>
    <t>XSP.76601.D22</t>
  </si>
  <si>
    <t>dveře dřevěné vnitřní hladké plné 1křídlové otevíravé, 70x197 cm, vlož. zámek - bližší specifikace dle výpisu prvků D22</t>
  </si>
  <si>
    <t>dle výpisu prvků - D22; 11</t>
  </si>
  <si>
    <t>XSP.76601.D24</t>
  </si>
  <si>
    <t>dveře dřevěné vnitřní hladké plné 1křídlové otevíravé, 70x197 cm, vlož. zámek - bližší specifikace dle výpisu prvků D24</t>
  </si>
  <si>
    <t>dle výpisu prvků - D24; 3</t>
  </si>
  <si>
    <t>XSP.76601.D26</t>
  </si>
  <si>
    <t>dveře dřevěné vnitřní hladké plné 1křídlové otevíravé, 90x197 cm, panik. kování, vlož. zámek - bližší specifikace dle výpisu prvků D26</t>
  </si>
  <si>
    <t>dle výpisu prvků - D26; 1</t>
  </si>
  <si>
    <t>XSP.76601.D27</t>
  </si>
  <si>
    <t>dveře dřevěné vnitřní hladké plné 1křídlové otevíravé, 90x197 cm, vlož. zámek - bližší specifikace dle výpisu prvků D27</t>
  </si>
  <si>
    <t>dle výpisu prvků - D27; 10</t>
  </si>
  <si>
    <t>XSP.76601.D30</t>
  </si>
  <si>
    <t>dveře dřevěné vnitřní hladké plné 1křídlové otevíravé, 90x197 cm, madlo, wc zámek - bližší specifikace dle výpisu prvků D30</t>
  </si>
  <si>
    <t>dle výpisu prvků - D30; 1</t>
  </si>
  <si>
    <t>ZŠ M. TŘEBOVÁ/SO 01.1/767</t>
  </si>
  <si>
    <t>767: Konstrukce zámečnické</t>
  </si>
  <si>
    <t>767531111</t>
  </si>
  <si>
    <t>Montáž vstupních kovových nebo plastových rohoží čistících zón</t>
  </si>
  <si>
    <t xml:space="preserve">dle výpisu prvků - Z39; 1*(2,0*2,0) 
</t>
  </si>
  <si>
    <t>767531121</t>
  </si>
  <si>
    <t>Osazení zapuštěného rámu z L profilů k čistícím rohožím</t>
  </si>
  <si>
    <t>dle výpisu prvků - Z39; 1*(4*2,0)</t>
  </si>
  <si>
    <t>767610116</t>
  </si>
  <si>
    <t>Montáž oken kovových jednoduchých pevných do zdiva pl přes 0,6 do 1,5 m2</t>
  </si>
  <si>
    <t>O15; 2*(1,2*0,8)</t>
  </si>
  <si>
    <t>767610118</t>
  </si>
  <si>
    <t>Montáž oken kovových jednoduchých pevných do zdiva pl přes 2,5 m2</t>
  </si>
  <si>
    <t>O11; 3*(3,85*1,8)</t>
  </si>
  <si>
    <t>O20; 3*(3,85*2,7)</t>
  </si>
  <si>
    <t>767610125</t>
  </si>
  <si>
    <t>Montáž oken kovových jednoduchých otevíravých do zdiva pl do 0,6 m2</t>
  </si>
  <si>
    <t>O17; 1*(0,35*0,8)</t>
  </si>
  <si>
    <t>767610126</t>
  </si>
  <si>
    <t>Montáž oken kovových jednoduchých otevíravých do zdiva pl přes 0,6 do 1,5 m2</t>
  </si>
  <si>
    <t>O5; 1*(1,3*1,0)</t>
  </si>
  <si>
    <t>O12; 3*(0,7*1,8)</t>
  </si>
  <si>
    <t>O13; 2*(0,75*1,8)</t>
  </si>
  <si>
    <t>767610127</t>
  </si>
  <si>
    <t>Montáž oken kovových jednoduchých otevíravých do zdiva pl přes 1,5 do 2,5 m2</t>
  </si>
  <si>
    <t xml:space="preserve">dle výpisu prvků 
</t>
  </si>
  <si>
    <t xml:space="preserve">O6; 2*(1,3*1,5) 
</t>
  </si>
  <si>
    <t>767610128</t>
  </si>
  <si>
    <t>Montáž oken kovových jednoduchých otevíravých do zdiva pl přes 2,5 m2</t>
  </si>
  <si>
    <t xml:space="preserve">O7A, O7B, O7C; (4+4+1)*(1,5*1,8) 
</t>
  </si>
  <si>
    <t>O8; 3*(6,0*1,8)</t>
  </si>
  <si>
    <t>O9; 1*(5,3*1,8)</t>
  </si>
  <si>
    <t>O10; 4*(1,8*1,8)</t>
  </si>
  <si>
    <t>O16; 1*(4,4*2,7)</t>
  </si>
  <si>
    <t>O18; 3*(3,3*1,8)</t>
  </si>
  <si>
    <t>O19; 4*(2,0*1,8)</t>
  </si>
  <si>
    <t>767627310</t>
  </si>
  <si>
    <t>Příplatek k montáži oken za připojovací spáru kompletní komprimační impregnovanou páskou</t>
  </si>
  <si>
    <t>okna, vchodové dveře</t>
  </si>
  <si>
    <t>1*(2*1,3+2*1,0)+2*(2*1,3+2*1,5)+9*(2*1,5+2*1,8)+3*(2*6,0+2*1,8)+1*(2*5,3+2*1,8)+4*(4*1,8)+3*(2*3,85+2*1,8)+3*(2*0,7+2*1,8)+2*(2*0,75+2*1,8)+2*(2*1,2+2*0,8)+1*(4,4+2*2,7)+1*(2*0,35+2*0,8)+3*(2*2,3+2*1,8)+4*(2*2,0+2*1,8)+3*(3,85+2*2,7)</t>
  </si>
  <si>
    <t>1*(2,0+2*2,75)+1*(4,4+2*2,7)+2*(1,2+2*2,7)+3*(1,2+2*2,7)+1*(2,0+2*2,75)</t>
  </si>
  <si>
    <t>767640111</t>
  </si>
  <si>
    <t>Montáž dveří ocelových (hliníkových)vchodových jednokřídlových bez nadsvětlíku</t>
  </si>
  <si>
    <t xml:space="preserve">dle výpisu prvků - D5; 1+2 
</t>
  </si>
  <si>
    <t>767640112</t>
  </si>
  <si>
    <t>Montáž dveří ocelových (hliníkových) vchodových jednokřídlových s nadsvětlíkem</t>
  </si>
  <si>
    <t>dle výpisu prvků - D4; 2</t>
  </si>
  <si>
    <t>767640222</t>
  </si>
  <si>
    <t>Montáž dveří ocelových (hliníkových) vchodových dvoukřídlových s nadsvětlíkem</t>
  </si>
  <si>
    <t>dle výpisu prvků - D2, D7; 1+1</t>
  </si>
  <si>
    <t>767640223</t>
  </si>
  <si>
    <t>Montáž dveří ocelových (hliníkových) vchodových dvoukřídlových s pevným bočním dílem</t>
  </si>
  <si>
    <t>dle výpisu prvků - D3; 1</t>
  </si>
  <si>
    <t>767810121</t>
  </si>
  <si>
    <t>Montáž mřížek větracích kruhových D do 100 mm</t>
  </si>
  <si>
    <t>dle výpisu prvků - Z42; 2</t>
  </si>
  <si>
    <t>998767102</t>
  </si>
  <si>
    <t>Přesun hmot tonážní pro zámečnické konstrukce v objektech v přes 6 do 12 m</t>
  </si>
  <si>
    <t>X.76701.M01</t>
  </si>
  <si>
    <t>Madlo na schodišti z nerez oceli, dl. 2,0 m, kompletní D+M</t>
  </si>
  <si>
    <t>madla na hlavním přístupovém schodiští; 4</t>
  </si>
  <si>
    <t>X.76701.PŽ01</t>
  </si>
  <si>
    <t>Požární žebřík dl. 8,6 m</t>
  </si>
  <si>
    <t>X.76701.US01</t>
  </si>
  <si>
    <t xml:space="preserve">Únikové schodiště - pozink. OK + nátěr, stupně a podesta ze zink. pororoštu, bližší specifikace dle PD, kompletní D+M </t>
  </si>
  <si>
    <t>ks</t>
  </si>
  <si>
    <t>X.76701.Z01</t>
  </si>
  <si>
    <t>Dveřní zarážka, kompletní D+M - dle výpisu prvků Z1</t>
  </si>
  <si>
    <t>X.76701.Z09</t>
  </si>
  <si>
    <t>Ochrana rohů z úhelníku 75/75/2 mm, v. 2,0 m, materiál nerez. ocel, kompletní D+M - dle výpisu prvků Z9</t>
  </si>
  <si>
    <t>dle výpisu prvků - Z9; 95</t>
  </si>
  <si>
    <t>X.76701.Z13</t>
  </si>
  <si>
    <t>Madlo na schodišti z nerez oceli, kompletní D+M - dle výpisu prvků Z13</t>
  </si>
  <si>
    <t>dle výpisu prvků - Z13; 26,5</t>
  </si>
  <si>
    <t>X.76701.Z17</t>
  </si>
  <si>
    <t>Stříška nad hl. vchodem, 4,5 x 1,0 m, kompletní D+M - bližší specifikace dle výpisu prvků Z17</t>
  </si>
  <si>
    <t>Nápis nad hlavním vstupem "ZÁKLADNÍ ŠKOLA GORAZDOVA", kompletní D+M - bližší specifikace dle výpisu prvků Z18</t>
  </si>
  <si>
    <t>X.76701.Z23</t>
  </si>
  <si>
    <t>Informační systém (informativní, výstražné a bezpeč. značky, tabulky ap.) dle výpisu prvků - Z23</t>
  </si>
  <si>
    <t>X.76701.Z24</t>
  </si>
  <si>
    <t>Vnitřní schodišťové zábradlí z nerez oceli (rovné, šikmé), kompletní D+M - bližší specifikace dle výpisu prvků Z24</t>
  </si>
  <si>
    <t>dle výpisu prvků - Z24; (1,25+7,65+7,6)+(6,1+6,1)</t>
  </si>
  <si>
    <t>X.76701.Z25</t>
  </si>
  <si>
    <t>Vnitřní schodišťové zábradlí z nerez oceli (rovné, šikmé), kompletní D+M - bližší specifikace dle výpisu prvků Z25</t>
  </si>
  <si>
    <t>dle výpisu prvků - Z25; 0,6+1,5</t>
  </si>
  <si>
    <t>X.76701.Z26</t>
  </si>
  <si>
    <t>Venkovní únikové schodiště, kompletní D+M vč. povrchové úpravy - bližší specifikace dle výpisu prvků Z26</t>
  </si>
  <si>
    <t>dle výpisu prvků - Z26; 1</t>
  </si>
  <si>
    <t>X.76701.Z27</t>
  </si>
  <si>
    <t>Střešní světlík s podsadou (rozměr 5,5 x 0,9 m) vč. montážního materiálu, kompletní D+M, bližší specifikace dle výpisu - Z27</t>
  </si>
  <si>
    <t>dle výpisu prvků - Z27; 1</t>
  </si>
  <si>
    <t>X.76701.Z29</t>
  </si>
  <si>
    <t>Sanitární příčky - dvojkabiny, vč. dveří (dle výpisu D25, 6 ks), kompletní D+M, bližší specifikace dle výpisu - Z29</t>
  </si>
  <si>
    <t>dle výpisu prvků - Z29; 3</t>
  </si>
  <si>
    <t>X.76701.Z40.1</t>
  </si>
  <si>
    <t>Venkovní čistící zóna, rozměr 1,5 x 1,0 m, odvodnění do kanal., vyhřívání odtoku, kompletní D+M, bližší specifikace dle výpisu - Z40</t>
  </si>
  <si>
    <t>dle výpisu prvků - Z40; 1</t>
  </si>
  <si>
    <t>X.76701.ZP01</t>
  </si>
  <si>
    <t>Zámečnické práce související s osazením ocel. profilů (průvlaků) ve zdivu nebo ve stropech (úprava tvaru, sváření ap.)</t>
  </si>
  <si>
    <t>hod</t>
  </si>
  <si>
    <t>42972835</t>
  </si>
  <si>
    <t>mřížka větrací kruhová nerezová se síťkou D 100mm</t>
  </si>
  <si>
    <t>69752121</t>
  </si>
  <si>
    <t>koberec čistící zóna, střižená smyčka, vlákno PA Econyl, 920g/m2, zátěž 33, Bfl-S1, záda vinyl</t>
  </si>
  <si>
    <t>dle výpisu prvků - Z39; 1*((2,0*2,0)*1,1)</t>
  </si>
  <si>
    <t>69752160</t>
  </si>
  <si>
    <t>rám pro zapuštění profil L-30/30 25/25 20/30 15/30-Al</t>
  </si>
  <si>
    <t>dle výpisu prvků - Z39 (čistící zóna); 1*((4*2,0)*1,1)</t>
  </si>
  <si>
    <t>XSP.76701.D02</t>
  </si>
  <si>
    <t>dveře Al, 2křídlové, prosklené se skl. nadsvětlíkem (pák. ovl.), trojsklo, otvor 2000/2750 mm, kompletní dod. vč. zárubně vč. kování, zámku, panik. kování ap. - bližší specifikace dle výpisu - D2</t>
  </si>
  <si>
    <t>dle výpisu prvků - D2; 1</t>
  </si>
  <si>
    <t>XSP.76701.D03</t>
  </si>
  <si>
    <t>dveře Al, 2křídlové, prosklené s pev. bočními díly, trojsklo, otvor 4400/2700 mm, kompletní dod. vč. zárubně vč. kování, zámku, panik. kování ap. - bližší specifikace dle výpisu - D3</t>
  </si>
  <si>
    <t>XSP.76701.D04</t>
  </si>
  <si>
    <t>dveře Al, 1křídlové, prosklené se skl. nadsvětlíkem (pák. ovl.), trojsklo, otvor 1200/2700 mm, kompletní dod. vč. zárubně vč. kování, zámku, panik. kování ap. - bližší specifikace dle výpisu - D4</t>
  </si>
  <si>
    <t>dle výpisu dveří - D4; 2</t>
  </si>
  <si>
    <t>XSP.76701.D05</t>
  </si>
  <si>
    <t>dveře Al, 1křídlové, trojsklo, otvor 1200/2700 mm, kompletní dod. vč. zárubně vč. kování, zámku, panik. kování ap. - bližší specifikace dle výpisu - D5</t>
  </si>
  <si>
    <t>dle výpisu dveří - D5; 3</t>
  </si>
  <si>
    <t>XSP.76701.D07</t>
  </si>
  <si>
    <t>dveře Al, 2křídlové, PO, prosklené s pev. nadsvětlíkem, trojsklo, otvor 2000/2750 mm, kompletní dod. vč. zárubně vč. kování, zámku, samozavírače ap. - bližší specifikace dle výpisu - D7</t>
  </si>
  <si>
    <t>dle výpisu prvků - D7; 1</t>
  </si>
  <si>
    <t>XSP.76701.O05</t>
  </si>
  <si>
    <t>Hliníkové okno - O/S, trojsklo, celkový rozměr 1300 x 1000 mm, pákové. ovl., přesné členění a bližší popis dle výpisu prvků - O5</t>
  </si>
  <si>
    <t>O5; 1</t>
  </si>
  <si>
    <t>XSP.76701.O06</t>
  </si>
  <si>
    <t>Hliníkové okno - O/S, trojsklo, celkový rozměr 1300 x 1500 mm, pákové ovl., přesné členění a bližší popis dle výpisu prvků - O6</t>
  </si>
  <si>
    <t>O6; 2</t>
  </si>
  <si>
    <t>XSP.76701.O07</t>
  </si>
  <si>
    <t>Hliníkové okno - O/S, trojsklo, celkový rozměr 1500 x 1800 mm, přesné členění a bližší popis dle výpisu prvků - O7</t>
  </si>
  <si>
    <t>O7A, O7B, O7C; 4+4+1</t>
  </si>
  <si>
    <t>XSP.76701.O08</t>
  </si>
  <si>
    <t>Hliníkové okno (sestava) - část otevíravé, část O/S, trojsklo, celkový rozměr 6000 x 1800 mm, přesné členění a bližší popis dle výpisu prvků - O8</t>
  </si>
  <si>
    <t>O8; 3</t>
  </si>
  <si>
    <t>XSP.76701.O09</t>
  </si>
  <si>
    <t>Hliníkové okno (sestava) - část otevíravé, část O/S, trojsklo, celkový rozměr 5300 x 1800 mm, přesné členění a bližší popis dle výpisu prvků - O9</t>
  </si>
  <si>
    <t>O9; 1</t>
  </si>
  <si>
    <t>XSP.76701.O10</t>
  </si>
  <si>
    <t>Hliníkové okno - část otevíravé, část O/S, trojsklo, celkový rozměr 1800 x 1800 mm, přesné členění a bližší popis dle výpisu prvků - O10</t>
  </si>
  <si>
    <t>O10; 4</t>
  </si>
  <si>
    <t>XSP.76701.O11</t>
  </si>
  <si>
    <t>Hliníkové okno - pevné zasklení, trojsklo, celkový rozměr 3850 x 1800 mm, přesné členění a bližší popis dle výpisu prvků - O11</t>
  </si>
  <si>
    <t>O11; 3</t>
  </si>
  <si>
    <t>XSP.76701.O12</t>
  </si>
  <si>
    <t>Hliníkové okno - O/S, trojsklo, celkový rozměr 700 x 1800 mm, přesné členění a bližší popis dle výpisu prvků - O12</t>
  </si>
  <si>
    <t>O12; 3</t>
  </si>
  <si>
    <t>XSP.76701.O13</t>
  </si>
  <si>
    <t>Hliníkové okno - O/S, trojsklo, celkový rozměr 750 x 1800 mm, přesné členění a bližší popis dle výpisu prvků - O13</t>
  </si>
  <si>
    <t>O13; 2</t>
  </si>
  <si>
    <t>XSP.76701.O15</t>
  </si>
  <si>
    <t>Hliníkové okno - sklopné, trojsklo, celkový rozměr 1200 x 800 mm, pákové ovl., přesné členění a bližší popis dle výpisu prvků - O15</t>
  </si>
  <si>
    <t>O15; 2</t>
  </si>
  <si>
    <t>XSP.76701.O16</t>
  </si>
  <si>
    <t>Hliníkové okno (sestava) - část sklopné, část pevné zasklení, trojsklo, celkový rozměr 4400 x 2700 mm, přesné členění a bližší popis dle výpisu prvků - O16</t>
  </si>
  <si>
    <t>O16; 1</t>
  </si>
  <si>
    <t>XSP.76701.O17</t>
  </si>
  <si>
    <t>Hliníkové okno - O/S, trojsklo, celkový rozměr 350 x 800 mm, pákové ovl., přesné členění a bližší popis dle výpisu prvků - O17</t>
  </si>
  <si>
    <t>O17; 1</t>
  </si>
  <si>
    <t>XSP.76701.O18</t>
  </si>
  <si>
    <t>Hliníkové okno - část otevíravé, část O/S, trojsklo, celkový rozměr 3300 x 1800 mm, přesné členění a bližší popis dle výpisu prvků - O18</t>
  </si>
  <si>
    <t>O18; 3</t>
  </si>
  <si>
    <t>XSP.76701.O19</t>
  </si>
  <si>
    <t>Hliníkové okno - část otevíravé, část O/S, trojsklo, celkový rozměr 2000 x 1800 mm, přesné členění a bližší popis dle výpisu prvků - O19</t>
  </si>
  <si>
    <t>O19; 4</t>
  </si>
  <si>
    <t>XSP.76701.O20</t>
  </si>
  <si>
    <t>Hliníkové okno - pevné zasklení, trojsklo, celkový rozměr 3850 x 2700 mm, přesné členění a bližší popis dle výpisu prvků - O11</t>
  </si>
  <si>
    <t>O20; 3</t>
  </si>
  <si>
    <t>ZŠ M. TŘEBOVÁ/SO 01.1/771</t>
  </si>
  <si>
    <t>771: Podlahy z dlaždic</t>
  </si>
  <si>
    <t>771121011</t>
  </si>
  <si>
    <t>Nátěr penetrační na podlahu</t>
  </si>
  <si>
    <t>dle pol. č. 771574111; 480,5</t>
  </si>
  <si>
    <t>771474113</t>
  </si>
  <si>
    <t>Montáž soklů z dlaždic keramických rovných flexibilní lepidlo v přes 90 do 120 mm</t>
  </si>
  <si>
    <t>-2*0,7-2*0,8-6*0,9-1*1,6-2*0,9+2*(2*0,25)-1*4,4+1*(2*0,3)</t>
  </si>
  <si>
    <t>771574111</t>
  </si>
  <si>
    <t>Montáž podlah keramických hladkých lepených flexibilním lepidlem do 9 ks/m2</t>
  </si>
  <si>
    <t xml:space="preserve">plochy dle půdorysů 
</t>
  </si>
  <si>
    <t xml:space="preserve">m. č. 0.01A, 0.01b, 0.02; 34,8+32,2+11,8 
</t>
  </si>
  <si>
    <t xml:space="preserve">m. č. 0.03; 3,1 
</t>
  </si>
  <si>
    <t xml:space="preserve">m. č. 0.08; 10,2 
</t>
  </si>
  <si>
    <t xml:space="preserve">m. č. 0.11, 0.12; 2,9+4,7 
</t>
  </si>
  <si>
    <t xml:space="preserve">m. č. 0.13, 0.14, 0.15; 2,9+4,3+1,5 
</t>
  </si>
  <si>
    <t xml:space="preserve">m. č. 0.16; 1,8 
</t>
  </si>
  <si>
    <t xml:space="preserve">m. č. 0.22; 8,8 
</t>
  </si>
  <si>
    <t xml:space="preserve">m. č. 0.23; 39,8 
</t>
  </si>
  <si>
    <t xml:space="preserve">m. č. 1.02; 143,2 
</t>
  </si>
  <si>
    <t xml:space="preserve">m. č. 1.10, 1.11; 3,3+5,3 
</t>
  </si>
  <si>
    <t xml:space="preserve">m. č. 1.12, 1.13, 1.14; 3,3+4,9+1,6 
</t>
  </si>
  <si>
    <t xml:space="preserve">m. č. 1.15; 1,6 
</t>
  </si>
  <si>
    <t xml:space="preserve">m. č. 1.16, 1.17; 2,5+2,3 
</t>
  </si>
  <si>
    <t xml:space="preserve">m. č. 1.20; 3,5 
</t>
  </si>
  <si>
    <t xml:space="preserve">m. č. 2.01, 2.10; 107,5+6,1 
</t>
  </si>
  <si>
    <t xml:space="preserve">m. č. 2.08; 2,2 
</t>
  </si>
  <si>
    <t xml:space="preserve">m. č. 2.09; 4,3 
</t>
  </si>
  <si>
    <t xml:space="preserve">m. č. 2.11, 2.12, 2.13; 3,4+5,4+1,6 
</t>
  </si>
  <si>
    <t xml:space="preserve">m. č. 2.14, 2.15; 2,4+2,5 
</t>
  </si>
  <si>
    <t xml:space="preserve">m. č. 2.17, 2.18, 2.19; 3,4+4,9+1,6 
</t>
  </si>
  <si>
    <t xml:space="preserve">m. č. 2.20, 2.21; 2,4+2,5 
</t>
  </si>
  <si>
    <t>771577111</t>
  </si>
  <si>
    <t>Příplatek k montáži podlah keramických lepených flexibilním lepidlem za plochu do 5 m2</t>
  </si>
  <si>
    <t>m. č. 2.11, 2.13; 3,4+1,6</t>
  </si>
  <si>
    <t>998771102</t>
  </si>
  <si>
    <t>Přesun hmot tonážní pro podlahy z dlaždic v objektech v přes 6 do 12 m</t>
  </si>
  <si>
    <t>X.77101.05</t>
  </si>
  <si>
    <t>Řezání dlažby na soklíky</t>
  </si>
  <si>
    <t>dle pol. č. 771474113; 287,616</t>
  </si>
  <si>
    <t>XSP.77101.05</t>
  </si>
  <si>
    <t>dlaždice keramické slinuté neglazované mrazuvzdorné protiskluzné typ a rozměry dle výběru investora</t>
  </si>
  <si>
    <t>prořez; (78,8+3,1+10,2+7,6+8,7+1,8+8,8+39,8)*0,05</t>
  </si>
  <si>
    <t>na soklíky</t>
  </si>
  <si>
    <t>dle pol. č. 771474113; (95,7*0,1)*1,1</t>
  </si>
  <si>
    <t>------------------------</t>
  </si>
  <si>
    <t>prořez; (143,2+8,6+9,8+1,6+4,8+3,5)*0,05</t>
  </si>
  <si>
    <t>dle pol. č. 771474113; (117,981*0,1)*1,1</t>
  </si>
  <si>
    <t>prořez; (113,6+2,2+4,3+10,4+4,9+9,9+4,9)*0,05</t>
  </si>
  <si>
    <t>dle pol. č. 771474113; (73,935*0,1)*1,1</t>
  </si>
  <si>
    <t>plocha u hlavního vchodu - skl. S3; (8,5*5,35)*1,05</t>
  </si>
  <si>
    <t>ZŠ M. TŘEBOVÁ/SO 01.1/776</t>
  </si>
  <si>
    <t>776: Podlahy povlakové</t>
  </si>
  <si>
    <t>776121112</t>
  </si>
  <si>
    <t>Vodou ředitelná penetrace savého podkladu povlakových podlah</t>
  </si>
  <si>
    <t>dle pol. č. 776221111; 596,6</t>
  </si>
  <si>
    <t>776141112</t>
  </si>
  <si>
    <t>Vyrovnání podkladu povlakových podlah stěrkou pevnosti 20 MPa tl přes 3 do 5 mm</t>
  </si>
  <si>
    <t>776231111</t>
  </si>
  <si>
    <t>Lepení lamel a čtverců z vinylu standardním lepidlem</t>
  </si>
  <si>
    <t>dle půdorysů - 1. np</t>
  </si>
  <si>
    <t xml:space="preserve">m. č. 1.05, 1.06; 64,7+51,1 
</t>
  </si>
  <si>
    <t xml:space="preserve">m. č. 1.07, 1.08; 51,1+51,1 
</t>
  </si>
  <si>
    <t xml:space="preserve">m. č. 1.09; 60,8 
</t>
  </si>
  <si>
    <t>m. č. 1.19, 1.20; 48,4</t>
  </si>
  <si>
    <t>dle půdorysů - 2. np</t>
  </si>
  <si>
    <t>m. č. 2.03, 2.04; 64,8+21,5</t>
  </si>
  <si>
    <t>m. č. 2.05, 2.06; 52,5+52,5</t>
  </si>
  <si>
    <t>m. č. 2.07, 2.16; 22,7+55,4</t>
  </si>
  <si>
    <t>776411111</t>
  </si>
  <si>
    <t>Montáž obvodových soklíků výšky do 80 mm</t>
  </si>
  <si>
    <t xml:space="preserve">m. č. 1.05; 2*9,9+2*6,55+4*0,35-1*0,9 
</t>
  </si>
  <si>
    <t xml:space="preserve">m. č. 1.06; 2*6,9+2*7,65-1*0,9 
</t>
  </si>
  <si>
    <t xml:space="preserve">m. č. 1.07, 1.08; (2*6,9+2*7,65-1*0,9)+(2*6,9+2*7,65-1*0,9) 
</t>
  </si>
  <si>
    <t xml:space="preserve">m. č. 1.09; 2*8,05+2*8,55-1*0,9 
</t>
  </si>
  <si>
    <t xml:space="preserve">m. č. 1.19, 1.20; (2*7,0+2*7,12)+2*0,2-1*0,7-1*0,9 
</t>
  </si>
  <si>
    <t xml:space="preserve">m. č. 2.03; (2*9,9+2*6,55)+2*(2*0,35)-1*0,9 
</t>
  </si>
  <si>
    <t xml:space="preserve">m. č. 2.04; 2*2,8+2*7,65-1*0,9 
</t>
  </si>
  <si>
    <t>m. č. 2.05; 2*6,9+2*7,65+2*0,4-1*0,9</t>
  </si>
  <si>
    <t xml:space="preserve">m. č. 2.06; 2*6,9+2*7,65+2*0,4-1*0,9 
</t>
  </si>
  <si>
    <t>m. č. 2.07; 2*3,95-2,0+2*7,65+2*0,5-1*0,9</t>
  </si>
  <si>
    <t xml:space="preserve">m. č. 2.16; 2*8,05+2*6,8-1*0,8 
</t>
  </si>
  <si>
    <t>776421312</t>
  </si>
  <si>
    <t>Montáž přechodových šroubovaných lišt</t>
  </si>
  <si>
    <t>1. pp; 1*0,9+1*1,6</t>
  </si>
  <si>
    <t>1. np; 1*0,7+6*0,9</t>
  </si>
  <si>
    <t>2. np; 2*0,8+4*0,9</t>
  </si>
  <si>
    <t>776991221</t>
  </si>
  <si>
    <t>Základní čištění nově položených podlahovin včetně jednosložkového jednovrstvého polymerního nátěru</t>
  </si>
  <si>
    <t>998776102</t>
  </si>
  <si>
    <t>Přesun hmot tonážní pro podlahy povlakové v objektech v přes 6 do 12 m</t>
  </si>
  <si>
    <t>X.77601.05</t>
  </si>
  <si>
    <t>Nařezání soklíků</t>
  </si>
  <si>
    <t>dle pol. č. 776411111; 338,94</t>
  </si>
  <si>
    <t>28411123</t>
  </si>
  <si>
    <t>PVC vinyl protiskluzný tl 2.5mm, nášlapná vrstva 1.14mm, hořlavost Bfl-s1, smykové tření µ 0.6, třída zátěže 34/43, protiskluznost R10 B pro kuchyně</t>
  </si>
  <si>
    <t>plochy - dle pol. č. 776221111; 596,6*1,05</t>
  </si>
  <si>
    <t>soklíky - dle pol. č. 776411111; (338,94*0,07)*1,1</t>
  </si>
  <si>
    <t>XSP.77601.PL</t>
  </si>
  <si>
    <t>Lišta přechodová Al dl. 2,5 m</t>
  </si>
  <si>
    <t>1+3+3</t>
  </si>
  <si>
    <t>ZŠ M. TŘEBOVÁ/SO 01.1/781</t>
  </si>
  <si>
    <t>781: Obklady keramické</t>
  </si>
  <si>
    <t>781121011</t>
  </si>
  <si>
    <t>Nátěr penetrační na stěnu</t>
  </si>
  <si>
    <t>781474112</t>
  </si>
  <si>
    <t>Montáž obkladů vnitřních keramických hladkých přes 9 do 12 ks/m2 lepených flexibilním lepidlem</t>
  </si>
  <si>
    <t>m. č. 0.11, 0.12; (2*1,6+2*1,5+2*2,8+2*1,8-3*0,7)*2,0</t>
  </si>
  <si>
    <t>m. č. 0.13, 0.14, 0.15; (2*1,8+2*0,85+4*1,5+2*2,8+2*1,45+2*0,35-2*0,7-3*0,8)*2,0</t>
  </si>
  <si>
    <t xml:space="preserve">m. č. 0.16; (2*1,9+2*0,85-1*0,7)*2,0 
</t>
  </si>
  <si>
    <t>m. č. 1.05, 1.06, 1.07, 1.08, 1.09; (1,75+0,35)*1,5+(1,5+0,4)*1,5+(1,5+0,4)*1,5+(1,3+0,4)*1,5+(1,5+0,4)*1,5</t>
  </si>
  <si>
    <t xml:space="preserve">m. č. 1.10, 1.11; (2*2,1+2*1,5-2*0,8)*2,0+(2*3,25+2*1,6-1*0,8)*2,0 
</t>
  </si>
  <si>
    <t>m. č. 1.12, 1.13, 1.14; (2*2,1+2*1,5-2*0,8)*2,0+(2*3,25+2*1,5-1*0,7-1*0,8)*2,0+(2*1,5+2*1,0-1*0,7)*2,0</t>
  </si>
  <si>
    <t xml:space="preserve">m. č. 1.15; (2*1,5+2*1,0-1*0,7)*2,0 
</t>
  </si>
  <si>
    <t>m. č. 1.16, 1.17; (2*1,5+2*1,5-2*0,7)*2,0+(4*1,5-1*0,7)*2,0</t>
  </si>
  <si>
    <t>m. č. 2.03, 2.04, 2.05, 2.06, 2.07, 2.08 (za linkou), 2.16; (1,8+0,35)*1,5+(1,2*1,5)+(1,8+0,35)*1,5+(1,8+0,35)*1,5+(1,2*1,5)+(2,0+2*0,6)*0,6+(1,8+0,4)*1,5</t>
  </si>
  <si>
    <t xml:space="preserve">m. č. 2.09; (2*2,0+2*2,25-1*0,9)*2,0 
</t>
  </si>
  <si>
    <t xml:space="preserve">m. č. 2.11, 2.12, 2.13; (2*2,1+2*1,5-2*0,8)*2,0+(2*3,25+2*1,6-1*0,8)*2,0+(2*1,0+2*1,5-1*0,7)*2,0 
</t>
  </si>
  <si>
    <t xml:space="preserve">m. č. 2.14, 2.15; (2*1,5+2*1,5-2*0,7)*2,0+(2*1,65+2*1,5-1*0,7)*2,0 
</t>
  </si>
  <si>
    <t xml:space="preserve">m. č. 2.17, 2.18, 2.19; (2*2,1+2*1,5-2*0,8)*2,0+(2*3,25+2*1,5-1*0,7-1*0,8)*2,0+(2*1,5+2*1,0-1*0,7)*2,0 
</t>
  </si>
  <si>
    <t xml:space="preserve">m. č. 2.20, 2.21; (2*1,55+2*1,5-2*0,7)*2,0+(4*1,5-1*0,7)*2,0 
</t>
  </si>
  <si>
    <t>781477111</t>
  </si>
  <si>
    <t>Příplatek k montáži obkladů vnitřních keramických hladkých za plochu do 10 m2</t>
  </si>
  <si>
    <t>781494111</t>
  </si>
  <si>
    <t>Plastové profily rohové lepené flexibilním lepidlem</t>
  </si>
  <si>
    <t xml:space="preserve">m. č. 0.11, 0.12; 2*1,6+2*1,5+2*2,8+3*1,8-3*0,7 
</t>
  </si>
  <si>
    <t>m. č. 0.13, 0.14, 0.15; (2*1,8+3*0,85+4*1,5+2*2,8+2*1,45+2*0,35-2*0,7-3*0,8)+1*2,0</t>
  </si>
  <si>
    <t xml:space="preserve">m. č. 0.16; 2*1,9+2*0,85-1*0,7 
</t>
  </si>
  <si>
    <t xml:space="preserve">m. č. 1.10, 1.11; (2*2,1+2*1,5-2*0,8)+(2*3,25+3*1,6-1*0,8) 
</t>
  </si>
  <si>
    <t xml:space="preserve">m. č. 1.12, 1.13, 1.14; (2*2,1+2*1,5-2*0,8)+(2*3,25+2*1,5-1*0,7-1*0,8)+(2*1,5+3*1,0-1*0,7) 
</t>
  </si>
  <si>
    <t xml:space="preserve">m. č. 1.15; (2*1,5+2*1,0-1*0,7)+1*2,0 
</t>
  </si>
  <si>
    <t>m. č. 1.16, 1.17; (2*1,5+2*1,5-2*0,7)+(4*1,5-1*0,7)</t>
  </si>
  <si>
    <t xml:space="preserve">m. č. 2.09; (2*2,0+2*2,25-1*0,9)+1*2,0 
</t>
  </si>
  <si>
    <t xml:space="preserve">m. č. 2.11, 2.12, 2.13; (2*2,1+2*1,5-2*0,8)+(2*3,25+3*1,6-1*0,8)+(2*1,0+2*1,5-1*0,7)+1*2,0 
</t>
  </si>
  <si>
    <t xml:space="preserve">m. č. 2.14, 2.15; (2*1,5+2*1,5-2*0,7)+1*2,0+(2*1,65+2*1,5-1*0,7) 
</t>
  </si>
  <si>
    <t xml:space="preserve">m. č. 2.17, 2.18, 2.19; (2*2,1+2*1,5-2*0,8)+(2*3,25+2*1,5-1*0,7-1*0,8)+(2*1,5+3*1,0-1*0,7) 
</t>
  </si>
  <si>
    <t xml:space="preserve">m. č. 2.20, 2.21; (2*1,55+2*1,5-2*0,7)+(4*1,5-1*0,7) 
</t>
  </si>
  <si>
    <t>781571131</t>
  </si>
  <si>
    <t>Montáž obkladů ostění šířky do 200 mm lepenými flexibilním lepidlem</t>
  </si>
  <si>
    <t>m. č. 2.09; 1*2,0</t>
  </si>
  <si>
    <t>781674112</t>
  </si>
  <si>
    <t>Montáž obkladů parapetů š přes 100 do 150 mm z dlaždic keramických lepených flexibilním lepidlem</t>
  </si>
  <si>
    <t>m. č. 0.12, 0.15; 1,8+0,85</t>
  </si>
  <si>
    <t>m. č. 1.11, 1.14; 1,6+1,0</t>
  </si>
  <si>
    <t>m. č. 2.12, 2.19; 1,6+1,0</t>
  </si>
  <si>
    <t>998781102</t>
  </si>
  <si>
    <t>Přesun hmot tonážní pro obklady keramické v objektech v přes 6 do 12 m</t>
  </si>
  <si>
    <t>X.59761035.</t>
  </si>
  <si>
    <t>obkládačky keramické - dle výběru investora</t>
  </si>
  <si>
    <t>plochy - dle pol. č. 781174112; 324,545*1,05</t>
  </si>
  <si>
    <t>parapety, ostění; ((1,8+0,9)*0,15)*1,1+((1,6+1,0)*0,15)*1,1+((1,6+1,0)*0,15)*1,1</t>
  </si>
  <si>
    <t>(1*(0,15*2,0))*1,1</t>
  </si>
  <si>
    <t>ZŠ M. TŘEBOVÁ/SO 01.1/783</t>
  </si>
  <si>
    <t>783: Nátěry</t>
  </si>
  <si>
    <t>783314101</t>
  </si>
  <si>
    <t>Základní jednonásobný syntetický nátěr zámečnických konstrukcí</t>
  </si>
  <si>
    <t>ocel. zárubně; 43*1,4+2*1,6</t>
  </si>
  <si>
    <t>783317101</t>
  </si>
  <si>
    <t>Krycí jednonásobný syntetický standardní nátěr zámečnických konstrukcí</t>
  </si>
  <si>
    <t>ocel. zárubně - 2x nátěr; (43*1,4+2*1,6)*2</t>
  </si>
  <si>
    <t>783933151</t>
  </si>
  <si>
    <t>Penetrační epoxidový nátěr hladkých betonových podlah</t>
  </si>
  <si>
    <t>783937161</t>
  </si>
  <si>
    <t>Krycí dvojnásobný epoxidový vodou ředitelný nátěr betonové podlahy</t>
  </si>
  <si>
    <t>dno a stěny (do v. 1,15 m) výtahové šachty; 2,1*1,5+(2*2,1+2*1,5)*1,15</t>
  </si>
  <si>
    <t>ZŠ M. TŘEBOVÁ/SO 01.1/784</t>
  </si>
  <si>
    <t>784: Malby</t>
  </si>
  <si>
    <t>763121714</t>
  </si>
  <si>
    <t>SDK stěna předsazená základní penetrační nátěr</t>
  </si>
  <si>
    <t xml:space="preserve">1. np - m. č. 1.09, 1.15; (0,45+0,4)*3,0+(0,6+0,4)*0,6 
</t>
  </si>
  <si>
    <t xml:space="preserve">2. np - m. č. 2.13, 2.14; (0,45+0,4)*0,6+(0,6+0,4)*0,6 
</t>
  </si>
  <si>
    <t>akust. předstěny; 154,0</t>
  </si>
  <si>
    <t>763131714</t>
  </si>
  <si>
    <t>SDK podhled základní penetrační nátěr</t>
  </si>
  <si>
    <t>4,3+6,1+3,4+5,4+2,4+2,5+3,4+4,9+1,6+2,4+2,5</t>
  </si>
  <si>
    <t>784111011</t>
  </si>
  <si>
    <t>Obroušení podkladu omítnutého v místnostech v do 3,80 m</t>
  </si>
  <si>
    <t>111,9+1318,663+1145,824+74,88</t>
  </si>
  <si>
    <t>784181101</t>
  </si>
  <si>
    <t>Základní akrylátová jednonásobná bezbarvá penetrace podkladu v místnostech v do 3,80 m</t>
  </si>
  <si>
    <t>2555,58-(4,36+38,9)</t>
  </si>
  <si>
    <t>784211101</t>
  </si>
  <si>
    <t>Dvojnásobné bílé malby ze směsí za mokra výborně oděruvzdorných v místnostech v do 3,80 m</t>
  </si>
  <si>
    <t xml:space="preserve">m. č. 01A, 01B; (2*21,0+2*4,5)*3,0+2*(1,75*2,6) 
</t>
  </si>
  <si>
    <t xml:space="preserve">m. č. 0.03; (2*2,25+2*1,35)*3,0+3,1 
</t>
  </si>
  <si>
    <t>m. č. 0.04 (výtahová šachta); (2*2,1+2*1,5)*11,15+3,2</t>
  </si>
  <si>
    <t xml:space="preserve"> -- 
</t>
  </si>
  <si>
    <t>m. č. 0.08; (2*3,6+2*2,8)*3,0+10,2</t>
  </si>
  <si>
    <t>m. č. 0.11, 0.12 – nad obkladem; (2*1,6+2*1,5+2*2,8+2*1,8)*0,6+(2,9+4,7)</t>
  </si>
  <si>
    <t xml:space="preserve">m. č. 0.13, 0.14, 0.15 – nad obkladem; (2*1,8+2*0,85+4*1,5+2*2,8+2*1,45)*0,6 
</t>
  </si>
  <si>
    <t xml:space="preserve">m. č. 0.16 – nad obkladem; (2*1,6+2*0,85)*0,7 
</t>
  </si>
  <si>
    <t xml:space="preserve">m. č. 0.22, 0.23, 0.23A; (2*3,0+2*2,4)*3,0+(2*5,3+2*8,0)*2,7+(2*2,25+2*2,6)*27+(8,8+39,8) 
</t>
  </si>
  <si>
    <t xml:space="preserve">m. č. 1.02, 1.03; (2*35,35+2*11,6)*3,0-(2*22,1+2,1+6*0,8)*0,3+(2*5,0)*2,6-1*(4,4*2,7-4,0) 
</t>
  </si>
  <si>
    <t>m. č. 1.05; (2*9,9+2*6,55+4*0,35)*3,0-1*(5,3*1,8-4,0)</t>
  </si>
  <si>
    <t>m. č. 1.06; (2*6,9+2*7,65)*3,0-1*(6,0*1,8-4,0)</t>
  </si>
  <si>
    <t>m. č. 1.07; (2*6,9+2*7,65)*3,0-1*(6,0*1,8-4,0)</t>
  </si>
  <si>
    <t xml:space="preserve">m. č. 1.08; (2*6,9+2*7,65)*3,0-1*(6,0*1,8-4,0) 
</t>
  </si>
  <si>
    <t xml:space="preserve">m. č. 1.09; (2*8,05+2*8,5)*3,0 
</t>
  </si>
  <si>
    <t xml:space="preserve">m. č. 1.10, 1.11 – nad obkladem; (2*2,1+2*1,5)*0,6+(2*3,25+2*1,6)*0,6+(3,3+5,3) 
</t>
  </si>
  <si>
    <t xml:space="preserve">m. č. 1.12, 1.13, 1.14 – nad obkladem; (2*2,1+2*1,5)*0,6+(2*3,25+2*1,5)*0,6+(2*1,5+2*1,0)*0,6+(3,3+4,9+1,6) 
</t>
  </si>
  <si>
    <t>m. č. 1.15 – nad obkladem; (2*1,5+2*1,0)*0,6+1,6</t>
  </si>
  <si>
    <t xml:space="preserve">m. č. 1.16, 1.17 – nad obkladem; (4*1,5)*0,6+(4*1,5)*0,6+(2,5+2,3)  
</t>
  </si>
  <si>
    <t>m. č. 1.19; (2*7,0+2*7,12)*3,0</t>
  </si>
  <si>
    <t>m. č. 1.20; (2*1,65+2*2,02)*3,0</t>
  </si>
  <si>
    <t xml:space="preserve">m. č. 2.01, 2.10; (2*35,35+2*7,15)*3,0+(2*5,0)*2,6-1*(4,4*2,7-4,0) 
</t>
  </si>
  <si>
    <t>m. č. 2.03; (2*9,9+2*6,55+2*0,3)*3,0</t>
  </si>
  <si>
    <t>m. č. 2.04; (2*2,8+2*7,65)*3,0+21,5</t>
  </si>
  <si>
    <t xml:space="preserve">m. č. 2.05; (2*6,9+2*7,65+2*0,4)*3,0-1*(3,35*1,8-4,0) 
</t>
  </si>
  <si>
    <t xml:space="preserve">m. č. 2.06; (2*6,9+2*7,65+2*0,4)*3,0-1*(3,35*1,8-4,0) 
</t>
  </si>
  <si>
    <t xml:space="preserve">m. č. 2.07, 2.08; (2*3,95+2*7,65+2*0,5+2*1,1)*3,0-1*(3,3*1,8-4,0)+22,7 
</t>
  </si>
  <si>
    <t xml:space="preserve">m. č. 2.09 – nad obkladem; (2*2,0+2*2,15)*0,6+4,3 
</t>
  </si>
  <si>
    <t xml:space="preserve">m. č. 2.11, 2.12, 2.13 – nad obkladem; (2*2,1+2*1,5)*0,6+(2*3,25+2*1,6)*0,6+(2*1,5+2*1,0)*0,6+(3,4+5,4+1,6) 
</t>
  </si>
  <si>
    <t>m. č. 2.14, 2.15 – nad obkladem; (4*1,5)*0,6+(2*1,55+2*1,5)*0,6+(2,4+2,5)</t>
  </si>
  <si>
    <t xml:space="preserve">m. č. 2.16; (2*8,05+2*6,8)*3,0 
</t>
  </si>
  <si>
    <t xml:space="preserve">m. č. 2.17, 2.18, 2.19 – nad obkladem; (2*2,1+2*1,5)*0,6+(2*3,25+2*1,5)*0,6+(2*1,5+2*1,0)*0,6+(3,4+4,9+1,6) 
</t>
  </si>
  <si>
    <t xml:space="preserve">m. č. 2.20, 2.21 – nad obkladem; (2*1,55+2*1,5)*0,6+(4*1,5)*0,6+(2,4+2,5) 
</t>
  </si>
  <si>
    <t>ZŠ M. TŘEBOVÁ/SO 01.1/786</t>
  </si>
  <si>
    <t>786: Stínění a čalounické úpravy</t>
  </si>
  <si>
    <t>786626121</t>
  </si>
  <si>
    <t>Montáž lamelové žaluzie vnitřní nebo do oken dvojitých kovových</t>
  </si>
  <si>
    <t>1. pp; 1*(1,3*1,0)+2*(1,3*1,5)</t>
  </si>
  <si>
    <t>1. np; 4*(1,5*1,8)+3*(6,0*1,8)+1*(5,3*1,8)+4*(1,8*1,8)+3*(0,7*1,8)+2*(0,75*1,8)</t>
  </si>
  <si>
    <t>2. np; 4*(0,75*1,8)+1*(0,8*0,35)+7*(0,7*1,8)</t>
  </si>
  <si>
    <t>998786102</t>
  </si>
  <si>
    <t>Přesun hmot tonážní pro stínění a čalounické úpravy v objektech v přes 6 do 12 m</t>
  </si>
  <si>
    <t>X.78601.ROL.01</t>
  </si>
  <si>
    <t>Roleta interiérová látková, el. ovládání, okno rozměru 1500 x 1800 mm, typ a barva dle výběru investora, kompletní D+M</t>
  </si>
  <si>
    <t>X.78601S.01</t>
  </si>
  <si>
    <t>Montáž vnější sítě proti hmyzu</t>
  </si>
  <si>
    <t>XSP.78601S.01</t>
  </si>
  <si>
    <t>Vnější síť proti hmyzu, AL rám</t>
  </si>
  <si>
    <t>1. np; 5*(0,75*1,8)+5*(0,7*1,8)+1*(0,75*1,8)+3*(0,7*1,8)+2*(0,75*1,8)+2*(1,2*0,8)</t>
  </si>
  <si>
    <t>(5,2+22,8+14,5)*0,1</t>
  </si>
  <si>
    <t>XSP.78601ŽAL01</t>
  </si>
  <si>
    <t>Žaluzie interiérová Al, typ a barva dle výběru investora</t>
  </si>
  <si>
    <t>dle pol. č. 786626121; 91,88*1,1</t>
  </si>
  <si>
    <t>ZŠ M. TŘEBOVÁ/SO 01.1/V01</t>
  </si>
  <si>
    <t>V01: Průzkumné, geodetické a projektové práce</t>
  </si>
  <si>
    <t>ON</t>
  </si>
  <si>
    <t>013294000</t>
  </si>
  <si>
    <t>Ostatní dokumentace (výrobní dokumentace ŽB prvků - stropy, schody + OK</t>
  </si>
  <si>
    <t>ZŠ M. TŘEBOVÁ/SO 01.2</t>
  </si>
  <si>
    <t>SO 01.2: Venkovní úpravy</t>
  </si>
  <si>
    <t>ZŠ M. TŘEBOVÁ/SO 01.2/001</t>
  </si>
  <si>
    <t>113106121</t>
  </si>
  <si>
    <t>Rozebrání dlažeb z betonových nebo kamenných dlaždic komunikací pro pěší ručně</t>
  </si>
  <si>
    <t>113107182</t>
  </si>
  <si>
    <t>Odstranění podkladu živičného tl přes 50 do 100 mm strojně pl přes 50 do 200 m2</t>
  </si>
  <si>
    <t>122251102</t>
  </si>
  <si>
    <t>Odkopávky a prokopávky nezapažené v hornině třídy těžitelnosti I skupiny 3 objem do 50 m3 strojně</t>
  </si>
  <si>
    <t>75,0*0,35</t>
  </si>
  <si>
    <t>dle pol. č. 162751117 - celkem 30 km; 26,25*29</t>
  </si>
  <si>
    <t>167103101</t>
  </si>
  <si>
    <t>Nakládání výkopku ze zemin schopných zúrodnění</t>
  </si>
  <si>
    <t>ornice; (185,0*0,15)*1,05</t>
  </si>
  <si>
    <t>dle pol. č. 162751117; 26,25*1,7</t>
  </si>
  <si>
    <t>181006112</t>
  </si>
  <si>
    <t>Rozprostření zemint l vrstvy do 0,15 m schopných zúrodnění v rovině a sklonu do 1:5</t>
  </si>
  <si>
    <t>181411131</t>
  </si>
  <si>
    <t>Založení parkového trávníku výsevem pl do 1000 m2 v rovině a ve svahu do 1:5</t>
  </si>
  <si>
    <t>zpevněné plochy; 75,0+245</t>
  </si>
  <si>
    <t>919735112</t>
  </si>
  <si>
    <t>Řezání stávajícího živičného krytu hl přes 50 do 100 mm</t>
  </si>
  <si>
    <t>00572410</t>
  </si>
  <si>
    <t>osivo směs travní parková</t>
  </si>
  <si>
    <t>dle pol. č. 181411121 - 33 g / m2; (185,0*1,05)*0,033</t>
  </si>
  <si>
    <t>10364101</t>
  </si>
  <si>
    <t>zemina pro terénní úpravy -  ornice</t>
  </si>
  <si>
    <t>(185,0*0,15)*1,7</t>
  </si>
  <si>
    <t>ZŠ M. TŘEBOVÁ/SO 01.2/003</t>
  </si>
  <si>
    <t>632451034</t>
  </si>
  <si>
    <t>Vyrovnávací potěr tl přes 40 do 50 mm z MC 15 provedený v ploše</t>
  </si>
  <si>
    <t>na stáv. zdi pod oplechování; 50,0</t>
  </si>
  <si>
    <t>ZŠ M. TŘEBOVÁ/SO 01.2/005</t>
  </si>
  <si>
    <t>005: Komunikace pozemní</t>
  </si>
  <si>
    <t>564831111</t>
  </si>
  <si>
    <t>Podklad ze štěrkodrtě ŠD tl 100 mm</t>
  </si>
  <si>
    <t>sjezd  do 1. pp; 5,5*7,0</t>
  </si>
  <si>
    <t>564861111</t>
  </si>
  <si>
    <t>Podklad ze štěrkodrtě ŠD tl 200 mm</t>
  </si>
  <si>
    <t>564871116</t>
  </si>
  <si>
    <t>Podklad ze štěrkodrtě ŠD tl. 300 mm</t>
  </si>
  <si>
    <t xml:space="preserve">sjezd  do 1. pp; 5,5*7,0 
</t>
  </si>
  <si>
    <t>ostatní zpevněné plochy; 140,0+(105,0-38,5)</t>
  </si>
  <si>
    <t>565155111</t>
  </si>
  <si>
    <t>Asfaltový beton vrstva podkladní ACP 16 (obalované kamenivo OKS) tl 70 mm š do 3 m</t>
  </si>
  <si>
    <t>567122112</t>
  </si>
  <si>
    <t>Podklad ze směsi stmelené cementem SC C 8/10 (KSC I) tl 130 mm</t>
  </si>
  <si>
    <t>573231111</t>
  </si>
  <si>
    <t>Postřik živičný spojovací ze silniční emulze v množství 0,70 kg/m2</t>
  </si>
  <si>
    <t>577144111</t>
  </si>
  <si>
    <t>Asfaltový beton vrstva obrusná ACO 11 (ABS) tř. I tl 50 mm š do 3 m z nemodifikovaného asfaltu</t>
  </si>
  <si>
    <t>596212212</t>
  </si>
  <si>
    <t>Kladení zámkové dlažby pozemních komunikací tl 80 mm skupiny A pl přes 100 do 300 m2</t>
  </si>
  <si>
    <t>140,0</t>
  </si>
  <si>
    <t>105,0-38,5</t>
  </si>
  <si>
    <t>637211122</t>
  </si>
  <si>
    <t>Okapový chodník z betonových dlaždic tl 60 mm kladených do písku se zalitím spár MC</t>
  </si>
  <si>
    <t>76,0*0,5</t>
  </si>
  <si>
    <t>59245213</t>
  </si>
  <si>
    <t>dlažba zámková tvaru I 196x161x80mm přírodní</t>
  </si>
  <si>
    <t>245,0*1,02</t>
  </si>
  <si>
    <t>ZŠ M. TŘEBOVÁ/SO 01.2/094</t>
  </si>
  <si>
    <t>úpravy na vrchu ohradní zdi; 50,0*5,5</t>
  </si>
  <si>
    <t>275,0*15,0</t>
  </si>
  <si>
    <t>ZŠ M. TŘEBOVÁ/SO 01.2/096</t>
  </si>
  <si>
    <t>962022391</t>
  </si>
  <si>
    <t>Bourání zdiva nadzákladového kamenného na MV nebo MVC přes 1 m3</t>
  </si>
  <si>
    <t>962032231</t>
  </si>
  <si>
    <t>Bourání zdiva z cihel pálených nebo vápenopískových na MV nebo MVC přes 1 m3</t>
  </si>
  <si>
    <t>962032241</t>
  </si>
  <si>
    <t>Bourání zdiva z cihel pálených nebo vápenopískových na MC přes 1 m3</t>
  </si>
  <si>
    <t>kce schodiště v m. č. 1.19 (původně dvorek); ((1,2*1,0)/2+0,6*1,2)*1,5</t>
  </si>
  <si>
    <t>962042320</t>
  </si>
  <si>
    <t>Bourání zdiva nadzákladového z betonu prostého do 1 m3</t>
  </si>
  <si>
    <t xml:space="preserve">sokl pod oplocením; 11,0*(0,15*0,5) 
</t>
  </si>
  <si>
    <t>963042819</t>
  </si>
  <si>
    <t>Bourání schodišťových stupňů betonových zhotovených na místě</t>
  </si>
  <si>
    <t>10*1,3</t>
  </si>
  <si>
    <t>m. č. 1.19 (původně dvorek); 5*1,5</t>
  </si>
  <si>
    <t>965042241</t>
  </si>
  <si>
    <t>Bourání podkladů pod dlažby nebo mazanin betonových nebo z litého asfaltu tl přes 100 mm pl přes 4 m2</t>
  </si>
  <si>
    <t>140,0*0,2</t>
  </si>
  <si>
    <t>3,5</t>
  </si>
  <si>
    <t>965049112</t>
  </si>
  <si>
    <t>Příplatek k bourání betonových mazanin za bourání mazanin se svařovanou sítí tl přes 100 mm</t>
  </si>
  <si>
    <t>966072811</t>
  </si>
  <si>
    <t>Rozebrání rámového oplocení na ocelové sloupky v přes 1 do 2 m</t>
  </si>
  <si>
    <t>vč. branky; 11,0</t>
  </si>
  <si>
    <t>X.096011.05</t>
  </si>
  <si>
    <t>Odstranění brány dl. 7,0 m</t>
  </si>
  <si>
    <t>X.096011.06</t>
  </si>
  <si>
    <t>Demontáž zábradlí dl. 18 m</t>
  </si>
  <si>
    <t>ZŠ M. TŘEBOVÁ/SO 01.2/098</t>
  </si>
  <si>
    <t>dle pol. č. 997013501 - celkem 30 km; 160,31*29</t>
  </si>
  <si>
    <t>997013601</t>
  </si>
  <si>
    <t>Poplatek za uložení na skládce (skládkovné) stavebního odpadu betonového kód odpadu 17 01 01</t>
  </si>
  <si>
    <t xml:space="preserve">dle dem. hmotností v jednotlivých položkách; 8,925+45,0+1,815+1,435+(69,3+0,812) 
</t>
  </si>
  <si>
    <t xml:space="preserve">dle dem. hmotností v jednotlivých položkách; 11,88+3,861 
</t>
  </si>
  <si>
    <t>997013645</t>
  </si>
  <si>
    <t>Poplatek za uložení na skládce (skládkovné) odpadu asfaltového bez dehtu kód odpadu 17 03 02</t>
  </si>
  <si>
    <t>dle dem. hmotností v jednotlivých položkách; 16,5</t>
  </si>
  <si>
    <t>ZŠ M. TŘEBOVÁ/SO 01.2/099</t>
  </si>
  <si>
    <t>998223011</t>
  </si>
  <si>
    <t>Přesun hmot pro pozemní komunikace s krytem dlážděným</t>
  </si>
  <si>
    <t>ZŠ M. TŘEBOVÁ/SO 01.2/764</t>
  </si>
  <si>
    <t>764214611</t>
  </si>
  <si>
    <t>Oplechování horních ploch a atik bez rohů z Pz s povrch úpravou mechanicky kotvené rš přes 800 mm</t>
  </si>
  <si>
    <t>oplechování na stáv. zdi; 50,0</t>
  </si>
  <si>
    <t>998764101</t>
  </si>
  <si>
    <t>Přesun hmot tonážní pro konstrukce klempířské v objektech v do 6 m</t>
  </si>
  <si>
    <t>ZŠ M. TŘEBOVÁ/SO 01.5</t>
  </si>
  <si>
    <t>SO 01.5: Vedlejší a ostatní náklady</t>
  </si>
  <si>
    <t>ZŠ M. TŘEBOVÁ/SO 01.5/V01</t>
  </si>
  <si>
    <t>X.00110.05</t>
  </si>
  <si>
    <t>Zajištění průzkumů, zkoušek, atestů, sond a revizí</t>
  </si>
  <si>
    <t>01150301X</t>
  </si>
  <si>
    <t>Stavební průzkum - vytyčení a ochrana stávajících inž. sítí</t>
  </si>
  <si>
    <t>012103000</t>
  </si>
  <si>
    <t>Geodetické práce před výstavbou</t>
  </si>
  <si>
    <t>012303000</t>
  </si>
  <si>
    <t>Geodetické práce po výstavbě</t>
  </si>
  <si>
    <t>0130020.01</t>
  </si>
  <si>
    <t>Projektové práce - vypracování realizační dokumentace</t>
  </si>
  <si>
    <t>0130020.02</t>
  </si>
  <si>
    <t>Projektové práce - vypracování dokumentace skutečného provedení stavby</t>
  </si>
  <si>
    <t>ZŠ M. TŘEBOVÁ/SO 01.5/V03</t>
  </si>
  <si>
    <t>V03: Zařízení staveniště</t>
  </si>
  <si>
    <t>030001000</t>
  </si>
  <si>
    <t>Vybudování, provoz, údržba a odstranění zařízení staveniště</t>
  </si>
  <si>
    <t>ZŠ M. TŘEBOVÁ/SO 01.5/V04</t>
  </si>
  <si>
    <t>V04: Inženýrská činnost</t>
  </si>
  <si>
    <t>041403000</t>
  </si>
  <si>
    <t>Koordinátor BOZP na staveništi</t>
  </si>
  <si>
    <t>045002000</t>
  </si>
  <si>
    <t>Koordinační, kompletační a inženýrská činnost</t>
  </si>
  <si>
    <t>ZŠ M. TŘEBOVÁ/SO 01.5/V07</t>
  </si>
  <si>
    <t>V07: Provozní vlivy</t>
  </si>
  <si>
    <t>070001000</t>
  </si>
  <si>
    <t>Provozní vlivy</t>
  </si>
  <si>
    <t>MORAVSKÁ TŘEBOVÁ - PŘÍSTAVBA K ZŠ KOSTELNÍ NÁMĚSTÍ</t>
  </si>
  <si>
    <t>REKAPITULACE</t>
  </si>
  <si>
    <t>Soupis prací, ocenění stavebního dílu</t>
  </si>
  <si>
    <t>CELKEM</t>
  </si>
  <si>
    <t>UZNATELNÉ</t>
  </si>
  <si>
    <t>NEUZNATELNÉ</t>
  </si>
  <si>
    <t>D.1</t>
  </si>
  <si>
    <t>SO 01 - PŘÍSTAVBA ZŠ</t>
  </si>
  <si>
    <t>D.1.1</t>
  </si>
  <si>
    <t>Architektonicko stavební řešení</t>
  </si>
  <si>
    <t>D.1.1.1a</t>
  </si>
  <si>
    <t>Přístavba učebny, jídelna</t>
  </si>
  <si>
    <t>D.1.1.1b</t>
  </si>
  <si>
    <t>Přístavba tělocvična</t>
  </si>
  <si>
    <t>D.1.1.2</t>
  </si>
  <si>
    <t>Venkovní úpravy</t>
  </si>
  <si>
    <t>D.1.4</t>
  </si>
  <si>
    <t>Technika prostředí staveb</t>
  </si>
  <si>
    <t>D.1.4.1a</t>
  </si>
  <si>
    <t>Světelné a silnoproudé rozvody - učebny, jídelna</t>
  </si>
  <si>
    <t>D.1.4.1b</t>
  </si>
  <si>
    <t>Světelné a silnoproudé rozvody - tělocvična</t>
  </si>
  <si>
    <t>D.1.4.2</t>
  </si>
  <si>
    <t>Vnější ochrana před bleskem</t>
  </si>
  <si>
    <t>D.1.4.3</t>
  </si>
  <si>
    <t>Slaboproudé rozvody</t>
  </si>
  <si>
    <t>D.1.4.4a</t>
  </si>
  <si>
    <t>Větrání, vzduchotechnika - učebny, jídelna</t>
  </si>
  <si>
    <t>D.1.4.4b</t>
  </si>
  <si>
    <t>Větrání, vzduchotechnika - tělocvična</t>
  </si>
  <si>
    <t>D.1.4.5a</t>
  </si>
  <si>
    <t>Zdravotně technické instalace - učebny, jídelna</t>
  </si>
  <si>
    <t>D.1.4.5b</t>
  </si>
  <si>
    <t>Zdravotně technické instalace - tělocvična</t>
  </si>
  <si>
    <t>D.1.4.6a</t>
  </si>
  <si>
    <t>Ústřední vytápění - učebny, jídelna</t>
  </si>
  <si>
    <t>D.1.4.6b</t>
  </si>
  <si>
    <t>Ústřední vytápění - tělocvična</t>
  </si>
  <si>
    <t>D.1.4.8</t>
  </si>
  <si>
    <t>Odběrná plynová zařízení</t>
  </si>
  <si>
    <t>D.3</t>
  </si>
  <si>
    <t>SO 03_KANALIZAČNÍ PŘÍPOJKA</t>
  </si>
  <si>
    <t>D.4</t>
  </si>
  <si>
    <t>SO 04_PŘELOŽKA VODOVODU, PŘÍPOJKY</t>
  </si>
  <si>
    <t>VEDLEJŠÍ A OSTATNÍ NÁKLADY</t>
  </si>
  <si>
    <t>Součet bez DPH</t>
  </si>
  <si>
    <t>DPH 21%</t>
  </si>
  <si>
    <t>Celkový součet nákladů vč. DPH</t>
  </si>
  <si>
    <t>POZNÁMKY:</t>
  </si>
  <si>
    <r>
      <rPr>
        <b/>
        <sz val="12"/>
        <rFont val="Arial CE"/>
        <family val="2"/>
        <charset val="238"/>
      </rPr>
      <t>Cenová soustava:</t>
    </r>
    <r>
      <rPr>
        <sz val="12"/>
        <rFont val="Arial CE"/>
        <family val="2"/>
        <charset val="238"/>
      </rPr>
      <t xml:space="preserve"> 
Použita je cenová soustava ÚRS  PRAHA a.s., software euroCALC 3 – CALLIDA s.r.o. (položky osmi a devítimístné číselníky).
Cenová soustava je doplněna o předběžné ceny - "vlastní kalkulaci" (položky s pokráceným číselným kódem nebo položky s označením X).
Soupis prací a výkaz výměr je vyhotoven na základě projektové dokumentace, vyhotovené firmou Optima spol. s r. o. Vysoké Mýto. 
Elektronický výstup soupisu prací a výkazu výměr je proveden do otevřeného formátu *xls.
</t>
    </r>
    <r>
      <rPr>
        <b/>
        <sz val="12"/>
        <rFont val="Arial CE"/>
        <family val="2"/>
        <charset val="238"/>
      </rPr>
      <t xml:space="preserve">Poznámka k soupisu prací:
</t>
    </r>
    <r>
      <rPr>
        <sz val="12"/>
        <rFont val="Arial CE"/>
        <family val="2"/>
        <charset val="238"/>
      </rPr>
      <t>Ceny za měrnou jednotku všech položek použité z cenové soustavy i položek "vlastní kalkulace" budou při ocenění VZ zhotovitelem obsahovat náklady na veškerý potřebný spojovací materiál, nástroje, nářadí, pomocný materiál i stavební přípomocné práce, případně pomocné konstrukce a lešení (pokud není přímo uvedeno položkou).  
 Veškeré výměry uváděných měrných jednotek dodávky materiálů, případně stavební práce jsou uvedeny bez ztratného, v čisté výměře - pokud ztratné není v rozpočtu přímo uvedeno. V případě, že příslušné ztratné není přímo uvedeno, je nutné jej promítnout při ocenění VZ zhotovitelem do ceny za měrnou jednotku materiálu nebo do stavebních prácí.
 Výměry jsou počítány dle pokynů v úvodní části katalogů popisů a směrných cen cenové soustavy dle zařazení v soupisu prací. Výměry předběžných cen (X- položek) vychází z charakteru práce a zařazení dle třídníků stavebních konstrukcí a prací (TSKP) obdobných stavebních prací.   
Podkladem pro vytvoření ceny je projektová dokumentace uvedená výše, případně doplnění o informace, zhotovitelem vyžádané na zadavateli, investorovi, projektantovi při oceňování VZ.
Zhotovitel výkazu výměr upozorňuje, že případní navržení výrobci, případně dodavatelé materiálu jsou specifikováni pouze jako příklad standardu. Zhotovitel má možnost použít výrobky od jakéhokoliv dodavatele se srovnatelnými technickými parametry.                                                                                                                                                                                      Všechny předepsané položky slepého rozpočtu budou oceněny v zadaném členění a v zadané výši.</t>
    </r>
  </si>
  <si>
    <t>Alter. kód</t>
  </si>
  <si>
    <t>Ztratné</t>
  </si>
  <si>
    <t>Jedn. cena</t>
  </si>
  <si>
    <t>Komentář</t>
  </si>
  <si>
    <t>SO 01.a: Přístavba ZŠ - SSR - UZNATELNÉ NÁKLADY</t>
  </si>
  <si>
    <t>_</t>
  </si>
  <si>
    <t>740: Silnoproud</t>
  </si>
  <si>
    <t>##T2##N_Catalog_catGUID</t>
  </si>
  <si>
    <t>##T2##PRO_ITEM_catID</t>
  </si>
  <si>
    <t>##T2##PRO_ITEM_iteCode</t>
  </si>
  <si>
    <t>##T2##PRO_ITEM_szvCode</t>
  </si>
  <si>
    <t>##T2##PRO_ITEM_tevCode</t>
  </si>
  <si>
    <t>34111005</t>
  </si>
  <si>
    <t>kabel instalační jádro Cu plné izolace PVC plášť PVC 450/750V (CYKY) 2x1,5mm2</t>
  </si>
  <si>
    <t>SO 01.a</t>
  </si>
  <si>
    <t>740</t>
  </si>
  <si>
    <t>34111030</t>
  </si>
  <si>
    <t>kabel instalační jádro Cu plné izolace PVC plášť PVC 450/750V (CYKY) 3x1,5mm2</t>
  </si>
  <si>
    <t>34111036</t>
  </si>
  <si>
    <t>kabel instalační jádro Cu plné izolace PVC plášť PVC 450/750V (CYKY) 3x2,5mm2</t>
  </si>
  <si>
    <t>34111090</t>
  </si>
  <si>
    <t>kabel instalační jádro Cu plné izolace PVC plášť PVC 450/750V (CYKY) 5x1,5mm2</t>
  </si>
  <si>
    <t>34111094</t>
  </si>
  <si>
    <t>kabel instalační jádro Cu plné izolace PVC plášť PVC 450/750V (CYKY) 5x2,5mm2</t>
  </si>
  <si>
    <t>34111100</t>
  </si>
  <si>
    <t>kabel instalační jádro Cu plné izolace PVC plášť PVC 450/750V (CYKY) 5x6mm2</t>
  </si>
  <si>
    <t>34111649</t>
  </si>
  <si>
    <t>kabel silový jádro Cu izolace PVC plášť PVC 0,6/1kV (1-CYKY) 3x95+50mm2</t>
  </si>
  <si>
    <t>34113034</t>
  </si>
  <si>
    <t>kabel instalační jádro Cu plné izolace PVC plášť PVC 450/750V (CYKY) 5x10mm2</t>
  </si>
  <si>
    <t>34121048</t>
  </si>
  <si>
    <t>Kabel sdělovací s Cu jádrem SYKFY 5x2x0,5 mm</t>
  </si>
  <si>
    <t>34121048x</t>
  </si>
  <si>
    <t>Kabel sdělovací s Cu jádrem SYKFY 2x2x0,5 mm</t>
  </si>
  <si>
    <t>34121550</t>
  </si>
  <si>
    <t>Kabel sdělovací JYTY Al laminovanou fólií 2x1 mm</t>
  </si>
  <si>
    <t>34121550x</t>
  </si>
  <si>
    <t>Kabel JQTQ  2x1 mm2 - k ovladači vnitřních jednotek chlazení</t>
  </si>
  <si>
    <t>34140842</t>
  </si>
  <si>
    <t>vodič propojovací jádro Cu lanované izolace PVC 450/750V (H07V-R) 1x4mm2</t>
  </si>
  <si>
    <t>34140844</t>
  </si>
  <si>
    <t>vodič propojovací jádro Cu lanované izolace PVC 450/750V (H07V-R) 1x6mm2</t>
  </si>
  <si>
    <t>34140846</t>
  </si>
  <si>
    <t>vodič propojovací jádro Cu lanované izolace PVC 450/750V (H07V-R) 1x10mm2</t>
  </si>
  <si>
    <t>34140851</t>
  </si>
  <si>
    <t>vodič propojovací jádro Cu lanované izolace PVC 450/750V (H07V-R) 1x35mm2</t>
  </si>
  <si>
    <t>34535000</t>
  </si>
  <si>
    <t>spínač jednopólový, řazení 1</t>
  </si>
  <si>
    <t>34535002</t>
  </si>
  <si>
    <t>přepínač sériový, řazení 5</t>
  </si>
  <si>
    <t>34535003</t>
  </si>
  <si>
    <t>přepínač střídavý, řazení 6</t>
  </si>
  <si>
    <t>34535004</t>
  </si>
  <si>
    <t>přepínač křížový, řazení 7</t>
  </si>
  <si>
    <t>34535008</t>
  </si>
  <si>
    <t>ovládač zapínací, řazení 1/0</t>
  </si>
  <si>
    <t>34535011</t>
  </si>
  <si>
    <t>rámeček jednonásobný (s těsnicí manžetou), IP44</t>
  </si>
  <si>
    <t>34535025</t>
  </si>
  <si>
    <t>přístroj spínače zápustného jednopólového, s krytem, řazení 1, s drápky, IP44, šroubové svorky</t>
  </si>
  <si>
    <t>34535040</t>
  </si>
  <si>
    <t>přepínač zápustný střídavý, řazení 6, IP44, šroubové svorky</t>
  </si>
  <si>
    <t>34535083</t>
  </si>
  <si>
    <t>ovládač nástěnný žaluziový jednopólový (řazení 1/0+1/0 s blokováním), IP54 , bezšroubové svorky</t>
  </si>
  <si>
    <t>34555202</t>
  </si>
  <si>
    <t>zásuvka zápustná jednonásobná chráněná, šroubové svorky</t>
  </si>
  <si>
    <t>34555204</t>
  </si>
  <si>
    <t>zásuvka zápustná jednonásobná, s optickou přepěťovou ochranou, šroubové svorky</t>
  </si>
  <si>
    <t>34555230</t>
  </si>
  <si>
    <t>zásuvka zápustná jednonásobná s clonkami, víčkem, rámečkem, s drápky, IP44, šroubové svorky</t>
  </si>
  <si>
    <t>34571074</t>
  </si>
  <si>
    <t>trubka elektroinstalační ohebná z PVC (EN) 2332</t>
  </si>
  <si>
    <t>40</t>
  </si>
  <si>
    <t>do betonu</t>
  </si>
  <si>
    <t>34571076</t>
  </si>
  <si>
    <t>trubka elektroinstalační ohebná z PVC (EN) 2350</t>
  </si>
  <si>
    <t>34571354</t>
  </si>
  <si>
    <t>trubka elektroinstalační ohebná dvouplášťová korugovaná (chránička) D 75/90mm, HDPE+LDPE</t>
  </si>
  <si>
    <t>34571451</t>
  </si>
  <si>
    <t>krabice pod omítku PVC přístrojová kruhová D 70mm hluboká</t>
  </si>
  <si>
    <t>34571521</t>
  </si>
  <si>
    <t>krabice pod omítku PVC odbočná kruhová D 70mm s víčkem a svorkovnicí</t>
  </si>
  <si>
    <t>35441895</t>
  </si>
  <si>
    <t>svorka připojovací k připojení kovových částí</t>
  </si>
  <si>
    <t>35441997</t>
  </si>
  <si>
    <t>svorka na potrubí 1/2" - 22mm, FeZn</t>
  </si>
  <si>
    <t>35811477</t>
  </si>
  <si>
    <t>zásuvka nástěnná 16A - 5pól, řazení 3P+N+PE IP44, šroubové svorky</t>
  </si>
  <si>
    <t>35825444</t>
  </si>
  <si>
    <t>pojistka nožová výkonová 200A charakteristiky aM, montážní velikosti NH2</t>
  </si>
  <si>
    <t>MP</t>
  </si>
  <si>
    <t>741110042</t>
  </si>
  <si>
    <t>Montáž trubka plastová ohebná D přes 23 do 35 mm uložená pevně</t>
  </si>
  <si>
    <t>741110043</t>
  </si>
  <si>
    <t>Montáž trubka plastová ohebná D přes 35 mm uložená pevně</t>
  </si>
  <si>
    <t>741110313</t>
  </si>
  <si>
    <t>Montáž trubka ochranná do krabic plastová tuhá D přes 90 do 133 mm uložená volně</t>
  </si>
  <si>
    <t>741112001</t>
  </si>
  <si>
    <t>Montáž krabice zapuštěná plastová kruhová</t>
  </si>
  <si>
    <t>741112061</t>
  </si>
  <si>
    <t>Montáž krabice přístrojová zapuštěná plastová kruhová</t>
  </si>
  <si>
    <t>741120001</t>
  </si>
  <si>
    <t>Montáž vodič Cu izolovaný plný a laněný žíla 0,35-6 mm2 pod omítku (např. CY)</t>
  </si>
  <si>
    <t>741120003</t>
  </si>
  <si>
    <t>Montáž vodič Cu izolovaný plný a laněný žíla 10-16 mm2 pod omítku (např. CY)</t>
  </si>
  <si>
    <t>741120005</t>
  </si>
  <si>
    <t>Montáž vodič Cu izolovaný plný a laněný žíla 25-35 mm2 pod omítku (např. CY)</t>
  </si>
  <si>
    <t>741122601</t>
  </si>
  <si>
    <t>Montáž kabel Cu plný kulatý žíla 2x1,5 až 6 mm2 uložený pevně (např. CYKY)</t>
  </si>
  <si>
    <t>741122611</t>
  </si>
  <si>
    <t>Montáž kabel Cu plný kulatý žíla 3x1,5 až 6 mm2 uložený pevně (např. CYKY)</t>
  </si>
  <si>
    <t>741122632</t>
  </si>
  <si>
    <t>Montáž kabel Cu plný kulatý žíla 3x50+35 až 95+50 mm2 uložený pevně (např. CYKY)</t>
  </si>
  <si>
    <t>741122641</t>
  </si>
  <si>
    <t>Montáž kabel Cu plný kulatý žíla 5x1,5 až 2,5 mm2 uložený pevně (např. CYKY)</t>
  </si>
  <si>
    <t>741122642</t>
  </si>
  <si>
    <t>Montáž kabel Cu plný kulatý žíla 5x4 až 6 mm2 uložený pevně (např. CYKY)</t>
  </si>
  <si>
    <t>741122643</t>
  </si>
  <si>
    <t>Montáž kabel Cu plný kulatý žíla 5x10 mm2 uložený pevně (např. CYKY)</t>
  </si>
  <si>
    <t>741130001</t>
  </si>
  <si>
    <t>Ukončení vodič izolovaný do 2,5 mm2 v rozváděči nebo na přístroji</t>
  </si>
  <si>
    <t>741130004</t>
  </si>
  <si>
    <t>Ukončení vodič izolovaný do 6 mm2 v rozváděči nebo na přístroji</t>
  </si>
  <si>
    <t>741130005</t>
  </si>
  <si>
    <t>Ukončení vodič izolovaný do 10 mm2 v rozváděči nebo na přístroji</t>
  </si>
  <si>
    <t>741310031</t>
  </si>
  <si>
    <t>Montáž vypínač nástěnný 1-jednopólový prostředí venkovní/mokré se zapojením vodičů</t>
  </si>
  <si>
    <t>741310042</t>
  </si>
  <si>
    <t>Montáž přepínač nástěnný 6-střídavý prostředí venkovní/mokré se zapojením vodičů</t>
  </si>
  <si>
    <t>741310101</t>
  </si>
  <si>
    <t>Montáž vypínač (polo)zapuštěný bezšroubové připojení 1-jednopólový se zapojením vodičů</t>
  </si>
  <si>
    <t>741310112</t>
  </si>
  <si>
    <t>Montáž ovladač (polo)zapuštěný bezšroubové připojení 1/0-tlačítkový zapínací se zapojením vodičů</t>
  </si>
  <si>
    <t>741310121</t>
  </si>
  <si>
    <t>Montáž přepínač (polo)zapuštěný bezšroubové připojení 5-seriový se zapojením vodičů</t>
  </si>
  <si>
    <t>741310122</t>
  </si>
  <si>
    <t>Montáž přepínač (polo)zapuštěný bezšroubové připojení 6-střídavý se zapojením vodičů</t>
  </si>
  <si>
    <t>741310126</t>
  </si>
  <si>
    <t>Montáž přepínač (polo)zapuštěný bezšroubové připojení 7-křížový se zapojením vodičů</t>
  </si>
  <si>
    <t>741313002</t>
  </si>
  <si>
    <t>Montáž zásuvka (polo)zapuštěná bezšroubové připojení 2P+PE dvojí zapojení - průběžná se zapojením vodičů</t>
  </si>
  <si>
    <t>741313005</t>
  </si>
  <si>
    <t>Montáž zásuvka (polo)zapuštěná bezšroubové připojení 2P + PE s přepěťovou ochranou se zapojením vodičů</t>
  </si>
  <si>
    <t>741313012</t>
  </si>
  <si>
    <t>Montáž zásuvka chráněná bezšroubové připojení v krabici 2P+PE dvojí zapojení prostředí základní,vlhké se zapojením vodičů</t>
  </si>
  <si>
    <t>741313251</t>
  </si>
  <si>
    <t>Montáž zásuvek průmyslových nástěnných provedení IP 44 3P+N+PE 16 A se zapojením vodičů</t>
  </si>
  <si>
    <t>741420022</t>
  </si>
  <si>
    <t>Montáž svorka hromosvodná se 3 a více šrouby</t>
  </si>
  <si>
    <t>741420031</t>
  </si>
  <si>
    <t>Montáž svorka hromosvodná na potrubí D do 200 mm se zhotovením</t>
  </si>
  <si>
    <t>741910511</t>
  </si>
  <si>
    <t>Montáž se zhotovením konstrukce pro upevnění přístrojů do 5 kg</t>
  </si>
  <si>
    <t>742121001</t>
  </si>
  <si>
    <t>Montáž kabelů sdělovacích pro vnitřní rozvody do 15 žil</t>
  </si>
  <si>
    <t>XE012</t>
  </si>
  <si>
    <t>Ekvipotenciální přípojnice EP-R15-B - do krabice KT250.,vč.montáže</t>
  </si>
  <si>
    <t>XE028</t>
  </si>
  <si>
    <t>Časové relé, instalace do krabice SMR-T- zpožděné vypnutí ventilátoru,vč. montáže</t>
  </si>
  <si>
    <t>XE029</t>
  </si>
  <si>
    <t>Snímač pohybu - 1 relé</t>
  </si>
  <si>
    <t>XE030</t>
  </si>
  <si>
    <t>Snímač pohybu - 2 relé ( ovládání ventilátoru)</t>
  </si>
  <si>
    <t>XE040</t>
  </si>
  <si>
    <t>Rám podlahové  krabice  - 330x260x62 mm</t>
  </si>
  <si>
    <t>XE041</t>
  </si>
  <si>
    <t>Podlahová krabice univerzální 332x250 x 80-95 mm</t>
  </si>
  <si>
    <t>XE042</t>
  </si>
  <si>
    <t>Krabice přístrojová podlahová</t>
  </si>
  <si>
    <t>XE043</t>
  </si>
  <si>
    <t>Podložka přístrojová pro modulární přístroje</t>
  </si>
  <si>
    <t>XE044</t>
  </si>
  <si>
    <t>Zásuvka 45x45mm, s ochr.před přepětím ,16A,230V, instal.do podlahové krabic,vč. montáže a zapojení</t>
  </si>
  <si>
    <t>XE053</t>
  </si>
  <si>
    <t>Spínač trojpolový 400V, 63 A, IP 44, vč. montáže</t>
  </si>
  <si>
    <t>XE054</t>
  </si>
  <si>
    <t>N1 -  nouzové svítidlo xx - 20-R-COR-C1-ST , 1 hod., IP20, M</t>
  </si>
  <si>
    <t>XE0541</t>
  </si>
  <si>
    <t>N2 -  nouzové svítidlo xx - 20-R-M2-ST , 1 hod., IP20, M</t>
  </si>
  <si>
    <t>XE0542</t>
  </si>
  <si>
    <t>E3 - svítidlo xx-LED-AS-7000-4K, Interior lighting , 48W, 4323 lm, IP 40</t>
  </si>
  <si>
    <t>XE0544</t>
  </si>
  <si>
    <t>E5 - svítidlo xx-LED-MP-6400-4K, Interior lighting , 48 W, 5582 lm, IP 40</t>
  </si>
  <si>
    <t>XE0545</t>
  </si>
  <si>
    <t>E5.1 - svítidlo xx-LED-MP-8200-4K, Interior lighting , 59 W, 7083 lm, IP 40</t>
  </si>
  <si>
    <t>XE0546</t>
  </si>
  <si>
    <t>E6 - svítidlo xx-LED-OP-3200-4K, Interior lighting , 24 W, 2546 lm, IP 40</t>
  </si>
  <si>
    <t>XE0547</t>
  </si>
  <si>
    <t>E7 - svítidlo xx-LED-OP-6400-4K, Interior lighting , 48 W, 5092 lm, IP 40</t>
  </si>
  <si>
    <t>XE0548</t>
  </si>
  <si>
    <t>E8 - svítidlo xx 4 - LED-OP-6100-4K, Lighting for clean rooms, 37 W, 4896 lm, IP 65</t>
  </si>
  <si>
    <t>XE0551</t>
  </si>
  <si>
    <t>N11 -  nouzové svítidlo xx - LED-M1-ST , 1 hod., IP20, s podvěšeným piktogramem</t>
  </si>
  <si>
    <t>XE0552</t>
  </si>
  <si>
    <t>N12 -  nouzové svítidlo xx - LED-1-M2-ST , 1 hod., IP 65, s piktogramem</t>
  </si>
  <si>
    <t>XE0553</t>
  </si>
  <si>
    <t>E13 - svítidlo xx_450_LED  Interierové , přisazené, nástěnné, 24 W, 2400 lm, IP 40</t>
  </si>
  <si>
    <t>XE0554</t>
  </si>
  <si>
    <t>E14 - svítidlo xx_350_LED  Interierové , přisazené, nástěnné, 36 W, 3600 lm, IP 40</t>
  </si>
  <si>
    <t>XE0555</t>
  </si>
  <si>
    <t>E15 - svítidlo xx  LED - 1850 - 3k, venkovní,  nástěnné, 13 W, 1477 lm, IP 65</t>
  </si>
  <si>
    <t>XE060</t>
  </si>
  <si>
    <t>Recyklace svítidel</t>
  </si>
  <si>
    <t>XE061</t>
  </si>
  <si>
    <t>Montáž svítidel</t>
  </si>
  <si>
    <t>XE081</t>
  </si>
  <si>
    <t>Samoregulační topný kabel SR 26W / 1 m,</t>
  </si>
  <si>
    <t>XE082</t>
  </si>
  <si>
    <t>Studený konec SR</t>
  </si>
  <si>
    <t>XE083</t>
  </si>
  <si>
    <t>Souprava pro ukončení kabelu</t>
  </si>
  <si>
    <t>XE084</t>
  </si>
  <si>
    <t>Souprava pro napojení na přívod</t>
  </si>
  <si>
    <t>XE085</t>
  </si>
  <si>
    <t>Al páska</t>
  </si>
  <si>
    <t>XE086</t>
  </si>
  <si>
    <t>Montáž topných kabelů</t>
  </si>
  <si>
    <t>XE3001</t>
  </si>
  <si>
    <t>Pojistková skříň SS 102/NVF 1W,  na zazdění, 3 x 200 A, vel.2</t>
  </si>
  <si>
    <t>XE31</t>
  </si>
  <si>
    <t>Rozvodnice RH 1 - cena dle specifikace</t>
  </si>
  <si>
    <t>XE32</t>
  </si>
  <si>
    <t>Rozvodnice RSM 3 - cena dle specifikace</t>
  </si>
  <si>
    <t>XE33</t>
  </si>
  <si>
    <t>Rozvodnice RSM 2 - cena dle specifikace</t>
  </si>
  <si>
    <t>XE35</t>
  </si>
  <si>
    <t>Rozvodnice RK1 - cena dle specifikace</t>
  </si>
  <si>
    <t>XE461</t>
  </si>
  <si>
    <t>Protipožární tmel , ucpávky</t>
  </si>
  <si>
    <t>XE471</t>
  </si>
  <si>
    <t>Kabelový žlab drátěný 150/50, žárový zinek</t>
  </si>
  <si>
    <t>140</t>
  </si>
  <si>
    <t>chodby - nad podhledem</t>
  </si>
  <si>
    <t>XE4741</t>
  </si>
  <si>
    <t>Spojka žlabu SZM 1</t>
  </si>
  <si>
    <t>XE4742</t>
  </si>
  <si>
    <t>Spojka uzemňovací SUM1</t>
  </si>
  <si>
    <t>XE491</t>
  </si>
  <si>
    <t>Montáž kabelových žlabů drátěných</t>
  </si>
  <si>
    <t>XE60</t>
  </si>
  <si>
    <t>Montáž a zapojení rozvodnic</t>
  </si>
  <si>
    <t>XE601</t>
  </si>
  <si>
    <t>Montáž a zapojení ventilátorů</t>
  </si>
  <si>
    <t>XE602</t>
  </si>
  <si>
    <t>Montáž a zapojení žaluzií</t>
  </si>
  <si>
    <t>XE603</t>
  </si>
  <si>
    <t>Montáž a zapojení podstropních jednotek</t>
  </si>
  <si>
    <t>XE6041</t>
  </si>
  <si>
    <t>Montáž a zapojení   pohybových čidel,apod</t>
  </si>
  <si>
    <t>XE89</t>
  </si>
  <si>
    <t>Konzultace revizního  technika s dodavateli stavby</t>
  </si>
  <si>
    <t>XE901</t>
  </si>
  <si>
    <t>Podružný materiál</t>
  </si>
  <si>
    <t>XE91</t>
  </si>
  <si>
    <t>Komplexní vyzkoušení</t>
  </si>
  <si>
    <t>XE93</t>
  </si>
  <si>
    <t>Provedení revizních zkoušek, vč. revizní zprávy dle ČSN 33 1500, ČSN 33 2000-6 ed.2</t>
  </si>
  <si>
    <t>SO 01.d: Přístavba ZŠ - LPS</t>
  </si>
  <si>
    <t>35441073</t>
  </si>
  <si>
    <t>drát D 10mm FeZn</t>
  </si>
  <si>
    <t>SO 01.d</t>
  </si>
  <si>
    <t>35441077</t>
  </si>
  <si>
    <t>drát D 8mm AlMgSi</t>
  </si>
  <si>
    <t>35441415</t>
  </si>
  <si>
    <t>podpěra vedení FeZn do zdiva 150mm</t>
  </si>
  <si>
    <t>35441550</t>
  </si>
  <si>
    <t>podpěra vedení FeZn na lepenkovou krytinu a eternit 100mm</t>
  </si>
  <si>
    <t>35441860</t>
  </si>
  <si>
    <t>svorka FeZn k jímací tyči - 4 šrouby</t>
  </si>
  <si>
    <t>35441875</t>
  </si>
  <si>
    <t>svorka křížová pro vodič D 6-10mm</t>
  </si>
  <si>
    <t>35441885</t>
  </si>
  <si>
    <t>svorka spojovací pro lano D 8-10mm</t>
  </si>
  <si>
    <t>35441925</t>
  </si>
  <si>
    <t>svorka zkušební pro lano D 6-12mm, FeZn</t>
  </si>
  <si>
    <t>35441986</t>
  </si>
  <si>
    <t>svorka odbočovací a spojovací pro pásek 30x4 mm, FeZn</t>
  </si>
  <si>
    <t>35441996</t>
  </si>
  <si>
    <t>svorka odbočovací a spojovací pro spojování kruhových a páskových vodičů, FeZn</t>
  </si>
  <si>
    <t>35442062</t>
  </si>
  <si>
    <t>pás zemnící 30x4mm FeZn</t>
  </si>
  <si>
    <t>741410021</t>
  </si>
  <si>
    <t>Montáž vodič uzemňovací pásek průřezu do 120 mm2 v městské zástavbě v zemi</t>
  </si>
  <si>
    <t>741420001</t>
  </si>
  <si>
    <t>Montáž drát nebo lano hromosvodné svodové D do 10 mm s podpěrou</t>
  </si>
  <si>
    <t>741420054</t>
  </si>
  <si>
    <t>Montáž vedení hromosvodné-tvarování prvku</t>
  </si>
  <si>
    <t>741420083</t>
  </si>
  <si>
    <t>Montáž vedení hromosvodné-štítek k označení svodu</t>
  </si>
  <si>
    <t>741430005</t>
  </si>
  <si>
    <t>Montáž tyč jímací délky do 3 m na stojan</t>
  </si>
  <si>
    <t>X0101</t>
  </si>
  <si>
    <t>Montáž - jímací tyče - pomocný jímač 0,5 m</t>
  </si>
  <si>
    <t>XH001</t>
  </si>
  <si>
    <t>Tyč jímací s rovným koncem JR 2,0 L=2000 mm AlMgSi, D=18mm</t>
  </si>
  <si>
    <t>XH002</t>
  </si>
  <si>
    <t>Betonové podstavce  pro jímací tyč</t>
  </si>
  <si>
    <t>XH0021</t>
  </si>
  <si>
    <t>Podložka pod betonový podstavec</t>
  </si>
  <si>
    <t>XH0102</t>
  </si>
  <si>
    <t>Zaváděcí tyč TZ 1,5, L = 1,5 M , vč, montáže</t>
  </si>
  <si>
    <t>XH0921</t>
  </si>
  <si>
    <t>Stříška ochranná dolní OSD FeZn</t>
  </si>
  <si>
    <t>XH16</t>
  </si>
  <si>
    <t>Práce autoplošiny, vč. dopravy</t>
  </si>
  <si>
    <t>XH60</t>
  </si>
  <si>
    <t>Drobný instalační materiál</t>
  </si>
  <si>
    <t>sada</t>
  </si>
  <si>
    <t>XH67</t>
  </si>
  <si>
    <t>Ostatní nezahrnuté práce</t>
  </si>
  <si>
    <t>XH69</t>
  </si>
  <si>
    <t>Spolupráce s revizním technikem</t>
  </si>
  <si>
    <t>XH71</t>
  </si>
  <si>
    <t>Provedení revizních zkoušek, vč. revizní zprávy dle ČSN 33 1500, ČSN 33 2000-6</t>
  </si>
  <si>
    <t>akce: PŘÍSTAVBA K ZŠ KOSTELNÍ NÁM., MORAVSKÁ TŘEBOVÁ</t>
  </si>
  <si>
    <t>název objektu: D.1.4.3. SLABOPROUDÉ ROZVODY</t>
  </si>
  <si>
    <t>materiál</t>
  </si>
  <si>
    <t>montáž</t>
  </si>
  <si>
    <t>č.</t>
  </si>
  <si>
    <t>Kód položky</t>
  </si>
  <si>
    <t>Název</t>
  </si>
  <si>
    <t>počet</t>
  </si>
  <si>
    <t xml:space="preserve">cena </t>
  </si>
  <si>
    <t>celkem</t>
  </si>
  <si>
    <t>cena</t>
  </si>
  <si>
    <t xml:space="preserve">   </t>
  </si>
  <si>
    <t xml:space="preserve">REKAPITULACE   </t>
  </si>
  <si>
    <t xml:space="preserve">                 </t>
  </si>
  <si>
    <t>STRUKTUROVANÁ KABELÁŽ                                         (DATA + TELEFONY)</t>
  </si>
  <si>
    <t>DOMÁCÍ ROZHLAS s nuceným poslechem</t>
  </si>
  <si>
    <t>PŘESNÝ ČAS</t>
  </si>
  <si>
    <t>SIGNALIZAČNÍ ZAŘÍZENÍ  
na WC pro imobilní</t>
  </si>
  <si>
    <t xml:space="preserve">Náklady celkem bez DPH </t>
  </si>
  <si>
    <t>STRUKTUROVANÁ KABELÁŽ
(DATA + TELEFONY)</t>
  </si>
  <si>
    <t>R položka</t>
  </si>
  <si>
    <r>
      <rPr>
        <b/>
        <sz val="8"/>
        <rFont val="Arial CE"/>
        <family val="2"/>
        <charset val="238"/>
      </rPr>
      <t>Datový rozvaděč</t>
    </r>
    <r>
      <rPr>
        <sz val="8"/>
        <rFont val="Arial CE"/>
        <family val="2"/>
        <charset val="238"/>
      </rPr>
      <t xml:space="preserve">  skříň RACK 19"/42U 600x600x2000mm,  + příslušenství  s podstavcem.  Svařovaný rozvaděč s odnímatelnými bočnicemi a zadním krytem, IP20, nosnost 400 kg.  přední  dveře bezpečnostní kalené sklo tl. 4 mm, ocelový plech , boční kryty plechové bez perforace, barva černá RAL, příslušný podstavec pro přívod kabelů do rozvaděče    1ks podstavec s prachovým filterm                                                                </t>
    </r>
  </si>
  <si>
    <r>
      <rPr>
        <b/>
        <sz val="8"/>
        <rFont val="Arial CE"/>
        <family val="2"/>
        <charset val="238"/>
      </rPr>
      <t xml:space="preserve">NÁPLŇ ROZVADĚČE DR 
</t>
    </r>
    <r>
      <rPr>
        <sz val="8"/>
        <rFont val="Arial CE"/>
        <charset val="238"/>
      </rPr>
      <t>Telefonní p</t>
    </r>
    <r>
      <rPr>
        <sz val="8"/>
        <rFont val="Arial CE"/>
        <family val="2"/>
        <charset val="238"/>
      </rPr>
      <t xml:space="preserve">atch panel 48 portů Cat.3
1ks - optická vana - 24 port duplex SM/E2000
(24 optických portů, kazeta na svary, vana výsuvná)
1ks - patch panel Cat.3  48portů UTP(tlf.)
4ks - patch panel Cat.6  24portů UTP
8ks - vyvazovací panel  horizontální
1ks - ventilátorový díl s termostatem (4ventilátory)     2ks - napájecí panel   (7ks zásuvek s vypínačem a přepěťovou ochranou)                                                                                           </t>
    </r>
  </si>
  <si>
    <r>
      <rPr>
        <b/>
        <sz val="8"/>
        <rFont val="Arial CE"/>
        <charset val="238"/>
      </rPr>
      <t xml:space="preserve">modul SPF </t>
    </r>
    <r>
      <rPr>
        <sz val="8"/>
        <rFont val="Arial CE"/>
        <family val="2"/>
        <charset val="238"/>
      </rPr>
      <t>1000BASE-LX/LH SFP transceiver module, MMF/SMF, 1310nm, DOM</t>
    </r>
  </si>
  <si>
    <r>
      <rPr>
        <b/>
        <sz val="8"/>
        <rFont val="Arial CE"/>
        <family val="2"/>
        <charset val="238"/>
      </rPr>
      <t>Datový switch</t>
    </r>
    <r>
      <rPr>
        <sz val="8"/>
        <rFont val="Arial CE"/>
        <family val="2"/>
        <charset val="238"/>
      </rPr>
      <t xml:space="preserve"> 24 portů + 4x SFP + PoE 370W
Rozhraní: 24x RJ-45 10/100/1G, +4xSFP.4x1GMbps 
1x RJ-45 pro správu, 2xUSB2.0, 
Řízený, L2/L3, Gigabit Ethernet (10/100/1000), Podpora napájení po Ethernetu (PoE), Instalace do racku, 1U</t>
    </r>
  </si>
  <si>
    <r>
      <rPr>
        <b/>
        <sz val="8"/>
        <rFont val="Arial CE"/>
        <family val="2"/>
        <charset val="238"/>
      </rPr>
      <t>Datový switch</t>
    </r>
    <r>
      <rPr>
        <sz val="8"/>
        <rFont val="Arial CE"/>
        <family val="2"/>
        <charset val="238"/>
      </rPr>
      <t xml:space="preserve"> 48 portů + 4x 1G SFP
Rozhraní: 48x RJ-45 10/100/1G,+4x SFP4x1GMbps 
1x RJ-45 pro správu, 1x USB 2.0 
Řízený, L2, Gigabit Ethernet (10/100/1000), Plně duplexní režim, Instalace do racku, 1U</t>
    </r>
  </si>
  <si>
    <r>
      <rPr>
        <b/>
        <sz val="8"/>
        <rFont val="Arial CE"/>
        <charset val="238"/>
      </rPr>
      <t>TELEFONNÍ ÚSTŘEDNA 3U do RACKU</t>
    </r>
    <r>
      <rPr>
        <sz val="8"/>
        <rFont val="Arial CE"/>
        <family val="2"/>
        <charset val="238"/>
      </rPr>
      <t xml:space="preserve">
1x tlf.ústředna IP, 32xSIP trunk 230V
1x BRI/DSL module, 4 BRI/4 DSL ports
4x ASL module, 8 ASL ports</t>
    </r>
  </si>
  <si>
    <t xml:space="preserve">  VoIP licence 1 uživatel </t>
  </si>
  <si>
    <r>
      <rPr>
        <b/>
        <sz val="8"/>
        <rFont val="Arial CE"/>
        <charset val="238"/>
      </rPr>
      <t>Řídící jednotka WiFi controler</t>
    </r>
    <r>
      <rPr>
        <sz val="8"/>
        <rFont val="Arial CE"/>
        <family val="2"/>
        <charset val="238"/>
      </rPr>
      <t xml:space="preserve"> + programování
</t>
    </r>
    <r>
      <rPr>
        <sz val="7"/>
        <rFont val="Arial CE"/>
        <charset val="238"/>
      </rPr>
      <t>- Zařízení určené pro centrální správu bezdrátové sítě
- 2x 10/100/1000 metalické porty, 1x RJ-45 
- Snadné použití, škálovatelnost, a redundance
- Vylepšená architektura pro flexibilní návrh sítě
- Komplexní zabezpečení sítě WLAN
- IEEE 802.11a/b/g/n AP
- Lze připojit až 40 AP 
- Přistup pro hosty: (až na 2000 hostů)
- Payment gateway, Accounting plan, Billing records logs
- IEEE 802.3ad Link Aggregation Control Protocol (LACP)
- Licence pro 10 zařízení</t>
    </r>
  </si>
  <si>
    <r>
      <rPr>
        <b/>
        <sz val="8"/>
        <rFont val="Arial CE"/>
        <family val="2"/>
        <charset val="238"/>
      </rPr>
      <t xml:space="preserve">Záložní zdroj UPS 1500VA </t>
    </r>
    <r>
      <rPr>
        <sz val="8"/>
        <rFont val="Arial CE"/>
        <charset val="238"/>
      </rPr>
      <t xml:space="preserve">montáž do rack 19" 2U
(Záložní napájecí zdroj, výkon 1,5kVA/1kW, nastavitelné jmen. výstup. napětí, výstupy: 4x IEC 320 C13 a 2x IEC Jumper, port rozhraní: RJ-45 10/100 Base-T, RJ-45 Serial, SmartSlot, USB; LCD rozhraní, ochrana proti přepětí a rušivým poruchám, </t>
    </r>
  </si>
  <si>
    <t xml:space="preserve">E2000-E2000 duplex adapter,  do optických rozvaděčů      Adaptér  duplexní (dva konektory) pro instalaci do optického rozvaděče. Instaluje se do otvorů </t>
  </si>
  <si>
    <t>FO pigtail E2000/APC, 9/125, OM3, 0,9mm, 1m  Jednostraně konektorovaný optický kabel (pigtail) s koncovkou, sekundární ochrana průměr 0,9mm. broušení konektoru + svár</t>
  </si>
  <si>
    <t>Optický patch cord SM 9/125µm, duplex  LC-E2000 
 délky 2m</t>
  </si>
  <si>
    <t>Patch kabel Cat 6 UTP 2m žlutý</t>
  </si>
  <si>
    <t>Patch kabel Cat 6 UTP 2m modrý</t>
  </si>
  <si>
    <t>Patch kabel Cat 6 UTP 3m červený</t>
  </si>
  <si>
    <t>Patch kabel Cat 6 UTP 3m šedý</t>
  </si>
  <si>
    <t>Měření  optického vlákna</t>
  </si>
  <si>
    <t>Optický kabel 12vláken SM 9/125µm pr.5,6mm
 + zafouknutí do mikrotrubičky</t>
  </si>
  <si>
    <t>Svaření  optického vlákna + broušení konektoru  + ochrana sváru</t>
  </si>
  <si>
    <t>Mikrotrubička MK 12/8mm</t>
  </si>
  <si>
    <t>Spojka mikrotrubičky 12mm,   pro spojování mikrotrubiček  je odolná vůči tlakům při zafukování 
- snadná montáž i demontáž
- není vhodná pro přímé uložení do země</t>
  </si>
  <si>
    <t>Datový kabel UTP 4x2x0,5 Cat.6</t>
  </si>
  <si>
    <t>Kontrola a měření jedné linky</t>
  </si>
  <si>
    <t xml:space="preserve">SYKFY 30x2x0,5  -  uložený volně   </t>
  </si>
  <si>
    <t>Ukončení kabelu  SYKFY</t>
  </si>
  <si>
    <r>
      <rPr>
        <b/>
        <sz val="8"/>
        <rFont val="Arial CE"/>
        <charset val="238"/>
      </rPr>
      <t xml:space="preserve">WiFi Access Point </t>
    </r>
    <r>
      <rPr>
        <sz val="8"/>
        <rFont val="Arial CE"/>
        <family val="2"/>
        <charset val="238"/>
      </rPr>
      <t xml:space="preserve">
Přístupový bod 1750 Mbps AP/Hotspot 2,4/5 GHz, 802.11ac, MIMO 3×3 - vnitřní i venkovní. Anténní systém obsahuje tři dualband 3 dBi antény s dosahem do vzdálenosti až 122 metrů. Obsahuje 2x Gigabit LAN s 48V (44 až 57V) napájením přes PoE </t>
    </r>
  </si>
  <si>
    <t>Cisco WAP561-E-K9 Dual Radio 450Mbps AP with PoE</t>
  </si>
  <si>
    <r>
      <rPr>
        <b/>
        <sz val="8"/>
        <rFont val="Arial CE"/>
        <charset val="238"/>
      </rPr>
      <t xml:space="preserve">IP EL.VRÁTNÝ 5tl.
</t>
    </r>
    <r>
      <rPr>
        <sz val="8"/>
        <rFont val="Arial CE"/>
        <charset val="238"/>
      </rPr>
      <t>1x h</t>
    </r>
    <r>
      <rPr>
        <sz val="8"/>
        <rFont val="Arial CE"/>
        <family val="2"/>
        <charset val="238"/>
      </rPr>
      <t>lavní jednotka audio
1x  modul s pěti tlačítky
1x rám pro instalaci do zdi pro 2moduly
1x krabice pro instalaci do zdi pro 2moduly</t>
    </r>
  </si>
  <si>
    <r>
      <t xml:space="preserve">Systémový IP telefonní přístroj  - </t>
    </r>
    <r>
      <rPr>
        <sz val="8"/>
        <rFont val="Arial CE"/>
        <charset val="238"/>
      </rPr>
      <t xml:space="preserve">je vybaven veškerými funkcemi včetně hlasitého telefonování. Svým intuitivním a interaktivním uživatelským rozhraním představuje univerzální řešení pro efektivní a profesionální telefonii. </t>
    </r>
  </si>
  <si>
    <r>
      <rPr>
        <b/>
        <sz val="8"/>
        <rFont val="Arial CE"/>
        <charset val="238"/>
      </rPr>
      <t xml:space="preserve">IP-TELEFON </t>
    </r>
    <r>
      <rPr>
        <sz val="8"/>
        <rFont val="Arial CE"/>
        <charset val="238"/>
      </rPr>
      <t>- Jednoduchý IP telefon pro malé a střední podniky nebo domácí použití, napájení adaptérem</t>
    </r>
  </si>
  <si>
    <t xml:space="preserve">Datová zásuvka 1xRJ45-8 Cat.6 + kryt   </t>
  </si>
  <si>
    <t xml:space="preserve">Datová dvouzásuvka 2xRJ45-8 Cat.6 + kryt   </t>
  </si>
  <si>
    <t>datová zásuvka RJ45-8 Cat.6 modul 22.5x45</t>
  </si>
  <si>
    <t xml:space="preserve">Krabice nástěnná IP 54, pro přístroje 45x45, s víčkem, </t>
  </si>
  <si>
    <t>Rámeček jednonásobný</t>
  </si>
  <si>
    <t xml:space="preserve">Rámeček dvojnásobný </t>
  </si>
  <si>
    <t>345 71518 743 41-2111</t>
  </si>
  <si>
    <t>Krabice přístrojová pr.68mm</t>
  </si>
  <si>
    <t>345 71519 743 41-1111</t>
  </si>
  <si>
    <t xml:space="preserve">Krabice odbočná   pr.68mm   </t>
  </si>
  <si>
    <t>345 71522 743 41-1111</t>
  </si>
  <si>
    <t xml:space="preserve">Krabice odbočná   pr.97mm  </t>
  </si>
  <si>
    <t>345 71063 743 11-2315</t>
  </si>
  <si>
    <t xml:space="preserve">Trubka ohebná  pr.23mm </t>
  </si>
  <si>
    <t>345 71064 743 11-2316</t>
  </si>
  <si>
    <t xml:space="preserve">Trubka ohebná  pr.29mm    </t>
  </si>
  <si>
    <t>345 72114 743 31-2120</t>
  </si>
  <si>
    <t xml:space="preserve">Lišta vkládací   40x20mm                </t>
  </si>
  <si>
    <t>345 72125 743 31-2120</t>
  </si>
  <si>
    <t xml:space="preserve">Lišta vkládací  40x40mm                 </t>
  </si>
  <si>
    <t>345 72135 743 31-2150</t>
  </si>
  <si>
    <t xml:space="preserve">Lišta vkládací  120x40                 </t>
  </si>
  <si>
    <t xml:space="preserve">Drátěný kabelový žlab  60x60 + VÍKO + uchycení na stěnu  každých 1,5m, + příslušenství + spojovací materiál +  žár.zinek + upevnění kabelů ve žlabu pomocí stahovacích pásků </t>
  </si>
  <si>
    <t xml:space="preserve">Drátěný kabelový žlab  60x150 + VÍKO + uchycení na stěnu  každých 1,5m, + příslušenství + spojovací materiál +  žár.zinek + upevnění kabelů ve žlabu pomocí stahovacích pásků </t>
  </si>
  <si>
    <t>974 03-1110</t>
  </si>
  <si>
    <t>Sekání rýhy ve zdivu  30 x 30 mm</t>
  </si>
  <si>
    <t>974 03-1130</t>
  </si>
  <si>
    <t>Sekání rýhy ve zdivu  30 x 70 mm</t>
  </si>
  <si>
    <t xml:space="preserve">612 40-3399 </t>
  </si>
  <si>
    <t>Zaházení vysekaných rýh maltou</t>
  </si>
  <si>
    <t xml:space="preserve">Protipožární ucpávka kabelové trasy dle ČSN (zatmelení otvorů ve zdivu protipožárním tmelem + štítek) </t>
  </si>
  <si>
    <t xml:space="preserve">Zabezpečení pracoviště </t>
  </si>
  <si>
    <t>h</t>
  </si>
  <si>
    <t xml:space="preserve">Koordinace s ostatními profesemi </t>
  </si>
  <si>
    <t>Pomocné práce a uvedení do provozu</t>
  </si>
  <si>
    <t xml:space="preserve">Projektová dokumentace skutečného provedení       </t>
  </si>
  <si>
    <t xml:space="preserve">Součet                                          </t>
  </si>
  <si>
    <t xml:space="preserve">CELKEM - STRUKTUROVANÁ KABELÁŽ    </t>
  </si>
  <si>
    <t>DOMÁCÍ ROZHLAS</t>
  </si>
  <si>
    <t xml:space="preserve">Řídicí jednotka centrální řídicí prvek, osm místních 
audiovstupů lze přepnout na čtyři audiovýstupy Jedna řídicí jednotka podporuje až 16 stanic hlasatele a 492zón Jedna řídicí jednotka zvládne zatížení reproduktoru až 2000W. </t>
  </si>
  <si>
    <t>Zesilovač 2x500 W, třída D, napájení 230V/50Hz, nízký příkon v pohotovostním režimu (3 W), pilotní tón a sledování pro případ poruchy uzemnění</t>
  </si>
  <si>
    <t>Nabíječ baterií, pro ozvučovací a evakuační rozhlasy k zajištění trvalého nabití záložních baterií. Nabíječ je 
v 19“ provedení pro montáž do datových rozvaděčů a nabíjejí olověné baterie, poskytující napětí 24V, resp. 48V. nabíječ je plně kompatibilní a certifikovaný podle EN 54-4  mikroprocesorem řízené zařízení.</t>
  </si>
  <si>
    <t>Akumulátor 12V/80Ah</t>
  </si>
  <si>
    <r>
      <rPr>
        <b/>
        <sz val="8"/>
        <rFont val="Arial CE"/>
        <charset val="238"/>
      </rPr>
      <t xml:space="preserve">RACK 19"  </t>
    </r>
    <r>
      <rPr>
        <sz val="8"/>
        <rFont val="Arial CE"/>
        <family val="2"/>
        <charset val="238"/>
      </rPr>
      <t xml:space="preserve"> dvoudílný 32U prosklené dveře, šedý",  600x600 mm + příslušenství + dveře se zámkem</t>
    </r>
  </si>
  <si>
    <t>19" napájecí panel 6x230V, s vypínačem</t>
  </si>
  <si>
    <t>Stanice hlasatele (EN 54-16) pět funkčních tlačítek, indikátory (zelený/červený) pro každé tlačítko, možnost postavení nebo zapuštěné montáže ve stole či polici, vnitřní monitorování se záznamem chyb</t>
  </si>
  <si>
    <t>Nouzové tlačítko  pro stanici hlasatele, pro doplnnění až o tři krytá tlačítka  nebo o klíčové spínače. dodatečné ovládací prvky lze používat například ke spouštění poplachů v určitých oblastech nebo pro zapínání a vypínání systému.</t>
  </si>
  <si>
    <t xml:space="preserve">Skříňkový reproduktor 6/3/1,5 W/100V, EN-54/24  </t>
  </si>
  <si>
    <t xml:space="preserve">Obousměrný zvukový projektor 10W, EN 54-24 
 montáž na strop nebo na stěnu, pevný nárazuvzdorný kryt, stupeň krytí proti vodě a prachu IP 65, vyhovuje normě  EN 54-24
</t>
  </si>
  <si>
    <t xml:space="preserve">Dohledový modul reproduktorového vedení, kompatibilní s reproduktorovým vedením 100 V, 70 V
nebo 50 V. Napájení modulu přes reproduktorovou linku (pilotní tón). Možnost připojení několika modulů k jedné reproduktorové lince, připojit lze až 60 modulů. kombinaci s hlavním modulem 
integrovaným v každé řídicí jednotce a směrovači systému lze reproduktorovou linku monitorovat z hlediska zkratů nebo přerušeného obvodu. </t>
  </si>
  <si>
    <t xml:space="preserve">Keramická evakuační svorkovnice s tepelnou pojistkou (EN54-24)  </t>
  </si>
  <si>
    <t xml:space="preserve">1-CXKH-V180-O  2x1.5 B2ca,s1,d1                       uložený pevně   </t>
  </si>
  <si>
    <t xml:space="preserve">PRAFlaGuard FTP 4x2x0,5
uložený volně   </t>
  </si>
  <si>
    <t>Krabice  rozbočovací s požární odolností E30
5x4mm</t>
  </si>
  <si>
    <t xml:space="preserve">Protipožární kotva  M6x60 </t>
  </si>
  <si>
    <t>Příchytka  protipožární  pro jeden kabel (každých 0,33m)</t>
  </si>
  <si>
    <t xml:space="preserve">Trubka ohebná pr.23mm    </t>
  </si>
  <si>
    <t xml:space="preserve">Trubka ohebná pr.29mm     </t>
  </si>
  <si>
    <t>Sekání otvoru  ve zdivu pr.60mm do 150mm</t>
  </si>
  <si>
    <t>Dokumentace skutečného provedení</t>
  </si>
  <si>
    <t>CELKEM - DOMÁCÍ ROZHLAS</t>
  </si>
  <si>
    <t xml:space="preserve">PŘESNÝ ČAS </t>
  </si>
  <si>
    <t>341 11000 744-44-1100</t>
  </si>
  <si>
    <t xml:space="preserve">CYKY-O 2x1,5  -  uložený pevně   </t>
  </si>
  <si>
    <t>345 71521 743 41-4111</t>
  </si>
  <si>
    <t xml:space="preserve">Krabice  rozvodková  pr.68mm </t>
  </si>
  <si>
    <t>Hlavní hodiny pro řízení systémů jednotného času, pro zabudování do skříně RACK 1modul, 
řízení DCF77, jedna linka 24V/0,6A, max.100hodin</t>
  </si>
  <si>
    <t xml:space="preserve">Přijímač radiosignálu DCF, krytí IP65 </t>
  </si>
  <si>
    <t xml:space="preserve">Podružné hodiny analogové nástěnné pr.30cm minutové impulsy 24-60V, 6mA, IP20 </t>
  </si>
  <si>
    <t>Podružné hodiny analogové pr.30cm dvoustranné, se stropním závěsem - minutové impulsy 24-60V, 12mA</t>
  </si>
  <si>
    <t xml:space="preserve">CELKEM PŘESNÝ ČAS          </t>
  </si>
  <si>
    <t xml:space="preserve">J-Y(St)-Y 3x2x0,8  -  uložený volně   </t>
  </si>
  <si>
    <t xml:space="preserve">Trubka ohebná pr.16mm pod omítkou   </t>
  </si>
  <si>
    <t>TRAFO  - SIGNALIZAČNÍ SYSTÉM NA WC</t>
  </si>
  <si>
    <t>KONTROLNÍ MODUL S ALARMEM - SIGNALIZAČNÍ SYSTÉM NA WC</t>
  </si>
  <si>
    <t>POTVRZOVACÍ TLAČÍTKO - SIGNALIZAČNÍ SYSTÉM NA WC</t>
  </si>
  <si>
    <t>SIGNÁLNÍ TLAČÍTKO SE ŠŇŮROU - SIGNALIZAČNÍ SYSTÉM NA WC</t>
  </si>
  <si>
    <t xml:space="preserve">Rámeček jednonásobný </t>
  </si>
  <si>
    <t xml:space="preserve">CELKEM - SIGNALIZAČNÍ ZAŘÍZENÍ  </t>
  </si>
  <si>
    <t>Moravská Třebová_PŘÍSTAVBA K ZŠ KOSTELNÍ:UZNATELNÉ_ZTI - Nabídka</t>
  </si>
  <si>
    <t>S</t>
  </si>
  <si>
    <t>S: Stavba</t>
  </si>
  <si>
    <t>S/SO 01</t>
  </si>
  <si>
    <t>SO 01: Stavební objekt 01</t>
  </si>
  <si>
    <t>S/SO 01/001</t>
  </si>
  <si>
    <t>132155203</t>
  </si>
  <si>
    <t>Hloubení zapažených rýh š do 2000 mm v hornině třídy těžitelnosti I skupiny 1 a 2 objem do 100 m3 v omezeném prostoru</t>
  </si>
  <si>
    <t>kanalizace</t>
  </si>
  <si>
    <t>16*1,4*1,8</t>
  </si>
  <si>
    <t>vodovod</t>
  </si>
  <si>
    <t>26*1,0*1,4</t>
  </si>
  <si>
    <t>76,72*20</t>
  </si>
  <si>
    <t>171201221</t>
  </si>
  <si>
    <t>Poplatek za uložení na skládce (skládkovné) zeminy a kamení kód odpadu 17 05 04</t>
  </si>
  <si>
    <t>76,72*2</t>
  </si>
  <si>
    <t>16*1,4*1,1</t>
  </si>
  <si>
    <t>26*1,0*0,7</t>
  </si>
  <si>
    <t>175151101</t>
  </si>
  <si>
    <t>Obsypání potrubí strojně sypaninou bez prohození, uloženou do 3 m</t>
  </si>
  <si>
    <t>16*1,4*0,6</t>
  </si>
  <si>
    <t>26*1,0*0,6</t>
  </si>
  <si>
    <t>58344197</t>
  </si>
  <si>
    <t>štěrkodrť frakce 0/63</t>
  </si>
  <si>
    <t>42,84*2</t>
  </si>
  <si>
    <t>58344121</t>
  </si>
  <si>
    <t>štěrkodrť frakce 0/8</t>
  </si>
  <si>
    <t>29,04*2</t>
  </si>
  <si>
    <t>S/SO 01/004</t>
  </si>
  <si>
    <t>451572111</t>
  </si>
  <si>
    <t>Lože pod potrubí otevřený výkop z kameniva drobného těženého</t>
  </si>
  <si>
    <t>16*1,4*0,1</t>
  </si>
  <si>
    <t>26*1,0*0,1</t>
  </si>
  <si>
    <t>S/SO 01/006</t>
  </si>
  <si>
    <t>006: Úpravy povrchů, podlahy a osazovaní výplní</t>
  </si>
  <si>
    <t>612135101</t>
  </si>
  <si>
    <t>Hrubá výplň rýh ve stěnách maltou jakékoli šířky rýhy</t>
  </si>
  <si>
    <t>456*0,2</t>
  </si>
  <si>
    <t>S/SO 01/008</t>
  </si>
  <si>
    <t>008: Vedení dálková a přípojná</t>
  </si>
  <si>
    <t>894812508</t>
  </si>
  <si>
    <t>Revizní a čistící šachta z PP typ DN 1000/250 šachtové dno průtočné 30°, 60°, 90°</t>
  </si>
  <si>
    <t>894812543</t>
  </si>
  <si>
    <t>Revizní a čistící šachta z PP DN 1000 poklop litinový pro třídu zatížení B125 na teleskopickém adaptéru</t>
  </si>
  <si>
    <t>894812529</t>
  </si>
  <si>
    <t>Příplatek k rourám revizní a čistící šachty z PP DN 1000 za uříznutí šachtové skruže</t>
  </si>
  <si>
    <t>894812522</t>
  </si>
  <si>
    <t>Revizní a čistící šachta z PP DN 1000 šachtová roura korugovaná světlé hloubky 2400 mm</t>
  </si>
  <si>
    <t>871181211</t>
  </si>
  <si>
    <t>Montáž potrubí z PE100 SDR 11 otevřený výkop svařovaných elektrotvarovkou D 50 x 4,6 mm</t>
  </si>
  <si>
    <t>28613172</t>
  </si>
  <si>
    <t>trubka vodovodní PE100 SDR11 se signalizační vrstvou 50x4,6mm</t>
  </si>
  <si>
    <t>26*1,1</t>
  </si>
  <si>
    <t>871365251</t>
  </si>
  <si>
    <t>Kanalizační potrubí z tvrdého PVC vícevrstvé tuhost třídy SN16 DN 250</t>
  </si>
  <si>
    <t>SUB</t>
  </si>
  <si>
    <t>X871346</t>
  </si>
  <si>
    <t>Podchycení stávající historické stoky do potrubí PVC 250, přetěsnění , komplet D+M</t>
  </si>
  <si>
    <t>S/SO 01/009</t>
  </si>
  <si>
    <t>009: Ostatní konstrukce a práce, bourání</t>
  </si>
  <si>
    <t>974031153</t>
  </si>
  <si>
    <t>Vysekání rýh ve zdivu cihelném hl do 100 mm š do 100 mm</t>
  </si>
  <si>
    <t>15+15+15+15+15+15+15+20+20+16+40+25+24+25+21</t>
  </si>
  <si>
    <t>80+80</t>
  </si>
  <si>
    <t>S/SO 01/099</t>
  </si>
  <si>
    <t>099: Přesun hmot a manipulace se sutí</t>
  </si>
  <si>
    <t>997002611</t>
  </si>
  <si>
    <t>Nakládání suti a vybouraných hmot</t>
  </si>
  <si>
    <t>997006511</t>
  </si>
  <si>
    <t>Vodorovná doprava suti s naložením a složením na skládku do 100 m</t>
  </si>
  <si>
    <t>997006512</t>
  </si>
  <si>
    <t>Vodorovné doprava suti s naložením a složením na skládku přes 100 m do 1 km</t>
  </si>
  <si>
    <t>997006519</t>
  </si>
  <si>
    <t>Příplatek k vodorovnému přemístění suti na skládku ZKD 1 km přes 1 km</t>
  </si>
  <si>
    <t>8,208*29</t>
  </si>
  <si>
    <t>997013112</t>
  </si>
  <si>
    <t>Vnitrostaveništní doprava suti a vybouraných hmot pro budovy v přes 6 do 9 m s použitím mechanizace</t>
  </si>
  <si>
    <t>997013631</t>
  </si>
  <si>
    <t>Poplatek za uložení na skládce (skládkovné) stavebního odpadu směsného kód odpadu 17 09 04</t>
  </si>
  <si>
    <t>S/SO 01/721</t>
  </si>
  <si>
    <t>721173316</t>
  </si>
  <si>
    <t>Potrubí kanalizační z PVC SN 4 dešťové DN 125</t>
  </si>
  <si>
    <t>10+3+5+5+10</t>
  </si>
  <si>
    <t>721173317</t>
  </si>
  <si>
    <t>Potrubí kanalizační z PVC SN 4 dešťové DN 160</t>
  </si>
  <si>
    <t>46+5+5+20+20</t>
  </si>
  <si>
    <t>721173401</t>
  </si>
  <si>
    <t>Potrubí kanalizační z PVC SN 4 svodné DN 110</t>
  </si>
  <si>
    <t>4+4+6+4+4+8</t>
  </si>
  <si>
    <t>721173402</t>
  </si>
  <si>
    <t>Potrubí kanalizační z PVC SN 4 svodné DN 125</t>
  </si>
  <si>
    <t>4+8+4+5+4+8</t>
  </si>
  <si>
    <t>721173403</t>
  </si>
  <si>
    <t>Potrubí kanalizační z PVC SN 4 svodné DN 160</t>
  </si>
  <si>
    <t>45+4</t>
  </si>
  <si>
    <t>721174004</t>
  </si>
  <si>
    <t>Potrubí kanalizační z PP svodné DN 75</t>
  </si>
  <si>
    <t>8+2+4+4+2+2</t>
  </si>
  <si>
    <t>721174005</t>
  </si>
  <si>
    <t>Potrubí kanalizační z PP svodné DN 110</t>
  </si>
  <si>
    <t>5+5+4+3+2+2</t>
  </si>
  <si>
    <t>721174024</t>
  </si>
  <si>
    <t>Potrubí kanalizační z PP odpadní DN 75</t>
  </si>
  <si>
    <t>5+5+5+2+6+4+5+5+5+3+2+4+3</t>
  </si>
  <si>
    <t>721174025</t>
  </si>
  <si>
    <t>Potrubí kanalizační z PP odpadní DN 110</t>
  </si>
  <si>
    <t>5+5+5+23+5+5+5+3+5+5+3+5+5+2+5+5+15+3+3+2+3</t>
  </si>
  <si>
    <t>721174042</t>
  </si>
  <si>
    <t>Potrubí kanalizační z PP připojovací DN 40</t>
  </si>
  <si>
    <t>2+2+4+2+4+4+4+2+2+1+2+2+2+1+2+6+4+2+2+2+4</t>
  </si>
  <si>
    <t>12+12+6+6</t>
  </si>
  <si>
    <t>721174043</t>
  </si>
  <si>
    <t>Potrubí kanalizační z PP připojovací DN 50</t>
  </si>
  <si>
    <t>2+2+4+4+4+4+4+4+4+2+4+4+4+6+4+4+4+4+2+2</t>
  </si>
  <si>
    <t>721174044</t>
  </si>
  <si>
    <t>Potrubí kanalizační z PP připojovací DN 75</t>
  </si>
  <si>
    <t>2+4+4+2+2+4+2+6+2+4+2+4+4+4+2</t>
  </si>
  <si>
    <t>721174045</t>
  </si>
  <si>
    <t>Potrubí kanalizační z PP připojovací DN 110</t>
  </si>
  <si>
    <t>1+5+2+2+2+2+2+1+2+2+2+1</t>
  </si>
  <si>
    <t>721174055</t>
  </si>
  <si>
    <t>Potrubí kanalizační z PP dešťové DN 110</t>
  </si>
  <si>
    <t>721174056</t>
  </si>
  <si>
    <t>Potrubí kanalizační z PP dešťové DN 125</t>
  </si>
  <si>
    <t>10+5+10+5+2+15+15+15</t>
  </si>
  <si>
    <t>721174057</t>
  </si>
  <si>
    <t>Potrubí kanalizační z PP dešťové DN 160</t>
  </si>
  <si>
    <t>721233213</t>
  </si>
  <si>
    <t>Střešní vtok polypropylen PP pro pochůzné střechy svislý odtok DN 125 s el. ohřevem</t>
  </si>
  <si>
    <t>721194104</t>
  </si>
  <si>
    <t>Vyvedení a upevnění odpadních výpustek DN 40</t>
  </si>
  <si>
    <t>721194105</t>
  </si>
  <si>
    <t>Vyvedení a upevnění odpadních výpustek DN 50</t>
  </si>
  <si>
    <t>721194107</t>
  </si>
  <si>
    <t>Vyvedení a upevnění odpadních výpustek DN 70</t>
  </si>
  <si>
    <t>721194109</t>
  </si>
  <si>
    <t>Vyvedení a upevnění odpadních výpustek DN 110</t>
  </si>
  <si>
    <t>721226513</t>
  </si>
  <si>
    <t>Zápachová uzávěrka podomítková pro pračku a myčku DN 40/50 s přípojem vody a elektřiny</t>
  </si>
  <si>
    <t>721274122</t>
  </si>
  <si>
    <t>Přivzdušňovací ventil vnitřní odpadních potrubí DN 70</t>
  </si>
  <si>
    <t>721274125</t>
  </si>
  <si>
    <t>Přivzdušňovací ventil vnitřní odpadních potrubí DN 75</t>
  </si>
  <si>
    <t>721274103</t>
  </si>
  <si>
    <t>Přivzdušňovací ventil venkovní odpadních potrubí DN 110</t>
  </si>
  <si>
    <t>X721333</t>
  </si>
  <si>
    <t>Podomítkový sifon pro odvod kondenzátu VZT atd, komplet včetně revizních dvírek , DN 32, D+M</t>
  </si>
  <si>
    <t>721274126</t>
  </si>
  <si>
    <t>Přivzdušňovací ventil vnitřní odpadních potrubí DN 110</t>
  </si>
  <si>
    <t>721290112</t>
  </si>
  <si>
    <t>Zkouška těsnosti potrubí kanalizace vodou DN 150/DN 200</t>
  </si>
  <si>
    <t>X721341</t>
  </si>
  <si>
    <t>čistící kus na stoupacím potrubí HT DN125</t>
  </si>
  <si>
    <t>X731342</t>
  </si>
  <si>
    <t>čistíc kus na stoupacím potrubí HT DN 100</t>
  </si>
  <si>
    <t>X721344</t>
  </si>
  <si>
    <t>Revizní šachta v podlaze ze ztraceného bednení tl. 200mm, půdorysnýcgh vnitřních rozměrů 0,9/0,8m hl. cca 1,2 m, včetně revizního čistícího kusu 2x DN150, včetně zastropení a poklopu 0,7/0,7m pro zadláždění. komplet D+M</t>
  </si>
  <si>
    <t>721211422</t>
  </si>
  <si>
    <t>Vpusť podlahová se svislým odtokem DN 50/75/110 mřížka nerez 138x138</t>
  </si>
  <si>
    <t>X721345</t>
  </si>
  <si>
    <t>Odvodňovajcí žlab s pochůzným roštem z nerezu, š. 200mm, délky 5,0 m, s vyspádovaným dnem včetně vpusti se zápachovou uzávěrou, svislý odtok DN 100, D+M</t>
  </si>
  <si>
    <t>S/SO 01/722</t>
  </si>
  <si>
    <t>722: Vodovod</t>
  </si>
  <si>
    <t>722130233</t>
  </si>
  <si>
    <t>Potrubí vodovodní ocelové závitové pozinkované svařované běžné DN 25</t>
  </si>
  <si>
    <t>722130234</t>
  </si>
  <si>
    <t>Potrubí vodovodní ocelové závitové pozinkované svařované běžné DN 32</t>
  </si>
  <si>
    <t>722130235</t>
  </si>
  <si>
    <t>Potrubí vodovodní ocelové závitové pozinkované svařované běžné DN 40</t>
  </si>
  <si>
    <t>722131935</t>
  </si>
  <si>
    <t>Potrubí pozinkované závitové propojení potrubí DN 40</t>
  </si>
  <si>
    <t>722174022</t>
  </si>
  <si>
    <t>Potrubí vodovodní plastové PPR svar polyfúze PN 20 D 20x3,4 mm</t>
  </si>
  <si>
    <t>4+4+8+8+16+8+16+2</t>
  </si>
  <si>
    <t>10+10+10+10+10+10+10+20</t>
  </si>
  <si>
    <t>8+8+8+12+12+2</t>
  </si>
  <si>
    <t>722174023</t>
  </si>
  <si>
    <t>Potrubí vodovodní plastové PPR svar polyfúze PN 20 D 25x4,2 mm</t>
  </si>
  <si>
    <t>4+4+4+10+10+10+4+4+4</t>
  </si>
  <si>
    <t>20+20+10+10+20+20+10+20</t>
  </si>
  <si>
    <t>14+14+14+2+2+2+4</t>
  </si>
  <si>
    <t>722174024</t>
  </si>
  <si>
    <t>Potrubí vodovodní plastové PPR svar polyfúze PN 20 D 32x5,4 mm</t>
  </si>
  <si>
    <t>4+4</t>
  </si>
  <si>
    <t>20+20+20+20+10+18+18</t>
  </si>
  <si>
    <t>10+10+20+12</t>
  </si>
  <si>
    <t>722174025</t>
  </si>
  <si>
    <t>Potrubí vodovodní plastové PPR svar polyfúze PN 20 D 40x6,7 mm</t>
  </si>
  <si>
    <t>4+20+20+10</t>
  </si>
  <si>
    <t>10+10+18+10+10+10</t>
  </si>
  <si>
    <t>722174026</t>
  </si>
  <si>
    <t>Potrubí vodovodní plastové PPR svar polyfúze PN 20 D 50x8,4 mm</t>
  </si>
  <si>
    <t>722181251</t>
  </si>
  <si>
    <t>Ochrana vodovodního potrubí přilepenými termoizolačními trubicemi z PE tl přes 20 do 25 mm DN do 22 mm</t>
  </si>
  <si>
    <t>722181252</t>
  </si>
  <si>
    <t>Ochrana vodovodního potrubí přilepenými termoizolačními trubicemi z PE tl přes 20 do 25 mm DN přes 22 do 45 mm</t>
  </si>
  <si>
    <t>236+186+122+10</t>
  </si>
  <si>
    <t>722213312</t>
  </si>
  <si>
    <t>Úprava vody magnetická DN 40 PN 16 do 100°C</t>
  </si>
  <si>
    <t>722220152</t>
  </si>
  <si>
    <t>Nástěnka závitová plastová PPR PN 20 DN 20 x G 1/2"</t>
  </si>
  <si>
    <t>722220153</t>
  </si>
  <si>
    <t>Nástěnka závitová plastová PPR PN 20 DN 25 x G 3/4"</t>
  </si>
  <si>
    <t>722220235</t>
  </si>
  <si>
    <t>Přechodka dGK PPR PN 20 D 50 x G 6/4" s kovovým vnitřním závitem</t>
  </si>
  <si>
    <t>722231084</t>
  </si>
  <si>
    <t>Ventil zpětný G 1" PN 16 do 90°C</t>
  </si>
  <si>
    <t>722231085</t>
  </si>
  <si>
    <t>Ventil zpětný G 5/4" PN 16 do 90°C</t>
  </si>
  <si>
    <t>722231144</t>
  </si>
  <si>
    <t>Ventil závitový pojistný rohový G 5/4"</t>
  </si>
  <si>
    <t>722232045</t>
  </si>
  <si>
    <t>Kohout kulový přímý G 1" PN 42 do 185°C vnitřní závit</t>
  </si>
  <si>
    <t>722232048</t>
  </si>
  <si>
    <t>Kohout kulový přímý  G 2" PN 42 do 185°C vnitřní závit</t>
  </si>
  <si>
    <t>722232047</t>
  </si>
  <si>
    <t>Kohout kulový přímý G 6/4" PN 42 do 185°C vnitřní závit</t>
  </si>
  <si>
    <t>722232044</t>
  </si>
  <si>
    <t>Kohout kulový přímý G 3/4" PN 42 do 185°C vnitřní závit</t>
  </si>
  <si>
    <t>722232506</t>
  </si>
  <si>
    <t>Potrubní oddělovač G 2" PN 10 do 65°C vnější závit</t>
  </si>
  <si>
    <t>722234233</t>
  </si>
  <si>
    <t>Úprava vody magnetická G 1" PN 10 do 100°C se dvěma závity</t>
  </si>
  <si>
    <t>722234268</t>
  </si>
  <si>
    <t>Filtr mosazný G 2" PN 20 do 80°C s 2x vnitřním závitem</t>
  </si>
  <si>
    <t>722240122</t>
  </si>
  <si>
    <t>Kohout kulový plastový PPR DN 20</t>
  </si>
  <si>
    <t>722240123</t>
  </si>
  <si>
    <t>Kohout kulový plastový PPR DN 25</t>
  </si>
  <si>
    <t>722250143</t>
  </si>
  <si>
    <t>Hydrantový systém s tvarově stálou hadicí D 19 x 30 m prosklený</t>
  </si>
  <si>
    <t>722262301</t>
  </si>
  <si>
    <t>Vodoměr závitový vícevtokový mokroběžný do 40°C G 1"x 105 mm Qn 2,5 m3/h vertikální</t>
  </si>
  <si>
    <t>722270102</t>
  </si>
  <si>
    <t>Sestava vodoměrová závitová G 1"</t>
  </si>
  <si>
    <t>722290226</t>
  </si>
  <si>
    <t>Zkouška těsnosti vodovodního potrubí závitového DN do 50</t>
  </si>
  <si>
    <t>554+206+26</t>
  </si>
  <si>
    <t>722290234</t>
  </si>
  <si>
    <t>Proplach a dezinfekce vodovodního potrubí DN do 80</t>
  </si>
  <si>
    <t>722174061</t>
  </si>
  <si>
    <t>Potrubí vodovodní plastové křížení PPR svar polyfúze PN 20 D 16x2,7 mm</t>
  </si>
  <si>
    <t>722174062</t>
  </si>
  <si>
    <t>Potrubí vodovodní plastové křížení PPR svar polyfúze PN 20 D 20x3,4 mm</t>
  </si>
  <si>
    <t>722174063</t>
  </si>
  <si>
    <t>Potrubí vodovodní plastové křížení PPR svar polyfúze PN 20 D 25x4,2 mm</t>
  </si>
  <si>
    <t>722174064</t>
  </si>
  <si>
    <t>Potrubí vodovodní plastové křížení PPR svar polyfúze PN 20 D 32x5,4 mm</t>
  </si>
  <si>
    <t>722174065</t>
  </si>
  <si>
    <t>Potrubí vodovodní plastové křížení PPR svar polyfúze PN 20 D 40x6,7 mm</t>
  </si>
  <si>
    <t>722174071</t>
  </si>
  <si>
    <t>Potrubí vodovodní plastové kompenzační smyčka PPR svar polyfúze PN 20 D 16x2,7 mm</t>
  </si>
  <si>
    <t>722174072</t>
  </si>
  <si>
    <t>Potrubí vodovodní plastové kompenzační smyčka PPR svar polyfúze PN 20 D 20x3,4 mm</t>
  </si>
  <si>
    <t>722174073</t>
  </si>
  <si>
    <t>Potrubí vodovodní plastové kompenzační smyčka PPR svar polyfúze PN 20 D 25x4,2 mm</t>
  </si>
  <si>
    <t>722174074</t>
  </si>
  <si>
    <t>Potrubí vodovodní plastové kompenzační smyčka PPR svar polyfúze PN 20 D 32x5,4 mm</t>
  </si>
  <si>
    <t>722174075</t>
  </si>
  <si>
    <t>Potrubí vodovodní plastové kompenzační smyčka PPR svar polyfúze PN 20 D 40x6,7 mm</t>
  </si>
  <si>
    <t>S/SO 01/725</t>
  </si>
  <si>
    <t>725: Zařizovací předměty</t>
  </si>
  <si>
    <t>725813111</t>
  </si>
  <si>
    <t>Ventil rohový bez připojovací trubičky nebo flexi hadičky G 1/2"</t>
  </si>
  <si>
    <t>30+2+13+1+4+6+4+10+30</t>
  </si>
  <si>
    <t>725980123</t>
  </si>
  <si>
    <t>Dvířka 30/30</t>
  </si>
  <si>
    <t>6+6+8+4+2</t>
  </si>
  <si>
    <t>725211602</t>
  </si>
  <si>
    <t>Umyvadlo keramické bílé šířky 550 mm bez krytu na sifon připevněné na stěnu šrouby</t>
  </si>
  <si>
    <t>725822613</t>
  </si>
  <si>
    <t>Baterie umyvadlová stojánková páková s výpustí</t>
  </si>
  <si>
    <t>15+15</t>
  </si>
  <si>
    <t>725211681</t>
  </si>
  <si>
    <t>Umyvadlo keramické bílé zdravotní šířky 640 mm připevněné na stěnu šrouby</t>
  </si>
  <si>
    <t>725822611</t>
  </si>
  <si>
    <t>Baterie umyvadlová stojánková páková bez výpusti, s prodlouženou pákou po imobilní</t>
  </si>
  <si>
    <t>725112022</t>
  </si>
  <si>
    <t>Klozet keramický závěsný na nosné stěny s hlubokým splachováním odpad vodorovný</t>
  </si>
  <si>
    <t>725211651</t>
  </si>
  <si>
    <t>Umyvadlo keramické bílé polozápustné šířky 560 mm připevněné do desky</t>
  </si>
  <si>
    <t>725311131</t>
  </si>
  <si>
    <t>Dřez dvojitý nerezový se zápachovou uzávěrkou nástavný 900x600 mm</t>
  </si>
  <si>
    <t>725821329</t>
  </si>
  <si>
    <t>Baterie dřezová stojánková páková s vytahovací sprškou</t>
  </si>
  <si>
    <t>725231203</t>
  </si>
  <si>
    <t>Bidet bez armatur výtokových keramický závěsný se zápachovou uzávěrkou</t>
  </si>
  <si>
    <t>725823122</t>
  </si>
  <si>
    <t>Baterie bidetové stojánkové klasické s výpustí</t>
  </si>
  <si>
    <t>725331111</t>
  </si>
  <si>
    <t>Výlevka bez výtokových armatur keramická se sklopnou plastovou mřížkou 500 mm</t>
  </si>
  <si>
    <t>725111132</t>
  </si>
  <si>
    <t>Splachovač nádržkový plastový nízkopoložený nebo vysokopoložený</t>
  </si>
  <si>
    <t>725821323</t>
  </si>
  <si>
    <t>Baterie dřezová nástěnná klasická s otáčivým kulatým ústím a délkou ramínka 300 mm</t>
  </si>
  <si>
    <t>725121527</t>
  </si>
  <si>
    <t>Pisoárový záchodek automatický s integrovaným napájecím zdrojem</t>
  </si>
  <si>
    <t>55172113</t>
  </si>
  <si>
    <t>zdroj napájecí na lištu 85-240V AC/24V DC max. 5 ventilů</t>
  </si>
  <si>
    <t>S/SO 01/726</t>
  </si>
  <si>
    <t>726: Předstěnové instalace</t>
  </si>
  <si>
    <t>726111011</t>
  </si>
  <si>
    <t>Instalační předstěna - bidet s nastavitelnou hl 120 až 160 mm do masivní zděné kce</t>
  </si>
  <si>
    <t>726131043</t>
  </si>
  <si>
    <t>Instalační předstěna - klozet závěsný v 1120 mm s ovládáním zepředu pro postižené do stěn s kov kcí</t>
  </si>
  <si>
    <t>726111031</t>
  </si>
  <si>
    <t>Instalační předstěna - klozet s ovládáním zepředu v 1080 mm závěsný do masivní zděné kce</t>
  </si>
  <si>
    <t>726191001</t>
  </si>
  <si>
    <t>Zvukoizolační souprava pro klozet a bidet</t>
  </si>
  <si>
    <t>726191002</t>
  </si>
  <si>
    <t>Souprava pro předstěnovou montáž</t>
  </si>
  <si>
    <t>726131031</t>
  </si>
  <si>
    <t>Instalační předstěna - podpěry a madla v 1120 mm do lehkých stěn s kovovou kcí</t>
  </si>
  <si>
    <t>55167381</t>
  </si>
  <si>
    <t>sedátko klozetové duroplastové bílé s poklopem</t>
  </si>
  <si>
    <t>55281795</t>
  </si>
  <si>
    <t>tlačítko pro ovládání WC shora/zepředu plast dvě množství vody 213x142mm</t>
  </si>
  <si>
    <t>55147026</t>
  </si>
  <si>
    <t>splachovač WC automatický antivandal oddálené spláchnutí 24V DC</t>
  </si>
  <si>
    <t>55281803</t>
  </si>
  <si>
    <t xml:space="preserve">nožní tlačítko na podlahu pro ovládání WC komplet </t>
  </si>
  <si>
    <t>S/SO 01/727</t>
  </si>
  <si>
    <t>727: Protipožární ochrana</t>
  </si>
  <si>
    <t>727212105</t>
  </si>
  <si>
    <t>Trubní ucpávka plastového potrubí bez izolace D 50 mm stěnou tl 100 mm požární odolnost EI 90</t>
  </si>
  <si>
    <t>727212204</t>
  </si>
  <si>
    <t>Trubní ucpávka plastového potrubí bez izolace D 40 mm stěnou tl 150 mm požární odolnost EI 60</t>
  </si>
  <si>
    <t>727213213</t>
  </si>
  <si>
    <t>Trubní ucpávka plastového potrubí bez izolace D 32 mm stropem tl 100 mm požární odolnost EI 90</t>
  </si>
  <si>
    <t>727213224</t>
  </si>
  <si>
    <t>Trubní ucpávka plastového potrubí bez izolace D 63 mm stropem tl 150 mm požární odolnost EI 120</t>
  </si>
  <si>
    <t>727213226</t>
  </si>
  <si>
    <t>Trubní ucpávka plastového potrubí bez izolace D 90 mm stropem tl 150 mm požární odolnost EI 120</t>
  </si>
  <si>
    <t>727222003</t>
  </si>
  <si>
    <t>Protipožární manžeta prostupu plastového potrubí bez izolace D 50 mm stěnou tl 100 mm požární odolnost EI 90</t>
  </si>
  <si>
    <t>727222126</t>
  </si>
  <si>
    <t>Protipožární manžeta prostupu plastového potrubí bez izolace D 90 mm stěnou tl 100 mm požární odolnost EI 90-120</t>
  </si>
  <si>
    <t>727223104</t>
  </si>
  <si>
    <t>Protipožární manžeta prostupu plastového potrubí bez izolace D 90 mm stropem tl 150 mm požární odolnost EI 90</t>
  </si>
  <si>
    <t>727223126</t>
  </si>
  <si>
    <t>Protipožární manžeta prostupu plastového potrubí bez izolace D 90 mm stropem tl 150 mm požární odolnost EI 90-120</t>
  </si>
  <si>
    <t>727213227</t>
  </si>
  <si>
    <t>Trubní ucpávka plastového potrubí bez izolace D 110 mm stropem tl 150 mm požární odolnost EI 120</t>
  </si>
  <si>
    <t>727212118</t>
  </si>
  <si>
    <t>Trubní ucpávka plastového potrubí bez izolace D 125 mm stěnou tl 100 mm požární odolnost EI 90-120</t>
  </si>
  <si>
    <t>727212119</t>
  </si>
  <si>
    <t>Trubní ucpávka plastového potrubí bez izolace D 160 mm stěnou tl 100 mm požární odolnost EI 90-120</t>
  </si>
  <si>
    <t>S/SO 01/732</t>
  </si>
  <si>
    <t>732: Ústřední vytápění - strojovny</t>
  </si>
  <si>
    <t>732421212</t>
  </si>
  <si>
    <t>Čerpadlo teplovodní mokroběžné závitové cirkulační DN 25 výtlak do 4,0 m průtok 2,20 m3/h pro TUV</t>
  </si>
  <si>
    <t>732331106</t>
  </si>
  <si>
    <t>Nádoba tlaková expanzní pro solární, topnou a chladící soustavu s membránou závitové připojení PN 1,0 o objemu 50 l</t>
  </si>
  <si>
    <t>732331771</t>
  </si>
  <si>
    <t>Příslušenství k expanzním nádobám souprava s upínací páskou</t>
  </si>
  <si>
    <t>732331772</t>
  </si>
  <si>
    <t>Příslušenství k expanzním nádobám konzole nastavitelná</t>
  </si>
  <si>
    <t>732331778</t>
  </si>
  <si>
    <t>Příslušenství k expanzním nádobám bezpečnostní uzávěr G 1 k měření tlaku</t>
  </si>
  <si>
    <t>Zařízení č.3 - Třídy</t>
  </si>
  <si>
    <t>K</t>
  </si>
  <si>
    <t>3.1</t>
  </si>
  <si>
    <t>Kompaktní rekuperační jednotka, vnitřní, podstropní provedení, integrované čidlo CO2 vč. automatické regulace. Provedení design, straw systém pro optimalizaci laminárního proudění přiváděného vzduchu.  Rozměry max. 2,5x1,3x0,575m.  Sendvičový lakovaný plášť, tepelná a hluková izolace tl.40mm, součinitel prostupu tepla tř.T2 (1,3m2.K/W). V=600m3/hod, pext=100Pa. Zpětné klapky v hrdlech venkovního a výfukového vzduchu, hliníkový diagonální rekuperátor (úč.90%) - certifikace Eurovent s plynule řízeným obtokem od 0-100%,  filtr přívod deskový F7, filtr odvod kapsový G4, ventilátory s EC motory - 2x 230V/0,17kW. El. předehřev 230V/2,0kW (pulsní regulace). Vnztřní labyrintový tlumič, LpAmax=35dB(A) v 1m. Dotykový ovládací panel.  Zařízeni je ve shodě s požadavky ErP  - nařízení EU 1253/2014  a 1254/2014 (Ecodesign)</t>
  </si>
  <si>
    <t>vlastní</t>
  </si>
  <si>
    <t>3.2</t>
  </si>
  <si>
    <t>Atyp - sací nástavac 400x400+200/100 + nástavec 250x250 se sítem proti hmyzu - pozinkovaný plech, RAL dle barvy fasády</t>
  </si>
  <si>
    <t>3.3</t>
  </si>
  <si>
    <t>Protidešťová žaluzie 315x315mm, Fč=0,5m2, pozinkovaný plech, RAL dle barvy fasády</t>
  </si>
  <si>
    <t>3.4-3.21</t>
  </si>
  <si>
    <t>Ocelové čtyřhranné potrubí  sk.I - pozinkovaný plech - tl. plechu 0,8mm - rovné kusy</t>
  </si>
  <si>
    <t>Ocelové čtyřhranné potrubí  sk.I - pozinkovaný plech - tl. plechu 0,8mm - tvarovky</t>
  </si>
  <si>
    <t>3.-</t>
  </si>
  <si>
    <r>
      <t>Tepelná izolace ze syntetického kaučuku tl.20mm - samolepící povrch se zvýšenou přilnavostí , povrchová úprava hliníkovou fólií se sklenou mřížkou (</t>
    </r>
    <r>
      <rPr>
        <sz val="11"/>
        <color theme="1"/>
        <rFont val="Symbol"/>
        <family val="1"/>
        <charset val="2"/>
      </rPr>
      <t>l£0,038</t>
    </r>
    <r>
      <rPr>
        <sz val="11"/>
        <color theme="1"/>
        <rFont val="Calibri"/>
        <family val="2"/>
        <charset val="238"/>
        <scheme val="minor"/>
      </rPr>
      <t xml:space="preserve">W/(mK) dle EN 12667) - pevné potrubí mezi jednotkou a venkovním prostředím </t>
    </r>
  </si>
  <si>
    <t>Montážní a těsnící materiál, materiál na závěsy</t>
  </si>
  <si>
    <t>Zaregulování a oživení zařízení</t>
  </si>
  <si>
    <t>Celkem</t>
  </si>
  <si>
    <t>Zařízení č.4 - Ostatní zařízení třídy</t>
  </si>
  <si>
    <t>4.1</t>
  </si>
  <si>
    <t>Diagonální plastový ventilátor do potrubí s AC motorem a kruhovým napojením, kuličková ložiska - JS 125mm vč. 2ks spojovacích manžet -  V=150m3/hod. pext=80Pa, 230V/33W + zpětná těsná klapka s pružinou JS 125mm</t>
  </si>
  <si>
    <t>4.2</t>
  </si>
  <si>
    <t>Nástěnný axiální ventilátor s AC motorem, kuličková ložiska, zpětná klapka, časový doběh  JS 100mm- V=50m3/hod, pext=100Pa, 230V/35W</t>
  </si>
  <si>
    <t>4.3</t>
  </si>
  <si>
    <t>Diagonální plastový ventilátor do potrubí s AC motorem a kruhovým napojením, kuličková ložiska - JS 100mm vč. 2ks spojovacích manžet -  V=100m3/hod. pext=80Pa, 230V/31W + zpětná těsná klapka s pružinou JS 100mm</t>
  </si>
  <si>
    <t>4.4</t>
  </si>
  <si>
    <t>Krycí síto proti ptactvu 280x400mm</t>
  </si>
  <si>
    <t>4.5</t>
  </si>
  <si>
    <t>Zaslepení 180x160mm + KN 1/2" - k potrubí letovat</t>
  </si>
  <si>
    <t>4.6</t>
  </si>
  <si>
    <t xml:space="preserve">Stěnová mřížka jednořadá 400x100mm - lamely horizontální, rozteč lamel 12,5mm, materiál - hliník  vč. upevňovacího rámečku </t>
  </si>
  <si>
    <t>4.7</t>
  </si>
  <si>
    <t>Talířový kovový  ventil pro odvod vzduchu JS 125mm</t>
  </si>
  <si>
    <t>4.8</t>
  </si>
  <si>
    <t>Ohebné hliníkové potrubí JS 100mm</t>
  </si>
  <si>
    <t>bm</t>
  </si>
  <si>
    <t>4.9</t>
  </si>
  <si>
    <t>Koncový kryt DR 160mm</t>
  </si>
  <si>
    <t>4.10</t>
  </si>
  <si>
    <t>Koncový kryt DR 125mm</t>
  </si>
  <si>
    <t>4.11-4.22</t>
  </si>
  <si>
    <t>Ocelové kruhové potrubí  sk.I - systém SPIRO - pozinkovaný plech - rovné kusy</t>
  </si>
  <si>
    <t>Ocelové kruhové potrubí  sk.I - systém SPIRO - pozinkovaný plech - tvarovky</t>
  </si>
  <si>
    <t>4.23-4.29</t>
  </si>
  <si>
    <t>4.-</t>
  </si>
  <si>
    <t xml:space="preserve">Zařízení č.5 - Chlazení PC učebny </t>
  </si>
  <si>
    <t>Split systém inverter - aplikace TWIN</t>
  </si>
  <si>
    <t>5.1</t>
  </si>
  <si>
    <t xml:space="preserve">Venkovní kondenzační jednotka -  Qch=13,4kW (6,2-16,0kW), 400V/4,41kW - chladivo R32, vel.990x910x320mm,77kg,  hl. ak. tlaku 54dB(A)  </t>
  </si>
  <si>
    <t>5.2</t>
  </si>
  <si>
    <t>Vnitřní nástěnná jednotka  Qch=6,8kW, 290x1050x238mm</t>
  </si>
  <si>
    <t>5.3</t>
  </si>
  <si>
    <t xml:space="preserve">Refnet </t>
  </si>
  <si>
    <t>5.-</t>
  </si>
  <si>
    <t xml:space="preserve">Montáž rozvodů chladiva - Cu potrubí 9,52/15,9 vč. komunikačního kabelu </t>
  </si>
  <si>
    <t>Kabelový ovladač bílý</t>
  </si>
  <si>
    <t>Montážní materiál</t>
  </si>
  <si>
    <t xml:space="preserve">kg  </t>
  </si>
  <si>
    <t>Zprovoznění, oživení, zaškolení obsluhy</t>
  </si>
  <si>
    <t>Množství</t>
  </si>
  <si>
    <t>J.cena [CZK]</t>
  </si>
  <si>
    <t>Cena celkem [CZK]</t>
  </si>
  <si>
    <t>Cenová soustava</t>
  </si>
  <si>
    <t>Zařízení č.1 - Jídelna a výdej jídla</t>
  </si>
  <si>
    <t>1</t>
  </si>
  <si>
    <t>1.1</t>
  </si>
  <si>
    <r>
      <t xml:space="preserve">Kompaktní větrací jednotka  ve vnitřním stojatém provedení  s  uspořádáním hrdel do horní části jednotky, integrovaná regulace. Dodávka jednotky v rozloženém stavu. Plášť jednotka - bezrámová konstrukce ze sendvičových panelů o tl.30mm, mechanické vlastnosti pláště - D1, L2,T2,TB1. Podstavné nohy výšky 200mm.  Jednotka je vybavena: tlumící manžety, uzavírací klapky na vstupu a výstupu vzduchu, kazetový filtr na přívodu G4 a odvodu G4, velkoplošný protiproudý deskový výměník tepla z houževnatého polystyrenu (tep. účinnost zpětného získávání tepla: 83,3 % ) s  obtokem pro plynulé řízení teploty a funkce odmrazování, vanami pro odvod kondenzátu na přívodu i odvodu, elektrický  ohřívač ,  ventilátory s dozadu zahnutými lopatkami s EC motory  s plynulou regulací otáček 10-100%,.                                                                                                                              </t>
    </r>
    <r>
      <rPr>
        <b/>
        <sz val="10"/>
        <rFont val="Arial"/>
        <family val="2"/>
        <charset val="238"/>
      </rPr>
      <t>Určující dominantní parametry v pracovním bodu:</t>
    </r>
    <r>
      <rPr>
        <sz val="10"/>
        <rFont val="Arial"/>
        <family val="2"/>
        <charset val="238"/>
      </rPr>
      <t xml:space="preserve">
Pracovní průtok vzduchu přívod/odvod: 3600x3600 m3/h
Externí statický tlak přívod/odvod: 300/300 Pa                                 
Tepelná účinnost rekuperace: min. 83,3% 
Celková hladina akustického výkonu LWA:
přívodu sání/výtlak: 65/89 dB(A)
odvodu sání/výtlak: 63/85 dB(A)
Akustický výkon skříně (LwA): 67,0 dB (A)
Elektrický  ohřívač: 400V/7,2kW  (v pracovním bodě 2,3kW)                                                                                                                                                                                                                                                                                                                                                                                                                                                                      Ventilátory - 400V/2 x 2,5kW   (v pracovním bodě 0,96 + 1,18kW)                                                                                                                                                                                                                                                                                                             Rozměry a hmotnost 
délka max.2800 mm; výška 1600 mm; šířka max. 885 mm, max. hmotnost: 544kg                                        Zařízeni je ve shodě s požadavky ErP  - nařízení EU 1253/2014  a 1254/2014 (Ecodesign)                                                          </t>
    </r>
    <r>
      <rPr>
        <b/>
        <sz val="10"/>
        <rFont val="Arial"/>
        <family val="2"/>
        <charset val="238"/>
      </rPr>
      <t xml:space="preserve"> </t>
    </r>
  </si>
  <si>
    <t>2</t>
  </si>
  <si>
    <t>1.-</t>
  </si>
  <si>
    <t xml:space="preserve">M+R - fce viz. TZ. Servopohony - klapka e1 LM24A,24V, klapka i1 LM24A,24V,klapka bypass LM24A,24V. Vestavěná čidla - čidlo teploty e1, čidlo teploty e2, čidlo teploty i1, čidlo teploty i2. Manostaty filtrů e1, i2. Nástěnný digitální ovladač s displejem, ruční ovladač pro nastavení otáček. 
</t>
  </si>
  <si>
    <t>1.2</t>
  </si>
  <si>
    <t>Krycí síto proti ptactvu 500x420mm</t>
  </si>
  <si>
    <t>1.3</t>
  </si>
  <si>
    <t xml:space="preserve">Buňkový tlumič hluku pro instalaci do potrubí rozměru 250x500x1000 (stěna 60mm) - provedení s náběhovým plechem , z  pozinkovaného plechu, výplně z minerální plsti kryté děrovaným plechem. Útlum na 1kHz 27dB. </t>
  </si>
  <si>
    <t>1.4</t>
  </si>
  <si>
    <t xml:space="preserve">Buňkový tlumič hluku pro instalaci do potrubí rozměru 250x500x2000 (stěna 60mm) - provedení s náběhovým plechem , z  pozinkovaného plechu, výplně z minerální plsti kryté děrovaným plechem. Útlum na 1kHz 48B. </t>
  </si>
  <si>
    <t>1.5</t>
  </si>
  <si>
    <t xml:space="preserve">Buňkový tlumič hluku pro instalaci do potrubí v hygienickém provedení rozměru 250x500x1000 (stěna 60mm) - provedení s náběhovým plechem , z  pozinkovaného plechu, výplně z minerální plsti kryté děrovaným plechem, absorpční část zabalená v ochranné fólii.  Útlum na 1kHz 28dB. </t>
  </si>
  <si>
    <t>1.6</t>
  </si>
  <si>
    <t xml:space="preserve">Buňkový tlumič hluku pro instalaci do potrubí v hygienickém provedení rozměru 250x500x1500 (stěna 60mm) - provedení s náběhovým plechem , z  pozinkovaného plechu, výplně z minerální plsti kryté děrovaným plechem, absorpční část zabalená v ochranné fólii.  Útlum na 1kHz 40dB. </t>
  </si>
  <si>
    <t>1.7</t>
  </si>
  <si>
    <t>Odsávací digestoř - provedení 1řadé - rozměry -  2100x1250x435mm - celonerezové provedení - 2ks lamelový filtr, osvětlení - 105kg</t>
  </si>
  <si>
    <t>1.8</t>
  </si>
  <si>
    <t>Akumulační zákryt  - rozměry -  2500x1600x465mm - celonerezové provedení - 120kg</t>
  </si>
  <si>
    <t>1.9</t>
  </si>
  <si>
    <t>Vzduchové potrubí šité na míru - textilní bezprůvanová půlkruhová výusť  - H500/6000 SB/PMS-8AL/LGO + DSH500x250-500/150 F/WIN - barva světle šedá</t>
  </si>
  <si>
    <t>1.10</t>
  </si>
  <si>
    <t>Vzduchové potrubí šité na míru - textilní bezprůvanová půlkruhová výusť  - H500/11655 SB/PMS-8AL/LGO + 1x500 Arch-15°/1ZS + 3x500 Arch-15°/1 SS + DSH500x250-500/150 F/WIN - barva světle šedá</t>
  </si>
  <si>
    <t>1.11</t>
  </si>
  <si>
    <t xml:space="preserve">Vyústka  pro odvod vzduchu, obdélníková komfortní jednořadá  s regulací R1 - 425x125mm  - hliník
</t>
  </si>
  <si>
    <t>1.12</t>
  </si>
  <si>
    <t>Regulační klapka 200x200 - ruční</t>
  </si>
  <si>
    <t>1.13-1.67</t>
  </si>
  <si>
    <t>Ocelové čtyřhranné potrubí  sk.I - pozinkovaný plech - tl. plechu 0,8mm - rovné kusy, přívod - třída těsnosti "B", odvod - třída těsnosti "C"</t>
  </si>
  <si>
    <t>Ocelové čtyřhranné potrubí  sk.I - pozinkovaný plech - tl. plechu 0,8mm - tvarovky, přívod - třída těsnosti "B", odvod - třída těsnosti "C"</t>
  </si>
  <si>
    <t xml:space="preserve">Požární izolace čtyřhranného  potrubí  - desky   z minerální vlny s černou hliníkovou fólii - 66kg/m3 - tl.50mm, PO EI 30 - splní klasifikaci „z obou stran“ o↔i = z vnitřní  i z vnější strany </t>
  </si>
  <si>
    <r>
      <t>Tepelná izolace ze syntetického kaučuku tl.20mm - samolepící povrch se zvýšenou přilnavostí , povrchová úprava hliníkovou fólií se sklenou mřížkou (</t>
    </r>
    <r>
      <rPr>
        <sz val="11"/>
        <color theme="1"/>
        <rFont val="Symbol"/>
        <family val="1"/>
        <charset val="2"/>
      </rPr>
      <t>l£0,038</t>
    </r>
    <r>
      <rPr>
        <sz val="11"/>
        <color theme="1"/>
        <rFont val="Calibri"/>
        <family val="2"/>
        <charset val="238"/>
        <scheme val="minor"/>
      </rPr>
      <t>W/(mK) dle EN 12667) - potrubí mezi jednotkou a venkovním prostředím (nezahrnuje potrubí opatřené požární izolací)</t>
    </r>
  </si>
  <si>
    <t>Zařízení č.2 - Ostatní zařízení jídelna</t>
  </si>
  <si>
    <t>2.1</t>
  </si>
  <si>
    <t>Diagonální plastový ventilátor do potrubí  s AC motorem a kruhovým napojením, kuličková ložiska - JS 125mm vč. 2ks spojovacích manžet -  V=150m3/hod. pext=80Pa, 230V/33W + zpětná těsná klapka s pružinou JS 125mm</t>
  </si>
  <si>
    <t>2.2</t>
  </si>
  <si>
    <t>Nástěnný radiální ventilátor s AC motorem, kuličková ložiska, zpětná klapka, časový doběh  - JS 100mm - V=150m3/hod, pext=120Pa, 230V/46W</t>
  </si>
  <si>
    <t>2.3</t>
  </si>
  <si>
    <t>Nástěnný radiální ventilátor s AC motorem, kuličková ložiska, zpětná klapka, časový doběh  JS 125mm- V=200m3/hod, pext=120Pa, 230V/52W</t>
  </si>
  <si>
    <t>2.4</t>
  </si>
  <si>
    <t>Nástěnný axiální ventilátor s AC motorem, kuličková ložiska, zpětná klapka, časový doběh  JS 125mm- V=50m3/hod, pext=35Pa, 230V/15W</t>
  </si>
  <si>
    <t>2.5</t>
  </si>
  <si>
    <t>2.6</t>
  </si>
  <si>
    <t>Přetlaková žaluzie plastová JS 125mm</t>
  </si>
  <si>
    <t>2.7</t>
  </si>
  <si>
    <t xml:space="preserve">Kruhová krycí hliníková mřížka JS 160                   </t>
  </si>
  <si>
    <t>2.8</t>
  </si>
  <si>
    <t>Talířový kovový  ventil pro odvod vzduchu JS 200mm</t>
  </si>
  <si>
    <t>2.9-2.15</t>
  </si>
  <si>
    <t>Zařízení č.6 - Šatny, umývárny tělocvična</t>
  </si>
  <si>
    <t>6.1</t>
  </si>
  <si>
    <t xml:space="preserve">Kompaktní větrací  jednotka pro vnitřní  použití, podstropní provedení, integrovaná regulace.  Plášť jednotka - bezrámová konstrukce ze sendvičových panelů o tl.30mm, mechanické vlastnosti pláště - D1, L2,T2,TB1.  Jednotka je vybavena: tlumící manžety e2,i2, uzavírací klapky na vstupu a výstupu vzduchu, kazetový filtr na přívodu G4 a odvodu G4, velkoplošný protiproudý deskový výměník tepla z houževnatého polystyrenu (tep. účinnost zpětného získávání tepla: 83,3 % ) s  obtokem pro plynulé řízení teploty a funkce odmrazování, vanami pro odvod kondenzátu na přívodu i odvodu, elektrický  ohřívač ,  ventilátory s dozadu zahnutými lopatkami s EC motory  s plynulou regulací otáček 10-100%,.                                                                                                                              Určující dominantní parametry v pracovním bodu:
Pracovní průtok vzduchu přívod/odvod: 800x800 m3/h
Externí statický tlak přívod/odvod: 200/200 Pa                                 
Tepelná účinnost rekuperace: min. 78% 
Celková hladina akustického výkonu LWA:
přívodu sání/výtlak: 66/80 dB(A)
odvodu sání/výtlak: 65/79dB(A)
Akustický výkon skříně (LwA): 58 dB (A)
Elektrický  ohřívač: 230V- 1,8kW  (v pracovním bodě 1,6kW)                                                                                                                                                                                                                                                                                                                                                                                                                                                                      Ventilátory - 230V/2 x 0,385kW   (v pracovním bodě 0,224 + 0,218kW)                                                                                                                                                                                                                                                                                                             
Zařízeni je ve shodě s požadavky ErP  - nařízení EU 1253/2014  a 1254/2014 (Ecodesign)                                                           </t>
  </si>
  <si>
    <t xml:space="preserve">M+R - fce viz. TZ. Externí rozvodnice. Servopohony - klapka e1 CM24A,24V, klapka i1 CM24A,24V,klapka bypass CM24A,24V. Vestavěná čidla - čidlo teploty e1, čidlo teploty e2, čidlo teploty i1, čidlo teploty i2. Kanálové čidlo vlhkosti. Manostaty filtrů e1, i2. Nástěnný digitální ovladač s displejem.  
</t>
  </si>
  <si>
    <t>6.2</t>
  </si>
  <si>
    <t xml:space="preserve">Protidešťová žaluzie 200x400 - pozinkovaný plech </t>
  </si>
  <si>
    <t>6.3</t>
  </si>
  <si>
    <t>Ohebný tlumič hluku s extra vysokou účinností útlumu . Netkaná vnitřní hydrofobní hadice z polypropylenu, izolace ze skelných vláken tl.25mm, vnější plášť z laminovaného hliníku/polyesteru JS 250-1000</t>
  </si>
  <si>
    <t>6.4</t>
  </si>
  <si>
    <t>Ohebné tepelně a hlukově izolované hliníkové potrubí s mikroperforacemi , izolace z minerlní vaty tl.50mm, parotěsná folie na vnitřní straně, vnější krycí vrstva hliníkový laminát - JS 250mm</t>
  </si>
  <si>
    <t>6.5</t>
  </si>
  <si>
    <t>Výfukový kus s ochrannou mřížkou JS 250</t>
  </si>
  <si>
    <t>6.6</t>
  </si>
  <si>
    <t xml:space="preserve">Vířivý anemostat pro přívod vzduchu JS 160 s plenumboxem - hrdlo napojení  JS 125mm </t>
  </si>
  <si>
    <t>6.7</t>
  </si>
  <si>
    <t>Vyústka obdélníková jednořadá pro odvod vzduchu s regulací R1 - 225x125 - hliník</t>
  </si>
  <si>
    <t>6.8</t>
  </si>
  <si>
    <t xml:space="preserve">Stěnová mřížka jednořadá - horizontální lamely 600x200mm, rozteč lamel 12,5mm - hliník, upínací rámeček </t>
  </si>
  <si>
    <t>6.9</t>
  </si>
  <si>
    <t>Ohebné hliníkové potrubí JS 125mm</t>
  </si>
  <si>
    <t>6.10-6.18</t>
  </si>
  <si>
    <t>6.19-6.31</t>
  </si>
  <si>
    <t>6.-</t>
  </si>
  <si>
    <t>Zařízení č.7 - Ostatní zařízení tělocvična</t>
  </si>
  <si>
    <t>7.1</t>
  </si>
  <si>
    <t>Radiální  ventilátor s AC motorem pro osazení do podhledu, zpětná klapka, časový doběh  JS 100mm- V=80m3/hod, pext=80Pa, 230V/25W</t>
  </si>
  <si>
    <t>7.2</t>
  </si>
  <si>
    <t>7.3</t>
  </si>
  <si>
    <t>Diagonální plastový ventilátor s AC motorem a kruhovým napojením, kuličková ložiska - JS 125mm vč. 2ks spojovacích manžet -  V=150m3/hod. pext=80Pa, 230V/33W + zpětná těsná klapka s pružinou JS 125mm</t>
  </si>
  <si>
    <t>7.4</t>
  </si>
  <si>
    <t>7.5</t>
  </si>
  <si>
    <t>Výfuková hlavice JS 125mm</t>
  </si>
  <si>
    <t>7.6</t>
  </si>
  <si>
    <t>Koncový kryt JS 125mm + KN 1/2"</t>
  </si>
  <si>
    <t>7.7</t>
  </si>
  <si>
    <t>Koncový kryt DR 125</t>
  </si>
  <si>
    <t>7.8</t>
  </si>
  <si>
    <t>7.9</t>
  </si>
  <si>
    <t>7.-</t>
  </si>
  <si>
    <t>Moravská Třebová_SO-01_Uznatelné_UT - Nabídka</t>
  </si>
  <si>
    <t>727213229</t>
  </si>
  <si>
    <t>Trubní ucpávka plastového potrubí bez izolace D 160 mm stropem tl 150 mm požární odolnost EI 120</t>
  </si>
  <si>
    <t>S/SO 01/731</t>
  </si>
  <si>
    <t>731: Ústřední vytápění - kotelny</t>
  </si>
  <si>
    <t>731810442</t>
  </si>
  <si>
    <t>Prodloužení odděleného potrubí pro kondenzační kotel průměru 100 mm</t>
  </si>
  <si>
    <t>X731304</t>
  </si>
  <si>
    <t>Odkouření od PK - po patní koleno ústící do komínového průduchu, koax potrubíé 80/125 od PK, sběrné potrubí 150/100 koax v délce cca 10,0m, včetně připojovacích prvků, revizních otvorů, D+M</t>
  </si>
  <si>
    <t>X731305</t>
  </si>
  <si>
    <t>Odkouření od PK  typová ukončovací hlavice odkouření nad komín, D+M</t>
  </si>
  <si>
    <t>X731306</t>
  </si>
  <si>
    <t>Odkouření od PK - sestavení a revize odkouření, D+M</t>
  </si>
  <si>
    <t>732113118</t>
  </si>
  <si>
    <t>Vyrovnávač dynamických tlaků G 2" PN 6 hydraulický závitový, včetně TI</t>
  </si>
  <si>
    <t>X732302</t>
  </si>
  <si>
    <t>Nástěnný kondenzační kotel o výkonu 35 kW ( 5,4-35,0 kW) , výměník AL-Si, s integrovaným trojcestným ventilem, bílá barva včetně regulátoru, D+M</t>
  </si>
  <si>
    <t>X732303</t>
  </si>
  <si>
    <t>Vypouštěcí sada se sifonem , odpadním potrubím, rozetou, Sada pro připojení otopného okruhu, montáž na omítku, R1", 3/4", připojení k EN, plnící a vypouštěcí kohout, D+M</t>
  </si>
  <si>
    <t>X732304</t>
  </si>
  <si>
    <t>MaR - Kaskádový modul pro 4 kotle, regulátor s venkovním čidlem, rozšiřovací modul směšovače otopného okruhu, čidlo ASE pro TV, D+M</t>
  </si>
  <si>
    <t>X732305</t>
  </si>
  <si>
    <t>MaR- prostorový termostat pro okruh vytápění, D+M</t>
  </si>
  <si>
    <t>X732306</t>
  </si>
  <si>
    <t>MaR-elektroinstalace slaboproudu, propojení komponent MaR, kabeláž, stavební přípomoce, revize, vyregulování a zprovoznění okruhů UT, D+M</t>
  </si>
  <si>
    <t>X732307</t>
  </si>
  <si>
    <t>Zprovoznění otopné soustavy servisním technikem výrobcem PK+ MaR</t>
  </si>
  <si>
    <t>X732308</t>
  </si>
  <si>
    <t>Úpravna vody, sada obsahující patronu s kapacitou 16000 lxdH, náhradní náplň 14 l. připojovací sestavu s digitálním měřičem vodivosti a el. vodoměrem, madlo, max. 10 l/min. D+M</t>
  </si>
  <si>
    <t>X732309</t>
  </si>
  <si>
    <t>Topná zkouška</t>
  </si>
  <si>
    <t>X732310</t>
  </si>
  <si>
    <t>Vyregulování a zprovoznění otopné soustavy - nabíjení zásobníku TV a okruhu vytápění, dílenská dokumentace ( dle skutečnosti) nastavení ventilů a regulace, komplet D+M</t>
  </si>
  <si>
    <t>X732311</t>
  </si>
  <si>
    <t xml:space="preserve">Odstředivý odkalovač s magnetickou vložkou, vypouštěním, odvzdušněním a 2 ks kulových kohoutů s převlečnou maticí. G3/4" </t>
  </si>
  <si>
    <t>732112232</t>
  </si>
  <si>
    <t>Rozdělovač sdružený hydraulický DN 80 závitový, včetně TI</t>
  </si>
  <si>
    <t>732111125</t>
  </si>
  <si>
    <t>Tělesa rozdělovačů a sběračů DN 80 z trub ocelových bezešvých</t>
  </si>
  <si>
    <t>732331135</t>
  </si>
  <si>
    <t>Nádoba tlaková expanzní pro akumulační ohřev TV s membránou závitové připojení PN 1,0 o objemu 33 l</t>
  </si>
  <si>
    <t>732331777</t>
  </si>
  <si>
    <t>Příslušenství k expanzním nádobám bezpečnostní uzávěr G 3/4 k měření tlaku</t>
  </si>
  <si>
    <t>732211222</t>
  </si>
  <si>
    <t>Ohřívač stacionární zásobníkový se dvěma výměníky PN 1,0/1,6 o objemu 400 l v.pl. 1,8 m2/1,05 m2</t>
  </si>
  <si>
    <t>732421213</t>
  </si>
  <si>
    <t>Čerpadlo teplovodní mokroběžné závitové cirkulační DN 25 výtlak do 6,0 m průtok 3,0 m3/h pro TUV</t>
  </si>
  <si>
    <t>732481231</t>
  </si>
  <si>
    <t>Vodoměr šroubový vertikální na horkou vodu do 130°C PN 16 průtok 15 m3/h</t>
  </si>
  <si>
    <t>Rychlomontážní čerpadlová skupina DN 32, Q = 50,0 kW - mix s mícháním, včetně TI, D+M</t>
  </si>
  <si>
    <t>Rychlomontážní čerpadlová skupina DN 32, pro nabíjení zásobníku TUV 400l, přímá bez mixu. včetně TI, D+M</t>
  </si>
  <si>
    <t>S/SO 01/733</t>
  </si>
  <si>
    <t>733: Ústřední vytápění - rozvodné potrubí</t>
  </si>
  <si>
    <t>733223301</t>
  </si>
  <si>
    <t>Potrubí měděné tvrdé spojované lisováním D 15x1 mm</t>
  </si>
  <si>
    <t>10+10+6+6+6+6+10+10+20+10+4+4+4+4+4+4</t>
  </si>
  <si>
    <t>10+10+10+10+30+30+60+60+10</t>
  </si>
  <si>
    <t>6+6+6+6+6+12+12+15+15+15+15+6+6+4+4+4+4</t>
  </si>
  <si>
    <t>733223302</t>
  </si>
  <si>
    <t>Potrubí měděné tvrdé spojované lisováním D 18x1 mm</t>
  </si>
  <si>
    <t>12+12+10+10+10+10+8+8+20</t>
  </si>
  <si>
    <t>12+12+20+20+5+5+20+20+10+10+(6*8)</t>
  </si>
  <si>
    <t>20+20+10+10+10+10+6+6+8+8+4+4+10+10</t>
  </si>
  <si>
    <t>733223303</t>
  </si>
  <si>
    <t>Potrubí měděné tvrdé spojované lisováním D 22x1 mm</t>
  </si>
  <si>
    <t>1.PP</t>
  </si>
  <si>
    <t>10+10+10+6+6+10+10+10+10</t>
  </si>
  <si>
    <t>1.NP</t>
  </si>
  <si>
    <t>40+40+30+20+20+4+4+8+8+16+10</t>
  </si>
  <si>
    <t>733223304</t>
  </si>
  <si>
    <t>Potrubí měděné tvrdé spojované lisováním D 28x1,5 mm</t>
  </si>
  <si>
    <t>6+6+10+10+10+20+20+40+12+12</t>
  </si>
  <si>
    <t>1.np</t>
  </si>
  <si>
    <t>10+10+12+15+15+12+20+20</t>
  </si>
  <si>
    <t>10+10</t>
  </si>
  <si>
    <t>733223305</t>
  </si>
  <si>
    <t>Potrubí měděné tvrdé spojované lisováním D 35x1,5 mm</t>
  </si>
  <si>
    <t>14+14+6+6+4+8+8+10+15+15</t>
  </si>
  <si>
    <t>2.np</t>
  </si>
  <si>
    <t>733223306</t>
  </si>
  <si>
    <t>Potrubí měděné tvrdé spojované lisováním D 42x1,5 mm</t>
  </si>
  <si>
    <t>16+16+10+10+12+12+14+14</t>
  </si>
  <si>
    <t>20+20+10+10</t>
  </si>
  <si>
    <t>733223307</t>
  </si>
  <si>
    <t>Potrubí měděné tvrdé spojované lisováním D 54x2 mm</t>
  </si>
  <si>
    <t>10+10+6+6+8+8</t>
  </si>
  <si>
    <t>733811253</t>
  </si>
  <si>
    <t>Ochrana potrubí ústředního vytápění termoizolačními trubicemi z PE tl přes 20 do 25 mm DN přes 45 do 63 mm</t>
  </si>
  <si>
    <t>164+48</t>
  </si>
  <si>
    <t>733811251</t>
  </si>
  <si>
    <t>Ochrana potrubí ústředního vytápění termoizolačními trubicemi z PE tl přes 20 do 25 mm DN do 22 mm</t>
  </si>
  <si>
    <t>282+418+490</t>
  </si>
  <si>
    <t>733811252</t>
  </si>
  <si>
    <t>Ochrana potrubí ústředního vytápění termoizolačními trubicemi z PE tl přes 20 do 25 mm DN přes 32 do 45 mm</t>
  </si>
  <si>
    <t>733291101</t>
  </si>
  <si>
    <t>Zkouška těsnosti potrubí měděné D do 35x1,5</t>
  </si>
  <si>
    <t>120+280+282+418+490</t>
  </si>
  <si>
    <t>733291102</t>
  </si>
  <si>
    <t>Zkouška těsnosti potrubí měděné D přes 35x1,5 do 64x2</t>
  </si>
  <si>
    <t>S/SO 01/734</t>
  </si>
  <si>
    <t>734: Ústřední vytápění - armatury</t>
  </si>
  <si>
    <t>734220102</t>
  </si>
  <si>
    <t>Ventil závitový regulační přímý G 1 PN 20 do 100°C vyvažovací</t>
  </si>
  <si>
    <t>734491102</t>
  </si>
  <si>
    <t>Ventil závitový regulační přímý G 1 PN 20 do 100°C měřící k vyvažovacímu ventilu</t>
  </si>
  <si>
    <t>734261403</t>
  </si>
  <si>
    <t>Armatura připojovací rohová G 3/4x18 PN 10 do 110°C radiátorů typu VK</t>
  </si>
  <si>
    <t>734221686</t>
  </si>
  <si>
    <t>Termostatická hlavice vosková PN 10 do 110°C otopných těles VK</t>
  </si>
  <si>
    <t>734211119</t>
  </si>
  <si>
    <t>Ventil závitový odvzdušňovací G 3/8 PN 14 do 120°C automatický</t>
  </si>
  <si>
    <t>734242416</t>
  </si>
  <si>
    <t>Ventil závitový zpětný přímý G 6/4 PN 16 do 110°C</t>
  </si>
  <si>
    <t>734242415</t>
  </si>
  <si>
    <t>Ventil závitový zpětný přímý G 5/4 PN 16 do 110°C</t>
  </si>
  <si>
    <t>734242414</t>
  </si>
  <si>
    <t>Ventil závitový zpětný přímý G 1 PN 16 do 110°C</t>
  </si>
  <si>
    <t>734291246</t>
  </si>
  <si>
    <t>Filtr závitový přímý G 1 1/2 PN 16 do 130°C s vnitřními závity</t>
  </si>
  <si>
    <t>734292718</t>
  </si>
  <si>
    <t>Kohout kulový přímý G 2 PN 42 do 185°C vnitřní závit</t>
  </si>
  <si>
    <t>734292717</t>
  </si>
  <si>
    <t>Kohout kulový přímý G 1 1/2 PN 42 do 185°C vnitřní závit</t>
  </si>
  <si>
    <t>734292716</t>
  </si>
  <si>
    <t>Kohout kulový přímý G 1 1/4 PN 42 do 185°C vnitřní závit</t>
  </si>
  <si>
    <t>734292715</t>
  </si>
  <si>
    <t>Kohout kulový přímý G 1 PN 42 do 185°C vnitřní závit</t>
  </si>
  <si>
    <t>734251212</t>
  </si>
  <si>
    <t>Ventil závitový pojistný rohový G 3/4 provozní tlak od 2,5 do 6 barů</t>
  </si>
  <si>
    <t>S/SO 01/735</t>
  </si>
  <si>
    <t>735: Ústřední vytápění - otopná tělesa</t>
  </si>
  <si>
    <t>735152578</t>
  </si>
  <si>
    <t>Otopné těleso panelové VK dvoudeskové 2 přídavné přestupní plochy výška/délka 600/1100 mm výkon 1847 W</t>
  </si>
  <si>
    <t>735152377</t>
  </si>
  <si>
    <t>Otopné těleso panel VK dvoudeskové bez přídavné přestupní plochy výška/délka 600/1000 mm výkon 978 W</t>
  </si>
  <si>
    <t>1.pp</t>
  </si>
  <si>
    <t>5</t>
  </si>
  <si>
    <t>735152373</t>
  </si>
  <si>
    <t>Otopné těleso panelové VK dvoudeskové bez přídavné přestupní plochy výška/délka 600/600 mm výkon 587 W</t>
  </si>
  <si>
    <t>2.NP</t>
  </si>
  <si>
    <t>3</t>
  </si>
  <si>
    <t>735152478</t>
  </si>
  <si>
    <t>Otopné těleso panelové VK dvoudeskové 1 přídavná přestupní plocha výška/délka 600/1100 mm výkon 1417 W</t>
  </si>
  <si>
    <t>735151380</t>
  </si>
  <si>
    <t>Otopné těleso panelové dvoudeskové bez přídavné přestupní plochy výška/délka 600/1400 mm výkon 1369 W</t>
  </si>
  <si>
    <t>735152480</t>
  </si>
  <si>
    <t>Otopné těleso panelové VK dvoudeskové 1 přídavná přestupní plocha výška/délka 600/1400 mm výkon 1803 W</t>
  </si>
  <si>
    <t>4+1+1+1+1</t>
  </si>
  <si>
    <t>735152584</t>
  </si>
  <si>
    <t>Otopné těleso panelové VK dvoudeskové 2 přídavné přestupní plochy výška/délka 600/2300 mm výkon 3862 W</t>
  </si>
  <si>
    <t>2+2+2</t>
  </si>
  <si>
    <t>735152479</t>
  </si>
  <si>
    <t>Otopné těleso panelové VK dvoudeskové 1 přídavná přestupní plocha výška/délka 600/1200 mm výkon 1546 W</t>
  </si>
  <si>
    <t>735152580</t>
  </si>
  <si>
    <t>Otopné těleso panelové VK dvoudeskové 2 přídavné přestupní plochy výška/délka 600/1400 mm výkon 2351 W</t>
  </si>
  <si>
    <t>735000912</t>
  </si>
  <si>
    <t>Vyregulování ventilu nebo kohoutu dvojregulačního s termostatickým ovládáním</t>
  </si>
  <si>
    <t>3+1+6+10+5+5+5+7+1</t>
  </si>
  <si>
    <t>X735301</t>
  </si>
  <si>
    <t>Podlahový konvektor komplet včetně krycí mřížky bez ventilátoru, 360/190/3500, Qtn= 2034W, včetně regulačních a připojovacích armatur, D+M</t>
  </si>
  <si>
    <t>X735302</t>
  </si>
  <si>
    <t>Podlahový konvektor komplet včetně krycí mřížky bez ventilátoru, 420/190/3700, Qtn= 2968W, včetně regulačních a připojovacích armatur, D+M</t>
  </si>
  <si>
    <t>X735303</t>
  </si>
  <si>
    <t>Podlahový konvektor komplet včetně krycí mřížky bez ventilátoru, 420/190/4900, Qtn= 4017W, včetně regulačních a připojovacích armatur, D+M</t>
  </si>
  <si>
    <t>735191905</t>
  </si>
  <si>
    <t>Odvzdušnění otopných těles</t>
  </si>
  <si>
    <t>735191910</t>
  </si>
  <si>
    <t>Napuštění vody do otopných těles</t>
  </si>
  <si>
    <t>S/SO 01/783</t>
  </si>
  <si>
    <t>783614551</t>
  </si>
  <si>
    <t>Základní jednonásobný syntetický nátěr potrubí DN do 50 mm</t>
  </si>
  <si>
    <t>783615551</t>
  </si>
  <si>
    <t>Mezinátěr jednonásobný syntetický nátěr potrubí DN do 50 mm</t>
  </si>
  <si>
    <t>783617615</t>
  </si>
  <si>
    <t>Krycí dvojnásobný syntetický tepelně odolný nátěr potrubí DN do 50 mm</t>
  </si>
  <si>
    <t>Moravská Třebová - Uznatelné_OPZ - Nabídka</t>
  </si>
  <si>
    <t>977151117</t>
  </si>
  <si>
    <t>Jádrové vrty diamantovými korunkami do stavebních materiálů D přes 80 do 90 mm</t>
  </si>
  <si>
    <t>977151114</t>
  </si>
  <si>
    <t>Jádrové vrty diamantovými korunkami do stavebních materiálů D přes 50 do 60 mm</t>
  </si>
  <si>
    <t>0,19*29</t>
  </si>
  <si>
    <t>S/SO 01/723</t>
  </si>
  <si>
    <t>723: Plynovod</t>
  </si>
  <si>
    <t>723111203</t>
  </si>
  <si>
    <t>Potrubí ocelové závitové černé bezešvé svařované běžné DN 20</t>
  </si>
  <si>
    <t>723111204</t>
  </si>
  <si>
    <t>Potrubí ocelové závitové černé bezešvé svařované běžné DN 25</t>
  </si>
  <si>
    <t>723150305</t>
  </si>
  <si>
    <t>Potrubí ocelové hladké černé bezešvé spojované svařováním tvářené za tepla D 38x2,6 mm</t>
  </si>
  <si>
    <t>723150306</t>
  </si>
  <si>
    <t>Potrubí ocelové hladké černé bezešvé spojované svařováním tvářené za tepla D 44,5x3,2 mm</t>
  </si>
  <si>
    <t>723150312</t>
  </si>
  <si>
    <t>Potrubí ocelové hladké černé bezešvé spojované svařováním tvářené za tepla D 57x3,2 mm</t>
  </si>
  <si>
    <t>723150369</t>
  </si>
  <si>
    <t>Chránička D 89x3,6 mm</t>
  </si>
  <si>
    <t>723150367</t>
  </si>
  <si>
    <t>Chránička D 57x3,2 mm</t>
  </si>
  <si>
    <t>723160207</t>
  </si>
  <si>
    <t>Přípojka k plynoměru spojované na závit bez ochozu G 2"</t>
  </si>
  <si>
    <t>723160204</t>
  </si>
  <si>
    <t>Přípojka k plynoměru spojované na závit bez ochozu G 1"</t>
  </si>
  <si>
    <t>723160334</t>
  </si>
  <si>
    <t>Rozpěrka přípojek plynoměru G 1"</t>
  </si>
  <si>
    <t>723160337</t>
  </si>
  <si>
    <t>Rozpěrka přípojek plynoměru G 2"</t>
  </si>
  <si>
    <t>723190252</t>
  </si>
  <si>
    <t>Výpustky plynovodní vedení a upevnění DN 20</t>
  </si>
  <si>
    <t>723190907</t>
  </si>
  <si>
    <t>Odvzdušnění nebo napuštění plynovodního potrubí</t>
  </si>
  <si>
    <t>146+2+74+10+6</t>
  </si>
  <si>
    <t>723190909</t>
  </si>
  <si>
    <t>Zkouška těsnosti potrubí plynovodního</t>
  </si>
  <si>
    <t>723190917</t>
  </si>
  <si>
    <t>Navaření odbočky na potrubí plynovodní DN 50</t>
  </si>
  <si>
    <t>723214166</t>
  </si>
  <si>
    <t>Filtr plynový DN 50 PN 40 do 400°C těleso uhlíková ocel</t>
  </si>
  <si>
    <t>723221302</t>
  </si>
  <si>
    <t>Ventil vzorkovací rohový G 1/2" PN 5 s vnějším závitem</t>
  </si>
  <si>
    <t>723230153</t>
  </si>
  <si>
    <t>Flexibilní hadice na plyn PN 1 délky 500 mm pro bajonetové uzávěry</t>
  </si>
  <si>
    <t>723231164</t>
  </si>
  <si>
    <t>Kohout kulový přímý G 1" PN 42 do 185°C plnoprůtokový vnitřní závit těžká řada</t>
  </si>
  <si>
    <t>723231165</t>
  </si>
  <si>
    <t>Kohout kulový přímý G 1 1/4" PN 42 do 185°C plnoprůtokový vnitřní závit těžká řada</t>
  </si>
  <si>
    <t>723231166</t>
  </si>
  <si>
    <t>Kohout kulový přímý G 1 1/2" PN 42 do 185°C plnoprůtokový vnitřní závit těžká řada</t>
  </si>
  <si>
    <t>723231167</t>
  </si>
  <si>
    <t>Kohout kulový přímý G 2" PN 42 do 185°C plnoprůtokový vnitřní závit těžká řada</t>
  </si>
  <si>
    <t>723234313</t>
  </si>
  <si>
    <t>Regulátor tlaku plynu středotlaký jednostupňový výkon do 100 m3/hod pro zemní plyn s přírubami</t>
  </si>
  <si>
    <t>X723311</t>
  </si>
  <si>
    <t>Skříń pro niku HUP, 1,3/1,3m včetně rámu, plechová včetně průduchů, nátěr, komplet D+M</t>
  </si>
  <si>
    <t>X723312</t>
  </si>
  <si>
    <t>Propojení na stávající potrubí OC 50 pro plynovou kotelnu, včetně opětovného zprovoznění plynové kotelny</t>
  </si>
  <si>
    <t>X723313</t>
  </si>
  <si>
    <t>Propojení na stávající potrubí OC 32 pro učebnu, včetně opětovného zprovoznění PK</t>
  </si>
  <si>
    <t>X723314</t>
  </si>
  <si>
    <t>ZEdnické přípomoce, rýhy, vyspravení po otvorech.</t>
  </si>
  <si>
    <t>X723315</t>
  </si>
  <si>
    <t>Revize OPZ</t>
  </si>
  <si>
    <t>783614651</t>
  </si>
  <si>
    <t>Základní antikorozní jednonásobný syntetický potrubí DN do 50 mm</t>
  </si>
  <si>
    <t>783617611</t>
  </si>
  <si>
    <t>Krycí dvojnásobný syntetický nátěr potrubí DN do 50 mm</t>
  </si>
  <si>
    <t>783627601</t>
  </si>
  <si>
    <t>Krycí jednonásobný akrylátový nátěr potrubí DN do 50 mm</t>
  </si>
  <si>
    <t>MORAVSKÁ TŘEBOVÁ - PŘÍSTAVBA K ZŠ KOSTELNÍ NÁM. - NEUZNATELNÉ NÁKLADY_02</t>
  </si>
  <si>
    <t>ZŠ M. TŘEBOVÁ/SO 01</t>
  </si>
  <si>
    <t>SO 01: Přístavba ZŠ - ASŘ</t>
  </si>
  <si>
    <t>ZŠ M. TŘEBOVÁ/SO 01/003</t>
  </si>
  <si>
    <t>1. pp; 7</t>
  </si>
  <si>
    <t>(1,7+0,6)*3,27-1*(0,7*2,0)</t>
  </si>
  <si>
    <t>7,25*3,27-(4,7*1,65)-1*(0,8*2,0)+(2,8+0,3+3,8)*3,27-1*(0,9*2,0)+(4,65+3,6)*3,27-1*(1,0*2,0)-1*(0,8*2,0)</t>
  </si>
  <si>
    <t>(2,2+0,8+0,5)*2,06+(6,9-1,2)*2,06</t>
  </si>
  <si>
    <t>(1,3+3,7+3,4+3,25)*3,27-1*(1,0*2,0)-1*(0,8*2,0)-1*(0,7*2,0)</t>
  </si>
  <si>
    <t>(1,7+1,0)*3,27-1*(0,7*2,0)</t>
  </si>
  <si>
    <t>(1,5*3,27)-1*(0,8*2,0)</t>
  </si>
  <si>
    <t>1. pp; 10*3,27</t>
  </si>
  <si>
    <t>1. pp; 7*3,27</t>
  </si>
  <si>
    <t xml:space="preserve">1. pp; 0,9*(1,6+0,15) </t>
  </si>
  <si>
    <t>potěr na parapety - m. č. 0.05, 0.06, 0.18, 021; (3*1,3+4*1,8+1*5,3+1*6,0)*0,45+(1*6,0+1*1,3)*0,45+(1*1,3)*0,45+(2*1,3)*0,45</t>
  </si>
  <si>
    <t>_900/1970-150; 1</t>
  </si>
  <si>
    <t>_1000/1970-150; 2</t>
  </si>
  <si>
    <t>_1100/1970-150; 0</t>
  </si>
  <si>
    <t>55331562</t>
  </si>
  <si>
    <t>zárubeň jednokřídlá ocelová pro zdění s protipožární úpravou tl stěny 110-150mm rozměru 800/1970, 2100mm</t>
  </si>
  <si>
    <t>XSP.100_15.01</t>
  </si>
  <si>
    <t>zárubeň jednokřídlá ocelová pro zdění tl stěny 110-150mm rozměru 1000/1970, 2100mm</t>
  </si>
  <si>
    <t>XSP.100_15.03</t>
  </si>
  <si>
    <t>zárubeň jednokřídlá ocelová pro zdění s protipožární úpravou tl stěny 110-150mm rozměru 1000/1970, 2100mm</t>
  </si>
  <si>
    <t>XSP.103_01</t>
  </si>
  <si>
    <t>ZŠ M. TŘEBOVÁ/SO 01/061</t>
  </si>
  <si>
    <t>m. č. 0.06, 0.07, 0.09, 0.10, 0.18, 0.21; 73,0+12,5+3,6+1,4+5,4+11,8</t>
  </si>
  <si>
    <t>pod perlinku a pod štuk - m. č. 0.06, 0.07, 0.09, 0.10, 0.18, 0.21; (73,0+12,5+3,6+1,4+5,4+11,8)*2</t>
  </si>
  <si>
    <t>pod lepené akust. desky - dle pol. č. 713111126; 150,8</t>
  </si>
  <si>
    <t>dle pol. č. 612321121, 612321141; 32,3+167,038</t>
  </si>
  <si>
    <t>pod perlinku a pod štuk - dle pol. č. 612142001, 612311131; 332,293+45,035</t>
  </si>
  <si>
    <t xml:space="preserve">m. č. 0.05; (7,8+7,05+2,8+0,35+0,7)*3,01 
</t>
  </si>
  <si>
    <t>-1*(0,8*2,0)-1*(0,9*2,0)-1*(1,6*2,0)</t>
  </si>
  <si>
    <t>m. č. 0.05 – sloupy; 3*((2*0,55+2*0,5)*3,01)</t>
  </si>
  <si>
    <t xml:space="preserve">m. č. 0.06; (10,2+2*7,65)*3,01+(2,2+0,8+0,5+0,15+0,65+0,8+2,05)*1,8+(2*(2*1,8+0,15))*1,8 
</t>
  </si>
  <si>
    <t>-1*(0,8*2,0)-1*(0,9*2,0)-1*(1,0*2,0)</t>
  </si>
  <si>
    <t>m. č. 0.07; (2*5,15+2*1,3)*3,01</t>
  </si>
  <si>
    <t>-1*(0,8*2,0)-2*(1,0*2,0)</t>
  </si>
  <si>
    <t>m. č. 0.09; (2*2,4+1,45)*3,01-1*(0,8*2,0)</t>
  </si>
  <si>
    <t>m. č. 0.10; (2*1,55+2*0,85)*3,01-1*(0,7*2,0)</t>
  </si>
  <si>
    <t>m. č. 0.17; (2*4,25-1,8+2*5,9)*2,7</t>
  </si>
  <si>
    <t>-1*(0,7*2,0)-2*(0,8*2,0)-1*(1,0*2,0)-1*(1,1*2,0)</t>
  </si>
  <si>
    <t>m. č. 0.18; (1,65+2*3,2)*3,01</t>
  </si>
  <si>
    <t>-1*(0,7*2,0)-1*(0,8*2,0)</t>
  </si>
  <si>
    <t>m. č. 0.19, 0.20; (2*1,7+2,2+2*0,6)*2,7+(1,7+0,9)*2,7</t>
  </si>
  <si>
    <t>-3*(0,7*2,0)</t>
  </si>
  <si>
    <t>m. č. 0.21; (3,6+3,2)*3,01-1*(0,8*2,0)</t>
  </si>
  <si>
    <t xml:space="preserve">-1*(0,8*2,0)-1*(0,9*2,0)-1*(1,6*2,0) 
</t>
  </si>
  <si>
    <t xml:space="preserve">m. č. 0.05 – sloupy; 3*((2*0,55+2*0,5)*3,01) 
</t>
  </si>
  <si>
    <t>m. č. 0.06 - nad obkladem; (10,2+2*7,65)*1,01</t>
  </si>
  <si>
    <t xml:space="preserve">m. č. 0.07; (2*5,15+2*1,3)*3,01 
</t>
  </si>
  <si>
    <t xml:space="preserve">-1*(0,8*2,0)-2*(1,0*2,0) 
</t>
  </si>
  <si>
    <t>m. č. 0.09 - nad obkladem; (2*2,4+1,45)*1,01</t>
  </si>
  <si>
    <t>m. č. 0.10 - nad obkladem; (2*1,55+2*0,85)*1,01</t>
  </si>
  <si>
    <t xml:space="preserve">m. č. 0.17; (2*4,25-1,8+2*5,9)*2,7 
</t>
  </si>
  <si>
    <t xml:space="preserve">-1*(0,7*2,0)-2*(0,8*2,0)-1*(1,0*2,0)-1*(1,1*2,0) 
</t>
  </si>
  <si>
    <t xml:space="preserve">m. č. 0.18; (1,65+2*3,2)*3,01 
</t>
  </si>
  <si>
    <t xml:space="preserve">-1*(0,7*2,0)-1*(0,8*2,0) 
</t>
  </si>
  <si>
    <t>m. č. 0.19, 0.20 – nad obkladem; (2*1,7+2*2,2+2*0,6)*0,7+(1,7+0,9)*0,7</t>
  </si>
  <si>
    <t xml:space="preserve">m. č. 0.21; (3,6+3,2)*3,01-1*(0,8*2,0) 
</t>
  </si>
  <si>
    <t>m. č. 0.06 – pod obklady; (7,65+2,4)*2,0</t>
  </si>
  <si>
    <t>m. č. 0.09 - pod obklady; 1,45*2,0</t>
  </si>
  <si>
    <t>m. č. 0.19, 0.20 – pod obklady; (0,9+1,15+0,9+1,7)*2,0</t>
  </si>
  <si>
    <t>m. č. 0.05; (20,3+9,9+13,6)*3,01</t>
  </si>
  <si>
    <t>-4*(1,8*1,0)+4*((1,8+2*1,0)*0,3)-3*(1,3*1,0)+3*((1,3+2*1,0)*0,3)-1*(5,3*0,6)+1*((5,3+2*0,6)*0,3)-1*(6,0*0,6)+1*((6,0+2*0,6)*0,3)</t>
  </si>
  <si>
    <t>m. č. 0.06 - nad obkladem; 10,2*1,01</t>
  </si>
  <si>
    <t>-1*(6,0*0,6)+1*((6,0+2*0,6)*0,3)-1*(1,3*0,6)+1*((1,3+2*0,6)*0,3)</t>
  </si>
  <si>
    <t>m. č. 0.09 - nad obkladem; 1,45*1,01</t>
  </si>
  <si>
    <t>m. č. 0.17; 1,8*2,7-1*(1,3*2,75)+1*((1,3+2*2,75)*0,3)</t>
  </si>
  <si>
    <t>m. č. 0.18; 1,6*3,01-1*(1,3*1,5)+1*((1,3+2*1,5)*0,3)</t>
  </si>
  <si>
    <t>m. č. 0.19, 0.20 – nad obkladem; (0,9+1,15+0,9+1,7)*0,7</t>
  </si>
  <si>
    <t>m. č. 0.21; (3,6+3,2)*3,01-2*(1,3*0,6)+2*((1,3+2*0,6)*0,3)</t>
  </si>
  <si>
    <t xml:space="preserve">m. č. 0.06; (2*10,2+2*7,65+2,2+0,8+0,5+0,15+0,65+0,8+2,05+2*(2*1,8+0,15))-1*4,7 
</t>
  </si>
  <si>
    <t xml:space="preserve">m. č. 0.09, 0.10; (2*2,4+2*1,45)+(2*1,55+2*0,85) 
</t>
  </si>
  <si>
    <t xml:space="preserve">m. č. 0.19, 0.20; (2*1,7+2*2,2+2*0,6)+(2*1,7+2*0,9) 
</t>
  </si>
  <si>
    <t>2*(0,8+2*2,02)+4*(0,9+2*2,02)+1*(1,0+2*2,02)+3*(1,1+2*2,02)+1*(1,2+2*2,02)</t>
  </si>
  <si>
    <t xml:space="preserve">m. č. 0.07; 2*5,15+2*1,3-1*0,8-2*1,0 
</t>
  </si>
  <si>
    <t xml:space="preserve">m. č. 0.17; 2*4,25+2*5,9-1*1,3+1*(2*0,3)-1*0,7-2*0,8-1*1,0-1*1,1 
</t>
  </si>
  <si>
    <t>m. č. 0.19, 0.20; 2*2,7+0,9</t>
  </si>
  <si>
    <t>m. č. 0.06; 8*1,8+1*3,0</t>
  </si>
  <si>
    <t xml:space="preserve">1*(5,3+2*0,4)+2*(6,0+2*0,4)+3*(1,3+2*0,4)+1*(1,3+2*1,5)+4*(1,3+2*1,5)+4*(1,8+2*1,0) 
</t>
  </si>
  <si>
    <t xml:space="preserve">1*(1,3+2*2,75) 
</t>
  </si>
  <si>
    <t>dle pol. č. 622143004; 69,5*1,05</t>
  </si>
  <si>
    <t xml:space="preserve">dle pol. č. 622143003; 23,7*1,05 </t>
  </si>
  <si>
    <t>ZŠ M. TŘEBOVÁ/SO 01/062</t>
  </si>
  <si>
    <t>100,4*0,4</t>
  </si>
  <si>
    <t>ostění, nadpraží a parapety - 1. pp (PIR 50 mm); 100,4</t>
  </si>
  <si>
    <t>1. pp; (1*(1,3*1,5)+3*(1,3*0,4)+2*(6,0*0,4)+1*(5,3*0,4)+4*(1,8*1,0)+4*(1,3*1,0)+1*(1,3*2,75))*2</t>
  </si>
  <si>
    <t xml:space="preserve">ostění, nadpraží a parapety - 1. pp (PIR 50 mm); (100,4*0,3)*1,05 
</t>
  </si>
  <si>
    <t>200,8*1,05</t>
  </si>
  <si>
    <t>ZŠ M. TŘEBOVÁ/SO 01/063</t>
  </si>
  <si>
    <t xml:space="preserve">m. č. 0.05; 150,8*0,08 
</t>
  </si>
  <si>
    <t xml:space="preserve">m. č. 0.06; 73,0*0,08 
</t>
  </si>
  <si>
    <t xml:space="preserve">m. č. 0.07; 12,5*0,08 
</t>
  </si>
  <si>
    <t xml:space="preserve">m. č. 0.09, 0.10; (3,6+1,4)*0,08 
</t>
  </si>
  <si>
    <t xml:space="preserve">m. č. 0.17; 13,7*0,08 
</t>
  </si>
  <si>
    <t xml:space="preserve">m. č. 0.18; 5,4*0,08 
</t>
  </si>
  <si>
    <t xml:space="preserve">m. č. 0.19, 0.20; (3,4+1,5)*0,08 
</t>
  </si>
  <si>
    <t xml:space="preserve">m. č. 0.21; 11,8*0,08 
</t>
  </si>
  <si>
    <t xml:space="preserve">plochy dle pol. č. 631311114; 277,1*1,98*1,1*0,001 
</t>
  </si>
  <si>
    <t xml:space="preserve">m. č. 0.05; 2*20,3+2*9,9+2*0,7+2*0,35+3*(4*0,5)-1*0,8-1*1,6+0,6 
</t>
  </si>
  <si>
    <t xml:space="preserve">m. č. 0.06; 2*10,2+2*7,65+2,2+0,8+0,5+0,15+0,65+0,8+2,05+2*(2*1,8+0,15) 
</t>
  </si>
  <si>
    <t xml:space="preserve">m. č. 0.07; 2*5,15+2*1,3-1*0,8-2*1,0+0,9 
</t>
  </si>
  <si>
    <t xml:space="preserve">m. č. 0.09, 0.10; (2*2,4+2*1,45-1*0,8+0,3)+(2*1,55+2*0,85-1*0,7+0,3) 
</t>
  </si>
  <si>
    <t xml:space="preserve">m. č. 0.17; 2*4,25+2*5,9-1*1,3+1*(2*0,3) 
</t>
  </si>
  <si>
    <t xml:space="preserve">m. č. 0.18; 2*1,65+2*3,2-1*0,8-1*0,7+0,6 
</t>
  </si>
  <si>
    <t xml:space="preserve">m. č. 0.19, 0.20; (2*1,7+2*2,2+2*0,6-1*0,7+0,3)+(2*1,7+2*0,9) 
</t>
  </si>
  <si>
    <t xml:space="preserve">m. č. 0.21; 2*3,6+2*3,2 
</t>
  </si>
  <si>
    <t>ZŠ M. TŘEBOVÁ/SO 01/094</t>
  </si>
  <si>
    <t>1. pp; ((150,8+73,0+12,5+3,6+1,4+13,7+5,4+3,4+1,5+11,8)*0,9)*2</t>
  </si>
  <si>
    <t>ZŠ M. TŘEBOVÁ/SO 01/095</t>
  </si>
  <si>
    <t>150,8+73,0+12,5+3,6+1,4+13,7+5,4+3,4+1,5+11,8</t>
  </si>
  <si>
    <t>ZŠ M. TŘEBOVÁ/SO 01/099</t>
  </si>
  <si>
    <t>ZŠ M. TŘEBOVÁ/SO 01/711</t>
  </si>
  <si>
    <t>m. č. 0.06; 73,0</t>
  </si>
  <si>
    <t>m. č. 0.19, 0.20; 3,4+1,5</t>
  </si>
  <si>
    <t>m. č. 0.09, 0.10; 3,6+1,4</t>
  </si>
  <si>
    <t xml:space="preserve">m. č. 0.06;  ((2*10,2+2*7,65)+(2,2+0,8+0,5+0,15+0,65+0,8+2,05)+(2*(2*1,8+0,15))-1*0,8-1*0,9-1*1,0)*0,2 
</t>
  </si>
  <si>
    <t>m. č. 0.09, 0.10; (2*2,4+2*1,45-1*0,8)*0,2+(2*1,55+2*0,85-1*0,7)*0,2</t>
  </si>
  <si>
    <t>m. č. 0.19, 0.20; ((2*1,7+2*2,2+2*0,6-(2*0,9+0,6))+(2*1,7+2*0,9)-3*0,7)*0,2+(2*0,9+0,6)*2,0</t>
  </si>
  <si>
    <t xml:space="preserve">m. č. 0.06;  ((2*10,2+2*7,65)+(2,2+0,8+0,5+0,15+0,65+0,8+2,05)+(2*(2*1,8+0,15))-1*0,8-1*0,9-1*1,0)+22*0,2 
</t>
  </si>
  <si>
    <t xml:space="preserve">m. č. 0.09, 0.10; (2*2,4+2*1,45-1*0,8)+4*0,2+(2*1,55+2*0,85-1*0,7)+4*0,2 
</t>
  </si>
  <si>
    <t xml:space="preserve">m. č. 0.19, 0.20; ((2*1,7+2*2,2+2*0,6)+(2*1,7+2*0,9)-3*0,7)+10*0,2+2*2,0 
</t>
  </si>
  <si>
    <t>ZŠ M. TŘEBOVÁ/SO 01/713</t>
  </si>
  <si>
    <t>plochy dle půdorysů</t>
  </si>
  <si>
    <t>m. č. 0.05; 150,8</t>
  </si>
  <si>
    <t>m. č. 0.07; 12,5</t>
  </si>
  <si>
    <t>m. č. 0.17; 13,7</t>
  </si>
  <si>
    <t>m. č. 0.18; 5,4</t>
  </si>
  <si>
    <t>m. č. 0.21; 11,8</t>
  </si>
  <si>
    <t>dle pol. č. 713121111; 277,1</t>
  </si>
  <si>
    <t>dle pol. č. 713191132; 277,1*1,1</t>
  </si>
  <si>
    <t xml:space="preserve">dle pol. č. 713121111; (277,1*0,15)*1,02 </t>
  </si>
  <si>
    <t>ZŠ M. TŘEBOVÁ/SO 01/714</t>
  </si>
  <si>
    <t>dle pol. č. 713111126; 150,8*1,03</t>
  </si>
  <si>
    <t>ZŠ M. TŘEBOVÁ/SO 01/725.1</t>
  </si>
  <si>
    <t>dle výpisu prvků Z2-Z5, Z7, Z8, Z10; 3+2+3+3+1+1+3</t>
  </si>
  <si>
    <t>X.725102.Z02</t>
  </si>
  <si>
    <t>dle výpisu prvků - Z2; 3</t>
  </si>
  <si>
    <t>X.725102.Z03</t>
  </si>
  <si>
    <t>dle výpisu prvků - Z3; 2</t>
  </si>
  <si>
    <t>X.725102.Z04</t>
  </si>
  <si>
    <t>dle výpisu prvků - Z4; 3</t>
  </si>
  <si>
    <t>X.725102.Z05</t>
  </si>
  <si>
    <t>dle výpisu prvků - Z5; 3</t>
  </si>
  <si>
    <t>X.725102.Z06</t>
  </si>
  <si>
    <t>dle výpisu prvků - Z6; 3</t>
  </si>
  <si>
    <t>X.725102.Z07</t>
  </si>
  <si>
    <t>dle výpisu prvků - Z7; 1</t>
  </si>
  <si>
    <t>X.725102.Z08</t>
  </si>
  <si>
    <t>dle výpisu prvků - Z8; 1</t>
  </si>
  <si>
    <t>X.725102.Z10</t>
  </si>
  <si>
    <t>dle výpisu prvků - Z10; 3</t>
  </si>
  <si>
    <t>X.725102.Z16</t>
  </si>
  <si>
    <t>Sprchový závěs (tyč tvaru "L" z nerez. oceli dl. 1,4 m, PVC závěs), kompletní D+M - dle výpisu prvků Z16</t>
  </si>
  <si>
    <t>ZŠ M. TŘEBOVÁ/SO 01/763</t>
  </si>
  <si>
    <t>m. č. 0.17, 0.19, 0.20; 13,7+3,4+1,5</t>
  </si>
  <si>
    <t>1. pp; m. č. 0.20; 1,5</t>
  </si>
  <si>
    <t>dle výpisu prvků - Z38; 2</t>
  </si>
  <si>
    <t>ZŠ M. TŘEBOVÁ/SO 01/764</t>
  </si>
  <si>
    <t>dle výpisu prvků; 1*5,3+2*6,0+7*1,3+4*1,8</t>
  </si>
  <si>
    <t>ZŠ M. TŘEBOVÁ/SO 01/766</t>
  </si>
  <si>
    <t>766660021</t>
  </si>
  <si>
    <t>Montáž dveřních křídel otvíravých jednokřídlových š do 0,8 m požárních do ocelové zárubně</t>
  </si>
  <si>
    <t>D14; 1</t>
  </si>
  <si>
    <t>766660720</t>
  </si>
  <si>
    <t>Osazení větrací mřížky s vyříznutím otvoru</t>
  </si>
  <si>
    <t>1*2</t>
  </si>
  <si>
    <t>1. pp; 8</t>
  </si>
  <si>
    <t>(8*1,3+4*1,8+1*5,3+2*6,0)*1,1</t>
  </si>
  <si>
    <t>XSP.76602.05</t>
  </si>
  <si>
    <t>větrací mřížka do dveří plastová</t>
  </si>
  <si>
    <t>pár</t>
  </si>
  <si>
    <t>XSP.76602.D14</t>
  </si>
  <si>
    <t>dveře dřevěné vnitřní hladké plné 1křídlové otevíravé, 80x197 cm s PO, vlož. zámek - bližší specifikace dle výpisu prvků D14</t>
  </si>
  <si>
    <t>dle výpisu prvků - D14; 1</t>
  </si>
  <si>
    <t>XSP.76602.D15</t>
  </si>
  <si>
    <t>dveře dřevěné vnitřní hladké plné 1křídlové otevíravé, 100x197 cm s PO, panik. kování, vlož. zámek - bližší specifikace dle výpisu prvků D15</t>
  </si>
  <si>
    <t>dle výpisu prvků - D15; 1</t>
  </si>
  <si>
    <t>XSP.76602.D16</t>
  </si>
  <si>
    <t>dveře dřevěné vnitřní hladké plné 1křídlové otevíravé, 100x197 cm, Klima II, panik. kování, vlož. zámek - bližší specifikace dle výpisu prvků D16</t>
  </si>
  <si>
    <t>dle výpisu prvků - D16; 1</t>
  </si>
  <si>
    <t>XSP.76602.D17</t>
  </si>
  <si>
    <t>dveře dřevěné vnitřní hladké plné 1křídlové otevíravé, 90x197 cm, Klima II, vlož. zámek - bližší specifikace dle výpisu prvků D17</t>
  </si>
  <si>
    <t>dle výpisu prvků - D17; 1</t>
  </si>
  <si>
    <t>XSP.76602.D18</t>
  </si>
  <si>
    <t>dveře dřevěné vnitřní hladké plné 1křídlové otevíravé, 80x197 cm, Klima II, vlož. zámek - bližší specifikace dle výpisu prvků D18</t>
  </si>
  <si>
    <t>dle výpisu prvků - D18; 1</t>
  </si>
  <si>
    <t>XSP.76602.D19</t>
  </si>
  <si>
    <t>dveře dřevěné vnitřní hladké plné 1křídlové otevíravé, 80x197 cm, 1/3 sklo, Klima II, vlož. zámek - bližší specifikace dle výpisu prvků D19</t>
  </si>
  <si>
    <t>dle výpisu prvků - D19; 1</t>
  </si>
  <si>
    <t>XSP.76602.D20</t>
  </si>
  <si>
    <t>dveře dřevěné vnitřní hladké plné 1křídlové otevíravé, 80x197 cm, Klima II, vlož. zámek - bližší specifikace dle výpisu prvků D20</t>
  </si>
  <si>
    <t>dle výpisu prvků - D20; 1</t>
  </si>
  <si>
    <t>XSP.76602.D23</t>
  </si>
  <si>
    <t>dveře dřevěné vnitřní hladké plné 1křídlové otevíravé, 70x197 cm, Klima II, wc zámek - bližší specifikace dle výpisu prvků D23</t>
  </si>
  <si>
    <t>dle výpisu prvků - D23; 1</t>
  </si>
  <si>
    <t>XSP.76602.D23v</t>
  </si>
  <si>
    <t>dveře dřevěné vnitřní hladké plné 1křídlové otevíravé, 70x197 cm, Klima II, vlož. zámek - bližší specifikace dle výpisu prvků D23</t>
  </si>
  <si>
    <t>XSP.76602.D24</t>
  </si>
  <si>
    <t>dle výpisu prvků - D24; 1</t>
  </si>
  <si>
    <t>ZŠ M. TŘEBOVÁ/SO 01/767</t>
  </si>
  <si>
    <t>O3; 3*(1,3*0,4)</t>
  </si>
  <si>
    <t>O1; 1*(5,3*0,4)</t>
  </si>
  <si>
    <t>O2; 2*(6,0*0,4)</t>
  </si>
  <si>
    <t>O4; 1*(1,3*1,5)</t>
  </si>
  <si>
    <t>O6; 4*(1,3*1,5)</t>
  </si>
  <si>
    <t>O21; 4*(1,8*1,0)</t>
  </si>
  <si>
    <t>1*(2*5,3+2*0,4)+2*(2*6,0+2*0,4)+3*(2*1,3+2*0,4)+1*(2*1,3+2*1,5)+4*(2*1,3+2*1,5)+4*(2*1,8+2*1,0)</t>
  </si>
  <si>
    <t>1*(1,3+2*2,75)</t>
  </si>
  <si>
    <t>dle výpisu prvků - D1; 1</t>
  </si>
  <si>
    <t>dle výpisu prvků - Z42; 1</t>
  </si>
  <si>
    <t>X.76702.Z01</t>
  </si>
  <si>
    <t>X.76702.Z09</t>
  </si>
  <si>
    <t>dle výpisu prvků - Z9; 30</t>
  </si>
  <si>
    <t>X.76702.Z23</t>
  </si>
  <si>
    <t>X.76702.Z31</t>
  </si>
  <si>
    <t>Venkovní zábradlí na opěr. zdi u vstupu do 1. pp, Pz, kompletní D+M - bližší specifikace dle výpisu prvků Z31</t>
  </si>
  <si>
    <t>dle výpisu prvků - Z31; 330,0</t>
  </si>
  <si>
    <t>X.76702.Z32</t>
  </si>
  <si>
    <t>Venkovní zábradlí na stáv. opěr. zdi na Z straně, Pz, kompletní D+M - bližší specifikace dle výpisu prvků Z32</t>
  </si>
  <si>
    <t>dle výpisu prvků - Z32; 132,0</t>
  </si>
  <si>
    <t>X.76702.Z33</t>
  </si>
  <si>
    <t>Ocelový požární žebřík s ochr. košem, Pz, kompletní D+M - bližší specifikace dle výpisu prvků Z33</t>
  </si>
  <si>
    <t>dle výpisu prvků - Z33; 1</t>
  </si>
  <si>
    <t>X.76702.Z40.2</t>
  </si>
  <si>
    <t>Venkovní čistící zóna, rozměr 1,0 x 0,5 m, odvodnění do kanal., kompletní D+M, bližší specifikace dle výpisu - Z40</t>
  </si>
  <si>
    <t>dle výpisu prvků - Z40; 2</t>
  </si>
  <si>
    <t>XSP.76702.D01</t>
  </si>
  <si>
    <t>dveře Al, 1křídlové, prosklené se skl. nadsvětlíkem (pák. ovl.), trojsklo, otvor 1300/2750 mm, kompletní dod. vč. zárubně vč. kování, zámku, panik. kování ap. - bližší specifikace dle výpisu - D1</t>
  </si>
  <si>
    <t>dle výpisu dveří - D1; 1</t>
  </si>
  <si>
    <t>XSP.76702.O01</t>
  </si>
  <si>
    <t>Hliníkové okno (sestava) - sklopné, trojsklo, celkový rozměr 5300 x 400 mm, pákové ovl., přesné členění a bližší popis dle výpisu prvků - O1</t>
  </si>
  <si>
    <t>O1; 1</t>
  </si>
  <si>
    <t>XSP.76702.O02</t>
  </si>
  <si>
    <t>Hliníkové okno (sestava) - sklopné, trojsklo, celkový rozměr 6000 x 400 mm, pákové ovl., přesné členění a bližší popis dle výpisu prvků - O2</t>
  </si>
  <si>
    <t>O2; 2</t>
  </si>
  <si>
    <t>XSP.76702.O03</t>
  </si>
  <si>
    <t>Hliníkové okno - sklopné, trojsklo, celkový rozměr 1300 x 400 mm, pákové ovl., přesné členění a bližší popis dle výpisu prvků - O3</t>
  </si>
  <si>
    <t>O3; 3</t>
  </si>
  <si>
    <t>XSP.76702.O04</t>
  </si>
  <si>
    <t>Hliníkové okno - O/S, trojsklo, celkový rozměr 1300 x 1500 mm, přesné členění a bližší popis dle výpisu prvků - O4</t>
  </si>
  <si>
    <t>O4; 1</t>
  </si>
  <si>
    <t>XSP.76702.O06</t>
  </si>
  <si>
    <t>O6; 4</t>
  </si>
  <si>
    <t>XSP.76702.O21</t>
  </si>
  <si>
    <t>Hliníkové okno - O/S, trojsklo, celkový rozměr 1800 x 1000 mm, pákové ovl., přesné členění a bližší popis dle výpisu prvků - O21</t>
  </si>
  <si>
    <t>O21; 4</t>
  </si>
  <si>
    <t>ZŠ M. TŘEBOVÁ/SO 01/771</t>
  </si>
  <si>
    <t>dle pol. č. 771574111; 109,1</t>
  </si>
  <si>
    <t xml:space="preserve">m. č. 0.06; 73,0 
</t>
  </si>
  <si>
    <t xml:space="preserve">m. č. 0.07; 12,5 
</t>
  </si>
  <si>
    <t xml:space="preserve">m. č. 0.09, 0.10; 3,6+1,4 
</t>
  </si>
  <si>
    <t xml:space="preserve">m. č. 0.17; 13,7 
</t>
  </si>
  <si>
    <t xml:space="preserve">m. č. 0.19, 0.20; 3,4+1,5 
</t>
  </si>
  <si>
    <t>dle pol. č. 771474113; 25,3</t>
  </si>
  <si>
    <t xml:space="preserve">m. č. 0.20; 1,5 
</t>
  </si>
  <si>
    <t>prořez; (12,5+5,0+13,7+1,5)*0,05</t>
  </si>
  <si>
    <t xml:space="preserve">m. č. 0.07; (2*5,15+2*1,3-1*0,8-2*1,0)*0,1*1,1 
</t>
  </si>
  <si>
    <t xml:space="preserve">m. č. 0.17; (2*4,25+2*5,9-1*1,3+1*(2*0,3)-1*0,7-2*0,8-1*1,0-1*1,1)*0,1*1,1 
</t>
  </si>
  <si>
    <t>XSP.77101.08</t>
  </si>
  <si>
    <t>dlaždice keramické slinuté neglazované mrazuvzdorné protiskluzné (kuchyň) typ a rozměry dle výběru investora</t>
  </si>
  <si>
    <t xml:space="preserve">m. č. 0.19; 3,4+1,5 
</t>
  </si>
  <si>
    <t>prořez; (73,0+4,9)*0,05</t>
  </si>
  <si>
    <t>ZŠ M. TŘEBOVÁ/SO 01/776</t>
  </si>
  <si>
    <t>dle pol. č. 776221111; 168,0</t>
  </si>
  <si>
    <t xml:space="preserve">dle pol. č. 776221111; 168,0 
</t>
  </si>
  <si>
    <t xml:space="preserve">m. č. 0.05; 150,8 
</t>
  </si>
  <si>
    <t xml:space="preserve">m. č. 0.18; 5,4 
</t>
  </si>
  <si>
    <t xml:space="preserve">m. č. 0.21; 11,8 
</t>
  </si>
  <si>
    <t xml:space="preserve">m. č. 0.05; 2*20,3+2*9,9+2*0,7+2*0,35+3*(4*0,5)-1*0,8-1*1,6 
</t>
  </si>
  <si>
    <t xml:space="preserve">m. č. 0.18; 2*1,65+2*3,2-1*0,8-1*0,7 
</t>
  </si>
  <si>
    <t xml:space="preserve">m. č. 0.21; 2*3,6+2*3,2-1*0,8 
</t>
  </si>
  <si>
    <t>1. pp; 3*0,8+1*0,9</t>
  </si>
  <si>
    <t>dle pol. č. 776411111; 87,1</t>
  </si>
  <si>
    <t>plochy - dle pol. č. 776221111; 168,0*1,05</t>
  </si>
  <si>
    <t>soklíky - dle pol. č. 776411111; (87,1*0,07)*1,1</t>
  </si>
  <si>
    <t>ZŠ M. TŘEBOVÁ/SO 01/781</t>
  </si>
  <si>
    <t xml:space="preserve">m. č. 0.06; (2*10,2+2*7,65+2,2+0,8+0,5+0,15+0,65+0,8+2,05+2*(2*1,8+0,15)-1*0,8-1*0,9-1*1,0)*2,0-1*(4,7*1,2) 
</t>
  </si>
  <si>
    <t xml:space="preserve">m. č. 0.09, 0.10; ((2*2,4+2*1,45-1*0,8)+(2*1,55+2*0,85-1*0,7))*2,0 
</t>
  </si>
  <si>
    <t xml:space="preserve">m. č. 0.19, 0.20; ((2*1,7+2*2,2+2*0,6-2*0,7)+(2*1,7+2*0,9-1*0,7))*2,0 
</t>
  </si>
  <si>
    <t>135,86-(7,7*2,0)</t>
  </si>
  <si>
    <t xml:space="preserve">m. č. 0.06; (2*10,2+2*7,65+2,2+0,8+0,5+0,15+0,65+0,8+2,05+2*(2*1,8+0,15)-1*0,8-1*0,9-1*1,0)+9*2,0-1*4,7 
</t>
  </si>
  <si>
    <t xml:space="preserve">m. č. 0.09, 0.10; (2*2,4+2*1,45-1*0,8)+(2*1,55+2*0,85-1*0,7) 
</t>
  </si>
  <si>
    <t xml:space="preserve">m. č. 0.19, 0.20; (2*1,7+2*2,2+2*0,6-2*0,7)+2*2,0+(2*1,7+3*0,9-1*0,7) 
</t>
  </si>
  <si>
    <t>781495115</t>
  </si>
  <si>
    <t>Spárování vnitřních obkladů silikonem</t>
  </si>
  <si>
    <t xml:space="preserve">m. č. 0.06; 2*10,2+2*7,65+2,2+0,8+0,5+0,15+0,65+0,8+2,05+2*(2*1,8+0,15)-1*0,8-1*0,9-1*1,0 
</t>
  </si>
  <si>
    <t xml:space="preserve">m. č. 0.19, 0.20; (2*1,7+2*2,2+2*0,6-2*0,7)+1*2,0+(2*1,7+2*0,9-1*0,7) 
</t>
  </si>
  <si>
    <t>m. č. 0.06; 3*2,0</t>
  </si>
  <si>
    <t>m. č. 0.19; 1*2,0</t>
  </si>
  <si>
    <t>m. č. 0.20; 1*0,9</t>
  </si>
  <si>
    <t>plochy - dle pol. č. 781174112; 135,86*1,05</t>
  </si>
  <si>
    <t>ostění, parapety; (8,0*0,1+0,9*0,15)*1,1</t>
  </si>
  <si>
    <t>ZŠ M. TŘEBOVÁ/SO 01/783</t>
  </si>
  <si>
    <t>ocel. zárubně; 10*1,4</t>
  </si>
  <si>
    <t>ocel. zárubně; (10*1,4)*2</t>
  </si>
  <si>
    <t>ZŠ M. TŘEBOVÁ/SO 01/784</t>
  </si>
  <si>
    <t xml:space="preserve">m. č. 0.19, 0.20; (3,4+1,5) 
</t>
  </si>
  <si>
    <t>107,7+228,163+167,038</t>
  </si>
  <si>
    <t>548,64-18,6</t>
  </si>
  <si>
    <t>m. č. 0.05; (2*20,3+2*9,9+2*0,7+2*0,4)*3,0+3*((4*0,4)*3,0)</t>
  </si>
  <si>
    <t xml:space="preserve">m. č. 0.06 - nad obkladem; (2*10,2+2*7,65)*1,0+73,0 
</t>
  </si>
  <si>
    <t xml:space="preserve">m. č. 0.07; (2*5,15+2*1,3)*3,0+12,5 
</t>
  </si>
  <si>
    <t xml:space="preserve">m. č. 0.09 - nad obkladem; (2*2,4+2*1,45)*1,0+3,6 
</t>
  </si>
  <si>
    <t xml:space="preserve">m. č. 0.10 - nad obkladem; (2*1,55+2*0,85)*1,0+1,4 
</t>
  </si>
  <si>
    <t xml:space="preserve">m. č. 0.17; (2*4,25+2*5,9)*2,6+13,7 
</t>
  </si>
  <si>
    <t xml:space="preserve">m. č. 0.18; (2*1,65+2*3,2)*3,0+5,4 
</t>
  </si>
  <si>
    <t xml:space="preserve">m. č. 0.19, 0.20 – nad obkladem; (4*1,7+2*2,2+2*0,6)*0,6+(2*1,7+2*0,9)*0,6+(3,4+1,5) 
</t>
  </si>
  <si>
    <t xml:space="preserve">m. č. 0.21; (2*3,6+2*3,2)*3,0+11,8 
</t>
  </si>
  <si>
    <t>ZŠ M. TŘEBOVÁ/SO 01/786</t>
  </si>
  <si>
    <t xml:space="preserve">O1; 1*(5,3*0,4) 
</t>
  </si>
  <si>
    <t xml:space="preserve">O2; 2*(6,0*0,4) 
</t>
  </si>
  <si>
    <t xml:space="preserve">O3; 3*(1,3*0,4) 
</t>
  </si>
  <si>
    <t xml:space="preserve">O4; 1*(1,3*1,5) 
</t>
  </si>
  <si>
    <t xml:space="preserve">O6; 4*(1,3*1,5) 
</t>
  </si>
  <si>
    <t xml:space="preserve">O21; 4*(1,8*1,0) 
</t>
  </si>
  <si>
    <t xml:space="preserve">dle výpisu prvků; 15 
</t>
  </si>
  <si>
    <t>dle pol. č. X.78601S.01</t>
  </si>
  <si>
    <t xml:space="preserve">O21; 4*(1,05*1,0) 
</t>
  </si>
  <si>
    <t>(2,12+4,8+1,56+1,95+7,8+4,2)*0,1</t>
  </si>
  <si>
    <t>dle pol. č. 786626121; 25,43*1,1</t>
  </si>
  <si>
    <t>MORAVSKÁ TŘEBOVÁ - PŘÍSTAVBA K ZŠ KOSTELNÍ NÁM. - NEUZNATELNÉ NÁKLADY - tělocvična_02</t>
  </si>
  <si>
    <t>SO 01.1: Ubourání části stáv. objektu (tělocvična)</t>
  </si>
  <si>
    <t>(13,0*6,0)*0,75+(13,35+6,4)*1,5</t>
  </si>
  <si>
    <t>763131821</t>
  </si>
  <si>
    <t>Demontáž SDK podhledu s dvouvrstvou nosnou kcí z ocelových profilů opláštění jednoduché</t>
  </si>
  <si>
    <t xml:space="preserve">dle výkresu bourání; (13,0*6,05)+(4,45*3,6)+(3,9*2,25) 
</t>
  </si>
  <si>
    <t>776201811</t>
  </si>
  <si>
    <t>Demontáž lepených povlakových podlah bez podložky ručně</t>
  </si>
  <si>
    <t>dle výkresu bourání; 37,2</t>
  </si>
  <si>
    <t>962031132</t>
  </si>
  <si>
    <t>Bourání příček z cihel pálených na MVC tl do 100 mm</t>
  </si>
  <si>
    <t>(1,4+3*0,8)*3,0</t>
  </si>
  <si>
    <t>962031133</t>
  </si>
  <si>
    <t>Bourání příček z cihel pálených na MVC tl do 150 mm</t>
  </si>
  <si>
    <t>(6,05+2,65+2,05+5,75+3,4+2,5)*3,0-3*(0,8*2,0)</t>
  </si>
  <si>
    <t>(1,9+1,6)*4,0-2*(0,6*2,0)</t>
  </si>
  <si>
    <t>(1,05*2,2)-1*(0,8*2,0)</t>
  </si>
  <si>
    <t>dle výkresu bourání; ((13,35+6,4)*0,35)*3,5+2*((1,3*1,55)*0,35)+1*((1,0*1,55)*0,35)</t>
  </si>
  <si>
    <t>962081131</t>
  </si>
  <si>
    <t>Bourání příček ze skleněných tvárnic tl do 100 mm</t>
  </si>
  <si>
    <t>dle výkresu bourání; 3,6*1,2</t>
  </si>
  <si>
    <t>963013530</t>
  </si>
  <si>
    <t>Bourání stropů s keramickou výplní</t>
  </si>
  <si>
    <t>dle výkresu bourání; (13,35*6,4)*0,25</t>
  </si>
  <si>
    <t>dle výkresu bourání - podkladní + vrchní beton; ((13,0*6,05)*0,1)*2</t>
  </si>
  <si>
    <t xml:space="preserve">dle výkresu bourání; (13,0*6,05)*0,1 
</t>
  </si>
  <si>
    <t>965081213</t>
  </si>
  <si>
    <t>Bourání podlah z dlaždic keramických nebo xylolitových tl do 10 mm plochy přes 1 m2</t>
  </si>
  <si>
    <t xml:space="preserve">dle výkresu bourání; 10,5+1,2+2,3+12,6+18,6 
</t>
  </si>
  <si>
    <t>968072455</t>
  </si>
  <si>
    <t>Vybourání kovových dveřních zárubní pl do 2 m2</t>
  </si>
  <si>
    <t>dle výkresu bourání; 4*(0,8*2,0)+2*(0,6*2,0)</t>
  </si>
  <si>
    <t>968082015</t>
  </si>
  <si>
    <t>Vybourání plastových rámů oken včetně křídel plochy do 1 m2</t>
  </si>
  <si>
    <t>3*(1,2*0,8)</t>
  </si>
  <si>
    <t>968082016</t>
  </si>
  <si>
    <t>Vybourání plastových rámů oken včetně křídel plochy přes 1 do 2 m2</t>
  </si>
  <si>
    <t>3*1,5+2*(1,3*1,55)+1*(1,0*1,55)+1*(1,05*1,55)</t>
  </si>
  <si>
    <t>968082017</t>
  </si>
  <si>
    <t>Vybourání plastových rámů oken včetně křídel plochy přes 2 do 4 m2</t>
  </si>
  <si>
    <t>3*(1,2*2,8)</t>
  </si>
  <si>
    <t>978013191</t>
  </si>
  <si>
    <t>Otlučení (osekání) vnitřní vápenné nebo vápenocementové omítky stěn v rozsahu přes 50 do 100 %</t>
  </si>
  <si>
    <t>šatna - m. č. 1.29; (2*3,9+2*2,25)*3,6-(3,6*3,0)+2*(0,65*3,0)</t>
  </si>
  <si>
    <t>978015391</t>
  </si>
  <si>
    <t>Otlučení (osekání) vnější vápenné nebo vápenocementové omítky stupně členitosti 1 a 2 v rozsahu přes 80 do 100 %</t>
  </si>
  <si>
    <t>stávající fasáda v místech nové přístavby; (13,35+6,4+(5,75+1,8+0,62)+1,78+(0,65+1,21+0,5+3,86)+7,3+7,65)*3,5</t>
  </si>
  <si>
    <t>978059541</t>
  </si>
  <si>
    <t>Odsekání a odebrání obkladů stěn z vnitřních obkládaček plochy přes 1 m2</t>
  </si>
  <si>
    <t>dle výkresu bourání; 16,05+41,6+12,5+15,0+43,0</t>
  </si>
  <si>
    <t>(3,15+3,9-(1*0,7)+2,25+0,35+0,7)*1,5</t>
  </si>
  <si>
    <t>dle pol. č. 997013501 - celkem 30 km; 172,364*29</t>
  </si>
  <si>
    <t>dle dem. hmotností v jednotlivých položkách; 34,606+0,228</t>
  </si>
  <si>
    <t>dle dem. hmotností v jednotlivých položkách (cihly, omítky); 1,493+19,499+50,986+0,669+(1,719+10,505)</t>
  </si>
  <si>
    <t>997013607</t>
  </si>
  <si>
    <t>Poplatek za uložení na skládce (skládkovné) stavebního odpadu keramického kód odpadu 17 01 03</t>
  </si>
  <si>
    <t>dle dem. hmotností v jednotlivých položkách</t>
  </si>
  <si>
    <t>dlažby, obklady; 1,582+9,699</t>
  </si>
  <si>
    <t>997013609</t>
  </si>
  <si>
    <t>Poplatek za uložení na skládce (skládkovné) stavebního odpadu ze směsí nebo oddělených frakcí betonu, cihel a keramických výrobků kód odpadu 17 01 07</t>
  </si>
  <si>
    <t>dle dem. hmotností v jednotlivých položkách; 36,312</t>
  </si>
  <si>
    <t>dle dem. hmotností v jednotlivých položkách; 0,21+0,691+0,514</t>
  </si>
  <si>
    <t>0,94</t>
  </si>
  <si>
    <t>997013804</t>
  </si>
  <si>
    <t>Poplatek za uložení na skládce (skládkovné) stavebního odpadu ze skla kód odpadu 17 02 02</t>
  </si>
  <si>
    <t>997013812</t>
  </si>
  <si>
    <t>Poplatek za uložení na skládce (skládkovné) stavebního odpadu na bázi sádry kód odpadu 17 08 02</t>
  </si>
  <si>
    <t>SDK podhledy; 1,78</t>
  </si>
  <si>
    <t>997013813</t>
  </si>
  <si>
    <t>Poplatek za uložení na skládce (skládkovné) stavebního odpadu z plastických hmot kód odpadu 17 02 03</t>
  </si>
  <si>
    <t>PVC podlahy; 0,093</t>
  </si>
  <si>
    <t>997013814</t>
  </si>
  <si>
    <t>Poplatek za uložení na skládce (skládkovné) stavebního odpadu izolací kód odpadu 17 06 04</t>
  </si>
  <si>
    <t>0,453</t>
  </si>
  <si>
    <t>712340832</t>
  </si>
  <si>
    <t>Odstranění povlakové krytiny střech do 10° z pásů NAIP přitavených v plné ploše dvouvrstvé</t>
  </si>
  <si>
    <t>dle výkresu bourání; 13,35*6,4</t>
  </si>
  <si>
    <t>713140823</t>
  </si>
  <si>
    <t>Odstranění tepelné izolace střech nadstřešní volně kladené z polystyrenu suchého tl přes 100 mm</t>
  </si>
  <si>
    <t>764002811</t>
  </si>
  <si>
    <t>Demontáž okapového plechu do suti v krytině povlakové</t>
  </si>
  <si>
    <t>dle výkresu bourání; 13,35</t>
  </si>
  <si>
    <t>764002841</t>
  </si>
  <si>
    <t>Demontáž oplechování horních ploch zdí a nadezdívek do suti</t>
  </si>
  <si>
    <t>dle výkresu bourání; 6,4</t>
  </si>
  <si>
    <t>764002851</t>
  </si>
  <si>
    <t>Demontáž oplechování parapetů do suti</t>
  </si>
  <si>
    <t>dle výkresu bourání; (1,3+1,0+1,3)+(0,4+0,4)+1,05</t>
  </si>
  <si>
    <t>764002871</t>
  </si>
  <si>
    <t>Demontáž lemování zdí do suti</t>
  </si>
  <si>
    <t>dle výkresu bourání; 13,35+6,4</t>
  </si>
  <si>
    <t>764004801</t>
  </si>
  <si>
    <t>Demontáž podokapního žlabu do suti</t>
  </si>
  <si>
    <t>764004861</t>
  </si>
  <si>
    <t>Demontáž svodu do suti</t>
  </si>
  <si>
    <t>SO 01.2: Přístavba ZŠ (tělocvična) - ASŘ</t>
  </si>
  <si>
    <t>122251104</t>
  </si>
  <si>
    <t>Odkopávky a prokopávky nezapažené v hornině třídy těžitelnosti I skupiny 3 objem do 500 m3 strojně</t>
  </si>
  <si>
    <t>83,8+43,2</t>
  </si>
  <si>
    <t>základový pás; 22,0*(1,3*0,8)</t>
  </si>
  <si>
    <t>139751101</t>
  </si>
  <si>
    <t>Vykopávky v uzavřených prostorech v hornině třídy těžitelnosti I skupiny 1 až 3 ručně</t>
  </si>
  <si>
    <t>vstup z 1.02 x 1.21; (1,8*1,9)*0,3</t>
  </si>
  <si>
    <t>127,0+22,88+1,026</t>
  </si>
  <si>
    <t>dle pol. č. 162751117 - celkem 30 km; 150,906*29</t>
  </si>
  <si>
    <t>dle pol. č. 162751117; 150,906*1,7</t>
  </si>
  <si>
    <t>dosypání pod podlahu štěrkopískem; 45,0</t>
  </si>
  <si>
    <t>181951111</t>
  </si>
  <si>
    <t>Úprava pláně v hornině třídy těžitelnosti I skupiny 1 až 3 bez zhutnění strojně</t>
  </si>
  <si>
    <t>pod násyp pod podlahy; 13,35*8,3</t>
  </si>
  <si>
    <t>58331200</t>
  </si>
  <si>
    <t>štěrkopísek netříděný zásypový</t>
  </si>
  <si>
    <t>dosypání pod podlahu; 45,0*2,0</t>
  </si>
  <si>
    <t>ZŠ M. TŘEBOVÁ/SO 01.2/002</t>
  </si>
  <si>
    <t xml:space="preserve">základový pás; ((22,0*(1,3*0,8))*1,05)*2 
</t>
  </si>
  <si>
    <t>vrchní hrana zákl. pasů; 44*0,2</t>
  </si>
  <si>
    <t>180 kg / m3; 24,024*0,180</t>
  </si>
  <si>
    <t>310231055</t>
  </si>
  <si>
    <t>Zazdívka otvorů ve zdivu nadzákladovém pl přes 1 do 4 m2 cihlami děrovanými přes P10 do P15 tl 300 mm</t>
  </si>
  <si>
    <t>vybouraná okna a dveře; 3*(1,2*2,8)+1*(1,05*1,55)+3*1,5</t>
  </si>
  <si>
    <t>310239211</t>
  </si>
  <si>
    <t>Zazdívka otvorů pl přes 1 do 4 m2 ve zdivu nadzákladovém cihlami pálenými na MVC</t>
  </si>
  <si>
    <t>zazdívka otvoru po dveřích mezi m. č. 1.02 x 1.21; (1,05*2,2)*0,55</t>
  </si>
  <si>
    <t>311113135</t>
  </si>
  <si>
    <t>Nosná zeď tl přes 300 do 400 mm z hladkých tvárnic ztraceného bednění včetně výplně z betonu tř. C 16/20</t>
  </si>
  <si>
    <t>sokl pod přístavbou; 45,6</t>
  </si>
  <si>
    <t>1. pp - podél stávajícího objektu; (21,45+0,5+7,85+1,2)*3,01</t>
  </si>
  <si>
    <t>atika - nad 1. np; (13,26+6,25+1,22+2,05)*0,75</t>
  </si>
  <si>
    <t>(13,26+6,25+1,2+2,05)*3,85</t>
  </si>
  <si>
    <t>-3*(1,3*1,55)</t>
  </si>
  <si>
    <t>ZB - 150 kg / m3; (45,6*0,4)*0,15+(93,1*0,5)*0,15</t>
  </si>
  <si>
    <t>317121251</t>
  </si>
  <si>
    <t>Montáž ŽB překladů prefabrikovaných do rýh světlosti otvoru přes 1050 do 1800 mm</t>
  </si>
  <si>
    <t>otvor do původního objektu mezi m. č. 1.02 x 1.21; 4</t>
  </si>
  <si>
    <t>317142426</t>
  </si>
  <si>
    <t>Překlad nenosný pórobetonový š 100 mm v do 250 mm na tenkovrstvou maltu dl přes 1500 do 2000 mm</t>
  </si>
  <si>
    <t>1. np; 2</t>
  </si>
  <si>
    <t>317168054</t>
  </si>
  <si>
    <t>Překlad keramický vysoký v 238 mm dl 1750 mm</t>
  </si>
  <si>
    <t>1. np; 3*5</t>
  </si>
  <si>
    <t>317234410</t>
  </si>
  <si>
    <t>Vyzdívka mezi nosníky z cihel pálených na MC, dozdívky překladů</t>
  </si>
  <si>
    <t>otvor do původního objektu mezi m. č. 1.02 x 1.21; 2,45*0,65*0,35-4*(2,39*0,14*0,215)</t>
  </si>
  <si>
    <t>1. np; 3*1,75</t>
  </si>
  <si>
    <t>319201321</t>
  </si>
  <si>
    <t>Vyrovnání nerovného povrchu zdiva tl do 30 mm maltou</t>
  </si>
  <si>
    <t>ostění otvoru do původního objektu mezi m. č. 1.02 x 1.21; (2*(2,2*0,65))*0,5</t>
  </si>
  <si>
    <t>319202321</t>
  </si>
  <si>
    <t>Vyrovnání nerovného povrchu zdiva tl přes 30 do 80 mm přizděním</t>
  </si>
  <si>
    <t xml:space="preserve">otvor do původního objektu mezi m. č. 1.02 x 1.21; (1,8*2,2)-(1,6*2,0) 
</t>
  </si>
  <si>
    <t>((1,9+2*1,4)+2*0,95+(1,9+2*1,4)+0,95+(1,6+1,0))*3,11</t>
  </si>
  <si>
    <t>-4*(0,6*2,0)-1*(0,7*2,0)</t>
  </si>
  <si>
    <t>zazdívka (vyrovnání odskoku za sprchou v m. č. 1.30; 0,8*3,2</t>
  </si>
  <si>
    <t>(8,25+4,45+2*4,3+2*1,6+3,45+3,55+2*0,3)*3,11</t>
  </si>
  <si>
    <t>-1*(0,6*2,0)-2*(0,7*2,0)-1*(0,8*2,0)</t>
  </si>
  <si>
    <t>1. np; 13*3,11+2*2,2</t>
  </si>
  <si>
    <t>1. np; (4*0,85+0,9)*(1,6+0,15)</t>
  </si>
  <si>
    <t>3*(1,3*0,45)</t>
  </si>
  <si>
    <t>_600/1970-100; 4</t>
  </si>
  <si>
    <t>_600/1970-150; 1</t>
  </si>
  <si>
    <t>_800/1970-150; 1</t>
  </si>
  <si>
    <t>642944221</t>
  </si>
  <si>
    <t>Osazování ocelových zárubní dodatečné pl přes 2,5 m2</t>
  </si>
  <si>
    <t>_1600/1970-100; 1</t>
  </si>
  <si>
    <t>X.00303.PB01</t>
  </si>
  <si>
    <t>stropní I260; 15*((0,25*0,3)*0,1)</t>
  </si>
  <si>
    <t>55331480</t>
  </si>
  <si>
    <t>zárubeň jednokřídlá ocelová pro zdění tl stěny 75-100mm rozměru 600/1970, 2100mm</t>
  </si>
  <si>
    <t>55331485</t>
  </si>
  <si>
    <t>zárubeň jednokřídlá ocelová pro zdění tl stěny 110-150mm rozměru 600/1970, 2100mm</t>
  </si>
  <si>
    <t>55331760</t>
  </si>
  <si>
    <t>zárubeň dvoukřídlá ocelová pro zdění s protipožární úpravou tl stěny 75-100mm rozměru 1600/1970, 2100mm</t>
  </si>
  <si>
    <t>59321109</t>
  </si>
  <si>
    <t>překlad železobetonový RZP 2390x140x215mm</t>
  </si>
  <si>
    <t xml:space="preserve">otvor do původního objektu mezi m. č. 1.02 x 1.21; 4*1,01 
</t>
  </si>
  <si>
    <t>ZŠ M. TŘEBOVÁ/SO 01.2/004</t>
  </si>
  <si>
    <t xml:space="preserve">nad zázemím tělocvičny; (8,0*12,8)*0,15 
</t>
  </si>
  <si>
    <t>nad zázemím tělocvičny; 8,0*12,8</t>
  </si>
  <si>
    <t>pod ztr. bednění z trap. plechů; 102,4</t>
  </si>
  <si>
    <t>nad zázemím tělocvičny; (8,0*12,8)*7,9*1,1*0,001</t>
  </si>
  <si>
    <t>stropní I260; 15</t>
  </si>
  <si>
    <t>1. np - I260; (14*8,65)*41,9*0,001+(1*5,95)*41,9*0,001</t>
  </si>
  <si>
    <t>417238213</t>
  </si>
  <si>
    <t>Obezdívka věnce jednostranná věncovkou keramickou v přes 210 do 250 mm včetně polystyrenu tl 100 mm</t>
  </si>
  <si>
    <t>2*23,5</t>
  </si>
  <si>
    <t>atiky - nad 1. np; (13,26+6,25+1,22+2,05)*(0,3*0,1)</t>
  </si>
  <si>
    <t>417321515</t>
  </si>
  <si>
    <t>Ztužující pásy a věnce ze ŽB tř. C 25/30</t>
  </si>
  <si>
    <t>2*(23,5*(0,3*0,25))</t>
  </si>
  <si>
    <t>věnce; 2*((23,5*2)*0,25)</t>
  </si>
  <si>
    <t>všechny věnce  - 200 kg / m3; 3,525*0,2</t>
  </si>
  <si>
    <t>přiztužení - dle statiky; ((82,4+19,4)*1,2)*0,001</t>
  </si>
  <si>
    <t>atiky - nad 1. np; ((13,26+6,25+1,22+2,05)*0,3)*3,08*1,1*0,001</t>
  </si>
  <si>
    <t>434311114</t>
  </si>
  <si>
    <t>Schodišťové stupně dusané na terén z betonu tř. C 16/20 bez potěru</t>
  </si>
  <si>
    <t>m. č. 1.21; 2*1,9</t>
  </si>
  <si>
    <t>434351141</t>
  </si>
  <si>
    <t>Zřízení bednění stupňů přímočarých schodišť</t>
  </si>
  <si>
    <t>m. č. 1.21; 2*(1,9*0,1)</t>
  </si>
  <si>
    <t>434351142</t>
  </si>
  <si>
    <t>Odstranění bednění stupňů přímočarých schodišť</t>
  </si>
  <si>
    <t>1. np; 1. np - I260; ((14*8,65)*41,9)*1,2*1,2*0,001+((1*5,95)*41,9)*1,2*1,2*0,001</t>
  </si>
  <si>
    <t>ZŠ M. TŘEBOVÁ/SO 01.2/061</t>
  </si>
  <si>
    <t>(32,852*0,1)+22,68+145,532+(7*1,0)</t>
  </si>
  <si>
    <t>pod perlinku a pod štuk; 236,558+126,558</t>
  </si>
  <si>
    <t>m. č. 1.23; (2*4,3+2,65)*2,85-1*(0,7*2,0)-1*(0,8*2,0)</t>
  </si>
  <si>
    <t>m. č. 1.24, 1.25; (4*0,9+2*2,2+5*1,6)*2,85</t>
  </si>
  <si>
    <t>m. č. 1.26; (7,85+3,0+1,0)*2,85-1*(0,7*2,0)-1*(0,8*2,0)</t>
  </si>
  <si>
    <t>m. č. 1.28; (4,3+3,5+2*(2*0,9)+1,5+1,9)*2,85+(3*1,4+2*0,85-2*0,6)*2,85-4*(0,6*2,0)</t>
  </si>
  <si>
    <t>m. č. 1.29; (3,55+2,1)*2,85-1*(0,7*2,0)</t>
  </si>
  <si>
    <t>m. č. 1.30; (2*3,4+2*2,85+2*1,0)*2,85+(4*1,4+2*0,85)*2,85-4*(0,6*2,0)-1*(0,7*2,0)</t>
  </si>
  <si>
    <t>m. č. 1.31; (2*1,5+0,9)*2,85-1*(0,7*2,0)</t>
  </si>
  <si>
    <t xml:space="preserve">m. č. 1.24, 1.25 - nad obkladem, 1.25; (4*0,9+2*2,2+5*1,6)*0,85 
</t>
  </si>
  <si>
    <t>m. č. 1.28 - nad obkladem; (4,3+3,5+2*(2*0,9)+1,5+1,9)*0,85+(3*1,4+2*0,85-2*0,6)*0,85</t>
  </si>
  <si>
    <t>m. č. 1.30 - nad obkladem; (2*3,4+2*2,85+2*1,0)*0,85+(4*1,4+2*0,85)*0,85</t>
  </si>
  <si>
    <t>m. č. 1.31 - nad obkladem; (2*1,5+0,9)*0,85</t>
  </si>
  <si>
    <t>612315421</t>
  </si>
  <si>
    <t>Oprava vnitřní vápenné štukové omítky stěn v rozsahu plochy do 10 %</t>
  </si>
  <si>
    <t>oprava omítek v m. č. 1.27, 1.29; (2*4,4+2*3,6)*1,45+(3,9+2,25+0,3+0,7)*1,35</t>
  </si>
  <si>
    <t>m. č. 1.24 – pod obklad; 1,6*2,0</t>
  </si>
  <si>
    <t>m. č. 1.28 - pod obklad; (2,8+1,5+2*0,85+1,6)*2,0-1*(1,3*1,15)+1*((2*1,15)*0,25)</t>
  </si>
  <si>
    <t>m. č. 1.30 – pod obklad; (2*0,85)*2,0</t>
  </si>
  <si>
    <t>m. č. 1.31 - pod obklad; 0,9*2,0</t>
  </si>
  <si>
    <t>m. č. 1.21; 50,0</t>
  </si>
  <si>
    <t>m. č. 1.23; 2,65*2,85-1*(1,3*1,55)+1*((1,3+2*1,55)*0,25)</t>
  </si>
  <si>
    <t>m. č. 1.24 – nad obkladem; 1,6*0,85</t>
  </si>
  <si>
    <t>m. č. 1.26; (7,85+4,6+6,6)*2,85-1*(1,3*1,55)+1*((1,3+2*1,55)*0,25)</t>
  </si>
  <si>
    <t>m. č. 1.28 - nad obkladem; (2,8+1,5+2*0,85+1,6)*0,85-1*(1,3*0,4)+1*((0,4+2*1,15)*0,25)</t>
  </si>
  <si>
    <t>m. č. 1.29; 5,0*2,85+(3,9+2,25+0,3+0,7)*1,55</t>
  </si>
  <si>
    <t>m. č. 1.30 – nad obkladem; (2*0,85)*0,85</t>
  </si>
  <si>
    <t>m. č. 1.31 - nad obkladem; 0,9*0,85</t>
  </si>
  <si>
    <t>612325223</t>
  </si>
  <si>
    <t>Vápenocementová štuková omítka malých ploch přes 0,25 do 1 m2 na stěnách</t>
  </si>
  <si>
    <t>zazdívky otvorů po oknech a dveřích (ve stávajícím objektu); 7</t>
  </si>
  <si>
    <t xml:space="preserve">m. č. 1.29 - u soklíků; 2*5,0+2*3,9-2*0,7 
</t>
  </si>
  <si>
    <t>u obkladů</t>
  </si>
  <si>
    <t xml:space="preserve">m. č. 1.24, 1.25; 5*0,9+2*2,2+6*1,6-0,65+2*0,15 
</t>
  </si>
  <si>
    <t xml:space="preserve">m. č. 1.28; (2*4,3+2*3,5+2*(2*0,9)+1,5+1,9+(4*1,4+6*0,85)+5*2,0+(2*1,15+2*0,25) 
</t>
  </si>
  <si>
    <t xml:space="preserve">m. č. 1.30; (2*3,4+2*2,85+2*1,0)+(4*1,4+6*0,85) 
</t>
  </si>
  <si>
    <t xml:space="preserve">m. č. 1.31; 2*1,5+2*0,9 
</t>
  </si>
  <si>
    <t>1*(1,6+2*2,1)+1*(2*(0,7+2*2,0))+3*(1*(0,7+2*2,0))+1*(2*(0,8+2*2,0))</t>
  </si>
  <si>
    <t>m. č. 1.24, 1.26, 1.28, 1.30; 2*2,7+2*2,85+5*2,85+3*2,85</t>
  </si>
  <si>
    <t xml:space="preserve">okna; 3*(1,3+2*1,55) 
</t>
  </si>
  <si>
    <t>dle pol. č. 622143004; 13,2*1,05</t>
  </si>
  <si>
    <t xml:space="preserve">dle pol. č. 622143003; 33,9*1,05 </t>
  </si>
  <si>
    <t>ZŠ M. TŘEBOVÁ/SO 01.2/062</t>
  </si>
  <si>
    <t>plochy; 13,26*3,9+10,0+(6,25+1,2+2,05)*6,4</t>
  </si>
  <si>
    <t xml:space="preserve">plochy; 13,26*3,9+10,0+(6,25+1,2+2,05)*6,4 
</t>
  </si>
  <si>
    <t>783809225</t>
  </si>
  <si>
    <t>Montáž hladkých ozdobných prvků s převažujícím délkovým rozměrem v (š) přes 120 do 200 mm na fasády</t>
  </si>
  <si>
    <t>průběžné římsy</t>
  </si>
  <si>
    <t xml:space="preserve">13,26+8,35+1,2 
</t>
  </si>
  <si>
    <t xml:space="preserve">1,6+8,35+1,2 
</t>
  </si>
  <si>
    <t>dle pol. č. 783827425; 128,723</t>
  </si>
  <si>
    <t>plochy dle pol. č. 622321131; 122,514</t>
  </si>
  <si>
    <t xml:space="preserve">navíc římsy; (13,26+8,35+1,2)*0,15+(1,6+8,35+1,2)*0,25 
</t>
  </si>
  <si>
    <t>(3,9+6,4)+(1,6+8,35+1,2)</t>
  </si>
  <si>
    <t>XSP.06203.05</t>
  </si>
  <si>
    <t>Fasádní dekorační profily - průběžné a dělící římsy 150 x 38 mm (upřesnění dle architekta)</t>
  </si>
  <si>
    <t>(13,26+8,35+1,2)*1,1</t>
  </si>
  <si>
    <t>XSP.06203.07</t>
  </si>
  <si>
    <t>Fasádní dekorační profily - průběžné a dělící římsy 200 x 50 mm (upřesnění dle architekta)</t>
  </si>
  <si>
    <t>(1,6+8,35+1,2)*1,1</t>
  </si>
  <si>
    <t>ZŠ M. TŘEBOVÁ/SO 01.2/063</t>
  </si>
  <si>
    <t>m. č. 1. 21; 5,0*0,1</t>
  </si>
  <si>
    <t xml:space="preserve">m. č. 1.23; 11,4*0,08 
</t>
  </si>
  <si>
    <t xml:space="preserve">m. č. 1.24, 1.25; (5,2+1,5)*0,08 
</t>
  </si>
  <si>
    <t xml:space="preserve">m. č. 1.26; 41,8*0,08 
</t>
  </si>
  <si>
    <t xml:space="preserve">m. č. 1.28; 15,0*0,08 
</t>
  </si>
  <si>
    <t xml:space="preserve">m. č. 1.29; 18,8*0,08 
</t>
  </si>
  <si>
    <t xml:space="preserve">m. č. 1.30; 10,1*0,08 
</t>
  </si>
  <si>
    <t xml:space="preserve">m. č. 1.31; 1,5*0,08 
</t>
  </si>
  <si>
    <t>podkladní beton - přístavba; (13,35*8,3)*0,1</t>
  </si>
  <si>
    <t>podkladní beton - m. č. 1.21; 5,0*0,1</t>
  </si>
  <si>
    <t xml:space="preserve">podkladní beton; (13,26+8,3)*0,1 
</t>
  </si>
  <si>
    <t>plochy dle pol. č. 631311114; 110,3*1,98*1,1*0,001</t>
  </si>
  <si>
    <t xml:space="preserve">dle půdorysu 
</t>
  </si>
  <si>
    <t xml:space="preserve">m. č. 1.23; 2*4,3+2*2,6+0,5 
</t>
  </si>
  <si>
    <t xml:space="preserve">m. č. 1.24, 1.25; 2*0,9+2*0,15+2*2,1+2*0,9+6*1,55-1*0,7-1*0,6+0,3 
</t>
  </si>
  <si>
    <t xml:space="preserve">m. č. 1.26; 2*7,85+2*7,6-2*0,7+0,5 
</t>
  </si>
  <si>
    <t xml:space="preserve">m. č. 1.28; 2*4,3+2*3,5+2*(2*0,9)+4*1,4+4*0,85-2*0,6+0,4 
</t>
  </si>
  <si>
    <t>m. č. 1.29; 2*4,9+2*3,9</t>
  </si>
  <si>
    <t xml:space="preserve">m. č. 1.30; 2*3,6+2*2,75+2*1,0-1*0,7+0,3+4*1,4+4*0,85-2*0,6+0,4 
</t>
  </si>
  <si>
    <t xml:space="preserve">m. č. 1.31; 2*1,45+2*0,9 
</t>
  </si>
  <si>
    <t>pod podkladní beton; (13,35*8,3)*0,15</t>
  </si>
  <si>
    <t>(8,3+1,2+2,4)*6,0+5,5*4,5+5,3*3,4</t>
  </si>
  <si>
    <t>114,17*45</t>
  </si>
  <si>
    <t>1. np; (18,5+16,3)*0,9+((11,4+5,2+1,5+41,8+16,0+15,0+18,8+10,1+1,5)*0,9)*2</t>
  </si>
  <si>
    <t>ZŠ M. TŘEBOVÁ/SO 01.2/095</t>
  </si>
  <si>
    <t>18,5+16,3+11,4+5,2+1,5+41,8+16,0+15,0+18,8+10,1+1,5</t>
  </si>
  <si>
    <t>X.09503.Z11</t>
  </si>
  <si>
    <t>Zakrytí stávajících podlah - geotextilie, fólie, dle výpisu - Z11</t>
  </si>
  <si>
    <t>dle výpisu - Z11; 95,0+(18,5+16,3)</t>
  </si>
  <si>
    <t>X.09503.Z12</t>
  </si>
  <si>
    <t>Provizorní zakrytí proti pronikání prachu (dřev. rám + fólie + geotextilie)</t>
  </si>
  <si>
    <t>dle výpisu - Z12</t>
  </si>
  <si>
    <t>1,7*2,5+2*(2,0*3,8)+2*(1,6*4,0)</t>
  </si>
  <si>
    <t>2*(1,2*2,8)+1*(1,6*3,2)</t>
  </si>
  <si>
    <t>X.09503.Z20</t>
  </si>
  <si>
    <t>Provizorní stěna proti pronikání prachu do stáv. prostor (dřev. rám vč. dveří + OSB + fólie + geotextilie)</t>
  </si>
  <si>
    <t>dle výpisu - Z20</t>
  </si>
  <si>
    <t>2*(3,5*3,8)</t>
  </si>
  <si>
    <t>964011221</t>
  </si>
  <si>
    <t>Vybourání ŽB překladů prefabrikovaných dl do 3 m hmotnosti do 75 kg/m</t>
  </si>
  <si>
    <t>otvor do původního objektu mezi m. č. 1.02 x 1.21; 2*(1,0*0,65*0,21)</t>
  </si>
  <si>
    <t>965042131</t>
  </si>
  <si>
    <t>Bourání podkladů pod dlažby nebo mazanin betonových nebo z litého asfaltu tl do 100 mm pl do 4 m2</t>
  </si>
  <si>
    <t>vstup z 1.02 x 1.21; 2*((1,8*2,1)*0,1)</t>
  </si>
  <si>
    <t>965049111</t>
  </si>
  <si>
    <t>Příplatek k bourání betonových mazanin za bourání mazanin se svařovanou sítí tl do 100 mm</t>
  </si>
  <si>
    <t>vstup z 1.02 x 1.21; 1*((1,8*2,1)*0,1)</t>
  </si>
  <si>
    <t>967031132</t>
  </si>
  <si>
    <t>Přisekání rovných ostění v cihelném zdivu na MV nebo MVC</t>
  </si>
  <si>
    <t>otvor do původního objektu mezi m. č. 1.02 x 1.21; 2*(2,2*0,65)</t>
  </si>
  <si>
    <t>971033681</t>
  </si>
  <si>
    <t>Vybourání otvorů ve zdivu cihelném pl do 4 m2 na MVC nebo MV tl do 900 mm</t>
  </si>
  <si>
    <t xml:space="preserve">otvor do původního objektu mezi m. č. 1.02 x 1.21; (1,8*2,2)*0,65 
</t>
  </si>
  <si>
    <t>stropní I260; 12</t>
  </si>
  <si>
    <t>973031824</t>
  </si>
  <si>
    <t>Vysekání kapes ve zdivu cihelném na MV nebo MVC pro zavázání zdí tl do 300 mm</t>
  </si>
  <si>
    <t>zazdívky otvorů; 3*(2*2,8)</t>
  </si>
  <si>
    <t>973031826</t>
  </si>
  <si>
    <t>Vysekání kapes ve zdivu cihelném na MV nebo MVC pro zavázání zdí tl do 600 mm</t>
  </si>
  <si>
    <t>zazdívky otvorů; 1*(2*2,2)</t>
  </si>
  <si>
    <t>974031668</t>
  </si>
  <si>
    <t>Vysekání rýh ve zdivu cihelném pro vtahování nosníků hl do 150 mm v do 350 mm</t>
  </si>
  <si>
    <t>otvor do původního objektu mezi m. č. 1.02 x 1.21; 4*2,45</t>
  </si>
  <si>
    <t>978013111</t>
  </si>
  <si>
    <t>Otlučení (osekání) vnitřní vápenné nebo vápenocementové omítky stěn v rozsahu do 5 %</t>
  </si>
  <si>
    <t>m. č. 1. 21; 30,0</t>
  </si>
  <si>
    <t>dle pol. č. 997013501 - celkem 30 km; 11,561*29</t>
  </si>
  <si>
    <t>dle dem. hmotností v jednotlivých položkách; 0,655+1,663+0,017</t>
  </si>
  <si>
    <t>dle dem. hmotností v jednotlivých položkách; 0,157+4,633+0,744+0,151+0,084+0,951+0,066+1,38</t>
  </si>
  <si>
    <t>dle dem. hmotností v jednotlivých položkách; 0,22+0,798</t>
  </si>
  <si>
    <t>ZŠ M. TŘEBOVÁ/SO 01.2/711</t>
  </si>
  <si>
    <t>na podkladní beton; 13,35*8,3</t>
  </si>
  <si>
    <t>m. č. 1.21; 5,0</t>
  </si>
  <si>
    <t>m. č. 1.24; 5,2</t>
  </si>
  <si>
    <t>m. č. 1.28; 15,0</t>
  </si>
  <si>
    <t>m. č. 1.30; 10,1</t>
  </si>
  <si>
    <t>m. č. 1.31; 1,5</t>
  </si>
  <si>
    <t>m. č. 1.24; (4*0,9+2*2,2+6*1,6+2*0,15-(0,9+1,05+1,6)-4*0,6)*0,2+(0,9+1,05+1,6)*2,0</t>
  </si>
  <si>
    <t>m. č. 1.28; ((2*4,3+2*3,5+2*(2*0,9)-6*0,9)+(4*1,4+4*0,85)-4*0,6-1*0,8)*0,2+(6*0,9)*2,0</t>
  </si>
  <si>
    <t xml:space="preserve">m. č. 1.30; ((2*3,4+2*2,85+2*1,0-2*(1,0+0,9+1,0))+(4*1,4+4*0,85)-4*0,6-1*0,7)*0,2+2*((1,0+0,9+1,0)*2,0) 
</t>
  </si>
  <si>
    <t xml:space="preserve">m. č. 1.31; (2*1,5+2*0,9-1*0,7)*0,2 
</t>
  </si>
  <si>
    <t xml:space="preserve">na podkladní beton; 13,35*8,3 
</t>
  </si>
  <si>
    <t xml:space="preserve">m. č. 1.24; (4*0,9+2*2,2+6*1,6+2*0,15-4*0,6)+7*0,2+3*2,0 
</t>
  </si>
  <si>
    <t xml:space="preserve">m. č. 1.28; ((2*4,3+2*3,5+2*(2*0,9))+(4*1,4+4*0,85)-4*0,6-1*0,8)+18*0,2+4*2,0 
</t>
  </si>
  <si>
    <t xml:space="preserve">m. č. 1.30; ((2*3,4+2*2,85+2*1,0)+(4*1,4+4*0,85)-4*0,6-1*0,7)+14*0,2+4*2,0 
</t>
  </si>
  <si>
    <t xml:space="preserve">m. č. 1.31; (2*1,5+2*0,9-1*0,7)+4*0,2 
</t>
  </si>
  <si>
    <t>dle pol. č. 711111001 - 0,35 kg/m2; 115,805*0,35*1,05*0,001</t>
  </si>
  <si>
    <t>dle pol. č. 711141559; 115,805*1,15</t>
  </si>
  <si>
    <t>ZŠ M. TŘEBOVÁ/SO 01.2/712</t>
  </si>
  <si>
    <t>nad zázemím tělocvičny; 8,3*13,2</t>
  </si>
  <si>
    <t xml:space="preserve">vytažení na atiky a ostatní svislé plochy - nad 1. np; (2*8,0+2*12,9)*1,0 
</t>
  </si>
  <si>
    <t>dle výpisu prvků - K16; 2*12,96+2*7,95</t>
  </si>
  <si>
    <t>dle výpisu prvků - K17; 12,96+7,95</t>
  </si>
  <si>
    <t>dle výpisu prvků - K18; 12,96+7,95</t>
  </si>
  <si>
    <t>712363384</t>
  </si>
  <si>
    <t>Povlakové krytiny střech do 10° z tvarovaných poplastovaných lišt pro profily atypické výroby o větší rš</t>
  </si>
  <si>
    <t>22,0*0,35</t>
  </si>
  <si>
    <t xml:space="preserve">plochy vč. vrchu atik - nad zázemím tělocvičny; 8,3*13,26 
</t>
  </si>
  <si>
    <t>vytažení na atiky a ostatní svislé plochy - nad 1. np; (2*8,0+2*12,96)*0,8</t>
  </si>
  <si>
    <t>vytažení na atiky a ostatní svislé plochy - nad 1. np; (2*8,0+2*12,9)*0,8</t>
  </si>
  <si>
    <t>dle pol. č. 712311101 - 0,35 kg/m2; 151,36*0,35*1,05*0,001</t>
  </si>
  <si>
    <t xml:space="preserve">plochy vč. vrchu atik - nad zázemím tělocvičny; (8,3*13,26)*1,1 
</t>
  </si>
  <si>
    <t xml:space="preserve">vytažení na atiky a ostatní svislé plochy - nad 1. np; ((2*8,0+2*12,96)*0,8)*1,15 
</t>
  </si>
  <si>
    <t xml:space="preserve">nad zázemím tělocvičny; (8,3*13,2)*1,15 
</t>
  </si>
  <si>
    <t xml:space="preserve">vytažení na atiky a ostatní svislé plochy - nad 1. np; ((2*8,0+2*12,9)*1,0)*1,2 
</t>
  </si>
  <si>
    <t>ZŠ M. TŘEBOVÁ/SO 01.2/713</t>
  </si>
  <si>
    <t>m. č. 1.23; 11,4</t>
  </si>
  <si>
    <t>m. č. 1.24, 1.25; 5,2+1,5</t>
  </si>
  <si>
    <t>m. č. 1.26; 41,8</t>
  </si>
  <si>
    <t>m. č. 1.29; 18,8</t>
  </si>
  <si>
    <t>kolem objektu na zdi ze ZB; (7,0+8,3)*2,3</t>
  </si>
  <si>
    <t xml:space="preserve">nad zázemím tělocvičny; 8,25*12,96 
</t>
  </si>
  <si>
    <t>nad zázemím tělocvičny; 8,25*12,96</t>
  </si>
  <si>
    <t>dle pol. č. 713121111; 105,3</t>
  </si>
  <si>
    <t>dle pol. č. 713191132; 105,3*1,1</t>
  </si>
  <si>
    <t xml:space="preserve">dle pol. č. 713121111; (105,3*0,15)*1,02 </t>
  </si>
  <si>
    <t xml:space="preserve">střecha nad zázemím tělocvičny; ((8,25*12,96)*0,24)*1,03 
</t>
  </si>
  <si>
    <t>dle pol. č. 713131141; 35,19*1,03</t>
  </si>
  <si>
    <t xml:space="preserve">střecha nad zázemím tělocvičny; (8,25*12,96)*((0,05+0,2)/2) 
</t>
  </si>
  <si>
    <t>ZŠ M. TŘEBOVÁ/SO 01.2/721</t>
  </si>
  <si>
    <t>dle výpisu prvků - Z30; 1</t>
  </si>
  <si>
    <t>ZŠ M. TŘEBOVÁ/SO 01.2/725.1</t>
  </si>
  <si>
    <t>dle výpisu prvků Z2-Z5, Z7, Z8, Z10; 5+5+5+3+4+4+9</t>
  </si>
  <si>
    <t>X.725103.Z02</t>
  </si>
  <si>
    <t>dle výpisu prvků - Z2; 5</t>
  </si>
  <si>
    <t>X.725103.Z03</t>
  </si>
  <si>
    <t>dle výpisu prvků - Z3; 5</t>
  </si>
  <si>
    <t>X.725103.Z04</t>
  </si>
  <si>
    <t>dle výpisu prvků - Z4; 5</t>
  </si>
  <si>
    <t>X.725103.Z05</t>
  </si>
  <si>
    <t>X.725103.Z06</t>
  </si>
  <si>
    <t>X.725103.Z07</t>
  </si>
  <si>
    <t>dle výpisu prvků - Z7; 4</t>
  </si>
  <si>
    <t>X.725103.Z08</t>
  </si>
  <si>
    <t>dle výpisu prvků - Z8; 4</t>
  </si>
  <si>
    <t>X.725103.Z10</t>
  </si>
  <si>
    <t>dle výpisu prvků - Z10; 9</t>
  </si>
  <si>
    <t>X.725103.Z16</t>
  </si>
  <si>
    <t>Sprchový závěs (tyč z nerez. oceli dl. 0,9 m, PVC závěs), kompletní D+M - dle výpisu prvků Z16</t>
  </si>
  <si>
    <t>dle výpisu prvků - Z16; 5</t>
  </si>
  <si>
    <t>ZŠ M. TŘEBOVÁ/SO 01.2/763</t>
  </si>
  <si>
    <t>11,4+5,2+1,5+41,8+16,0+15,0+18,8+10,1+1,5</t>
  </si>
  <si>
    <t>1,5+1,5</t>
  </si>
  <si>
    <t>K15, rš 550 mm; 12,96+7,95</t>
  </si>
  <si>
    <t>dle výpisu prvků; 3*1,3</t>
  </si>
  <si>
    <t>ZŠ M. TŘEBOVÁ/SO 01.2/766</t>
  </si>
  <si>
    <t>2*2</t>
  </si>
  <si>
    <t>1. np; 3</t>
  </si>
  <si>
    <t>1. np; (3*1,3)*1,1</t>
  </si>
  <si>
    <t>XSP.76603.05</t>
  </si>
  <si>
    <t>XSP.76603.D20</t>
  </si>
  <si>
    <t>XSP.76603.D23</t>
  </si>
  <si>
    <t>XSP.76603.D24</t>
  </si>
  <si>
    <t>XSP.76603.D28</t>
  </si>
  <si>
    <t>dveře dřevěné vnitřní hladké plné 1křídlové otevíravé, 80x197 cm, vlož. zámek - bližší specifikace dle výpisu prvků D28</t>
  </si>
  <si>
    <t>dle výpisu prvků - D28; 1</t>
  </si>
  <si>
    <t>XSP.76603.D29</t>
  </si>
  <si>
    <t>dveře dřevěné vnitřní hladké plné 1křídlové otevíravé, 60x197 cm, Klima II, wc zámek - bližší specifikace dle výpisu prvků D23</t>
  </si>
  <si>
    <t>dle výpisu prvků - D29; 5</t>
  </si>
  <si>
    <t>ZŠ M. TŘEBOVÁ/SO 01.2/767</t>
  </si>
  <si>
    <t>O14; 3*(1,3*1,55)</t>
  </si>
  <si>
    <t>okna; 3*(2*1,3+2*1,55)</t>
  </si>
  <si>
    <t>X.76703.Z01</t>
  </si>
  <si>
    <t>X.76703.Z09</t>
  </si>
  <si>
    <t>dle výpisu prvků - Z9; 11</t>
  </si>
  <si>
    <t>X.76703.Z23</t>
  </si>
  <si>
    <t>XSP.76703.O14</t>
  </si>
  <si>
    <t>Hliníkové okno - O/S, trojsklo, celkový rozměr 1300 x 1550 mm, pákové ovl., přesné členění a bližší popis dle výpisu prvků - O14</t>
  </si>
  <si>
    <t>O14; 3</t>
  </si>
  <si>
    <t>ZŠ M. TŘEBOVÁ/SO 01.2/771</t>
  </si>
  <si>
    <t>m. č. 1.29; 2*5,0+2*3,9-2*0,7</t>
  </si>
  <si>
    <t>18,5+16,3+5,2+1,5+16,0+15,0+18,8+10,1+1,5</t>
  </si>
  <si>
    <t xml:space="preserve">plochy; (18,5+16,3+5,2+1,5+16,0+15,0+18,8+10,1+1,5)*1,05 
</t>
  </si>
  <si>
    <t>soklíky; (16,4*0,1)*1,1</t>
  </si>
  <si>
    <t>ZŠ M. TŘEBOVÁ/SO 01.2/776</t>
  </si>
  <si>
    <t>m. č. 1.23, 1.26; 11,4+41,8</t>
  </si>
  <si>
    <t xml:space="preserve">m. č. 1.23, 1.26; (2*4,25+2*2,65-2*0,7)+(2*7,85+2*7,6-2*0,7-1,6+2*1,1) 
</t>
  </si>
  <si>
    <t>2*0,7+1,1</t>
  </si>
  <si>
    <t>plochy - dle pol. č. 776221111; 53,2*1,05</t>
  </si>
  <si>
    <t>soklíky - dle pol. č. 776411111; (42,5*0,07)*1,1</t>
  </si>
  <si>
    <t>ZŠ M. TŘEBOVÁ/SO 01.2/781</t>
  </si>
  <si>
    <t>dle půdorysu 1. np</t>
  </si>
  <si>
    <t>m. č. 1.24, 1.25; (4*0,9+2*2,2+6*1,6-0,65+2*0,15-1*0,7-2*0,6)*2,0</t>
  </si>
  <si>
    <t>m. č. 1.28; (2*4,3+2*3,5+2*(2*0,9)-1*0,8)*2,0+1,5+1,9-2*0,6+(4*1,4+4*0,85-2*0,6)*2,0+1*(1,3*0,25)</t>
  </si>
  <si>
    <t>m. č. 1.30; (2*3,4+2*2,85+2*1,0-2*0,6-1*0,7)*2,0+(4*1,4+4*0,85-2*0,6)*2,0</t>
  </si>
  <si>
    <t xml:space="preserve">m. č. 1.31; (2*1,5+2*0,9-1*0,7)*2,0 
</t>
  </si>
  <si>
    <t xml:space="preserve">dle půdorysu 1. np 
</t>
  </si>
  <si>
    <t xml:space="preserve">m. č. 1.24, 1.25; (5*0,9+2*2,2+6*1,6-0,65+2*0,15-1*0,7-2*0,6)+2*2,0 
</t>
  </si>
  <si>
    <t xml:space="preserve">m. č. 1.28; (2*4,3+2*3,5+2*(2*0,9)-1*0,8)+1,5+1,9-2*0,6+(4*1,4+6*0,85-2*0,6)+5*2,0+(2*1,15+2*0,25) 
</t>
  </si>
  <si>
    <t xml:space="preserve">m. č. 1.30; (2*3,4+2*2,85+2*1,0-2*0,6-1*0,7)+3*2,0+(4*1,4+6*0,85-2*0,6) 
</t>
  </si>
  <si>
    <t xml:space="preserve">m. č. 1.31; 2*1,5+2*0,9-1*0,7 
</t>
  </si>
  <si>
    <t xml:space="preserve">m. č. 1.28; 2*4,3+2*3,5+2*(2*0,9)+4*1,4+4*0,85-4*0,6+0,4 
</t>
  </si>
  <si>
    <t xml:space="preserve">m. č. 1.30; 2*3,6+2*2,75+2*1,0-1*0,7+0,3+4*1,4+4*0,85-4*0,6+0,4 
</t>
  </si>
  <si>
    <t xml:space="preserve">m. č. 1.24; 1*2,0 
</t>
  </si>
  <si>
    <t xml:space="preserve">m. č. 1.28; 2*2,0 
</t>
  </si>
  <si>
    <t xml:space="preserve">m. č. 1.30; 1*2,0 
</t>
  </si>
  <si>
    <t>781571141</t>
  </si>
  <si>
    <t>Montáž obkladů ostění šířky přes 200 do 400 mm lepenými flexibilním lepidlem</t>
  </si>
  <si>
    <t xml:space="preserve">m. č. 1.28; 1*(2*1,15) 
</t>
  </si>
  <si>
    <t xml:space="preserve">m. č. 1.25; 1*0,9 
</t>
  </si>
  <si>
    <t xml:space="preserve">m. č. 1.28; 2*0,85 
</t>
  </si>
  <si>
    <t xml:space="preserve">m. č. 1.30; 2*0,85 
</t>
  </si>
  <si>
    <t>998781101</t>
  </si>
  <si>
    <t>Přesun hmot tonážní pro obklady keramické v objektech v do 6 m</t>
  </si>
  <si>
    <t>plochy - dle pol. č. 781174112; 134,625*1,05</t>
  </si>
  <si>
    <t>ostění, parapety; (4*(0,1*2,0))*1,1+((2*1,15)*0,25)*1,1+((1*0,9+4*0,85)*0,15)*1,1</t>
  </si>
  <si>
    <t>ZŠ M. TŘEBOVÁ/SO 01.2/783</t>
  </si>
  <si>
    <t>ocel. zárubně; 9*1,4+1*1,6</t>
  </si>
  <si>
    <t>ocel. zárubně - 2x nátěr; (9*1,4+1*1,6)*2</t>
  </si>
  <si>
    <t>ZŠ M. TŘEBOVÁ/SO 01.2/784</t>
  </si>
  <si>
    <t>nové štukové plochy; 126,558+(32,852*0,1)+145,532+(7*1,0)</t>
  </si>
  <si>
    <t xml:space="preserve">m. č. 1.23; (2*4,3+2*2,65)*2,85+11,4 
</t>
  </si>
  <si>
    <t xml:space="preserve">m. č. 1.24, 1.25; (4*0,9+2*2,2+6*1,6)*0,85+5,2 
</t>
  </si>
  <si>
    <t xml:space="preserve">m. č. 1.26; (2*7,85+2*7,6)*2,85+41,8 
</t>
  </si>
  <si>
    <t xml:space="preserve">m. č. 1.28; (2*4,3+2*3,5+2*(2*0,9+2*1,4))*0,85+2*((2*0,9)*0,85)+15,0 
</t>
  </si>
  <si>
    <t xml:space="preserve">m. č. 1.29; (2*3,85+2*4,95)*2,85+18,8+(3,85+2*2,2+0,4)*0,75 
</t>
  </si>
  <si>
    <t xml:space="preserve">m. č. 1.30; (2*3,4+2*2,85+2*1,0)*0,85+(4*1,4+4*0,85)*0,85+10,1 
</t>
  </si>
  <si>
    <t xml:space="preserve">m. č. 1.31; (2*1,5+2*0,9)*0,85+1,5 
</t>
  </si>
  <si>
    <t>-121,3</t>
  </si>
  <si>
    <t>m. č. 1.27; (2*3,6+2*4,4)*3,6+16,0</t>
  </si>
  <si>
    <t>m. č. 1.29; (2*3,85+2*4,95)*2,85+18,8+(3,85+2*2,2+0,4)*0,75</t>
  </si>
  <si>
    <t>m. č. 1.30; (2*3,4+2*2,85+2*1,0)*0,85+(4*1,4+4*0,85)*0,85+10,1</t>
  </si>
  <si>
    <t>m. č. 1.31; (2*1,5+2*0,9)*0,85+1,5</t>
  </si>
  <si>
    <t>m. č. 1.22; (2*2,1+2*4,0)*3,6+16,3</t>
  </si>
  <si>
    <t>m. č. 1.21; (2*7,5+2*3,6)*4,0+18,5</t>
  </si>
  <si>
    <t>ZŠ M. TŘEBOVÁ/SO 01.2/786</t>
  </si>
  <si>
    <t>dle pol. č. X.78601S.01; (3*(0,65*1,55))*1,1</t>
  </si>
  <si>
    <t>dle pol. č. 786626121; 6,045*1,1</t>
  </si>
  <si>
    <t>SO 01.b: Přístavba ZŠ - SSR - NEUZNATELNÉ NÁKLADY</t>
  </si>
  <si>
    <t>SO 01.b</t>
  </si>
  <si>
    <t>34111098</t>
  </si>
  <si>
    <t>kabel instalační jádro Cu plné izolace PVC plášť PVC 450/750V (CYKY) 5x4mm2</t>
  </si>
  <si>
    <t>34140846x</t>
  </si>
  <si>
    <t>vodič propojovací jádro Cu lanované izolace PVC 450/750V (H07V-R) 1x16mm2</t>
  </si>
  <si>
    <t>34535039</t>
  </si>
  <si>
    <t>přepínač zápustný sériový, řazení 5, IP44, šroubové svorky</t>
  </si>
  <si>
    <t>34535041</t>
  </si>
  <si>
    <t>přepínač zápustný křížový, řazení 7, IP44, šroubové svorky</t>
  </si>
  <si>
    <t>741130003</t>
  </si>
  <si>
    <t>Ukončení vodič izolovaný do 4 mm2 v rozváděči nebo na přístroji</t>
  </si>
  <si>
    <t>741130144</t>
  </si>
  <si>
    <t>Ukončení šňůra 5x0,5 až 4 mm2 se zapojením</t>
  </si>
  <si>
    <t>741130146</t>
  </si>
  <si>
    <t>Ukončení šňůra 5x10 mm2 se zapojením</t>
  </si>
  <si>
    <t>741310041</t>
  </si>
  <si>
    <t>Montáž přepínač nástěnný 5-sériový prostředí venkovní/mokré se zapojením vodičů</t>
  </si>
  <si>
    <t>741310043</t>
  </si>
  <si>
    <t>Montáž přepínač nástěnný 7-křížový prostředí venkovní/mokré se zapojením vodičů</t>
  </si>
  <si>
    <t>741910512</t>
  </si>
  <si>
    <t>Montáž se zhotovením konstrukce pro upevnění přístrojů přes 5 do 10 kg</t>
  </si>
  <si>
    <t>XE0033</t>
  </si>
  <si>
    <t>Termostat prostorový  230 V</t>
  </si>
  <si>
    <t>XE005</t>
  </si>
  <si>
    <t>Ohebný kabel YSLY 5 x 4 mm2</t>
  </si>
  <si>
    <t>XE0051</t>
  </si>
  <si>
    <t>Ohebný kabel YSLY 5 x 10 mm2</t>
  </si>
  <si>
    <t>XE0055</t>
  </si>
  <si>
    <t>Spínač trojpolový 400V, 20A, IP 65, vč. montáže</t>
  </si>
  <si>
    <t>XE0056</t>
  </si>
  <si>
    <t>Spínač trojpolový 400V, 25A, IP 65, vč. montáže</t>
  </si>
  <si>
    <t>XE0057</t>
  </si>
  <si>
    <t>Spínač trojpolový 400V, 40A, IP 65, vč. montáže</t>
  </si>
  <si>
    <t>XE010</t>
  </si>
  <si>
    <t>Tlačítko nouzové NT1, NT2   - ve skříňce s proskleným průzorem</t>
  </si>
  <si>
    <t>XE0549</t>
  </si>
  <si>
    <t>E9 - svítidlo xx 4 - LED-OP-7100-4K, Lighting for clean rooms, 43 W, 5952 lm, IP 65</t>
  </si>
  <si>
    <t>XE0550</t>
  </si>
  <si>
    <t>E10 - svítidlo xx 4 - LED-OP-7600-4K, Lighting for clean rooms, 46 W, 6121 lm, IP 65</t>
  </si>
  <si>
    <t>XE34</t>
  </si>
  <si>
    <t>Rozvodnice R-VZT - cena dle specifikace</t>
  </si>
  <si>
    <t>XE6031</t>
  </si>
  <si>
    <t>Montáž a zapojení VZT jednotky</t>
  </si>
  <si>
    <t>XE604</t>
  </si>
  <si>
    <t>Montáž a zapojení  termostatu,  pohybových čidel,apod</t>
  </si>
  <si>
    <t>XE606</t>
  </si>
  <si>
    <t>El. zapojení technologie kuchyně - pohyblivé přívody</t>
  </si>
  <si>
    <t>XE902</t>
  </si>
  <si>
    <t>SO 01.c: Přístavba ZŠ - SSR - NEUZNATELNÉ NÁKLADY TĚLOCVIČNA</t>
  </si>
  <si>
    <t>SO 01.c</t>
  </si>
  <si>
    <t>XE605</t>
  </si>
  <si>
    <t>Montáž a zapojení digestoře</t>
  </si>
  <si>
    <t>XE903</t>
  </si>
  <si>
    <t>Moravská Třebová_PŘÍSTAVBA K ZŠ KOSTELNÍ_NEUZNATELNÉ_JÍDELNA ZTI - Nabídka</t>
  </si>
  <si>
    <t>131151201</t>
  </si>
  <si>
    <t>Hloubení jam zapažených v hornině třídy těžitelnosti I skupiny 1 a 2 objem do 20 m3 strojně</t>
  </si>
  <si>
    <t>2*2*2</t>
  </si>
  <si>
    <t>7*1,2*1,4</t>
  </si>
  <si>
    <t>19,76*20</t>
  </si>
  <si>
    <t>19,76*2</t>
  </si>
  <si>
    <t>2*2*1</t>
  </si>
  <si>
    <t>7*1,2*0,7</t>
  </si>
  <si>
    <t>7*1,2*0,6</t>
  </si>
  <si>
    <t>9,88*2</t>
  </si>
  <si>
    <t>9,04*2</t>
  </si>
  <si>
    <t>S/SO 01/003</t>
  </si>
  <si>
    <t>386131111</t>
  </si>
  <si>
    <t>Montáž odlučovače tuků a olejů polyetylenového průtoku 2 l/s</t>
  </si>
  <si>
    <t>56241549</t>
  </si>
  <si>
    <t>odlučovač tuků plastový průtok 2L/s poklopy do 3,5t</t>
  </si>
  <si>
    <t>7*1,2*0,1</t>
  </si>
  <si>
    <t>96*0,2</t>
  </si>
  <si>
    <t>894812311</t>
  </si>
  <si>
    <t>Revizní a čistící šachta z PP typ DN 600/160 šachtové dno průtočné</t>
  </si>
  <si>
    <t>894812339</t>
  </si>
  <si>
    <t>Příplatek k rourám revizní a čistící šachty z PP DN 600 za uříznutí šachtové roury</t>
  </si>
  <si>
    <t>894812332</t>
  </si>
  <si>
    <t>Revizní a čistící šachta z PP DN 600 šachtová roura korugovaná světlé hloubky 2000 mm</t>
  </si>
  <si>
    <t>894812356</t>
  </si>
  <si>
    <t>Revizní a čistící šachta z PP DN 600 poklop litinový pro třídu zatížení B125 s betonovým prstencem</t>
  </si>
  <si>
    <t>6+6+6+6+6+12</t>
  </si>
  <si>
    <t>Vodovod</t>
  </si>
  <si>
    <t>6+6+10+12+20</t>
  </si>
  <si>
    <t>1,728*29</t>
  </si>
  <si>
    <t>5+8+6+2+2+2+6+5+5+6+4+2</t>
  </si>
  <si>
    <t>18+8+2+2+5+2+6+4+5</t>
  </si>
  <si>
    <t>53+52+4+6+4+6+6</t>
  </si>
  <si>
    <t>722221134</t>
  </si>
  <si>
    <t>Ventil výtokový G 1/2" s jedním závitem</t>
  </si>
  <si>
    <t>722190401</t>
  </si>
  <si>
    <t>Vyvedení a upevnění výpustku DN do 25</t>
  </si>
  <si>
    <t>20+10+10+4+4+8</t>
  </si>
  <si>
    <t>10+10+10+10+10+10+10</t>
  </si>
  <si>
    <t>6+6+6+2+2+2</t>
  </si>
  <si>
    <t>722181242</t>
  </si>
  <si>
    <t>Ochrana vodovodního potrubí přilepenými termoizolačními trubicemi z PE tl přes 13 do 20 mm DN přes 22 do 45 mm</t>
  </si>
  <si>
    <t>722181241</t>
  </si>
  <si>
    <t>Ochrana vodovodního potrubí přilepenými termoizolačními trubicemi z PE tl přes 13 do 20 mm DN do 22 mm</t>
  </si>
  <si>
    <t>8+1+2+2+2+2+2+2+2+2+1+2</t>
  </si>
  <si>
    <t>722240124</t>
  </si>
  <si>
    <t>Kohout kulový plastový PPR DN 32</t>
  </si>
  <si>
    <t>94+56</t>
  </si>
  <si>
    <t>722290822</t>
  </si>
  <si>
    <t>Přemístění vnitrostaveništní demontovaných hmot pro vnitřní vodovod v objektech v přes 6 do 12 m</t>
  </si>
  <si>
    <t>Baterie dřezová nástěnná klasická s otáčivým kulatým ústím a RAMÍNKEM S LOKETNÍM OVLÁDÁNÍM</t>
  </si>
  <si>
    <t>725241213</t>
  </si>
  <si>
    <t>Vanička sprchová z litého polymermramoru čtvercová 900x900 mm</t>
  </si>
  <si>
    <t>725813112</t>
  </si>
  <si>
    <t>Ventil rohový pračkový G 3/4"</t>
  </si>
  <si>
    <t>725244103</t>
  </si>
  <si>
    <t>Dveře sprchové rámové se skleněnou výplní tl. 5 mm otvíravé jednokřídlové do niky na vaničku šířky 900 mm</t>
  </si>
  <si>
    <t>725821325</t>
  </si>
  <si>
    <t>Baterie dřezová stojánková páková s otáčivým kulatým ústím a prodlouženým ramínkem</t>
  </si>
  <si>
    <t>725819401</t>
  </si>
  <si>
    <t>Montáž ventilů rohových G 1/2" s připojovací trubičkou</t>
  </si>
  <si>
    <t>55141001</t>
  </si>
  <si>
    <t>kohout kulový rohový mosazný R 1/2"x3/8"</t>
  </si>
  <si>
    <t>X725331</t>
  </si>
  <si>
    <t>Nástěnná páková vanová baterie s připojením pro hadici, včetně hadice 10,0m, ( dle požadavku gastroprojektu)  D+M</t>
  </si>
  <si>
    <t>X725332</t>
  </si>
  <si>
    <t>Podlahová nerezová vpust DN 100, s pochůzným nerezovým roštem a vyspádovaným dnem půdorys. rozměrů 1000/200, včetně vpusti se  zápach uzávěrkou, D+M</t>
  </si>
  <si>
    <t>725841354</t>
  </si>
  <si>
    <t>Baterie sprchová automatická s termostatickým ventilem a sprchovou růžicí</t>
  </si>
  <si>
    <t>55281800</t>
  </si>
  <si>
    <t>tlačítko pro ovládání WC zepředu dvě vody bílé 246x164mm</t>
  </si>
  <si>
    <t>Moravská Třebová_TĚLOCVIČNA_ZTI - Nabídka</t>
  </si>
  <si>
    <t>631311131</t>
  </si>
  <si>
    <t>Doplnění dosavadních mazanin betonem prostým plochy do 1 m2 tloušťky přes 80 mm</t>
  </si>
  <si>
    <t>X631321</t>
  </si>
  <si>
    <t>Vyspravení stávající hydroizolace</t>
  </si>
  <si>
    <t>109*0,2</t>
  </si>
  <si>
    <t xml:space="preserve">Kanalizace </t>
  </si>
  <si>
    <t>6+4+9+8+2</t>
  </si>
  <si>
    <t>VODOVOD</t>
  </si>
  <si>
    <t>80</t>
  </si>
  <si>
    <t>919735123</t>
  </si>
  <si>
    <t>Řezání stávajícího betonového krytu hl přes 100 do 150 mm</t>
  </si>
  <si>
    <t>28+28+1+1</t>
  </si>
  <si>
    <t>965042121</t>
  </si>
  <si>
    <t>Bourání podkladů pod dlažby nebo mazanin betonových nebo z litého asfaltu tl do 100 mm pl do 1 m2</t>
  </si>
  <si>
    <t>28*0,6*0,15</t>
  </si>
  <si>
    <t>9,31*29</t>
  </si>
  <si>
    <t>721212123</t>
  </si>
  <si>
    <t>Odtokový sprchový žlab délky 800 mm s krycím roštem a zápachovou uzávěrkou</t>
  </si>
  <si>
    <t>721100902</t>
  </si>
  <si>
    <t>Přetěsnění potrubí hrdlového DN do 100</t>
  </si>
  <si>
    <t>721100906</t>
  </si>
  <si>
    <t>Přetěsnění potrubí hrdlového DN přes 100 do 200</t>
  </si>
  <si>
    <t>721171905</t>
  </si>
  <si>
    <t>Potrubí z PP vsazení odbočky do hrdla DN 110</t>
  </si>
  <si>
    <t>721171915</t>
  </si>
  <si>
    <t>Potrubí z PP propojení potrubí DN 110</t>
  </si>
  <si>
    <t>721173706</t>
  </si>
  <si>
    <t>Potrubí kanalizační z PE odpadní DN 100</t>
  </si>
  <si>
    <t>721173722</t>
  </si>
  <si>
    <t>Potrubí kanalizační z PE připojovací DN 40</t>
  </si>
  <si>
    <t>8+10+4+4+2+6</t>
  </si>
  <si>
    <t>721173723</t>
  </si>
  <si>
    <t>Potrubí kanalizační z PE připojovací DN 50</t>
  </si>
  <si>
    <t>721173724</t>
  </si>
  <si>
    <t>Potrubí kanalizační z PE připojovací DN 70</t>
  </si>
  <si>
    <t>721173726</t>
  </si>
  <si>
    <t>Potrubí kanalizační z PE připojovací DN 100</t>
  </si>
  <si>
    <t>721290822</t>
  </si>
  <si>
    <t>Přemístění vnitrostaveništní demontovaných hmot vnitřní kanalizace v objektech v přes 6 do 12 m</t>
  </si>
  <si>
    <t>722110811</t>
  </si>
  <si>
    <t>Demontáž potrubí litinové přírubové DN do 80</t>
  </si>
  <si>
    <t>722130993</t>
  </si>
  <si>
    <t>Potrubí pozinkované závitové vsazení odbočky do potrubí oboustranná svěrná spojka DN 32 / G 1</t>
  </si>
  <si>
    <t>722131913</t>
  </si>
  <si>
    <t>Potrubí pozinkované závitové vsazení odbočky do potrubí DN 25</t>
  </si>
  <si>
    <t>722131914</t>
  </si>
  <si>
    <t>Potrubí pozinkované závitové vsazení odbočky do potrubí DN 32</t>
  </si>
  <si>
    <t>722131915</t>
  </si>
  <si>
    <t>Potrubí pozinkované závitové vsazení odbočky do potrubí DN 40</t>
  </si>
  <si>
    <t>10+10+6+4+6+10</t>
  </si>
  <si>
    <t>10+10+10+16</t>
  </si>
  <si>
    <t>722182013</t>
  </si>
  <si>
    <t>Podpůrný žlab pro potrubí D 32</t>
  </si>
  <si>
    <t>722182012</t>
  </si>
  <si>
    <t>Podpůrný žlab pro potrubí D 25</t>
  </si>
  <si>
    <t>722190901</t>
  </si>
  <si>
    <t>Uzavření nebo otevření vodovodního potrubí při opravách</t>
  </si>
  <si>
    <t>722220231</t>
  </si>
  <si>
    <t>Přechodka dGK PPR PN 20 D 20 x G 1/2" s kovovým vnitřním závitem</t>
  </si>
  <si>
    <t>725110811</t>
  </si>
  <si>
    <t>Demontáž klozetů splachovací s nádrží</t>
  </si>
  <si>
    <t>725122813</t>
  </si>
  <si>
    <t>Demontáž pisoárových stání s nádrží a jedním záchodkem</t>
  </si>
  <si>
    <t>725210821</t>
  </si>
  <si>
    <t>Demontáž umyvadel bez výtokových armatur</t>
  </si>
  <si>
    <t>725240812</t>
  </si>
  <si>
    <t>Demontáž vaniček sprchových bez výtokových armatur</t>
  </si>
  <si>
    <t>4+3+4+1+2+8</t>
  </si>
  <si>
    <t>725822652</t>
  </si>
  <si>
    <t>Baterie umyvadlová směšovací teplota vody a množství na baterii</t>
  </si>
  <si>
    <t>725590812</t>
  </si>
  <si>
    <t>Přemístění vnitrostaveništní demontovaných zařizovacích předmětů v objektech v přes 6 do 12 m</t>
  </si>
  <si>
    <t>726111041</t>
  </si>
  <si>
    <t>Instalační předstěna - klozet s ovládáním shora v 820 mm závěsný do masivní zděné kce</t>
  </si>
  <si>
    <t>PRO IMOBILNÍ</t>
  </si>
  <si>
    <t>Moravská Třebová_Neuznatelné _UT_Jídelna - Nabídka</t>
  </si>
  <si>
    <t>3,6*0,2</t>
  </si>
  <si>
    <t>12*0,3</t>
  </si>
  <si>
    <t>0,065*29</t>
  </si>
  <si>
    <t>20+20+20</t>
  </si>
  <si>
    <t>20+10+6+6+6+6+6+10</t>
  </si>
  <si>
    <t>40+4+2</t>
  </si>
  <si>
    <t>734221682</t>
  </si>
  <si>
    <t>Termostatická hlavice kapalinová PN 10 do 110°C otopných těles VK</t>
  </si>
  <si>
    <t>734221536</t>
  </si>
  <si>
    <t>Ventil závitový termostatický rohový dvouregulační G 1/2 PN 16 do 110°C bez hlavice ovládání</t>
  </si>
  <si>
    <t>X734261</t>
  </si>
  <si>
    <t>735152579</t>
  </si>
  <si>
    <t>Otopné těleso panelové VK dvoudeskové 2 přídavné přestupní plochy výška/délka 600/1200 mm výkon 2015 W</t>
  </si>
  <si>
    <t>735152375</t>
  </si>
  <si>
    <t>Otopné těleso panelové VK dvoudeskové bez přídavné přestupní plochy výška/délka 600/800 mm výkon 782 W</t>
  </si>
  <si>
    <t>735152693</t>
  </si>
  <si>
    <t>Otopné těleso panelové VK třídeskové 3 přídavné přestupní plochy výška/délka 900/600 mm výkon 1997 W</t>
  </si>
  <si>
    <t>Moravská Třebová_Neuznatelné _UT_Tělocvična - Nabídka</t>
  </si>
  <si>
    <t>7*0,3*0,15</t>
  </si>
  <si>
    <t>1,259*29</t>
  </si>
  <si>
    <t>6+6+8+8+4+4</t>
  </si>
  <si>
    <t>8+8+2+2+4+4+2+2</t>
  </si>
  <si>
    <t>733291903</t>
  </si>
  <si>
    <t>Propojení potrubí měděného při opravě D 18x1 mm</t>
  </si>
  <si>
    <t>733293903</t>
  </si>
  <si>
    <t>Vsazení odbočky na potrubí měděné o rozměru D 18x1 mm</t>
  </si>
  <si>
    <t>733110806</t>
  </si>
  <si>
    <t>Demontáž potrubí ocelového závitového DN přes 15 do 32</t>
  </si>
  <si>
    <t>733191925</t>
  </si>
  <si>
    <t>Navaření odbočky na potrubí ocelové závitové DN 25</t>
  </si>
  <si>
    <t>734221679</t>
  </si>
  <si>
    <t>Termostatická hlavice kapalinová PN 10 do 110°C s dálkovým ovládáním ventilu</t>
  </si>
  <si>
    <t>735152575</t>
  </si>
  <si>
    <t>Otopné těleso panelové VK dvoudeskové 2 přídavné přestupní plochy výška/délka 600/800 mm výkon 1343 W</t>
  </si>
  <si>
    <t>735152576</t>
  </si>
  <si>
    <t>Otopné těleso panelové VK dvoudeskové 2 přídavné přestupní plochy výška/délka 600/900 mm výkon 1511 W</t>
  </si>
  <si>
    <t>735151822</t>
  </si>
  <si>
    <t>Demontáž otopného tělesa panelového dvouřadého dl přes 1500 do 2820 mm</t>
  </si>
  <si>
    <t>735192923</t>
  </si>
  <si>
    <t>Zpětná montáž otopného tělesa panelového dvouřadého do 1500 mm</t>
  </si>
  <si>
    <t>735127110</t>
  </si>
  <si>
    <t>Odpojení a připojení otopného tělesa ocelového po nátěru</t>
  </si>
  <si>
    <t>735191901</t>
  </si>
  <si>
    <t>Vyzkoušení otopných těles ocelových po opravě tlakem</t>
  </si>
  <si>
    <t>735494811</t>
  </si>
  <si>
    <t>Vypuštění vody z otopných těles</t>
  </si>
  <si>
    <t>783606807</t>
  </si>
  <si>
    <t>Odstranění nátěrů z deskových otopných těles opálením</t>
  </si>
  <si>
    <t>783614121</t>
  </si>
  <si>
    <t>Základní jednonásobný syntetický nátěr deskových otopných těles</t>
  </si>
  <si>
    <t>783627117</t>
  </si>
  <si>
    <t>Krycí dvojnásobný akrylátový nátěr článkových otopných těles</t>
  </si>
  <si>
    <t>Moravská Třebová_SO-03_KANALIZAČNÍ PŘÍPOJKA - Nabídka</t>
  </si>
  <si>
    <t>113107543</t>
  </si>
  <si>
    <t>Odstranění podkladu živičných tl přes 100 do 150 mm při překopech strojně pl přes 15 m2</t>
  </si>
  <si>
    <t>22,5*1,4</t>
  </si>
  <si>
    <t>113107412</t>
  </si>
  <si>
    <t>Odstranění podkladu z kameniva těženého tl přes 100 do 200 mm při překopech strojně pl do 15 m2</t>
  </si>
  <si>
    <t>2*2*3,6</t>
  </si>
  <si>
    <t>22,5*1,4*2,6</t>
  </si>
  <si>
    <t>151101102</t>
  </si>
  <si>
    <t>Zřízení příložného pažení a rozepření stěn rýh hl přes 2 do 4 m</t>
  </si>
  <si>
    <t>30*4</t>
  </si>
  <si>
    <t>151101112</t>
  </si>
  <si>
    <t>Odstranění příložného pažení a rozepření stěn rýh hl přes 2 do 4 m</t>
  </si>
  <si>
    <t>81,9+14,4</t>
  </si>
  <si>
    <t>96,3*20</t>
  </si>
  <si>
    <t>(81,9+14,4)*2</t>
  </si>
  <si>
    <t>22,5*1,4*2,9</t>
  </si>
  <si>
    <t>22,5*1,4*0,6</t>
  </si>
  <si>
    <t>99,35*2</t>
  </si>
  <si>
    <t>26,9*2</t>
  </si>
  <si>
    <t>22,5*1,4*0,1</t>
  </si>
  <si>
    <t>S/SO 01/005</t>
  </si>
  <si>
    <t>566901143</t>
  </si>
  <si>
    <t>Vyspravení podkladu po překopech inženýrských sítí plochy do 15 m2 kamenivem hrubým drceným tl. 200 mm</t>
  </si>
  <si>
    <t>572340112</t>
  </si>
  <si>
    <t>Vyspravení krytu komunikací po překopech pl do 15 m2 asfaltovým betonem ACO (AB) tl přes 50 do 70 mm</t>
  </si>
  <si>
    <t>573911112</t>
  </si>
  <si>
    <t>Asfaltový regenerační postřik s posypem kameniva v množství 0,2 kg/m2</t>
  </si>
  <si>
    <t>X871243</t>
  </si>
  <si>
    <t>Vytrhání silničních obrub, zpětné kladení do betonu - včetně D+M</t>
  </si>
  <si>
    <t>871365221</t>
  </si>
  <si>
    <t>Kanalizační potrubí z tvrdého PVC jednovrstvé tuhost třídy SN8 DN 250</t>
  </si>
  <si>
    <t>22,5*1,1</t>
  </si>
  <si>
    <t>X871241</t>
  </si>
  <si>
    <t xml:space="preserve">Napojení kanalizační přípojky PVC 250 do LAM DN 600 včetně vyspravení </t>
  </si>
  <si>
    <t>894411311</t>
  </si>
  <si>
    <t>Osazení betonových nebo železobetonových dílců pro šachty skruží rovných</t>
  </si>
  <si>
    <t>894412411</t>
  </si>
  <si>
    <t>Osazení betonových nebo železobetonových dílců pro šachty skruží přechodových</t>
  </si>
  <si>
    <t>894414111</t>
  </si>
  <si>
    <t>Osazení betonových nebo železobetonových dílců pro šachty skruží základových (dno)</t>
  </si>
  <si>
    <t>59224061</t>
  </si>
  <si>
    <t>dno betonové šachtové kulaté DN 1000x500, 100x50x15cm</t>
  </si>
  <si>
    <t>59224069</t>
  </si>
  <si>
    <t>skruž betonová DN 1000x1000, 100x100x12cm</t>
  </si>
  <si>
    <t>59224185</t>
  </si>
  <si>
    <t>prstenec šachtový vyrovnávací betonový 625x120x60mm</t>
  </si>
  <si>
    <t>X871242</t>
  </si>
  <si>
    <t>Revizní prefa šachta - těsnění pro DN 1000</t>
  </si>
  <si>
    <t>28611371</t>
  </si>
  <si>
    <t>koleno kanalizace PVC KG 250x45°</t>
  </si>
  <si>
    <t>877360410</t>
  </si>
  <si>
    <t>Montáž kolen na kanalizačním potrubí z PP trub korugovaných DN 250</t>
  </si>
  <si>
    <t>X871244</t>
  </si>
  <si>
    <t>Tlaková zkouška, revize kanalizační přípojky</t>
  </si>
  <si>
    <t>X871245</t>
  </si>
  <si>
    <t>PD Skutečného provedení, geodetické zaměření</t>
  </si>
  <si>
    <t>22,5+22,5+1,4+1,4</t>
  </si>
  <si>
    <t>938908411</t>
  </si>
  <si>
    <t>Čištění vozovek splachováním vodou</t>
  </si>
  <si>
    <t>22,204*29</t>
  </si>
  <si>
    <t>997221655</t>
  </si>
  <si>
    <t>997221875</t>
  </si>
  <si>
    <t>Poplatek za uložení stavebního odpadu na recyklační skládce (skládkovné) asfaltového bez obsahu dehtu zatříděného do Katalogu odpadů pod kódem 17 03 02</t>
  </si>
  <si>
    <t>998276101</t>
  </si>
  <si>
    <t>Přesun hmot pro trubní vedení z trub z plastických hmot otevřený výkop</t>
  </si>
  <si>
    <t>Moravská Třebová_SO-04_PŘELOŽKA VODOVODNÍ PŘÍPOJKY - Nabídka</t>
  </si>
  <si>
    <t>10*1,4</t>
  </si>
  <si>
    <t>10*1*2,0</t>
  </si>
  <si>
    <t>16*2</t>
  </si>
  <si>
    <t>28*20</t>
  </si>
  <si>
    <t>28*2</t>
  </si>
  <si>
    <t>10*1,0*1,3</t>
  </si>
  <si>
    <t>10*1,0*0,6</t>
  </si>
  <si>
    <t>17*2</t>
  </si>
  <si>
    <t>10*2</t>
  </si>
  <si>
    <t>10*1*0,1</t>
  </si>
  <si>
    <t>899722114</t>
  </si>
  <si>
    <t>Krytí potrubí z plastů výstražnou fólií z PVC 40 cm</t>
  </si>
  <si>
    <t>899721111</t>
  </si>
  <si>
    <t>Signalizační vodič DN do 150 mm na potrubí</t>
  </si>
  <si>
    <t>899401112</t>
  </si>
  <si>
    <t>Osazení poklopů litinových šoupátkových</t>
  </si>
  <si>
    <t>893811263</t>
  </si>
  <si>
    <t>Osazení vodoměrné šachty kruhové z PP obetonované pro statické zatížení D do 1,2 m hl přes 1,4 do 1,6 m</t>
  </si>
  <si>
    <t>56230595</t>
  </si>
  <si>
    <t>šachta vodoměrná samonosná kruhová 1,2/1,6 m, VČETNĚ VSTUPNÍHO KOMÍNKU A POKLOPU TŘ. ZAT D400</t>
  </si>
  <si>
    <t>892273932</t>
  </si>
  <si>
    <t>Dezinfekce vodovodního potrubí DN od 40 do 125 při opravách</t>
  </si>
  <si>
    <t>892273922</t>
  </si>
  <si>
    <t>Proplach vodovodního potrubí jednoduchý DN od 80 do 125 při opravách</t>
  </si>
  <si>
    <t>891211422</t>
  </si>
  <si>
    <t>Montáž vodovodních šoupátek vevařovacích PE konec SDR17,6 PN10 otevřený výkop DN 50/63</t>
  </si>
  <si>
    <t>42221147</t>
  </si>
  <si>
    <t>šoupátko s PE vevařovacími konci voda PN10 DN 50/63 PE 100</t>
  </si>
  <si>
    <t>42291078</t>
  </si>
  <si>
    <t>souprava zemní pro šoupátka DN 40-50mm Rd 2,0m</t>
  </si>
  <si>
    <t>42291352</t>
  </si>
  <si>
    <t>poklop litinový šoupátkový pro zemní soupravy osazení do terénu a do vozovky</t>
  </si>
  <si>
    <t>877241113</t>
  </si>
  <si>
    <t>Montáž elektro T-kusů na vodovodním potrubí z PE trub d 90</t>
  </si>
  <si>
    <t>877241110</t>
  </si>
  <si>
    <t>Montáž elektrokolen 45° na vodovodním potrubí z PE trub d 90</t>
  </si>
  <si>
    <t>877181110</t>
  </si>
  <si>
    <t>Montáž elektrokolen 45° na vodovodním potrubí z PE trub d 50</t>
  </si>
  <si>
    <t>877181101</t>
  </si>
  <si>
    <t>Montáž elektrospojek na vodovodním potrubí z PE trub d 50</t>
  </si>
  <si>
    <t>28614948</t>
  </si>
  <si>
    <t>elektrokoleno 45° PE 100 PN16 D 90mm</t>
  </si>
  <si>
    <t>28614945</t>
  </si>
  <si>
    <t>elektrokoleno 45° PE 100 PN16 D 50mm</t>
  </si>
  <si>
    <t>28614960</t>
  </si>
  <si>
    <t>elektrotvarovka T-kus rovnoramenný PE 100 PN16 D 90mm</t>
  </si>
  <si>
    <t>28614977</t>
  </si>
  <si>
    <t>elektroredukce PE 100 PN16 D 90-63mm</t>
  </si>
  <si>
    <t>871241211</t>
  </si>
  <si>
    <t>Montáž potrubí z PE100 SDR 11 otevřený výkop svařovaných elektrotvarovkou D 90 x 8,2 mm</t>
  </si>
  <si>
    <t>Ztratné:</t>
  </si>
  <si>
    <t>871211211</t>
  </si>
  <si>
    <t>Montáž potrubí z PE100 SDR 11 otevřený výkop svařovaných elektrotvarovkou D 63 x 5,8 mm</t>
  </si>
  <si>
    <t>28613173</t>
  </si>
  <si>
    <t>trubka vodovodní PE100 SDR11 se signalizační vrstvou 63x5,8mm</t>
  </si>
  <si>
    <t>28613129</t>
  </si>
  <si>
    <t>trubka vodovodní PE100 PN 10 SDR17 90x5,4mm</t>
  </si>
  <si>
    <t>X871251</t>
  </si>
  <si>
    <t>Propojení se stávajíícm potrubím PE d50, PE d90, D+M</t>
  </si>
  <si>
    <t>X871252</t>
  </si>
  <si>
    <t xml:space="preserve">Uzavření a vypuštění vodovodní přípojky </t>
  </si>
  <si>
    <t>X871253</t>
  </si>
  <si>
    <t>Demontáž odpojení stávající vodoměrné šachty pro ZŠ</t>
  </si>
  <si>
    <t>X871254</t>
  </si>
  <si>
    <t>REvize přeložky vodovodu/ přípojek, geodetické zaměření, PD skutečného provedení</t>
  </si>
  <si>
    <t>10,424*29</t>
  </si>
  <si>
    <t>722270105</t>
  </si>
  <si>
    <t>Sestava vodoměrová závitová G 2"</t>
  </si>
  <si>
    <t>722263215</t>
  </si>
  <si>
    <t>Vodoměr závitový vícevtokový mokroběžný do 100°C G 6/4"x 300 mm Qn 10 m3/h horizontální</t>
  </si>
  <si>
    <t>X.6123211</t>
  </si>
  <si>
    <t>Oprava hradební zdi - očištění, proškrábnutí spar, dozdění vypadlých kusů kamenného zdiva, vyspárování - omítka na bázi směsného hydraulického vápna - konzultovat s NPÚ</t>
  </si>
  <si>
    <t>bude viditelné po odstranění stáv. objektů; 56,0x6,0</t>
  </si>
  <si>
    <t>220 kg / m3; (200+150+15)*0,220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</si>
</sst>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4">
    <numFmt numFmtId="164" formatCode="_(#,##0.000_);[Red]\-\ #,##0.000_);&quot;–&quot;??;_(@_)"/>
    <numFmt numFmtId="165" formatCode="_(#,##0.00_);[Red]\-\ #,##0.00_);&quot;–&quot;??;_(@_)"/>
    <numFmt numFmtId="166" formatCode="_(#,##0_);[Red]\-\ #,##0_);&quot;–&quot;??;_(@_)"/>
    <numFmt numFmtId="167" formatCode="_(#,##0&quot;.&quot;_);;;_(@_)"/>
    <numFmt numFmtId="168" formatCode="_(#,##0.0??;\-\ #,##0.0??;&quot;–&quot;???;_(@_)"/>
    <numFmt numFmtId="169" formatCode="_(#,##0.00000_);[Red]\-\ #,##0.00000_);&quot;–&quot;??;_(@_)"/>
    <numFmt numFmtId="170" formatCode="_(#,##0.0_);[Red]\-\ #,##0.0_);&quot;–&quot;??;_(@_)"/>
    <numFmt numFmtId="171" formatCode="#"/>
    <numFmt numFmtId="172" formatCode="#,##0.0"/>
    <numFmt numFmtId="173" formatCode="0.000"/>
    <numFmt numFmtId="174" formatCode="_(#,##0.000_);[Red]&quot;- &quot;#,##0.000_);\–??;_(@_)"/>
    <numFmt numFmtId="175" formatCode="_(#,##0.00_);[Red]&quot;- &quot;#,##0.00_);\–??;_(@_)"/>
    <numFmt numFmtId="176" formatCode="_(#,##0_);[Red]&quot;- &quot;#,##0_);\–??;_(@_)"/>
    <numFmt numFmtId="179" formatCode="_(#,##0.0&quot; %&quot;_);[Red]\-\ #,##0.0&quot; %&quot;_);&quot;–&quot;??;_(@_)"/>
  </numFmts>
  <fonts count="72" x14ac:knownFonts="1">
    <font>
      <sz val="11"/>
      <color theme="1"/>
      <name val="Calibri"/>
      <family val="2"/>
      <charset val="238"/>
      <scheme val="minor"/>
    </font>
    <font>
      <sz val="11"/>
      <color theme="1"/>
      <name val="Calibri"/>
      <family val="2"/>
      <charset val="238"/>
      <scheme val="minor"/>
    </font>
    <font>
      <sz val="6"/>
      <color theme="1"/>
      <name val="Arial"/>
      <family val="2"/>
      <charset val="238"/>
    </font>
    <font>
      <b/>
      <sz val="12"/>
      <color rgb="FF000000"/>
      <name val="Arial"/>
      <family val="2"/>
      <charset val="238"/>
    </font>
    <font>
      <sz val="6"/>
      <color rgb="FF777777"/>
      <name val="Arial"/>
      <family val="2"/>
      <charset val="238"/>
    </font>
    <font>
      <sz val="6"/>
      <color rgb="FFC00000"/>
      <name val="Arial"/>
      <family val="2"/>
      <charset val="238"/>
    </font>
    <font>
      <sz val="6"/>
      <color rgb="FF0070C0"/>
      <name val="Arial"/>
      <family val="2"/>
      <charset val="238"/>
    </font>
    <font>
      <b/>
      <sz val="8"/>
      <color rgb="FF000000"/>
      <name val="Arial"/>
      <family val="2"/>
      <charset val="238"/>
    </font>
    <font>
      <b/>
      <sz val="9"/>
      <color rgb="FF000000"/>
      <name val="Arial"/>
      <family val="2"/>
      <charset val="238"/>
    </font>
    <font>
      <b/>
      <i/>
      <sz val="9"/>
      <color rgb="FF000000"/>
      <name val="Arial"/>
      <family val="2"/>
      <charset val="238"/>
    </font>
    <font>
      <sz val="8"/>
      <color rgb="FF000000"/>
      <name val="Arial"/>
      <family val="2"/>
      <charset val="238"/>
    </font>
    <font>
      <sz val="7"/>
      <color rgb="FF008000"/>
      <name val="Arial"/>
      <family val="2"/>
      <charset val="238"/>
    </font>
    <font>
      <sz val="11"/>
      <color indexed="8"/>
      <name val="Calibri"/>
      <family val="2"/>
      <charset val="238"/>
    </font>
    <font>
      <b/>
      <sz val="26"/>
      <color indexed="8"/>
      <name val="Calibri"/>
      <family val="2"/>
      <charset val="238"/>
    </font>
    <font>
      <sz val="26"/>
      <color indexed="8"/>
      <name val="Calibri"/>
      <family val="2"/>
      <charset val="238"/>
    </font>
    <font>
      <sz val="10"/>
      <name val="Arial CE"/>
      <family val="2"/>
      <charset val="238"/>
    </font>
    <font>
      <b/>
      <sz val="13"/>
      <color indexed="8"/>
      <name val="Calibri"/>
      <family val="2"/>
      <charset val="238"/>
    </font>
    <font>
      <b/>
      <sz val="12"/>
      <color indexed="8"/>
      <name val="Arial"/>
      <family val="2"/>
      <charset val="238"/>
    </font>
    <font>
      <sz val="12"/>
      <name val="Arial CE"/>
      <family val="2"/>
      <charset val="238"/>
    </font>
    <font>
      <b/>
      <sz val="12"/>
      <name val="Arial"/>
      <family val="2"/>
      <charset val="238"/>
    </font>
    <font>
      <b/>
      <i/>
      <sz val="12"/>
      <color indexed="8"/>
      <name val="Calibri"/>
      <family val="2"/>
      <charset val="238"/>
    </font>
    <font>
      <b/>
      <i/>
      <sz val="12"/>
      <name val="Calibri"/>
      <family val="2"/>
      <charset val="238"/>
    </font>
    <font>
      <sz val="11"/>
      <name val="Calibri"/>
      <family val="2"/>
      <charset val="238"/>
    </font>
    <font>
      <sz val="12"/>
      <color indexed="8"/>
      <name val="Calibri"/>
      <family val="2"/>
      <charset val="238"/>
    </font>
    <font>
      <i/>
      <sz val="12"/>
      <name val="Calibri"/>
      <family val="2"/>
      <charset val="238"/>
    </font>
    <font>
      <sz val="13"/>
      <color indexed="8"/>
      <name val="Calibri"/>
      <family val="2"/>
      <charset val="238"/>
    </font>
    <font>
      <sz val="13"/>
      <name val="Calibri"/>
      <family val="2"/>
      <charset val="238"/>
    </font>
    <font>
      <b/>
      <sz val="16"/>
      <color indexed="8"/>
      <name val="Calibri"/>
      <family val="2"/>
      <charset val="238"/>
    </font>
    <font>
      <b/>
      <sz val="14"/>
      <color indexed="8"/>
      <name val="Calibri"/>
      <family val="2"/>
      <charset val="238"/>
    </font>
    <font>
      <b/>
      <u/>
      <sz val="11"/>
      <color indexed="8"/>
      <name val="Calibri"/>
      <family val="2"/>
      <charset val="238"/>
    </font>
    <font>
      <b/>
      <sz val="11"/>
      <color indexed="8"/>
      <name val="Calibri"/>
      <family val="2"/>
      <charset val="238"/>
    </font>
    <font>
      <b/>
      <sz val="12"/>
      <name val="Arial CE"/>
      <family val="2"/>
      <charset val="238"/>
    </font>
    <font>
      <b/>
      <sz val="12"/>
      <color indexed="25"/>
      <name val="Arial"/>
      <family val="2"/>
      <charset val="238"/>
    </font>
    <font>
      <sz val="10"/>
      <color indexed="18"/>
      <name val="Arial"/>
      <family val="2"/>
      <charset val="238"/>
    </font>
    <font>
      <b/>
      <sz val="9"/>
      <color indexed="18"/>
      <name val="Arial"/>
      <family val="2"/>
      <charset val="238"/>
    </font>
    <font>
      <b/>
      <sz val="11"/>
      <color indexed="61"/>
      <name val="Arial"/>
      <family val="2"/>
      <charset val="238"/>
    </font>
    <font>
      <b/>
      <sz val="11"/>
      <color theme="0"/>
      <name val="Arial"/>
      <family val="2"/>
      <charset val="238"/>
    </font>
    <font>
      <b/>
      <sz val="9"/>
      <color theme="0"/>
      <name val="Arial"/>
      <family val="2"/>
      <charset val="238"/>
    </font>
    <font>
      <sz val="9"/>
      <name val="Arial"/>
      <family val="2"/>
      <charset val="238"/>
    </font>
    <font>
      <sz val="9"/>
      <color indexed="8"/>
      <name val="Arial"/>
      <family val="2"/>
      <charset val="238"/>
    </font>
    <font>
      <sz val="9"/>
      <color indexed="8"/>
      <name val="Arial CE"/>
      <charset val="238"/>
    </font>
    <font>
      <sz val="8"/>
      <color indexed="17"/>
      <name val="Arial"/>
      <family val="2"/>
      <charset val="238"/>
    </font>
    <font>
      <sz val="8"/>
      <color indexed="17"/>
      <name val="Courier New"/>
      <family val="3"/>
      <charset val="238"/>
    </font>
    <font>
      <sz val="8"/>
      <color theme="0"/>
      <name val="Courier New"/>
      <family val="3"/>
      <charset val="238"/>
    </font>
    <font>
      <b/>
      <i/>
      <sz val="1"/>
      <color theme="0"/>
      <name val="Calibri"/>
      <family val="2"/>
      <charset val="238"/>
      <scheme val="minor"/>
    </font>
    <font>
      <sz val="10"/>
      <color indexed="8"/>
      <name val="Arial"/>
      <family val="2"/>
      <charset val="238"/>
    </font>
    <font>
      <sz val="10"/>
      <color indexed="8"/>
      <name val="Arial CE"/>
      <charset val="238"/>
    </font>
    <font>
      <b/>
      <sz val="8"/>
      <name val="Arial CE"/>
      <charset val="238"/>
    </font>
    <font>
      <sz val="9"/>
      <name val="Arial CE"/>
      <family val="2"/>
      <charset val="238"/>
    </font>
    <font>
      <sz val="8"/>
      <name val="Arial CE"/>
      <family val="2"/>
      <charset val="238"/>
    </font>
    <font>
      <b/>
      <sz val="10"/>
      <name val="Arial CE"/>
      <family val="2"/>
      <charset val="238"/>
    </font>
    <font>
      <b/>
      <sz val="8"/>
      <name val="Arial CE"/>
      <family val="2"/>
      <charset val="238"/>
    </font>
    <font>
      <sz val="7"/>
      <name val="Arial CE"/>
      <family val="2"/>
      <charset val="238"/>
    </font>
    <font>
      <sz val="8"/>
      <name val="Arial CE"/>
      <charset val="238"/>
    </font>
    <font>
      <sz val="7"/>
      <name val="Arial CE"/>
      <charset val="238"/>
    </font>
    <font>
      <b/>
      <sz val="10"/>
      <name val="Arial"/>
      <family val="2"/>
      <charset val="238"/>
    </font>
    <font>
      <sz val="10"/>
      <name val="Arial"/>
      <family val="2"/>
      <charset val="238"/>
    </font>
    <font>
      <sz val="10"/>
      <color theme="1"/>
      <name val="Calibri"/>
      <family val="2"/>
      <charset val="238"/>
      <scheme val="minor"/>
    </font>
    <font>
      <sz val="11"/>
      <color theme="1"/>
      <name val="Symbol"/>
      <family val="1"/>
      <charset val="2"/>
    </font>
    <font>
      <sz val="9"/>
      <name val="Trebuchet MS"/>
      <family val="2"/>
      <charset val="238"/>
    </font>
    <font>
      <sz val="6"/>
      <color indexed="8"/>
      <name val="Arial"/>
      <family val="2"/>
      <charset val="238"/>
    </font>
    <font>
      <sz val="6"/>
      <color indexed="23"/>
      <name val="Arial"/>
      <family val="2"/>
      <charset val="238"/>
    </font>
    <font>
      <sz val="6"/>
      <color indexed="60"/>
      <name val="Arial"/>
      <family val="2"/>
      <charset val="238"/>
    </font>
    <font>
      <sz val="6"/>
      <color indexed="30"/>
      <name val="Arial"/>
      <family val="2"/>
      <charset val="238"/>
    </font>
    <font>
      <b/>
      <sz val="8"/>
      <color indexed="8"/>
      <name val="Arial"/>
      <family val="2"/>
      <charset val="238"/>
    </font>
    <font>
      <b/>
      <sz val="9"/>
      <color indexed="8"/>
      <name val="Arial"/>
      <family val="2"/>
      <charset val="238"/>
    </font>
    <font>
      <b/>
      <i/>
      <sz val="9"/>
      <color indexed="8"/>
      <name val="Arial"/>
      <family val="2"/>
      <charset val="238"/>
    </font>
    <font>
      <sz val="8"/>
      <color indexed="8"/>
      <name val="Arial"/>
      <family val="2"/>
      <charset val="238"/>
    </font>
    <font>
      <sz val="7"/>
      <color indexed="17"/>
      <name val="Arial"/>
      <family val="2"/>
      <charset val="238"/>
    </font>
    <font>
      <sz val="10"/>
      <name val="Arial CE"/>
      <charset val="238"/>
    </font>
    <font>
      <sz val="10"/>
      <name val="Arial CE"/>
    </font>
    <font>
      <sz val="7"/>
      <color rgb="FF000000"/>
      <name val="Arial"/>
      <family val="2"/>
      <charset val="238"/>
    </font>
  </fonts>
  <fills count="6">
    <fill>
      <patternFill patternType="none"/>
    </fill>
    <fill>
      <patternFill patternType="gray125"/>
    </fill>
    <fill>
      <patternFill patternType="solid">
        <fgColor theme="0" tint="-0.34998626667073579"/>
        <bgColor indexed="64"/>
      </patternFill>
    </fill>
    <fill>
      <patternFill patternType="solid">
        <fgColor theme="0" tint="-0.34998626667073579"/>
        <bgColor indexed="31"/>
      </patternFill>
    </fill>
    <fill>
      <patternFill patternType="solid">
        <fgColor theme="0"/>
        <bgColor indexed="64"/>
      </patternFill>
    </fill>
    <fill>
      <patternFill patternType="solid">
        <fgColor rgb="FFD2D2D2"/>
      </patternFill>
    </fill>
  </fills>
  <borders count="31">
    <border>
      <left/>
      <right/>
      <top/>
      <bottom/>
      <diagonal/>
    </border>
    <border>
      <left/>
      <right/>
      <top/>
      <bottom style="thin">
        <color rgb="FFDB303B"/>
      </bottom>
      <diagonal/>
    </border>
    <border>
      <left/>
      <right/>
      <top style="hair">
        <color rgb="FF000000"/>
      </top>
      <bottom style="hair">
        <color rgb="FF000000"/>
      </bottom>
      <diagonal/>
    </border>
    <border>
      <left style="hair">
        <color rgb="FF000000"/>
      </left>
      <right/>
      <top style="hair">
        <color rgb="FF000000"/>
      </top>
      <bottom style="hair">
        <color rgb="FF000000"/>
      </bottom>
      <diagonal/>
    </border>
    <border>
      <left/>
      <right/>
      <top/>
      <bottom style="medium">
        <color indexed="8"/>
      </bottom>
      <diagonal/>
    </border>
    <border>
      <left style="medium">
        <color indexed="8"/>
      </left>
      <right/>
      <top style="medium">
        <color indexed="8"/>
      </top>
      <bottom/>
      <diagonal/>
    </border>
    <border>
      <left style="medium">
        <color indexed="64"/>
      </left>
      <right style="medium">
        <color indexed="64"/>
      </right>
      <top style="medium">
        <color indexed="64"/>
      </top>
      <bottom/>
      <diagonal/>
    </border>
    <border>
      <left style="medium">
        <color indexed="8"/>
      </left>
      <right/>
      <top/>
      <bottom style="medium">
        <color indexed="64"/>
      </bottom>
      <diagonal/>
    </border>
    <border>
      <left/>
      <right/>
      <top/>
      <bottom style="medium">
        <color indexed="64"/>
      </bottom>
      <diagonal/>
    </border>
    <border>
      <left style="medium">
        <color indexed="64"/>
      </left>
      <right style="medium">
        <color indexed="64"/>
      </right>
      <top/>
      <bottom style="medium">
        <color indexed="64"/>
      </bottom>
      <diagonal/>
    </border>
    <border>
      <left style="medium">
        <color indexed="8"/>
      </left>
      <right/>
      <top/>
      <bottom/>
      <diagonal/>
    </border>
    <border>
      <left style="medium">
        <color indexed="64"/>
      </left>
      <right style="medium">
        <color indexed="64"/>
      </right>
      <top/>
      <bottom/>
      <diagonal/>
    </border>
    <border>
      <left style="medium">
        <color indexed="8"/>
      </left>
      <right/>
      <top/>
      <bottom style="medium">
        <color indexed="8"/>
      </bottom>
      <diagonal/>
    </border>
    <border>
      <left style="medium">
        <color indexed="8"/>
      </left>
      <right/>
      <top style="medium">
        <color indexed="8"/>
      </top>
      <bottom style="medium">
        <color indexed="8"/>
      </bottom>
      <diagonal/>
    </border>
    <border>
      <left/>
      <right/>
      <top style="medium">
        <color indexed="8"/>
      </top>
      <bottom style="medium">
        <color indexed="8"/>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hair">
        <color indexed="64"/>
      </left>
      <right style="hair">
        <color indexed="64"/>
      </right>
      <top style="hair">
        <color indexed="64"/>
      </top>
      <bottom style="hair">
        <color indexed="64"/>
      </bottom>
      <diagonal/>
    </border>
    <border>
      <left/>
      <right/>
      <top/>
      <bottom style="double">
        <color indexed="64"/>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hair">
        <color rgb="FF969696"/>
      </left>
      <right/>
      <top style="hair">
        <color rgb="FF969696"/>
      </top>
      <bottom style="hair">
        <color rgb="FF969696"/>
      </bottom>
      <diagonal/>
    </border>
    <border>
      <left/>
      <right/>
      <top style="hair">
        <color rgb="FF969696"/>
      </top>
      <bottom style="hair">
        <color rgb="FF969696"/>
      </bottom>
      <diagonal/>
    </border>
    <border>
      <left/>
      <right style="hair">
        <color rgb="FF969696"/>
      </right>
      <top style="hair">
        <color rgb="FF969696"/>
      </top>
      <bottom style="hair">
        <color rgb="FF969696"/>
      </bottom>
      <diagonal/>
    </border>
    <border>
      <left/>
      <right/>
      <top/>
      <bottom style="thin">
        <color indexed="25"/>
      </bottom>
      <diagonal/>
    </border>
    <border>
      <left/>
      <right/>
      <top/>
      <bottom style="thin">
        <color indexed="16"/>
      </bottom>
      <diagonal/>
    </border>
    <border>
      <left/>
      <right/>
      <top style="hair">
        <color indexed="8"/>
      </top>
      <bottom style="hair">
        <color indexed="8"/>
      </bottom>
      <diagonal/>
    </border>
    <border>
      <left style="hair">
        <color indexed="8"/>
      </left>
      <right/>
      <top style="hair">
        <color indexed="8"/>
      </top>
      <bottom style="hair">
        <color indexed="8"/>
      </bottom>
      <diagonal/>
    </border>
  </borders>
  <cellStyleXfs count="8">
    <xf numFmtId="0" fontId="0" fillId="0" borderId="0"/>
    <xf numFmtId="0" fontId="12" fillId="0" borderId="0"/>
    <xf numFmtId="0" fontId="15" fillId="0" borderId="0"/>
    <xf numFmtId="0" fontId="15" fillId="0" borderId="0"/>
    <xf numFmtId="0" fontId="15" fillId="0" borderId="0" applyProtection="0"/>
    <xf numFmtId="0" fontId="15" fillId="0" borderId="0" applyProtection="0"/>
    <xf numFmtId="0" fontId="1" fillId="0" borderId="0"/>
    <xf numFmtId="0" fontId="56" fillId="0" borderId="0"/>
  </cellStyleXfs>
  <cellXfs count="426">
    <xf numFmtId="0" fontId="0" fillId="0" borderId="0" xfId="0"/>
    <xf numFmtId="0" fontId="2" fillId="0" borderId="0" xfId="0" applyFont="1"/>
    <xf numFmtId="0" fontId="3" fillId="0" borderId="0" xfId="0" applyFont="1" applyAlignment="1">
      <alignment horizontal="center" vertical="top"/>
    </xf>
    <xf numFmtId="1" fontId="2" fillId="0" borderId="0" xfId="0" applyNumberFormat="1" applyFont="1"/>
    <xf numFmtId="49" fontId="2" fillId="0" borderId="0" xfId="0" applyNumberFormat="1" applyFont="1"/>
    <xf numFmtId="164" fontId="2" fillId="0" borderId="0" xfId="0" applyNumberFormat="1" applyFont="1"/>
    <xf numFmtId="165" fontId="2" fillId="0" borderId="0" xfId="0" applyNumberFormat="1" applyFont="1"/>
    <xf numFmtId="166" fontId="2" fillId="0" borderId="0" xfId="0" applyNumberFormat="1" applyFont="1"/>
    <xf numFmtId="0" fontId="4" fillId="0" borderId="0" xfId="0" applyFont="1"/>
    <xf numFmtId="0" fontId="2" fillId="0" borderId="0" xfId="0" applyFont="1" applyAlignment="1">
      <alignment horizontal="center"/>
    </xf>
    <xf numFmtId="0" fontId="5" fillId="0" borderId="0" xfId="0" applyFont="1"/>
    <xf numFmtId="1" fontId="5" fillId="0" borderId="0" xfId="0" applyNumberFormat="1" applyFont="1"/>
    <xf numFmtId="49" fontId="6" fillId="0" borderId="0" xfId="0" applyNumberFormat="1" applyFont="1"/>
    <xf numFmtId="164" fontId="6" fillId="0" borderId="0" xfId="0" applyNumberFormat="1" applyFont="1"/>
    <xf numFmtId="166" fontId="6" fillId="0" borderId="0" xfId="0" applyNumberFormat="1" applyFont="1"/>
    <xf numFmtId="0" fontId="6" fillId="0" borderId="0" xfId="0" applyFont="1"/>
    <xf numFmtId="0" fontId="7" fillId="0" borderId="1" xfId="0" applyFont="1" applyBorder="1" applyAlignment="1">
      <alignment horizontal="center"/>
    </xf>
    <xf numFmtId="1" fontId="7" fillId="0" borderId="1" xfId="0" applyNumberFormat="1" applyFont="1" applyBorder="1" applyAlignment="1">
      <alignment horizontal="center"/>
    </xf>
    <xf numFmtId="49" fontId="7" fillId="0" borderId="1" xfId="0" applyNumberFormat="1" applyFont="1" applyBorder="1" applyAlignment="1">
      <alignment horizontal="center"/>
    </xf>
    <xf numFmtId="164" fontId="7" fillId="0" borderId="1" xfId="0" applyNumberFormat="1" applyFont="1" applyBorder="1" applyAlignment="1">
      <alignment horizontal="center"/>
    </xf>
    <xf numFmtId="165" fontId="7" fillId="0" borderId="1" xfId="0" applyNumberFormat="1" applyFont="1" applyBorder="1" applyAlignment="1">
      <alignment horizontal="center"/>
    </xf>
    <xf numFmtId="166" fontId="7" fillId="0" borderId="1" xfId="0" applyNumberFormat="1" applyFont="1" applyBorder="1" applyAlignment="1">
      <alignment horizontal="center"/>
    </xf>
    <xf numFmtId="0" fontId="8" fillId="0" borderId="0" xfId="0" applyFont="1" applyAlignment="1">
      <alignment horizontal="right" vertical="top"/>
    </xf>
    <xf numFmtId="1" fontId="8" fillId="0" borderId="0" xfId="0" applyNumberFormat="1" applyFont="1" applyAlignment="1">
      <alignment horizontal="right" vertical="top"/>
    </xf>
    <xf numFmtId="1" fontId="8" fillId="0" borderId="0" xfId="0" applyNumberFormat="1" applyFont="1"/>
    <xf numFmtId="49" fontId="8" fillId="0" borderId="0" xfId="0" applyNumberFormat="1" applyFont="1"/>
    <xf numFmtId="49" fontId="8" fillId="0" borderId="0" xfId="0" applyNumberFormat="1" applyFont="1" applyAlignment="1">
      <alignment horizontal="left" vertical="top" wrapText="1"/>
    </xf>
    <xf numFmtId="164" fontId="8" fillId="0" borderId="0" xfId="0" applyNumberFormat="1" applyFont="1"/>
    <xf numFmtId="165" fontId="8" fillId="0" borderId="0" xfId="0" applyNumberFormat="1" applyFont="1"/>
    <xf numFmtId="166" fontId="8" fillId="0" borderId="0" xfId="0" applyNumberFormat="1" applyFont="1" applyAlignment="1">
      <alignment horizontal="right" vertical="top"/>
    </xf>
    <xf numFmtId="164" fontId="8" fillId="0" borderId="0" xfId="0" applyNumberFormat="1" applyFont="1" applyAlignment="1">
      <alignment horizontal="right" vertical="top"/>
    </xf>
    <xf numFmtId="166" fontId="8" fillId="0" borderId="0" xfId="0" applyNumberFormat="1" applyFont="1"/>
    <xf numFmtId="0" fontId="9" fillId="0" borderId="0" xfId="0" applyFont="1" applyAlignment="1">
      <alignment horizontal="right" vertical="top"/>
    </xf>
    <xf numFmtId="1" fontId="9" fillId="0" borderId="0" xfId="0" applyNumberFormat="1" applyFont="1" applyAlignment="1">
      <alignment horizontal="right" vertical="top"/>
    </xf>
    <xf numFmtId="1" fontId="9" fillId="0" borderId="0" xfId="0" applyNumberFormat="1" applyFont="1"/>
    <xf numFmtId="49" fontId="9" fillId="0" borderId="0" xfId="0" applyNumberFormat="1" applyFont="1"/>
    <xf numFmtId="49" fontId="9" fillId="0" borderId="0" xfId="0" applyNumberFormat="1" applyFont="1" applyAlignment="1">
      <alignment horizontal="left" vertical="top" wrapText="1"/>
    </xf>
    <xf numFmtId="164" fontId="9" fillId="0" borderId="0" xfId="0" applyNumberFormat="1" applyFont="1"/>
    <xf numFmtId="165" fontId="9" fillId="0" borderId="0" xfId="0" applyNumberFormat="1" applyFont="1"/>
    <xf numFmtId="166" fontId="9" fillId="0" borderId="0" xfId="0" applyNumberFormat="1" applyFont="1" applyAlignment="1">
      <alignment horizontal="right" vertical="top"/>
    </xf>
    <xf numFmtId="164" fontId="9" fillId="0" borderId="0" xfId="0" applyNumberFormat="1" applyFont="1" applyAlignment="1">
      <alignment horizontal="right" vertical="top"/>
    </xf>
    <xf numFmtId="166" fontId="9" fillId="0" borderId="0" xfId="0" applyNumberFormat="1" applyFont="1"/>
    <xf numFmtId="0" fontId="7" fillId="0" borderId="0" xfId="0" applyFont="1" applyAlignment="1">
      <alignment horizontal="right" vertical="top"/>
    </xf>
    <xf numFmtId="1" fontId="7" fillId="0" borderId="0" xfId="0" applyNumberFormat="1" applyFont="1" applyAlignment="1">
      <alignment horizontal="right" vertical="top"/>
    </xf>
    <xf numFmtId="1" fontId="7" fillId="0" borderId="0" xfId="0" applyNumberFormat="1" applyFont="1"/>
    <xf numFmtId="49" fontId="7" fillId="0" borderId="0" xfId="0" applyNumberFormat="1" applyFont="1"/>
    <xf numFmtId="49" fontId="7" fillId="0" borderId="0" xfId="0" applyNumberFormat="1" applyFont="1" applyAlignment="1">
      <alignment horizontal="left" vertical="top" wrapText="1"/>
    </xf>
    <xf numFmtId="164" fontId="7" fillId="0" borderId="0" xfId="0" applyNumberFormat="1" applyFont="1"/>
    <xf numFmtId="165" fontId="7" fillId="0" borderId="0" xfId="0" applyNumberFormat="1" applyFont="1"/>
    <xf numFmtId="166" fontId="7" fillId="0" borderId="0" xfId="0" applyNumberFormat="1" applyFont="1" applyAlignment="1">
      <alignment horizontal="right" vertical="top"/>
    </xf>
    <xf numFmtId="164" fontId="7" fillId="0" borderId="0" xfId="0" applyNumberFormat="1" applyFont="1" applyAlignment="1">
      <alignment horizontal="right" vertical="top"/>
    </xf>
    <xf numFmtId="166" fontId="7" fillId="0" borderId="0" xfId="0" applyNumberFormat="1" applyFont="1"/>
    <xf numFmtId="0" fontId="10" fillId="0" borderId="0" xfId="0" applyFont="1"/>
    <xf numFmtId="1" fontId="10" fillId="0" borderId="0" xfId="0" applyNumberFormat="1" applyFont="1" applyAlignment="1">
      <alignment horizontal="right" vertical="top"/>
    </xf>
    <xf numFmtId="1" fontId="10" fillId="0" borderId="2" xfId="0" applyNumberFormat="1" applyFont="1" applyBorder="1" applyAlignment="1">
      <alignment horizontal="center" vertical="top"/>
    </xf>
    <xf numFmtId="49" fontId="10" fillId="0" borderId="3" xfId="0" applyNumberFormat="1" applyFont="1" applyBorder="1" applyAlignment="1">
      <alignment horizontal="center" vertical="top"/>
    </xf>
    <xf numFmtId="49" fontId="10" fillId="0" borderId="3" xfId="0" applyNumberFormat="1" applyFont="1" applyBorder="1" applyAlignment="1">
      <alignment horizontal="right" vertical="top"/>
    </xf>
    <xf numFmtId="49" fontId="10" fillId="0" borderId="3" xfId="0" applyNumberFormat="1" applyFont="1" applyBorder="1" applyAlignment="1">
      <alignment horizontal="left" vertical="top" wrapText="1"/>
    </xf>
    <xf numFmtId="164" fontId="10" fillId="0" borderId="3" xfId="0" applyNumberFormat="1" applyFont="1" applyBorder="1" applyAlignment="1">
      <alignment horizontal="right" vertical="top"/>
    </xf>
    <xf numFmtId="165" fontId="10" fillId="0" borderId="3" xfId="0" applyNumberFormat="1" applyFont="1" applyBorder="1" applyAlignment="1">
      <alignment horizontal="right" vertical="top"/>
    </xf>
    <xf numFmtId="166" fontId="10" fillId="0" borderId="3" xfId="0" applyNumberFormat="1" applyFont="1" applyBorder="1" applyAlignment="1">
      <alignment horizontal="right" vertical="top"/>
    </xf>
    <xf numFmtId="0" fontId="11" fillId="0" borderId="0" xfId="0" applyFont="1"/>
    <xf numFmtId="1" fontId="11" fillId="0" borderId="0" xfId="0" applyNumberFormat="1" applyFont="1" applyAlignment="1">
      <alignment horizontal="right" vertical="top"/>
    </xf>
    <xf numFmtId="49" fontId="11" fillId="0" borderId="0" xfId="0" applyNumberFormat="1" applyFont="1" applyAlignment="1">
      <alignment horizontal="center" vertical="top"/>
    </xf>
    <xf numFmtId="49" fontId="11" fillId="0" borderId="0" xfId="0" applyNumberFormat="1" applyFont="1" applyAlignment="1">
      <alignment horizontal="right" vertical="top"/>
    </xf>
    <xf numFmtId="49" fontId="11" fillId="0" borderId="0" xfId="0" applyNumberFormat="1" applyFont="1" applyAlignment="1">
      <alignment horizontal="left" vertical="top" wrapText="1"/>
    </xf>
    <xf numFmtId="164" fontId="11" fillId="0" borderId="0" xfId="0" applyNumberFormat="1" applyFont="1" applyAlignment="1">
      <alignment horizontal="right" vertical="top"/>
    </xf>
    <xf numFmtId="165" fontId="11" fillId="0" borderId="0" xfId="0" applyNumberFormat="1" applyFont="1" applyAlignment="1">
      <alignment horizontal="right" vertical="top"/>
    </xf>
    <xf numFmtId="166" fontId="11" fillId="0" borderId="0" xfId="0" applyNumberFormat="1" applyFont="1" applyAlignment="1">
      <alignment horizontal="right" vertical="top"/>
    </xf>
    <xf numFmtId="1" fontId="4" fillId="0" borderId="0" xfId="0" applyNumberFormat="1" applyFont="1" applyAlignment="1">
      <alignment horizontal="right" vertical="top"/>
    </xf>
    <xf numFmtId="1" fontId="2" fillId="0" borderId="0" xfId="0" applyNumberFormat="1" applyFont="1" applyAlignment="1">
      <alignment horizontal="right" vertical="top"/>
    </xf>
    <xf numFmtId="49" fontId="2" fillId="0" borderId="0" xfId="0" applyNumberFormat="1" applyFont="1" applyAlignment="1">
      <alignment horizontal="center" vertical="top"/>
    </xf>
    <xf numFmtId="49" fontId="2" fillId="0" borderId="0" xfId="0" applyNumberFormat="1" applyFont="1" applyAlignment="1">
      <alignment horizontal="left" vertical="top"/>
    </xf>
    <xf numFmtId="49" fontId="6" fillId="0" borderId="0" xfId="0" applyNumberFormat="1" applyFont="1" applyAlignment="1">
      <alignment horizontal="left" vertical="top"/>
    </xf>
    <xf numFmtId="164" fontId="5" fillId="0" borderId="0" xfId="0" applyNumberFormat="1" applyFont="1" applyAlignment="1">
      <alignment horizontal="right" vertical="top"/>
    </xf>
    <xf numFmtId="165" fontId="2" fillId="0" borderId="0" xfId="0" applyNumberFormat="1" applyFont="1" applyAlignment="1">
      <alignment horizontal="right" vertical="top"/>
    </xf>
    <xf numFmtId="166" fontId="2" fillId="0" borderId="0" xfId="0" applyNumberFormat="1" applyFont="1" applyAlignment="1">
      <alignment horizontal="right" vertical="top"/>
    </xf>
    <xf numFmtId="164" fontId="2" fillId="0" borderId="0" xfId="0" applyNumberFormat="1" applyFont="1" applyAlignment="1">
      <alignment horizontal="right" vertical="top"/>
    </xf>
    <xf numFmtId="0" fontId="15" fillId="0" borderId="0" xfId="2"/>
    <xf numFmtId="0" fontId="16" fillId="0" borderId="4" xfId="1" applyFont="1" applyBorder="1"/>
    <xf numFmtId="0" fontId="16" fillId="0" borderId="5" xfId="1" applyFont="1" applyBorder="1"/>
    <xf numFmtId="0" fontId="16" fillId="0" borderId="0" xfId="1" applyFont="1"/>
    <xf numFmtId="0" fontId="0" fillId="0" borderId="6" xfId="0" applyBorder="1"/>
    <xf numFmtId="0" fontId="17" fillId="0" borderId="7" xfId="1" applyFont="1" applyBorder="1"/>
    <xf numFmtId="0" fontId="17" fillId="0" borderId="8" xfId="1" applyFont="1" applyBorder="1"/>
    <xf numFmtId="0" fontId="17" fillId="0" borderId="8" xfId="1" applyFont="1" applyBorder="1" applyAlignment="1">
      <alignment horizontal="right"/>
    </xf>
    <xf numFmtId="0" fontId="17" fillId="0" borderId="9" xfId="1" applyFont="1" applyBorder="1" applyAlignment="1">
      <alignment horizontal="right"/>
    </xf>
    <xf numFmtId="0" fontId="18" fillId="0" borderId="10" xfId="2" applyFont="1" applyBorder="1"/>
    <xf numFmtId="0" fontId="18" fillId="0" borderId="0" xfId="2" applyFont="1"/>
    <xf numFmtId="0" fontId="0" fillId="0" borderId="11" xfId="0" applyBorder="1"/>
    <xf numFmtId="0" fontId="19" fillId="2" borderId="10" xfId="2" applyFont="1" applyFill="1" applyBorder="1" applyAlignment="1">
      <alignment vertical="center"/>
    </xf>
    <xf numFmtId="0" fontId="19" fillId="2" borderId="0" xfId="2" applyFont="1" applyFill="1" applyAlignment="1">
      <alignment vertical="center"/>
    </xf>
    <xf numFmtId="3" fontId="19" fillId="2" borderId="0" xfId="2" applyNumberFormat="1" applyFont="1" applyFill="1" applyAlignment="1">
      <alignment vertical="center"/>
    </xf>
    <xf numFmtId="3" fontId="19" fillId="2" borderId="11" xfId="2" applyNumberFormat="1" applyFont="1" applyFill="1" applyBorder="1" applyAlignment="1">
      <alignment vertical="center"/>
    </xf>
    <xf numFmtId="0" fontId="20" fillId="0" borderId="10" xfId="1" applyFont="1" applyBorder="1" applyAlignment="1">
      <alignment vertical="center"/>
    </xf>
    <xf numFmtId="0" fontId="21" fillId="0" borderId="0" xfId="2" applyFont="1" applyAlignment="1">
      <alignment vertical="center"/>
    </xf>
    <xf numFmtId="3" fontId="20" fillId="0" borderId="0" xfId="1" applyNumberFormat="1" applyFont="1" applyAlignment="1">
      <alignment horizontal="right" vertical="center"/>
    </xf>
    <xf numFmtId="3" fontId="20" fillId="0" borderId="11" xfId="1" applyNumberFormat="1" applyFont="1" applyBorder="1" applyAlignment="1">
      <alignment horizontal="right" vertical="center"/>
    </xf>
    <xf numFmtId="0" fontId="0" fillId="0" borderId="10" xfId="1" applyFont="1" applyBorder="1" applyAlignment="1">
      <alignment vertical="center"/>
    </xf>
    <xf numFmtId="0" fontId="22" fillId="0" borderId="0" xfId="2" applyFont="1" applyAlignment="1">
      <alignment vertical="center"/>
    </xf>
    <xf numFmtId="3" fontId="23" fillId="0" borderId="0" xfId="1" applyNumberFormat="1" applyFont="1" applyAlignment="1">
      <alignment horizontal="right" vertical="center"/>
    </xf>
    <xf numFmtId="3" fontId="0" fillId="0" borderId="11" xfId="0" applyNumberFormat="1" applyBorder="1"/>
    <xf numFmtId="0" fontId="24" fillId="0" borderId="0" xfId="2" applyFont="1" applyAlignment="1">
      <alignment vertical="center"/>
    </xf>
    <xf numFmtId="3" fontId="22" fillId="0" borderId="0" xfId="1" applyNumberFormat="1" applyFont="1" applyAlignment="1">
      <alignment horizontal="right" vertical="center"/>
    </xf>
    <xf numFmtId="3" fontId="0" fillId="0" borderId="11" xfId="0" applyNumberFormat="1" applyBorder="1" applyAlignment="1">
      <alignment horizontal="right" vertical="center"/>
    </xf>
    <xf numFmtId="0" fontId="12" fillId="0" borderId="10" xfId="1" applyBorder="1" applyAlignment="1">
      <alignment vertical="center"/>
    </xf>
    <xf numFmtId="0" fontId="22" fillId="0" borderId="10" xfId="1" applyFont="1" applyBorder="1" applyAlignment="1">
      <alignment vertical="center"/>
    </xf>
    <xf numFmtId="3" fontId="22" fillId="0" borderId="11" xfId="0" applyNumberFormat="1" applyFont="1" applyBorder="1" applyAlignment="1">
      <alignment horizontal="right" vertical="center"/>
    </xf>
    <xf numFmtId="3" fontId="17" fillId="2" borderId="0" xfId="1" applyNumberFormat="1" applyFont="1" applyFill="1" applyAlignment="1">
      <alignment horizontal="right" vertical="center"/>
    </xf>
    <xf numFmtId="3" fontId="17" fillId="2" borderId="11" xfId="1" applyNumberFormat="1" applyFont="1" applyFill="1" applyBorder="1" applyAlignment="1">
      <alignment horizontal="right" vertical="center"/>
    </xf>
    <xf numFmtId="0" fontId="16" fillId="0" borderId="12" xfId="1" applyFont="1" applyBorder="1" applyAlignment="1">
      <alignment vertical="center"/>
    </xf>
    <xf numFmtId="0" fontId="16" fillId="0" borderId="4" xfId="1" applyFont="1" applyBorder="1" applyAlignment="1">
      <alignment vertical="center"/>
    </xf>
    <xf numFmtId="0" fontId="25" fillId="0" borderId="4" xfId="1" applyFont="1" applyBorder="1" applyAlignment="1">
      <alignment vertical="center"/>
    </xf>
    <xf numFmtId="3" fontId="25" fillId="0" borderId="4" xfId="1" applyNumberFormat="1" applyFont="1" applyBorder="1" applyAlignment="1">
      <alignment horizontal="right" vertical="center"/>
    </xf>
    <xf numFmtId="0" fontId="26" fillId="0" borderId="10" xfId="2" applyFont="1" applyBorder="1" applyAlignment="1">
      <alignment vertical="center"/>
    </xf>
    <xf numFmtId="0" fontId="26" fillId="0" borderId="0" xfId="2" applyFont="1" applyAlignment="1">
      <alignment vertical="center"/>
    </xf>
    <xf numFmtId="3" fontId="25" fillId="0" borderId="0" xfId="1" applyNumberFormat="1" applyFont="1" applyAlignment="1">
      <alignment horizontal="right" vertical="center"/>
    </xf>
    <xf numFmtId="3" fontId="25" fillId="0" borderId="6" xfId="1" applyNumberFormat="1" applyFont="1" applyBorder="1" applyAlignment="1">
      <alignment horizontal="right" vertical="center"/>
    </xf>
    <xf numFmtId="0" fontId="17" fillId="3" borderId="10" xfId="1" applyFont="1" applyFill="1" applyBorder="1" applyAlignment="1">
      <alignment vertical="center"/>
    </xf>
    <xf numFmtId="0" fontId="19" fillId="3" borderId="0" xfId="2" applyFont="1" applyFill="1" applyAlignment="1">
      <alignment vertical="center"/>
    </xf>
    <xf numFmtId="3" fontId="17" fillId="3" borderId="0" xfId="1" applyNumberFormat="1" applyFont="1" applyFill="1" applyAlignment="1">
      <alignment horizontal="right" vertical="center"/>
    </xf>
    <xf numFmtId="3" fontId="17" fillId="3" borderId="11" xfId="1" applyNumberFormat="1" applyFont="1" applyFill="1" applyBorder="1" applyAlignment="1">
      <alignment horizontal="right" vertical="center"/>
    </xf>
    <xf numFmtId="0" fontId="15" fillId="0" borderId="10" xfId="2" applyBorder="1"/>
    <xf numFmtId="3" fontId="12" fillId="0" borderId="0" xfId="1" applyNumberFormat="1" applyAlignment="1">
      <alignment horizontal="right" vertical="center"/>
    </xf>
    <xf numFmtId="0" fontId="12" fillId="0" borderId="13" xfId="1" applyBorder="1"/>
    <xf numFmtId="0" fontId="12" fillId="0" borderId="14" xfId="1" applyBorder="1"/>
    <xf numFmtId="3" fontId="12" fillId="0" borderId="14" xfId="1" applyNumberFormat="1" applyBorder="1" applyAlignment="1">
      <alignment horizontal="right" vertical="center"/>
    </xf>
    <xf numFmtId="0" fontId="0" fillId="0" borderId="15" xfId="0" applyBorder="1"/>
    <xf numFmtId="0" fontId="0" fillId="0" borderId="16" xfId="0" applyBorder="1"/>
    <xf numFmtId="0" fontId="27" fillId="0" borderId="10" xfId="1" applyFont="1" applyBorder="1"/>
    <xf numFmtId="0" fontId="27" fillId="0" borderId="0" xfId="1" applyFont="1"/>
    <xf numFmtId="3" fontId="27" fillId="0" borderId="0" xfId="1" applyNumberFormat="1" applyFont="1" applyAlignment="1">
      <alignment horizontal="right" vertical="center"/>
    </xf>
    <xf numFmtId="3" fontId="27" fillId="0" borderId="11" xfId="1" applyNumberFormat="1" applyFont="1" applyBorder="1" applyAlignment="1">
      <alignment horizontal="right" vertical="center"/>
    </xf>
    <xf numFmtId="0" fontId="28" fillId="0" borderId="10" xfId="1" applyFont="1" applyBorder="1"/>
    <xf numFmtId="0" fontId="28" fillId="0" borderId="0" xfId="1" applyFont="1"/>
    <xf numFmtId="3" fontId="28" fillId="0" borderId="0" xfId="1" applyNumberFormat="1" applyFont="1" applyAlignment="1">
      <alignment horizontal="right" vertical="center"/>
    </xf>
    <xf numFmtId="3" fontId="28" fillId="0" borderId="11" xfId="1" applyNumberFormat="1" applyFont="1" applyBorder="1" applyAlignment="1">
      <alignment horizontal="right" vertical="center"/>
    </xf>
    <xf numFmtId="0" fontId="12" fillId="0" borderId="12" xfId="1" applyBorder="1"/>
    <xf numFmtId="0" fontId="12" fillId="0" borderId="4" xfId="1" applyBorder="1"/>
    <xf numFmtId="3" fontId="12" fillId="0" borderId="4" xfId="1" applyNumberFormat="1" applyBorder="1" applyAlignment="1">
      <alignment horizontal="right" vertical="center"/>
    </xf>
    <xf numFmtId="0" fontId="0" fillId="0" borderId="9" xfId="0" applyBorder="1"/>
    <xf numFmtId="0" fontId="29" fillId="0" borderId="0" xfId="0" applyFont="1"/>
    <xf numFmtId="0" fontId="30" fillId="0" borderId="0" xfId="0" applyFont="1"/>
    <xf numFmtId="0" fontId="0" fillId="0" borderId="0" xfId="0" applyAlignment="1">
      <alignment wrapText="1"/>
    </xf>
    <xf numFmtId="167" fontId="32" fillId="0" borderId="0" xfId="0" applyNumberFormat="1" applyFont="1"/>
    <xf numFmtId="49" fontId="32" fillId="0" borderId="0" xfId="0" applyNumberFormat="1" applyFont="1"/>
    <xf numFmtId="168" fontId="32" fillId="0" borderId="0" xfId="0" applyNumberFormat="1" applyFont="1"/>
    <xf numFmtId="165" fontId="32" fillId="0" borderId="0" xfId="0" applyNumberFormat="1" applyFont="1"/>
    <xf numFmtId="166" fontId="32" fillId="0" borderId="0" xfId="0" applyNumberFormat="1" applyFont="1"/>
    <xf numFmtId="169" fontId="32" fillId="0" borderId="0" xfId="0" applyNumberFormat="1" applyFont="1"/>
    <xf numFmtId="0" fontId="33" fillId="0" borderId="0" xfId="0" applyFont="1"/>
    <xf numFmtId="49" fontId="34" fillId="0" borderId="8" xfId="0" applyNumberFormat="1" applyFont="1" applyBorder="1" applyAlignment="1">
      <alignment horizontal="center"/>
    </xf>
    <xf numFmtId="0" fontId="34" fillId="0" borderId="8" xfId="0" applyFont="1" applyBorder="1" applyAlignment="1">
      <alignment horizontal="center"/>
    </xf>
    <xf numFmtId="49" fontId="34" fillId="0" borderId="0" xfId="0" applyNumberFormat="1" applyFont="1" applyAlignment="1">
      <alignment horizontal="right"/>
    </xf>
    <xf numFmtId="49" fontId="34" fillId="0" borderId="0" xfId="0" applyNumberFormat="1" applyFont="1" applyAlignment="1">
      <alignment horizontal="center"/>
    </xf>
    <xf numFmtId="49" fontId="34" fillId="0" borderId="0" xfId="0" applyNumberFormat="1" applyFont="1" applyAlignment="1">
      <alignment horizontal="left"/>
    </xf>
    <xf numFmtId="0" fontId="34" fillId="0" borderId="0" xfId="0" applyFont="1" applyAlignment="1">
      <alignment horizontal="left" wrapText="1"/>
    </xf>
    <xf numFmtId="0" fontId="34" fillId="0" borderId="0" xfId="0" applyFont="1" applyAlignment="1">
      <alignment horizontal="right"/>
    </xf>
    <xf numFmtId="0" fontId="35" fillId="0" borderId="0" xfId="0" applyFont="1"/>
    <xf numFmtId="167" fontId="35" fillId="0" borderId="0" xfId="0" applyNumberFormat="1" applyFont="1"/>
    <xf numFmtId="49" fontId="35" fillId="0" borderId="0" xfId="0" applyNumberFormat="1" applyFont="1" applyAlignment="1">
      <alignment horizontal="center"/>
    </xf>
    <xf numFmtId="0" fontId="35" fillId="0" borderId="0" xfId="0" applyFont="1" applyAlignment="1">
      <alignment horizontal="left"/>
    </xf>
    <xf numFmtId="168" fontId="35" fillId="0" borderId="0" xfId="0" applyNumberFormat="1" applyFont="1"/>
    <xf numFmtId="165" fontId="35" fillId="0" borderId="0" xfId="0" applyNumberFormat="1" applyFont="1"/>
    <xf numFmtId="166" fontId="35" fillId="0" borderId="0" xfId="0" applyNumberFormat="1" applyFont="1"/>
    <xf numFmtId="169" fontId="35" fillId="0" borderId="0" xfId="0" applyNumberFormat="1" applyFont="1"/>
    <xf numFmtId="170" fontId="35" fillId="0" borderId="0" xfId="0" applyNumberFormat="1" applyFont="1"/>
    <xf numFmtId="171" fontId="36" fillId="0" borderId="0" xfId="0" applyNumberFormat="1" applyFont="1"/>
    <xf numFmtId="49" fontId="35" fillId="0" borderId="0" xfId="0" applyNumberFormat="1" applyFont="1" applyAlignment="1">
      <alignment horizontal="left"/>
    </xf>
    <xf numFmtId="0" fontId="34" fillId="0" borderId="0" xfId="0" applyFont="1"/>
    <xf numFmtId="167" fontId="34" fillId="0" borderId="0" xfId="0" applyNumberFormat="1" applyFont="1"/>
    <xf numFmtId="0" fontId="34" fillId="0" borderId="0" xfId="0" applyFont="1" applyAlignment="1">
      <alignment horizontal="left"/>
    </xf>
    <xf numFmtId="168" fontId="34" fillId="0" borderId="0" xfId="0" applyNumberFormat="1" applyFont="1"/>
    <xf numFmtId="165" fontId="34" fillId="0" borderId="0" xfId="0" applyNumberFormat="1" applyFont="1"/>
    <xf numFmtId="166" fontId="34" fillId="0" borderId="0" xfId="0" applyNumberFormat="1" applyFont="1"/>
    <xf numFmtId="169" fontId="34" fillId="0" borderId="0" xfId="0" applyNumberFormat="1" applyFont="1"/>
    <xf numFmtId="170" fontId="34" fillId="0" borderId="0" xfId="0" applyNumberFormat="1" applyFont="1"/>
    <xf numFmtId="171" fontId="37" fillId="0" borderId="0" xfId="0" applyNumberFormat="1" applyFont="1"/>
    <xf numFmtId="0" fontId="38" fillId="0" borderId="0" xfId="0" applyFont="1"/>
    <xf numFmtId="167" fontId="39" fillId="0" borderId="17" xfId="0" applyNumberFormat="1" applyFont="1" applyBorder="1" applyAlignment="1">
      <alignment horizontal="right" vertical="top"/>
    </xf>
    <xf numFmtId="49" fontId="39" fillId="0" borderId="17" xfId="0" applyNumberFormat="1" applyFont="1" applyBorder="1" applyAlignment="1">
      <alignment horizontal="center" vertical="top"/>
    </xf>
    <xf numFmtId="49" fontId="39" fillId="0" borderId="17" xfId="0" applyNumberFormat="1" applyFont="1" applyBorder="1" applyAlignment="1">
      <alignment horizontal="left" vertical="top"/>
    </xf>
    <xf numFmtId="0" fontId="39" fillId="0" borderId="17" xfId="0" applyFont="1" applyBorder="1" applyAlignment="1">
      <alignment horizontal="left" vertical="top" wrapText="1"/>
    </xf>
    <xf numFmtId="168" fontId="40" fillId="0" borderId="17" xfId="0" applyNumberFormat="1" applyFont="1" applyBorder="1" applyAlignment="1">
      <alignment horizontal="right" vertical="top"/>
    </xf>
    <xf numFmtId="165" fontId="39" fillId="0" borderId="17" xfId="0" applyNumberFormat="1" applyFont="1" applyBorder="1" applyAlignment="1">
      <alignment horizontal="right" vertical="top"/>
    </xf>
    <xf numFmtId="166" fontId="39" fillId="0" borderId="17" xfId="0" applyNumberFormat="1" applyFont="1" applyBorder="1" applyAlignment="1">
      <alignment horizontal="right" vertical="top"/>
    </xf>
    <xf numFmtId="169" fontId="39" fillId="0" borderId="17" xfId="0" applyNumberFormat="1" applyFont="1" applyBorder="1" applyAlignment="1">
      <alignment horizontal="right" vertical="top"/>
    </xf>
    <xf numFmtId="170" fontId="39" fillId="0" borderId="17" xfId="0" applyNumberFormat="1" applyFont="1" applyBorder="1" applyAlignment="1">
      <alignment horizontal="right" vertical="top"/>
    </xf>
    <xf numFmtId="0" fontId="41" fillId="0" borderId="0" xfId="0" applyFont="1" applyAlignment="1">
      <alignment horizontal="left" vertical="top" wrapText="1"/>
    </xf>
    <xf numFmtId="167" fontId="42" fillId="0" borderId="0" xfId="0" applyNumberFormat="1" applyFont="1" applyAlignment="1">
      <alignment horizontal="left" vertical="top" wrapText="1"/>
    </xf>
    <xf numFmtId="49" fontId="42" fillId="0" borderId="0" xfId="0" applyNumberFormat="1" applyFont="1" applyAlignment="1">
      <alignment horizontal="left" vertical="top" wrapText="1"/>
    </xf>
    <xf numFmtId="0" fontId="42" fillId="0" borderId="0" xfId="0" applyFont="1" applyAlignment="1">
      <alignment horizontal="left" vertical="top" wrapText="1"/>
    </xf>
    <xf numFmtId="168" fontId="42" fillId="0" borderId="0" xfId="0" applyNumberFormat="1" applyFont="1" applyAlignment="1">
      <alignment horizontal="right" vertical="top"/>
    </xf>
    <xf numFmtId="165" fontId="42" fillId="0" borderId="0" xfId="0" applyNumberFormat="1" applyFont="1" applyAlignment="1">
      <alignment horizontal="left" vertical="top" wrapText="1"/>
    </xf>
    <xf numFmtId="168" fontId="42" fillId="0" borderId="0" xfId="0" applyNumberFormat="1" applyFont="1" applyAlignment="1">
      <alignment horizontal="left" vertical="top" wrapText="1"/>
    </xf>
    <xf numFmtId="166" fontId="42" fillId="0" borderId="0" xfId="0" applyNumberFormat="1" applyFont="1" applyAlignment="1">
      <alignment horizontal="left" vertical="top" wrapText="1"/>
    </xf>
    <xf numFmtId="169" fontId="42" fillId="0" borderId="0" xfId="0" applyNumberFormat="1" applyFont="1" applyAlignment="1">
      <alignment horizontal="left" vertical="top" wrapText="1"/>
    </xf>
    <xf numFmtId="171" fontId="43" fillId="0" borderId="0" xfId="0" applyNumberFormat="1" applyFont="1" applyAlignment="1">
      <alignment horizontal="left" vertical="top" wrapText="1"/>
    </xf>
    <xf numFmtId="0" fontId="44" fillId="0" borderId="0" xfId="0" applyFont="1" applyAlignment="1">
      <alignment horizontal="center" vertical="center"/>
    </xf>
    <xf numFmtId="167" fontId="44" fillId="0" borderId="0" xfId="0" applyNumberFormat="1" applyFont="1" applyAlignment="1">
      <alignment horizontal="center" vertical="center"/>
    </xf>
    <xf numFmtId="49" fontId="44" fillId="0" borderId="0" xfId="0" applyNumberFormat="1" applyFont="1" applyAlignment="1">
      <alignment horizontal="center" vertical="center"/>
    </xf>
    <xf numFmtId="49" fontId="44" fillId="0" borderId="0" xfId="0" applyNumberFormat="1" applyFont="1" applyAlignment="1">
      <alignment horizontal="center" vertical="center" wrapText="1"/>
    </xf>
    <xf numFmtId="168" fontId="44" fillId="0" borderId="0" xfId="0" applyNumberFormat="1" applyFont="1" applyAlignment="1">
      <alignment horizontal="center" vertical="center"/>
    </xf>
    <xf numFmtId="165" fontId="44" fillId="0" borderId="0" xfId="0" applyNumberFormat="1" applyFont="1" applyAlignment="1">
      <alignment horizontal="center" vertical="center"/>
    </xf>
    <xf numFmtId="166" fontId="44" fillId="0" borderId="0" xfId="0" applyNumberFormat="1" applyFont="1" applyAlignment="1">
      <alignment horizontal="center" vertical="center"/>
    </xf>
    <xf numFmtId="169" fontId="44" fillId="0" borderId="0" xfId="0" applyNumberFormat="1" applyFont="1" applyAlignment="1">
      <alignment horizontal="center" vertical="center"/>
    </xf>
    <xf numFmtId="171" fontId="44" fillId="0" borderId="0" xfId="0" applyNumberFormat="1" applyFont="1" applyAlignment="1">
      <alignment horizontal="center" vertical="center"/>
    </xf>
    <xf numFmtId="167" fontId="45" fillId="0" borderId="0" xfId="0" applyNumberFormat="1" applyFont="1" applyAlignment="1">
      <alignment horizontal="right" vertical="top"/>
    </xf>
    <xf numFmtId="49" fontId="45" fillId="0" borderId="0" xfId="0" applyNumberFormat="1" applyFont="1" applyAlignment="1">
      <alignment horizontal="center" vertical="top"/>
    </xf>
    <xf numFmtId="49" fontId="45" fillId="0" borderId="0" xfId="0" applyNumberFormat="1" applyFont="1" applyAlignment="1">
      <alignment horizontal="left" vertical="top"/>
    </xf>
    <xf numFmtId="49" fontId="45" fillId="0" borderId="0" xfId="0" applyNumberFormat="1" applyFont="1" applyAlignment="1">
      <alignment horizontal="left" vertical="top" wrapText="1"/>
    </xf>
    <xf numFmtId="168" fontId="46" fillId="0" borderId="0" xfId="0" applyNumberFormat="1" applyFont="1" applyAlignment="1">
      <alignment horizontal="right" vertical="top"/>
    </xf>
    <xf numFmtId="165" fontId="45" fillId="0" borderId="0" xfId="0" applyNumberFormat="1" applyFont="1" applyAlignment="1">
      <alignment horizontal="right" vertical="top"/>
    </xf>
    <xf numFmtId="166" fontId="45" fillId="0" borderId="0" xfId="0" applyNumberFormat="1" applyFont="1" applyAlignment="1">
      <alignment horizontal="right" vertical="top"/>
    </xf>
    <xf numFmtId="169" fontId="45" fillId="0" borderId="0" xfId="0" applyNumberFormat="1" applyFont="1" applyAlignment="1">
      <alignment horizontal="right" vertical="top"/>
    </xf>
    <xf numFmtId="49" fontId="0" fillId="0" borderId="0" xfId="0" applyNumberFormat="1" applyAlignment="1" applyProtection="1">
      <alignment wrapText="1" shrinkToFit="1"/>
      <protection locked="0"/>
    </xf>
    <xf numFmtId="0" fontId="0" fillId="0" borderId="0" xfId="0" applyAlignment="1">
      <alignment horizontal="center" vertical="center"/>
    </xf>
    <xf numFmtId="0" fontId="15" fillId="0" borderId="0" xfId="0" applyFont="1"/>
    <xf numFmtId="0" fontId="48" fillId="0" borderId="18" xfId="0" applyFont="1" applyBorder="1" applyAlignment="1">
      <alignment horizontal="center" vertical="center"/>
    </xf>
    <xf numFmtId="49" fontId="48" fillId="0" borderId="18" xfId="0" applyNumberFormat="1" applyFont="1" applyBorder="1" applyAlignment="1">
      <alignment vertical="center"/>
    </xf>
    <xf numFmtId="0" fontId="48" fillId="0" borderId="18" xfId="0" applyFont="1" applyBorder="1" applyAlignment="1">
      <alignment vertical="center"/>
    </xf>
    <xf numFmtId="0" fontId="49" fillId="0" borderId="18" xfId="0" applyFont="1" applyBorder="1" applyAlignment="1">
      <alignment vertical="center"/>
    </xf>
    <xf numFmtId="0" fontId="48" fillId="0" borderId="18" xfId="0" applyFont="1" applyBorder="1" applyAlignment="1">
      <alignment horizontal="right" vertical="center" wrapText="1" shrinkToFit="1"/>
    </xf>
    <xf numFmtId="0" fontId="48" fillId="0" borderId="0" xfId="0" applyFont="1" applyAlignment="1">
      <alignment horizontal="center" vertical="center"/>
    </xf>
    <xf numFmtId="49" fontId="48" fillId="0" borderId="0" xfId="0" applyNumberFormat="1" applyFont="1" applyAlignment="1">
      <alignment vertical="center"/>
    </xf>
    <xf numFmtId="0" fontId="48" fillId="0" borderId="0" xfId="0" applyFont="1" applyAlignment="1">
      <alignment vertical="center"/>
    </xf>
    <xf numFmtId="0" fontId="49" fillId="0" borderId="0" xfId="0" applyFont="1" applyAlignment="1">
      <alignment vertical="center"/>
    </xf>
    <xf numFmtId="0" fontId="48" fillId="0" borderId="0" xfId="0" applyFont="1" applyAlignment="1">
      <alignment horizontal="right" vertical="center" wrapText="1" shrinkToFit="1"/>
    </xf>
    <xf numFmtId="0" fontId="49" fillId="0" borderId="0" xfId="0" applyFont="1" applyAlignment="1">
      <alignment horizontal="center" vertical="center" wrapText="1" shrinkToFit="1"/>
    </xf>
    <xf numFmtId="49" fontId="49" fillId="0" borderId="0" xfId="0" applyNumberFormat="1" applyFont="1" applyAlignment="1">
      <alignment horizontal="left" vertical="justify" wrapText="1" shrinkToFit="1"/>
    </xf>
    <xf numFmtId="0" fontId="50" fillId="0" borderId="0" xfId="0" applyFont="1" applyAlignment="1">
      <alignment vertical="center" wrapText="1" shrinkToFit="1"/>
    </xf>
    <xf numFmtId="0" fontId="49" fillId="0" borderId="0" xfId="0" applyFont="1" applyAlignment="1">
      <alignment vertical="center" wrapText="1" shrinkToFit="1"/>
    </xf>
    <xf numFmtId="4" fontId="49" fillId="0" borderId="0" xfId="0" applyNumberFormat="1" applyFont="1" applyAlignment="1">
      <alignment vertical="center" shrinkToFit="1"/>
    </xf>
    <xf numFmtId="3" fontId="49" fillId="0" borderId="0" xfId="4" applyNumberFormat="1" applyFont="1" applyAlignment="1">
      <alignment vertical="center" wrapText="1" shrinkToFit="1"/>
    </xf>
    <xf numFmtId="0" fontId="51" fillId="0" borderId="0" xfId="4" applyFont="1" applyAlignment="1">
      <alignment vertical="center" wrapText="1" shrinkToFit="1"/>
    </xf>
    <xf numFmtId="0" fontId="49" fillId="0" borderId="0" xfId="4" applyFont="1" applyAlignment="1">
      <alignment vertical="center" wrapText="1" shrinkToFit="1"/>
    </xf>
    <xf numFmtId="0" fontId="49" fillId="0" borderId="0" xfId="4" applyFont="1" applyAlignment="1">
      <alignment vertical="center"/>
    </xf>
    <xf numFmtId="4" fontId="49" fillId="0" borderId="0" xfId="4" applyNumberFormat="1" applyFont="1" applyAlignment="1">
      <alignment vertical="center" shrinkToFit="1"/>
    </xf>
    <xf numFmtId="0" fontId="15" fillId="0" borderId="0" xfId="4"/>
    <xf numFmtId="3" fontId="49" fillId="0" borderId="19" xfId="4" applyNumberFormat="1" applyFont="1" applyBorder="1" applyAlignment="1">
      <alignment vertical="center" wrapText="1" shrinkToFit="1"/>
    </xf>
    <xf numFmtId="0" fontId="51" fillId="0" borderId="19" xfId="4" applyFont="1" applyBorder="1" applyAlignment="1">
      <alignment vertical="center" wrapText="1" shrinkToFit="1"/>
    </xf>
    <xf numFmtId="0" fontId="49" fillId="0" borderId="19" xfId="4" applyFont="1" applyBorder="1" applyAlignment="1">
      <alignment vertical="center" wrapText="1" shrinkToFit="1"/>
    </xf>
    <xf numFmtId="0" fontId="49" fillId="0" borderId="19" xfId="4" applyFont="1" applyBorder="1" applyAlignment="1">
      <alignment vertical="center"/>
    </xf>
    <xf numFmtId="4" fontId="49" fillId="0" borderId="19" xfId="4" applyNumberFormat="1" applyFont="1" applyBorder="1" applyAlignment="1">
      <alignment vertical="center" shrinkToFit="1"/>
    </xf>
    <xf numFmtId="0" fontId="15" fillId="0" borderId="19" xfId="4" applyBorder="1"/>
    <xf numFmtId="49" fontId="49" fillId="0" borderId="0" xfId="4" applyNumberFormat="1" applyFont="1" applyAlignment="1">
      <alignment horizontal="left" vertical="justify" wrapText="1" shrinkToFit="1"/>
    </xf>
    <xf numFmtId="172" fontId="49" fillId="0" borderId="0" xfId="4" applyNumberFormat="1" applyFont="1" applyAlignment="1">
      <alignment vertical="center" shrinkToFit="1"/>
    </xf>
    <xf numFmtId="4" fontId="51" fillId="0" borderId="0" xfId="4" applyNumberFormat="1" applyFont="1" applyAlignment="1">
      <alignment vertical="center" shrinkToFit="1"/>
    </xf>
    <xf numFmtId="49" fontId="51" fillId="0" borderId="0" xfId="4" applyNumberFormat="1" applyFont="1" applyAlignment="1">
      <alignment vertical="center" wrapText="1" shrinkToFit="1"/>
    </xf>
    <xf numFmtId="172" fontId="51" fillId="0" borderId="0" xfId="4" applyNumberFormat="1" applyFont="1" applyAlignment="1">
      <alignment vertical="center" shrinkToFit="1"/>
    </xf>
    <xf numFmtId="4" fontId="31" fillId="0" borderId="0" xfId="4" applyNumberFormat="1" applyFont="1" applyAlignment="1">
      <alignment vertical="center" shrinkToFit="1"/>
    </xf>
    <xf numFmtId="0" fontId="50" fillId="0" borderId="0" xfId="4" applyFont="1"/>
    <xf numFmtId="0" fontId="49" fillId="0" borderId="0" xfId="4" applyFont="1" applyAlignment="1">
      <alignment horizontal="center" vertical="center" wrapText="1" shrinkToFit="1"/>
    </xf>
    <xf numFmtId="3" fontId="51" fillId="0" borderId="0" xfId="4" applyNumberFormat="1" applyFont="1" applyAlignment="1">
      <alignment vertical="center" wrapText="1" shrinkToFit="1"/>
    </xf>
    <xf numFmtId="0" fontId="50" fillId="0" borderId="0" xfId="4" applyFont="1" applyAlignment="1">
      <alignment vertical="center" wrapText="1" shrinkToFit="1"/>
    </xf>
    <xf numFmtId="4" fontId="15" fillId="0" borderId="0" xfId="4" applyNumberFormat="1"/>
    <xf numFmtId="4" fontId="49" fillId="0" borderId="0" xfId="4" applyNumberFormat="1" applyFont="1" applyAlignment="1">
      <alignment vertical="center"/>
    </xf>
    <xf numFmtId="2" fontId="52" fillId="0" borderId="0" xfId="4" applyNumberFormat="1" applyFont="1" applyAlignment="1">
      <alignment horizontal="center" vertical="center" wrapText="1" shrinkToFit="1"/>
    </xf>
    <xf numFmtId="0" fontId="49" fillId="0" borderId="20" xfId="0" applyFont="1" applyBorder="1" applyAlignment="1">
      <alignment vertical="center" wrapText="1" shrinkToFit="1"/>
    </xf>
    <xf numFmtId="0" fontId="15" fillId="0" borderId="0" xfId="0" applyFont="1" applyAlignment="1">
      <alignment vertical="center"/>
    </xf>
    <xf numFmtId="2" fontId="52" fillId="0" borderId="0" xfId="4" applyNumberFormat="1" applyFont="1" applyAlignment="1" applyProtection="1">
      <alignment horizontal="center" vertical="center" wrapText="1" shrinkToFit="1"/>
    </xf>
    <xf numFmtId="0" fontId="49" fillId="0" borderId="21" xfId="0" applyFont="1" applyBorder="1" applyAlignment="1">
      <alignment vertical="center" wrapText="1" shrinkToFit="1"/>
    </xf>
    <xf numFmtId="4" fontId="49" fillId="0" borderId="0" xfId="4" applyNumberFormat="1" applyFont="1" applyAlignment="1" applyProtection="1">
      <alignment vertical="center" shrinkToFit="1"/>
    </xf>
    <xf numFmtId="0" fontId="53" fillId="0" borderId="21" xfId="0" applyFont="1" applyBorder="1" applyAlignment="1">
      <alignment vertical="center" wrapText="1" shrinkToFit="1"/>
    </xf>
    <xf numFmtId="0" fontId="49" fillId="0" borderId="0" xfId="4" applyFont="1" applyAlignment="1" applyProtection="1">
      <alignment vertical="center"/>
    </xf>
    <xf numFmtId="0" fontId="15" fillId="0" borderId="0" xfId="4" applyProtection="1"/>
    <xf numFmtId="2" fontId="52" fillId="0" borderId="0" xfId="0" applyNumberFormat="1" applyFont="1" applyAlignment="1">
      <alignment horizontal="center" vertical="center" wrapText="1" shrinkToFit="1"/>
    </xf>
    <xf numFmtId="0" fontId="53" fillId="0" borderId="21" xfId="5" applyFont="1" applyBorder="1" applyAlignment="1">
      <alignment vertical="center" wrapText="1" shrinkToFit="1"/>
    </xf>
    <xf numFmtId="0" fontId="49" fillId="0" borderId="0" xfId="5" applyFont="1" applyAlignment="1">
      <alignment vertical="center" wrapText="1" shrinkToFit="1"/>
    </xf>
    <xf numFmtId="0" fontId="49" fillId="0" borderId="21" xfId="5" applyFont="1" applyBorder="1" applyAlignment="1">
      <alignment vertical="center" wrapText="1" shrinkToFit="1"/>
    </xf>
    <xf numFmtId="0" fontId="49" fillId="0" borderId="22" xfId="0" applyFont="1" applyBorder="1" applyAlignment="1">
      <alignment vertical="center" wrapText="1" shrinkToFit="1"/>
    </xf>
    <xf numFmtId="4" fontId="49" fillId="0" borderId="0" xfId="5" applyNumberFormat="1" applyFont="1" applyAlignment="1">
      <alignment vertical="center" shrinkToFit="1"/>
    </xf>
    <xf numFmtId="2" fontId="49" fillId="0" borderId="0" xfId="4" applyNumberFormat="1" applyFont="1" applyAlignment="1">
      <alignment vertical="center"/>
    </xf>
    <xf numFmtId="0" fontId="53" fillId="0" borderId="0" xfId="0" applyFont="1" applyAlignment="1">
      <alignment vertical="center" wrapText="1" shrinkToFit="1"/>
    </xf>
    <xf numFmtId="0" fontId="53" fillId="0" borderId="0" xfId="0" applyFont="1" applyAlignment="1">
      <alignment horizontal="center" vertical="center"/>
    </xf>
    <xf numFmtId="0" fontId="53" fillId="0" borderId="0" xfId="5" applyFont="1" applyAlignment="1">
      <alignment vertical="center" wrapText="1" shrinkToFit="1"/>
    </xf>
    <xf numFmtId="0" fontId="47" fillId="0" borderId="0" xfId="0" applyFont="1" applyAlignment="1">
      <alignment vertical="center" wrapText="1" shrinkToFit="1"/>
    </xf>
    <xf numFmtId="2" fontId="49" fillId="0" borderId="0" xfId="0" applyNumberFormat="1" applyFont="1" applyAlignment="1">
      <alignment vertical="center"/>
    </xf>
    <xf numFmtId="49" fontId="49" fillId="0" borderId="0" xfId="4" applyNumberFormat="1" applyFont="1" applyAlignment="1">
      <alignment horizontal="center" vertical="center" wrapText="1" shrinkToFit="1"/>
    </xf>
    <xf numFmtId="49" fontId="49" fillId="0" borderId="0" xfId="0" applyNumberFormat="1" applyFont="1" applyAlignment="1">
      <alignment horizontal="center" vertical="center" wrapText="1" shrinkToFit="1"/>
    </xf>
    <xf numFmtId="0" fontId="49" fillId="0" borderId="0" xfId="0" applyFont="1" applyAlignment="1">
      <alignment horizontal="left" vertical="center" wrapText="1" shrinkToFit="1"/>
    </xf>
    <xf numFmtId="2" fontId="52" fillId="0" borderId="19" xfId="0" applyNumberFormat="1" applyFont="1" applyBorder="1" applyAlignment="1">
      <alignment horizontal="center" vertical="center" wrapText="1" shrinkToFit="1"/>
    </xf>
    <xf numFmtId="0" fontId="49" fillId="0" borderId="19" xfId="0" applyFont="1" applyBorder="1" applyAlignment="1">
      <alignment vertical="center" wrapText="1" shrinkToFit="1"/>
    </xf>
    <xf numFmtId="0" fontId="49" fillId="0" borderId="19" xfId="0" applyFont="1" applyBorder="1" applyAlignment="1">
      <alignment vertical="center"/>
    </xf>
    <xf numFmtId="4" fontId="49" fillId="0" borderId="19" xfId="0" applyNumberFormat="1" applyFont="1" applyBorder="1" applyAlignment="1">
      <alignment vertical="center" shrinkToFit="1"/>
    </xf>
    <xf numFmtId="2" fontId="52" fillId="0" borderId="19" xfId="4" applyNumberFormat="1" applyFont="1" applyBorder="1" applyAlignment="1">
      <alignment horizontal="center" vertical="center" wrapText="1" shrinkToFit="1"/>
    </xf>
    <xf numFmtId="0" fontId="15" fillId="0" borderId="19" xfId="0" applyFont="1" applyBorder="1"/>
    <xf numFmtId="4" fontId="53" fillId="0" borderId="0" xfId="4" applyNumberFormat="1" applyFont="1" applyAlignment="1">
      <alignment vertical="center" shrinkToFit="1"/>
    </xf>
    <xf numFmtId="4" fontId="47" fillId="0" borderId="0" xfId="0" applyNumberFormat="1" applyFont="1" applyAlignment="1">
      <alignment vertical="center" shrinkToFit="1"/>
    </xf>
    <xf numFmtId="1" fontId="49" fillId="0" borderId="0" xfId="0" applyNumberFormat="1" applyFont="1" applyAlignment="1">
      <alignment vertical="center" shrinkToFit="1"/>
    </xf>
    <xf numFmtId="49" fontId="15" fillId="0" borderId="0" xfId="0" applyNumberFormat="1" applyFont="1" applyAlignment="1">
      <alignment horizontal="center" vertical="center" wrapText="1" shrinkToFit="1"/>
    </xf>
    <xf numFmtId="2" fontId="49" fillId="0" borderId="0" xfId="0" applyNumberFormat="1" applyFont="1" applyAlignment="1">
      <alignment horizontal="center" vertical="center" wrapText="1" shrinkToFit="1"/>
    </xf>
    <xf numFmtId="0" fontId="53" fillId="0" borderId="0" xfId="4" applyFont="1" applyAlignment="1">
      <alignment vertical="center" wrapText="1" shrinkToFit="1"/>
    </xf>
    <xf numFmtId="0" fontId="15" fillId="0" borderId="0" xfId="0" applyFont="1" applyAlignment="1">
      <alignment horizontal="center" vertical="center"/>
    </xf>
    <xf numFmtId="49" fontId="49" fillId="0" borderId="0" xfId="5" applyNumberFormat="1" applyFont="1" applyAlignment="1">
      <alignment horizontal="center" vertical="center" wrapText="1" shrinkToFit="1"/>
    </xf>
    <xf numFmtId="0" fontId="50" fillId="0" borderId="0" xfId="5" applyFont="1" applyAlignment="1">
      <alignment vertical="center" wrapText="1" shrinkToFit="1"/>
    </xf>
    <xf numFmtId="0" fontId="49" fillId="0" borderId="0" xfId="5" applyFont="1" applyAlignment="1">
      <alignment vertical="center"/>
    </xf>
    <xf numFmtId="0" fontId="15" fillId="0" borderId="0" xfId="5"/>
    <xf numFmtId="4" fontId="15" fillId="0" borderId="0" xfId="5" applyNumberFormat="1"/>
    <xf numFmtId="4" fontId="49" fillId="0" borderId="0" xfId="5" applyNumberFormat="1" applyFont="1" applyAlignment="1">
      <alignment vertical="center"/>
    </xf>
    <xf numFmtId="0" fontId="49" fillId="0" borderId="19" xfId="5" applyFont="1" applyBorder="1" applyAlignment="1">
      <alignment vertical="center"/>
    </xf>
    <xf numFmtId="4" fontId="51" fillId="0" borderId="0" xfId="0" applyNumberFormat="1" applyFont="1" applyAlignment="1">
      <alignment vertical="center" shrinkToFit="1"/>
    </xf>
    <xf numFmtId="1" fontId="15" fillId="0" borderId="0" xfId="0" applyNumberFormat="1" applyFont="1"/>
    <xf numFmtId="49" fontId="0" fillId="0" borderId="0" xfId="0" applyNumberFormat="1"/>
    <xf numFmtId="0" fontId="0" fillId="0" borderId="0" xfId="0" applyAlignment="1">
      <alignment horizontal="left"/>
    </xf>
    <xf numFmtId="0" fontId="0" fillId="4" borderId="0" xfId="0" applyFill="1"/>
    <xf numFmtId="0" fontId="0" fillId="0" borderId="23" xfId="0" applyBorder="1" applyAlignment="1">
      <alignment horizontal="left" vertical="top"/>
    </xf>
    <xf numFmtId="0" fontId="0" fillId="0" borderId="23" xfId="0" applyBorder="1" applyAlignment="1">
      <alignment horizontal="center" vertical="center"/>
    </xf>
    <xf numFmtId="49" fontId="55" fillId="0" borderId="23" xfId="0" applyNumberFormat="1" applyFont="1" applyBorder="1" applyAlignment="1">
      <alignment horizontal="center" vertical="center"/>
    </xf>
    <xf numFmtId="0" fontId="56" fillId="0" borderId="23" xfId="0" applyFont="1" applyBorder="1" applyAlignment="1">
      <alignment vertical="top" wrapText="1" shrinkToFit="1"/>
    </xf>
    <xf numFmtId="0" fontId="57" fillId="0" borderId="23" xfId="0" applyFont="1" applyBorder="1" applyAlignment="1">
      <alignment horizontal="center" vertical="center" wrapText="1" shrinkToFit="1"/>
    </xf>
    <xf numFmtId="173" fontId="0" fillId="0" borderId="23" xfId="0" applyNumberFormat="1" applyBorder="1" applyAlignment="1">
      <alignment horizontal="center" vertical="center"/>
    </xf>
    <xf numFmtId="2" fontId="0" fillId="0" borderId="23" xfId="0" applyNumberFormat="1" applyBorder="1" applyAlignment="1">
      <alignment horizontal="right" vertical="center"/>
    </xf>
    <xf numFmtId="0" fontId="0" fillId="0" borderId="23" xfId="0" applyBorder="1" applyAlignment="1">
      <alignment horizontal="left"/>
    </xf>
    <xf numFmtId="0" fontId="0" fillId="0" borderId="23" xfId="0" applyBorder="1"/>
    <xf numFmtId="49" fontId="55" fillId="0" borderId="20" xfId="0" applyNumberFormat="1" applyFont="1" applyBorder="1" applyAlignment="1">
      <alignment horizontal="center" vertical="center"/>
    </xf>
    <xf numFmtId="0" fontId="0" fillId="0" borderId="23" xfId="0" applyBorder="1" applyAlignment="1">
      <alignment vertical="top" wrapText="1"/>
    </xf>
    <xf numFmtId="0" fontId="0" fillId="0" borderId="23" xfId="0" applyBorder="1" applyAlignment="1">
      <alignment horizontal="center" vertical="center" wrapText="1"/>
    </xf>
    <xf numFmtId="49" fontId="55" fillId="0" borderId="23" xfId="0" applyNumberFormat="1" applyFont="1" applyBorder="1" applyAlignment="1">
      <alignment horizontal="center" vertical="center" wrapText="1"/>
    </xf>
    <xf numFmtId="0" fontId="0" fillId="0" borderId="23" xfId="0" applyBorder="1" applyAlignment="1">
      <alignment wrapText="1"/>
    </xf>
    <xf numFmtId="0" fontId="0" fillId="0" borderId="0" xfId="0" applyAlignment="1">
      <alignment horizontal="left" vertical="top"/>
    </xf>
    <xf numFmtId="173" fontId="0" fillId="0" borderId="0" xfId="0" applyNumberFormat="1" applyAlignment="1">
      <alignment horizontal="center" vertical="center"/>
    </xf>
    <xf numFmtId="2" fontId="0" fillId="0" borderId="0" xfId="0" applyNumberFormat="1" applyAlignment="1">
      <alignment horizontal="right" vertical="center"/>
    </xf>
    <xf numFmtId="0" fontId="0" fillId="0" borderId="23" xfId="0" applyBorder="1" applyAlignment="1">
      <alignment horizontal="left" vertical="center"/>
    </xf>
    <xf numFmtId="0" fontId="56" fillId="0" borderId="23" xfId="0" applyFont="1" applyBorder="1" applyAlignment="1">
      <alignment vertical="top" wrapText="1"/>
    </xf>
    <xf numFmtId="2" fontId="0" fillId="4" borderId="23" xfId="0" applyNumberFormat="1" applyFill="1" applyBorder="1" applyAlignment="1">
      <alignment horizontal="right" vertical="center"/>
    </xf>
    <xf numFmtId="16" fontId="59" fillId="5" borderId="24" xfId="0" applyNumberFormat="1" applyFont="1" applyFill="1" applyBorder="1" applyAlignment="1">
      <alignment horizontal="center" vertical="center" wrapText="1"/>
    </xf>
    <xf numFmtId="0" fontId="59" fillId="5" borderId="25" xfId="0" applyFont="1" applyFill="1" applyBorder="1" applyAlignment="1">
      <alignment horizontal="center" vertical="center" wrapText="1"/>
    </xf>
    <xf numFmtId="0" fontId="59" fillId="5" borderId="26" xfId="0" applyFont="1" applyFill="1" applyBorder="1" applyAlignment="1">
      <alignment horizontal="center" vertical="center" wrapText="1"/>
    </xf>
    <xf numFmtId="49" fontId="55" fillId="4" borderId="23" xfId="0" applyNumberFormat="1" applyFont="1" applyFill="1" applyBorder="1" applyAlignment="1">
      <alignment horizontal="center" vertical="center"/>
    </xf>
    <xf numFmtId="16" fontId="0" fillId="0" borderId="23" xfId="0" applyNumberFormat="1" applyBorder="1" applyAlignment="1">
      <alignment vertical="top" wrapText="1"/>
    </xf>
    <xf numFmtId="0" fontId="0" fillId="4" borderId="0" xfId="0" applyFill="1" applyAlignment="1">
      <alignment horizontal="left"/>
    </xf>
    <xf numFmtId="0" fontId="60" fillId="0" borderId="0" xfId="0" applyFont="1"/>
    <xf numFmtId="0" fontId="17" fillId="0" borderId="0" xfId="0" applyFont="1" applyAlignment="1">
      <alignment horizontal="center" vertical="top"/>
    </xf>
    <xf numFmtId="1" fontId="60" fillId="0" borderId="0" xfId="0" applyNumberFormat="1" applyFont="1"/>
    <xf numFmtId="49" fontId="60" fillId="0" borderId="0" xfId="0" applyNumberFormat="1" applyFont="1"/>
    <xf numFmtId="174" fontId="60" fillId="0" borderId="0" xfId="0" applyNumberFormat="1" applyFont="1"/>
    <xf numFmtId="175" fontId="60" fillId="0" borderId="0" xfId="0" applyNumberFormat="1" applyFont="1"/>
    <xf numFmtId="176" fontId="60" fillId="0" borderId="0" xfId="0" applyNumberFormat="1" applyFont="1"/>
    <xf numFmtId="0" fontId="61" fillId="0" borderId="0" xfId="0" applyFont="1"/>
    <xf numFmtId="0" fontId="60" fillId="0" borderId="0" xfId="0" applyFont="1" applyAlignment="1">
      <alignment horizontal="center"/>
    </xf>
    <xf numFmtId="0" fontId="62" fillId="0" borderId="0" xfId="0" applyFont="1"/>
    <xf numFmtId="1" fontId="62" fillId="0" borderId="0" xfId="0" applyNumberFormat="1" applyFont="1"/>
    <xf numFmtId="49" fontId="63" fillId="0" borderId="0" xfId="0" applyNumberFormat="1" applyFont="1"/>
    <xf numFmtId="174" fontId="63" fillId="0" borderId="0" xfId="0" applyNumberFormat="1" applyFont="1"/>
    <xf numFmtId="176" fontId="63" fillId="0" borderId="0" xfId="0" applyNumberFormat="1" applyFont="1"/>
    <xf numFmtId="0" fontId="63" fillId="0" borderId="0" xfId="0" applyFont="1"/>
    <xf numFmtId="0" fontId="64" fillId="0" borderId="27" xfId="0" applyFont="1" applyBorder="1" applyAlignment="1">
      <alignment horizontal="center"/>
    </xf>
    <xf numFmtId="1" fontId="64" fillId="0" borderId="28" xfId="0" applyNumberFormat="1" applyFont="1" applyBorder="1" applyAlignment="1">
      <alignment horizontal="center"/>
    </xf>
    <xf numFmtId="49" fontId="64" fillId="0" borderId="28" xfId="0" applyNumberFormat="1" applyFont="1" applyBorder="1" applyAlignment="1">
      <alignment horizontal="center"/>
    </xf>
    <xf numFmtId="174" fontId="64" fillId="0" borderId="28" xfId="0" applyNumberFormat="1" applyFont="1" applyBorder="1" applyAlignment="1">
      <alignment horizontal="center"/>
    </xf>
    <xf numFmtId="175" fontId="64" fillId="0" borderId="28" xfId="0" applyNumberFormat="1" applyFont="1" applyBorder="1" applyAlignment="1">
      <alignment horizontal="center"/>
    </xf>
    <xf numFmtId="176" fontId="64" fillId="0" borderId="28" xfId="0" applyNumberFormat="1" applyFont="1" applyBorder="1" applyAlignment="1">
      <alignment horizontal="center"/>
    </xf>
    <xf numFmtId="0" fontId="65" fillId="0" borderId="0" xfId="0" applyFont="1" applyAlignment="1">
      <alignment horizontal="right" vertical="top"/>
    </xf>
    <xf numFmtId="1" fontId="65" fillId="0" borderId="0" xfId="0" applyNumberFormat="1" applyFont="1" applyAlignment="1">
      <alignment horizontal="right" vertical="top"/>
    </xf>
    <xf numFmtId="1" fontId="65" fillId="0" borderId="0" xfId="0" applyNumberFormat="1" applyFont="1"/>
    <xf numFmtId="49" fontId="65" fillId="0" borderId="0" xfId="0" applyNumberFormat="1" applyFont="1"/>
    <xf numFmtId="49" fontId="65" fillId="0" borderId="0" xfId="0" applyNumberFormat="1" applyFont="1" applyAlignment="1">
      <alignment horizontal="left" vertical="top" wrapText="1"/>
    </xf>
    <xf numFmtId="174" fontId="65" fillId="0" borderId="0" xfId="0" applyNumberFormat="1" applyFont="1"/>
    <xf numFmtId="175" fontId="65" fillId="0" borderId="0" xfId="0" applyNumberFormat="1" applyFont="1"/>
    <xf numFmtId="176" fontId="65" fillId="0" borderId="0" xfId="0" applyNumberFormat="1" applyFont="1" applyAlignment="1">
      <alignment horizontal="right" vertical="top"/>
    </xf>
    <xf numFmtId="174" fontId="65" fillId="0" borderId="0" xfId="0" applyNumberFormat="1" applyFont="1" applyAlignment="1">
      <alignment horizontal="right" vertical="top"/>
    </xf>
    <xf numFmtId="176" fontId="65" fillId="0" borderId="0" xfId="0" applyNumberFormat="1" applyFont="1"/>
    <xf numFmtId="0" fontId="66" fillId="0" borderId="0" xfId="0" applyFont="1" applyAlignment="1">
      <alignment horizontal="right" vertical="top"/>
    </xf>
    <xf numFmtId="1" fontId="66" fillId="0" borderId="0" xfId="0" applyNumberFormat="1" applyFont="1" applyAlignment="1">
      <alignment horizontal="right" vertical="top"/>
    </xf>
    <xf numFmtId="1" fontId="66" fillId="0" borderId="0" xfId="0" applyNumberFormat="1" applyFont="1"/>
    <xf numFmtId="49" fontId="66" fillId="0" borderId="0" xfId="0" applyNumberFormat="1" applyFont="1"/>
    <xf numFmtId="49" fontId="66" fillId="0" borderId="0" xfId="0" applyNumberFormat="1" applyFont="1" applyAlignment="1">
      <alignment horizontal="left" vertical="top" wrapText="1"/>
    </xf>
    <xf numFmtId="174" fontId="66" fillId="0" borderId="0" xfId="0" applyNumberFormat="1" applyFont="1"/>
    <xf numFmtId="175" fontId="66" fillId="0" borderId="0" xfId="0" applyNumberFormat="1" applyFont="1"/>
    <xf numFmtId="176" fontId="66" fillId="0" borderId="0" xfId="0" applyNumberFormat="1" applyFont="1" applyAlignment="1">
      <alignment horizontal="right" vertical="top"/>
    </xf>
    <xf numFmtId="174" fontId="66" fillId="0" borderId="0" xfId="0" applyNumberFormat="1" applyFont="1" applyAlignment="1">
      <alignment horizontal="right" vertical="top"/>
    </xf>
    <xf numFmtId="176" fontId="66" fillId="0" borderId="0" xfId="0" applyNumberFormat="1" applyFont="1"/>
    <xf numFmtId="0" fontId="64" fillId="0" borderId="0" xfId="0" applyFont="1" applyAlignment="1">
      <alignment horizontal="right" vertical="top"/>
    </xf>
    <xf numFmtId="1" fontId="64" fillId="0" borderId="0" xfId="0" applyNumberFormat="1" applyFont="1" applyAlignment="1">
      <alignment horizontal="right" vertical="top"/>
    </xf>
    <xf numFmtId="1" fontId="64" fillId="0" borderId="0" xfId="0" applyNumberFormat="1" applyFont="1"/>
    <xf numFmtId="49" fontId="64" fillId="0" borderId="0" xfId="0" applyNumberFormat="1" applyFont="1"/>
    <xf numFmtId="49" fontId="64" fillId="0" borderId="0" xfId="0" applyNumberFormat="1" applyFont="1" applyAlignment="1">
      <alignment horizontal="left" vertical="top" wrapText="1"/>
    </xf>
    <xf numFmtId="174" fontId="64" fillId="0" borderId="0" xfId="0" applyNumberFormat="1" applyFont="1"/>
    <xf numFmtId="175" fontId="64" fillId="0" borderId="0" xfId="0" applyNumberFormat="1" applyFont="1"/>
    <xf numFmtId="176" fontId="64" fillId="0" borderId="0" xfId="0" applyNumberFormat="1" applyFont="1" applyAlignment="1">
      <alignment horizontal="right" vertical="top"/>
    </xf>
    <xf numFmtId="174" fontId="64" fillId="0" borderId="0" xfId="0" applyNumberFormat="1" applyFont="1" applyAlignment="1">
      <alignment horizontal="right" vertical="top"/>
    </xf>
    <xf numFmtId="176" fontId="64" fillId="0" borderId="0" xfId="0" applyNumberFormat="1" applyFont="1"/>
    <xf numFmtId="0" fontId="67" fillId="0" borderId="0" xfId="0" applyFont="1"/>
    <xf numFmtId="1" fontId="67" fillId="0" borderId="0" xfId="0" applyNumberFormat="1" applyFont="1" applyAlignment="1">
      <alignment horizontal="right" vertical="top"/>
    </xf>
    <xf numFmtId="1" fontId="67" fillId="0" borderId="29" xfId="0" applyNumberFormat="1" applyFont="1" applyBorder="1" applyAlignment="1">
      <alignment horizontal="center" vertical="top"/>
    </xf>
    <xf numFmtId="49" fontId="67" fillId="0" borderId="30" xfId="0" applyNumberFormat="1" applyFont="1" applyBorder="1" applyAlignment="1">
      <alignment horizontal="center" vertical="top"/>
    </xf>
    <xf numFmtId="49" fontId="67" fillId="0" borderId="30" xfId="0" applyNumberFormat="1" applyFont="1" applyBorder="1" applyAlignment="1">
      <alignment horizontal="right" vertical="top"/>
    </xf>
    <xf numFmtId="49" fontId="67" fillId="0" borderId="30" xfId="0" applyNumberFormat="1" applyFont="1" applyBorder="1" applyAlignment="1">
      <alignment horizontal="left" vertical="top" wrapText="1"/>
    </xf>
    <xf numFmtId="174" fontId="67" fillId="0" borderId="30" xfId="0" applyNumberFormat="1" applyFont="1" applyBorder="1" applyAlignment="1">
      <alignment horizontal="right" vertical="top"/>
    </xf>
    <xf numFmtId="175" fontId="67" fillId="0" borderId="30" xfId="0" applyNumberFormat="1" applyFont="1" applyBorder="1" applyAlignment="1">
      <alignment horizontal="right" vertical="top"/>
    </xf>
    <xf numFmtId="176" fontId="67" fillId="0" borderId="30" xfId="0" applyNumberFormat="1" applyFont="1" applyBorder="1" applyAlignment="1">
      <alignment horizontal="right" vertical="top"/>
    </xf>
    <xf numFmtId="0" fontId="68" fillId="0" borderId="0" xfId="0" applyFont="1"/>
    <xf numFmtId="1" fontId="68" fillId="0" borderId="0" xfId="0" applyNumberFormat="1" applyFont="1" applyAlignment="1">
      <alignment horizontal="right" vertical="top"/>
    </xf>
    <xf numFmtId="49" fontId="68" fillId="0" borderId="0" xfId="0" applyNumberFormat="1" applyFont="1" applyAlignment="1">
      <alignment horizontal="center" vertical="top"/>
    </xf>
    <xf numFmtId="49" fontId="68" fillId="0" borderId="0" xfId="0" applyNumberFormat="1" applyFont="1" applyAlignment="1">
      <alignment horizontal="right" vertical="top"/>
    </xf>
    <xf numFmtId="49" fontId="68" fillId="0" borderId="0" xfId="0" applyNumberFormat="1" applyFont="1" applyAlignment="1">
      <alignment horizontal="left" vertical="top" wrapText="1"/>
    </xf>
    <xf numFmtId="174" fontId="68" fillId="0" borderId="0" xfId="0" applyNumberFormat="1" applyFont="1" applyAlignment="1">
      <alignment horizontal="right" vertical="top"/>
    </xf>
    <xf numFmtId="175" fontId="68" fillId="0" borderId="0" xfId="0" applyNumberFormat="1" applyFont="1" applyAlignment="1">
      <alignment horizontal="right" vertical="top"/>
    </xf>
    <xf numFmtId="176" fontId="68" fillId="0" borderId="0" xfId="0" applyNumberFormat="1" applyFont="1" applyAlignment="1">
      <alignment horizontal="right" vertical="top"/>
    </xf>
    <xf numFmtId="1" fontId="61" fillId="0" borderId="0" xfId="0" applyNumberFormat="1" applyFont="1" applyAlignment="1">
      <alignment horizontal="right" vertical="top"/>
    </xf>
    <xf numFmtId="1" fontId="60" fillId="0" borderId="0" xfId="0" applyNumberFormat="1" applyFont="1" applyAlignment="1">
      <alignment horizontal="right" vertical="top"/>
    </xf>
    <xf numFmtId="49" fontId="60" fillId="0" borderId="0" xfId="0" applyNumberFormat="1" applyFont="1" applyAlignment="1">
      <alignment horizontal="center" vertical="top"/>
    </xf>
    <xf numFmtId="49" fontId="60" fillId="0" borderId="0" xfId="0" applyNumberFormat="1" applyFont="1" applyAlignment="1">
      <alignment horizontal="left" vertical="top"/>
    </xf>
    <xf numFmtId="49" fontId="63" fillId="0" borderId="0" xfId="0" applyNumberFormat="1" applyFont="1" applyAlignment="1">
      <alignment horizontal="left" vertical="top"/>
    </xf>
    <xf numFmtId="174" fontId="62" fillId="0" borderId="0" xfId="0" applyNumberFormat="1" applyFont="1" applyAlignment="1">
      <alignment horizontal="right" vertical="top"/>
    </xf>
    <xf numFmtId="175" fontId="60" fillId="0" borderId="0" xfId="0" applyNumberFormat="1" applyFont="1" applyAlignment="1">
      <alignment horizontal="right" vertical="top"/>
    </xf>
    <xf numFmtId="176" fontId="60" fillId="0" borderId="0" xfId="0" applyNumberFormat="1" applyFont="1" applyAlignment="1">
      <alignment horizontal="right" vertical="top"/>
    </xf>
    <xf numFmtId="174" fontId="60" fillId="0" borderId="0" xfId="0" applyNumberFormat="1" applyFont="1" applyAlignment="1">
      <alignment horizontal="right" vertical="top"/>
    </xf>
    <xf numFmtId="0" fontId="71" fillId="0" borderId="0" xfId="0" applyFont="1"/>
    <xf numFmtId="1" fontId="71" fillId="0" borderId="0" xfId="0" applyNumberFormat="1" applyFont="1" applyAlignment="1">
      <alignment horizontal="right" vertical="top"/>
    </xf>
    <xf numFmtId="49" fontId="71" fillId="0" borderId="0" xfId="0" applyNumberFormat="1" applyFont="1" applyAlignment="1">
      <alignment horizontal="center" vertical="top"/>
    </xf>
    <xf numFmtId="49" fontId="71" fillId="0" borderId="0" xfId="0" applyNumberFormat="1" applyFont="1" applyAlignment="1">
      <alignment horizontal="right" vertical="top"/>
    </xf>
    <xf numFmtId="179" fontId="71" fillId="0" borderId="0" xfId="0" applyNumberFormat="1" applyFont="1" applyAlignment="1">
      <alignment horizontal="left" vertical="top" wrapText="1"/>
    </xf>
    <xf numFmtId="164" fontId="71" fillId="0" borderId="0" xfId="0" applyNumberFormat="1" applyFont="1" applyAlignment="1">
      <alignment horizontal="right" vertical="top"/>
    </xf>
    <xf numFmtId="165" fontId="71" fillId="0" borderId="0" xfId="0" applyNumberFormat="1" applyFont="1" applyAlignment="1">
      <alignment horizontal="right" vertical="top"/>
    </xf>
    <xf numFmtId="166" fontId="71" fillId="0" borderId="0" xfId="0" applyNumberFormat="1" applyFont="1" applyAlignment="1">
      <alignment horizontal="right" vertical="top"/>
    </xf>
    <xf numFmtId="0" fontId="13" fillId="0" borderId="0" xfId="1" applyFont="1" applyAlignment="1">
      <alignment horizontal="center" vertical="center" wrapText="1"/>
    </xf>
    <xf numFmtId="0" fontId="14" fillId="0" borderId="0" xfId="0" applyFont="1" applyAlignment="1">
      <alignment wrapText="1"/>
    </xf>
    <xf numFmtId="0" fontId="31" fillId="0" borderId="0" xfId="3" applyFont="1" applyAlignment="1">
      <alignment horizontal="left" vertical="top" wrapText="1"/>
    </xf>
    <xf numFmtId="0" fontId="0" fillId="0" borderId="0" xfId="0" applyAlignment="1">
      <alignment wrapText="1"/>
    </xf>
    <xf numFmtId="49" fontId="31" fillId="0" borderId="0" xfId="0" applyNumberFormat="1" applyFont="1" applyAlignment="1">
      <alignment horizontal="left" vertical="center" wrapText="1"/>
    </xf>
    <xf numFmtId="0" fontId="18" fillId="0" borderId="0" xfId="0" applyFont="1" applyAlignment="1">
      <alignment wrapText="1"/>
    </xf>
    <xf numFmtId="49" fontId="47" fillId="0" borderId="0" xfId="0" applyNumberFormat="1" applyFont="1" applyAlignment="1">
      <alignment horizontal="left" vertical="center" wrapText="1"/>
    </xf>
    <xf numFmtId="0" fontId="15" fillId="0" borderId="0" xfId="0" applyFont="1" applyAlignment="1">
      <alignment horizontal="center" shrinkToFit="1"/>
    </xf>
    <xf numFmtId="0" fontId="15" fillId="0" borderId="0" xfId="0" applyFont="1" applyAlignment="1">
      <alignment horizontal="center"/>
    </xf>
  </cellXfs>
  <cellStyles count="8">
    <cellStyle name="Normální" xfId="0" builtinId="0"/>
    <cellStyle name="normální 2" xfId="4" xr:uid="{27D4BF54-3EFC-455F-9601-D7840B5CCCA1}"/>
    <cellStyle name="Normální 2 2" xfId="6" xr:uid="{D4603A00-9989-475C-BFEA-67371579124F}"/>
    <cellStyle name="Normální 2 3" xfId="7" xr:uid="{7683AF0C-21D3-4405-B835-3AD990500994}"/>
    <cellStyle name="normální 4" xfId="1" xr:uid="{16EA9423-12D2-477D-B5A0-8BB21AE07A23}"/>
    <cellStyle name="normální 8" xfId="2" xr:uid="{D04BA033-6169-4CB8-BE82-19446FB4F783}"/>
    <cellStyle name="normální_Brno_Spitalka" xfId="3" xr:uid="{6F90176F-0FFE-4A7C-84BC-19FD65A41AE3}"/>
    <cellStyle name="Styl 1" xfId="5" xr:uid="{07B572C9-C95B-48B6-8E93-25EFCE986A86}"/>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s>
</file>

<file path=xl/theme/theme1.xml><?xml version="1.0" encoding="utf-8"?>
<a:theme xmlns:a="http://schemas.openxmlformats.org/drawingml/2006/main" name="Motiv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4AA6C5-0D6C-48A5-8EB8-F208A9D5A719}">
  <sheetPr>
    <pageSetUpPr fitToPage="1"/>
  </sheetPr>
  <dimension ref="A1:K52"/>
  <sheetViews>
    <sheetView tabSelected="1" topLeftCell="A10" workbookViewId="0">
      <selection activeCell="N35" sqref="N35"/>
    </sheetView>
  </sheetViews>
  <sheetFormatPr defaultRowHeight="15" x14ac:dyDescent="0.25"/>
  <cols>
    <col min="1" max="1" width="12.7109375" customWidth="1"/>
    <col min="7" max="7" width="9" customWidth="1"/>
    <col min="8" max="8" width="1.7109375" customWidth="1"/>
    <col min="9" max="9" width="21.140625" customWidth="1"/>
    <col min="10" max="11" width="19.28515625" customWidth="1"/>
    <col min="257" max="257" width="12.7109375" customWidth="1"/>
    <col min="263" max="263" width="9" customWidth="1"/>
    <col min="264" max="264" width="1.7109375" customWidth="1"/>
    <col min="265" max="265" width="21.140625" customWidth="1"/>
    <col min="266" max="267" width="19.28515625" customWidth="1"/>
    <col min="513" max="513" width="12.7109375" customWidth="1"/>
    <col min="519" max="519" width="9" customWidth="1"/>
    <col min="520" max="520" width="1.7109375" customWidth="1"/>
    <col min="521" max="521" width="21.140625" customWidth="1"/>
    <col min="522" max="523" width="19.28515625" customWidth="1"/>
    <col min="769" max="769" width="12.7109375" customWidth="1"/>
    <col min="775" max="775" width="9" customWidth="1"/>
    <col min="776" max="776" width="1.7109375" customWidth="1"/>
    <col min="777" max="777" width="21.140625" customWidth="1"/>
    <col min="778" max="779" width="19.28515625" customWidth="1"/>
    <col min="1025" max="1025" width="12.7109375" customWidth="1"/>
    <col min="1031" max="1031" width="9" customWidth="1"/>
    <col min="1032" max="1032" width="1.7109375" customWidth="1"/>
    <col min="1033" max="1033" width="21.140625" customWidth="1"/>
    <col min="1034" max="1035" width="19.28515625" customWidth="1"/>
    <col min="1281" max="1281" width="12.7109375" customWidth="1"/>
    <col min="1287" max="1287" width="9" customWidth="1"/>
    <col min="1288" max="1288" width="1.7109375" customWidth="1"/>
    <col min="1289" max="1289" width="21.140625" customWidth="1"/>
    <col min="1290" max="1291" width="19.28515625" customWidth="1"/>
    <col min="1537" max="1537" width="12.7109375" customWidth="1"/>
    <col min="1543" max="1543" width="9" customWidth="1"/>
    <col min="1544" max="1544" width="1.7109375" customWidth="1"/>
    <col min="1545" max="1545" width="21.140625" customWidth="1"/>
    <col min="1546" max="1547" width="19.28515625" customWidth="1"/>
    <col min="1793" max="1793" width="12.7109375" customWidth="1"/>
    <col min="1799" max="1799" width="9" customWidth="1"/>
    <col min="1800" max="1800" width="1.7109375" customWidth="1"/>
    <col min="1801" max="1801" width="21.140625" customWidth="1"/>
    <col min="1802" max="1803" width="19.28515625" customWidth="1"/>
    <col min="2049" max="2049" width="12.7109375" customWidth="1"/>
    <col min="2055" max="2055" width="9" customWidth="1"/>
    <col min="2056" max="2056" width="1.7109375" customWidth="1"/>
    <col min="2057" max="2057" width="21.140625" customWidth="1"/>
    <col min="2058" max="2059" width="19.28515625" customWidth="1"/>
    <col min="2305" max="2305" width="12.7109375" customWidth="1"/>
    <col min="2311" max="2311" width="9" customWidth="1"/>
    <col min="2312" max="2312" width="1.7109375" customWidth="1"/>
    <col min="2313" max="2313" width="21.140625" customWidth="1"/>
    <col min="2314" max="2315" width="19.28515625" customWidth="1"/>
    <col min="2561" max="2561" width="12.7109375" customWidth="1"/>
    <col min="2567" max="2567" width="9" customWidth="1"/>
    <col min="2568" max="2568" width="1.7109375" customWidth="1"/>
    <col min="2569" max="2569" width="21.140625" customWidth="1"/>
    <col min="2570" max="2571" width="19.28515625" customWidth="1"/>
    <col min="2817" max="2817" width="12.7109375" customWidth="1"/>
    <col min="2823" max="2823" width="9" customWidth="1"/>
    <col min="2824" max="2824" width="1.7109375" customWidth="1"/>
    <col min="2825" max="2825" width="21.140625" customWidth="1"/>
    <col min="2826" max="2827" width="19.28515625" customWidth="1"/>
    <col min="3073" max="3073" width="12.7109375" customWidth="1"/>
    <col min="3079" max="3079" width="9" customWidth="1"/>
    <col min="3080" max="3080" width="1.7109375" customWidth="1"/>
    <col min="3081" max="3081" width="21.140625" customWidth="1"/>
    <col min="3082" max="3083" width="19.28515625" customWidth="1"/>
    <col min="3329" max="3329" width="12.7109375" customWidth="1"/>
    <col min="3335" max="3335" width="9" customWidth="1"/>
    <col min="3336" max="3336" width="1.7109375" customWidth="1"/>
    <col min="3337" max="3337" width="21.140625" customWidth="1"/>
    <col min="3338" max="3339" width="19.28515625" customWidth="1"/>
    <col min="3585" max="3585" width="12.7109375" customWidth="1"/>
    <col min="3591" max="3591" width="9" customWidth="1"/>
    <col min="3592" max="3592" width="1.7109375" customWidth="1"/>
    <col min="3593" max="3593" width="21.140625" customWidth="1"/>
    <col min="3594" max="3595" width="19.28515625" customWidth="1"/>
    <col min="3841" max="3841" width="12.7109375" customWidth="1"/>
    <col min="3847" max="3847" width="9" customWidth="1"/>
    <col min="3848" max="3848" width="1.7109375" customWidth="1"/>
    <col min="3849" max="3849" width="21.140625" customWidth="1"/>
    <col min="3850" max="3851" width="19.28515625" customWidth="1"/>
    <col min="4097" max="4097" width="12.7109375" customWidth="1"/>
    <col min="4103" max="4103" width="9" customWidth="1"/>
    <col min="4104" max="4104" width="1.7109375" customWidth="1"/>
    <col min="4105" max="4105" width="21.140625" customWidth="1"/>
    <col min="4106" max="4107" width="19.28515625" customWidth="1"/>
    <col min="4353" max="4353" width="12.7109375" customWidth="1"/>
    <col min="4359" max="4359" width="9" customWidth="1"/>
    <col min="4360" max="4360" width="1.7109375" customWidth="1"/>
    <col min="4361" max="4361" width="21.140625" customWidth="1"/>
    <col min="4362" max="4363" width="19.28515625" customWidth="1"/>
    <col min="4609" max="4609" width="12.7109375" customWidth="1"/>
    <col min="4615" max="4615" width="9" customWidth="1"/>
    <col min="4616" max="4616" width="1.7109375" customWidth="1"/>
    <col min="4617" max="4617" width="21.140625" customWidth="1"/>
    <col min="4618" max="4619" width="19.28515625" customWidth="1"/>
    <col min="4865" max="4865" width="12.7109375" customWidth="1"/>
    <col min="4871" max="4871" width="9" customWidth="1"/>
    <col min="4872" max="4872" width="1.7109375" customWidth="1"/>
    <col min="4873" max="4873" width="21.140625" customWidth="1"/>
    <col min="4874" max="4875" width="19.28515625" customWidth="1"/>
    <col min="5121" max="5121" width="12.7109375" customWidth="1"/>
    <col min="5127" max="5127" width="9" customWidth="1"/>
    <col min="5128" max="5128" width="1.7109375" customWidth="1"/>
    <col min="5129" max="5129" width="21.140625" customWidth="1"/>
    <col min="5130" max="5131" width="19.28515625" customWidth="1"/>
    <col min="5377" max="5377" width="12.7109375" customWidth="1"/>
    <col min="5383" max="5383" width="9" customWidth="1"/>
    <col min="5384" max="5384" width="1.7109375" customWidth="1"/>
    <col min="5385" max="5385" width="21.140625" customWidth="1"/>
    <col min="5386" max="5387" width="19.28515625" customWidth="1"/>
    <col min="5633" max="5633" width="12.7109375" customWidth="1"/>
    <col min="5639" max="5639" width="9" customWidth="1"/>
    <col min="5640" max="5640" width="1.7109375" customWidth="1"/>
    <col min="5641" max="5641" width="21.140625" customWidth="1"/>
    <col min="5642" max="5643" width="19.28515625" customWidth="1"/>
    <col min="5889" max="5889" width="12.7109375" customWidth="1"/>
    <col min="5895" max="5895" width="9" customWidth="1"/>
    <col min="5896" max="5896" width="1.7109375" customWidth="1"/>
    <col min="5897" max="5897" width="21.140625" customWidth="1"/>
    <col min="5898" max="5899" width="19.28515625" customWidth="1"/>
    <col min="6145" max="6145" width="12.7109375" customWidth="1"/>
    <col min="6151" max="6151" width="9" customWidth="1"/>
    <col min="6152" max="6152" width="1.7109375" customWidth="1"/>
    <col min="6153" max="6153" width="21.140625" customWidth="1"/>
    <col min="6154" max="6155" width="19.28515625" customWidth="1"/>
    <col min="6401" max="6401" width="12.7109375" customWidth="1"/>
    <col min="6407" max="6407" width="9" customWidth="1"/>
    <col min="6408" max="6408" width="1.7109375" customWidth="1"/>
    <col min="6409" max="6409" width="21.140625" customWidth="1"/>
    <col min="6410" max="6411" width="19.28515625" customWidth="1"/>
    <col min="6657" max="6657" width="12.7109375" customWidth="1"/>
    <col min="6663" max="6663" width="9" customWidth="1"/>
    <col min="6664" max="6664" width="1.7109375" customWidth="1"/>
    <col min="6665" max="6665" width="21.140625" customWidth="1"/>
    <col min="6666" max="6667" width="19.28515625" customWidth="1"/>
    <col min="6913" max="6913" width="12.7109375" customWidth="1"/>
    <col min="6919" max="6919" width="9" customWidth="1"/>
    <col min="6920" max="6920" width="1.7109375" customWidth="1"/>
    <col min="6921" max="6921" width="21.140625" customWidth="1"/>
    <col min="6922" max="6923" width="19.28515625" customWidth="1"/>
    <col min="7169" max="7169" width="12.7109375" customWidth="1"/>
    <col min="7175" max="7175" width="9" customWidth="1"/>
    <col min="7176" max="7176" width="1.7109375" customWidth="1"/>
    <col min="7177" max="7177" width="21.140625" customWidth="1"/>
    <col min="7178" max="7179" width="19.28515625" customWidth="1"/>
    <col min="7425" max="7425" width="12.7109375" customWidth="1"/>
    <col min="7431" max="7431" width="9" customWidth="1"/>
    <col min="7432" max="7432" width="1.7109375" customWidth="1"/>
    <col min="7433" max="7433" width="21.140625" customWidth="1"/>
    <col min="7434" max="7435" width="19.28515625" customWidth="1"/>
    <col min="7681" max="7681" width="12.7109375" customWidth="1"/>
    <col min="7687" max="7687" width="9" customWidth="1"/>
    <col min="7688" max="7688" width="1.7109375" customWidth="1"/>
    <col min="7689" max="7689" width="21.140625" customWidth="1"/>
    <col min="7690" max="7691" width="19.28515625" customWidth="1"/>
    <col min="7937" max="7937" width="12.7109375" customWidth="1"/>
    <col min="7943" max="7943" width="9" customWidth="1"/>
    <col min="7944" max="7944" width="1.7109375" customWidth="1"/>
    <col min="7945" max="7945" width="21.140625" customWidth="1"/>
    <col min="7946" max="7947" width="19.28515625" customWidth="1"/>
    <col min="8193" max="8193" width="12.7109375" customWidth="1"/>
    <col min="8199" max="8199" width="9" customWidth="1"/>
    <col min="8200" max="8200" width="1.7109375" customWidth="1"/>
    <col min="8201" max="8201" width="21.140625" customWidth="1"/>
    <col min="8202" max="8203" width="19.28515625" customWidth="1"/>
    <col min="8449" max="8449" width="12.7109375" customWidth="1"/>
    <col min="8455" max="8455" width="9" customWidth="1"/>
    <col min="8456" max="8456" width="1.7109375" customWidth="1"/>
    <col min="8457" max="8457" width="21.140625" customWidth="1"/>
    <col min="8458" max="8459" width="19.28515625" customWidth="1"/>
    <col min="8705" max="8705" width="12.7109375" customWidth="1"/>
    <col min="8711" max="8711" width="9" customWidth="1"/>
    <col min="8712" max="8712" width="1.7109375" customWidth="1"/>
    <col min="8713" max="8713" width="21.140625" customWidth="1"/>
    <col min="8714" max="8715" width="19.28515625" customWidth="1"/>
    <col min="8961" max="8961" width="12.7109375" customWidth="1"/>
    <col min="8967" max="8967" width="9" customWidth="1"/>
    <col min="8968" max="8968" width="1.7109375" customWidth="1"/>
    <col min="8969" max="8969" width="21.140625" customWidth="1"/>
    <col min="8970" max="8971" width="19.28515625" customWidth="1"/>
    <col min="9217" max="9217" width="12.7109375" customWidth="1"/>
    <col min="9223" max="9223" width="9" customWidth="1"/>
    <col min="9224" max="9224" width="1.7109375" customWidth="1"/>
    <col min="9225" max="9225" width="21.140625" customWidth="1"/>
    <col min="9226" max="9227" width="19.28515625" customWidth="1"/>
    <col min="9473" max="9473" width="12.7109375" customWidth="1"/>
    <col min="9479" max="9479" width="9" customWidth="1"/>
    <col min="9480" max="9480" width="1.7109375" customWidth="1"/>
    <col min="9481" max="9481" width="21.140625" customWidth="1"/>
    <col min="9482" max="9483" width="19.28515625" customWidth="1"/>
    <col min="9729" max="9729" width="12.7109375" customWidth="1"/>
    <col min="9735" max="9735" width="9" customWidth="1"/>
    <col min="9736" max="9736" width="1.7109375" customWidth="1"/>
    <col min="9737" max="9737" width="21.140625" customWidth="1"/>
    <col min="9738" max="9739" width="19.28515625" customWidth="1"/>
    <col min="9985" max="9985" width="12.7109375" customWidth="1"/>
    <col min="9991" max="9991" width="9" customWidth="1"/>
    <col min="9992" max="9992" width="1.7109375" customWidth="1"/>
    <col min="9993" max="9993" width="21.140625" customWidth="1"/>
    <col min="9994" max="9995" width="19.28515625" customWidth="1"/>
    <col min="10241" max="10241" width="12.7109375" customWidth="1"/>
    <col min="10247" max="10247" width="9" customWidth="1"/>
    <col min="10248" max="10248" width="1.7109375" customWidth="1"/>
    <col min="10249" max="10249" width="21.140625" customWidth="1"/>
    <col min="10250" max="10251" width="19.28515625" customWidth="1"/>
    <col min="10497" max="10497" width="12.7109375" customWidth="1"/>
    <col min="10503" max="10503" width="9" customWidth="1"/>
    <col min="10504" max="10504" width="1.7109375" customWidth="1"/>
    <col min="10505" max="10505" width="21.140625" customWidth="1"/>
    <col min="10506" max="10507" width="19.28515625" customWidth="1"/>
    <col min="10753" max="10753" width="12.7109375" customWidth="1"/>
    <col min="10759" max="10759" width="9" customWidth="1"/>
    <col min="10760" max="10760" width="1.7109375" customWidth="1"/>
    <col min="10761" max="10761" width="21.140625" customWidth="1"/>
    <col min="10762" max="10763" width="19.28515625" customWidth="1"/>
    <col min="11009" max="11009" width="12.7109375" customWidth="1"/>
    <col min="11015" max="11015" width="9" customWidth="1"/>
    <col min="11016" max="11016" width="1.7109375" customWidth="1"/>
    <col min="11017" max="11017" width="21.140625" customWidth="1"/>
    <col min="11018" max="11019" width="19.28515625" customWidth="1"/>
    <col min="11265" max="11265" width="12.7109375" customWidth="1"/>
    <col min="11271" max="11271" width="9" customWidth="1"/>
    <col min="11272" max="11272" width="1.7109375" customWidth="1"/>
    <col min="11273" max="11273" width="21.140625" customWidth="1"/>
    <col min="11274" max="11275" width="19.28515625" customWidth="1"/>
    <col min="11521" max="11521" width="12.7109375" customWidth="1"/>
    <col min="11527" max="11527" width="9" customWidth="1"/>
    <col min="11528" max="11528" width="1.7109375" customWidth="1"/>
    <col min="11529" max="11529" width="21.140625" customWidth="1"/>
    <col min="11530" max="11531" width="19.28515625" customWidth="1"/>
    <col min="11777" max="11777" width="12.7109375" customWidth="1"/>
    <col min="11783" max="11783" width="9" customWidth="1"/>
    <col min="11784" max="11784" width="1.7109375" customWidth="1"/>
    <col min="11785" max="11785" width="21.140625" customWidth="1"/>
    <col min="11786" max="11787" width="19.28515625" customWidth="1"/>
    <col min="12033" max="12033" width="12.7109375" customWidth="1"/>
    <col min="12039" max="12039" width="9" customWidth="1"/>
    <col min="12040" max="12040" width="1.7109375" customWidth="1"/>
    <col min="12041" max="12041" width="21.140625" customWidth="1"/>
    <col min="12042" max="12043" width="19.28515625" customWidth="1"/>
    <col min="12289" max="12289" width="12.7109375" customWidth="1"/>
    <col min="12295" max="12295" width="9" customWidth="1"/>
    <col min="12296" max="12296" width="1.7109375" customWidth="1"/>
    <col min="12297" max="12297" width="21.140625" customWidth="1"/>
    <col min="12298" max="12299" width="19.28515625" customWidth="1"/>
    <col min="12545" max="12545" width="12.7109375" customWidth="1"/>
    <col min="12551" max="12551" width="9" customWidth="1"/>
    <col min="12552" max="12552" width="1.7109375" customWidth="1"/>
    <col min="12553" max="12553" width="21.140625" customWidth="1"/>
    <col min="12554" max="12555" width="19.28515625" customWidth="1"/>
    <col min="12801" max="12801" width="12.7109375" customWidth="1"/>
    <col min="12807" max="12807" width="9" customWidth="1"/>
    <col min="12808" max="12808" width="1.7109375" customWidth="1"/>
    <col min="12809" max="12809" width="21.140625" customWidth="1"/>
    <col min="12810" max="12811" width="19.28515625" customWidth="1"/>
    <col min="13057" max="13057" width="12.7109375" customWidth="1"/>
    <col min="13063" max="13063" width="9" customWidth="1"/>
    <col min="13064" max="13064" width="1.7109375" customWidth="1"/>
    <col min="13065" max="13065" width="21.140625" customWidth="1"/>
    <col min="13066" max="13067" width="19.28515625" customWidth="1"/>
    <col min="13313" max="13313" width="12.7109375" customWidth="1"/>
    <col min="13319" max="13319" width="9" customWidth="1"/>
    <col min="13320" max="13320" width="1.7109375" customWidth="1"/>
    <col min="13321" max="13321" width="21.140625" customWidth="1"/>
    <col min="13322" max="13323" width="19.28515625" customWidth="1"/>
    <col min="13569" max="13569" width="12.7109375" customWidth="1"/>
    <col min="13575" max="13575" width="9" customWidth="1"/>
    <col min="13576" max="13576" width="1.7109375" customWidth="1"/>
    <col min="13577" max="13577" width="21.140625" customWidth="1"/>
    <col min="13578" max="13579" width="19.28515625" customWidth="1"/>
    <col min="13825" max="13825" width="12.7109375" customWidth="1"/>
    <col min="13831" max="13831" width="9" customWidth="1"/>
    <col min="13832" max="13832" width="1.7109375" customWidth="1"/>
    <col min="13833" max="13833" width="21.140625" customWidth="1"/>
    <col min="13834" max="13835" width="19.28515625" customWidth="1"/>
    <col min="14081" max="14081" width="12.7109375" customWidth="1"/>
    <col min="14087" max="14087" width="9" customWidth="1"/>
    <col min="14088" max="14088" width="1.7109375" customWidth="1"/>
    <col min="14089" max="14089" width="21.140625" customWidth="1"/>
    <col min="14090" max="14091" width="19.28515625" customWidth="1"/>
    <col min="14337" max="14337" width="12.7109375" customWidth="1"/>
    <col min="14343" max="14343" width="9" customWidth="1"/>
    <col min="14344" max="14344" width="1.7109375" customWidth="1"/>
    <col min="14345" max="14345" width="21.140625" customWidth="1"/>
    <col min="14346" max="14347" width="19.28515625" customWidth="1"/>
    <col min="14593" max="14593" width="12.7109375" customWidth="1"/>
    <col min="14599" max="14599" width="9" customWidth="1"/>
    <col min="14600" max="14600" width="1.7109375" customWidth="1"/>
    <col min="14601" max="14601" width="21.140625" customWidth="1"/>
    <col min="14602" max="14603" width="19.28515625" customWidth="1"/>
    <col min="14849" max="14849" width="12.7109375" customWidth="1"/>
    <col min="14855" max="14855" width="9" customWidth="1"/>
    <col min="14856" max="14856" width="1.7109375" customWidth="1"/>
    <col min="14857" max="14857" width="21.140625" customWidth="1"/>
    <col min="14858" max="14859" width="19.28515625" customWidth="1"/>
    <col min="15105" max="15105" width="12.7109375" customWidth="1"/>
    <col min="15111" max="15111" width="9" customWidth="1"/>
    <col min="15112" max="15112" width="1.7109375" customWidth="1"/>
    <col min="15113" max="15113" width="21.140625" customWidth="1"/>
    <col min="15114" max="15115" width="19.28515625" customWidth="1"/>
    <col min="15361" max="15361" width="12.7109375" customWidth="1"/>
    <col min="15367" max="15367" width="9" customWidth="1"/>
    <col min="15368" max="15368" width="1.7109375" customWidth="1"/>
    <col min="15369" max="15369" width="21.140625" customWidth="1"/>
    <col min="15370" max="15371" width="19.28515625" customWidth="1"/>
    <col min="15617" max="15617" width="12.7109375" customWidth="1"/>
    <col min="15623" max="15623" width="9" customWidth="1"/>
    <col min="15624" max="15624" width="1.7109375" customWidth="1"/>
    <col min="15625" max="15625" width="21.140625" customWidth="1"/>
    <col min="15626" max="15627" width="19.28515625" customWidth="1"/>
    <col min="15873" max="15873" width="12.7109375" customWidth="1"/>
    <col min="15879" max="15879" width="9" customWidth="1"/>
    <col min="15880" max="15880" width="1.7109375" customWidth="1"/>
    <col min="15881" max="15881" width="21.140625" customWidth="1"/>
    <col min="15882" max="15883" width="19.28515625" customWidth="1"/>
    <col min="16129" max="16129" width="12.7109375" customWidth="1"/>
    <col min="16135" max="16135" width="9" customWidth="1"/>
    <col min="16136" max="16136" width="1.7109375" customWidth="1"/>
    <col min="16137" max="16137" width="21.140625" customWidth="1"/>
    <col min="16138" max="16139" width="19.28515625" customWidth="1"/>
  </cols>
  <sheetData>
    <row r="1" spans="1:11" ht="61.5" customHeight="1" x14ac:dyDescent="0.5">
      <c r="A1" s="417" t="s">
        <v>1987</v>
      </c>
      <c r="B1" s="417"/>
      <c r="C1" s="417"/>
      <c r="D1" s="417"/>
      <c r="E1" s="417"/>
      <c r="F1" s="417"/>
      <c r="G1" s="417"/>
      <c r="H1" s="417"/>
      <c r="I1" s="417"/>
      <c r="J1" s="418"/>
      <c r="K1" s="418"/>
    </row>
    <row r="2" spans="1:11" ht="31.5" customHeight="1" x14ac:dyDescent="0.5">
      <c r="A2" s="417" t="s">
        <v>1988</v>
      </c>
      <c r="B2" s="417"/>
      <c r="C2" s="417"/>
      <c r="D2" s="417"/>
      <c r="E2" s="417"/>
      <c r="F2" s="417"/>
      <c r="G2" s="417"/>
      <c r="H2" s="417"/>
      <c r="I2" s="417"/>
      <c r="J2" s="418"/>
      <c r="K2" s="418"/>
    </row>
    <row r="3" spans="1:11" ht="7.5" customHeight="1" x14ac:dyDescent="0.25"/>
    <row r="4" spans="1:11" x14ac:dyDescent="0.25">
      <c r="A4" s="78"/>
      <c r="B4" s="78"/>
      <c r="C4" s="78"/>
      <c r="D4" s="78"/>
      <c r="E4" s="78"/>
      <c r="F4" s="78"/>
      <c r="G4" s="78"/>
      <c r="H4" s="78"/>
      <c r="I4" s="78"/>
    </row>
    <row r="5" spans="1:11" ht="18" thickBot="1" x14ac:dyDescent="0.35">
      <c r="A5" s="79" t="s">
        <v>1989</v>
      </c>
      <c r="B5" s="79"/>
      <c r="C5" s="79"/>
      <c r="D5" s="79"/>
      <c r="E5" s="79"/>
      <c r="F5" s="79"/>
      <c r="G5" s="79"/>
      <c r="H5" s="79"/>
      <c r="I5" s="79"/>
    </row>
    <row r="6" spans="1:11" ht="17.25" x14ac:dyDescent="0.3">
      <c r="A6" s="80"/>
      <c r="B6" s="81"/>
      <c r="C6" s="81"/>
      <c r="D6" s="81"/>
      <c r="E6" s="81"/>
      <c r="F6" s="81"/>
      <c r="G6" s="81"/>
      <c r="H6" s="81"/>
      <c r="I6" s="81"/>
      <c r="J6" s="82"/>
      <c r="K6" s="82"/>
    </row>
    <row r="7" spans="1:11" ht="18" customHeight="1" thickBot="1" x14ac:dyDescent="0.3">
      <c r="A7" s="83"/>
      <c r="B7" s="84"/>
      <c r="C7" s="84"/>
      <c r="D7" s="84"/>
      <c r="E7" s="84"/>
      <c r="F7" s="84"/>
      <c r="G7" s="84"/>
      <c r="H7" s="84"/>
      <c r="I7" s="85" t="s">
        <v>1990</v>
      </c>
      <c r="J7" s="86" t="s">
        <v>1991</v>
      </c>
      <c r="K7" s="86" t="s">
        <v>1992</v>
      </c>
    </row>
    <row r="8" spans="1:11" ht="15.75" x14ac:dyDescent="0.25">
      <c r="A8" s="87"/>
      <c r="B8" s="88"/>
      <c r="C8" s="88"/>
      <c r="D8" s="88"/>
      <c r="E8" s="88"/>
      <c r="F8" s="88"/>
      <c r="G8" s="88"/>
      <c r="H8" s="88"/>
      <c r="I8" s="88"/>
      <c r="J8" s="89"/>
      <c r="K8" s="89"/>
    </row>
    <row r="9" spans="1:11" ht="19.5" customHeight="1" x14ac:dyDescent="0.25">
      <c r="A9" s="90" t="s">
        <v>1993</v>
      </c>
      <c r="B9" s="91" t="s">
        <v>1994</v>
      </c>
      <c r="C9" s="91"/>
      <c r="D9" s="91"/>
      <c r="E9" s="91"/>
      <c r="F9" s="91"/>
      <c r="G9" s="91"/>
      <c r="H9" s="91"/>
      <c r="I9" s="92">
        <f>I10+I14</f>
        <v>0</v>
      </c>
      <c r="J9" s="93">
        <f>J10+J14</f>
        <v>0</v>
      </c>
      <c r="K9" s="93">
        <f>K10+K14</f>
        <v>0</v>
      </c>
    </row>
    <row r="10" spans="1:11" ht="18.95" customHeight="1" x14ac:dyDescent="0.25">
      <c r="A10" s="94" t="s">
        <v>1995</v>
      </c>
      <c r="B10" s="95" t="s">
        <v>1996</v>
      </c>
      <c r="C10" s="95"/>
      <c r="D10" s="95"/>
      <c r="E10" s="95"/>
      <c r="F10" s="95"/>
      <c r="G10" s="95"/>
      <c r="H10" s="95"/>
      <c r="I10" s="96">
        <f t="shared" ref="I10:I27" si="0">J10+K10</f>
        <v>0</v>
      </c>
      <c r="J10" s="97">
        <f>J11+J12+J13</f>
        <v>0</v>
      </c>
      <c r="K10" s="97">
        <f>K11+K12+K13</f>
        <v>0</v>
      </c>
    </row>
    <row r="11" spans="1:11" ht="18.95" customHeight="1" x14ac:dyDescent="0.25">
      <c r="A11" s="98" t="s">
        <v>1997</v>
      </c>
      <c r="B11" s="99" t="s">
        <v>1998</v>
      </c>
      <c r="C11" s="99"/>
      <c r="D11" s="99"/>
      <c r="E11" s="99"/>
      <c r="F11" s="99"/>
      <c r="G11" s="99"/>
      <c r="H11" s="99"/>
      <c r="I11" s="100">
        <f t="shared" si="0"/>
        <v>0</v>
      </c>
      <c r="J11" s="101">
        <f>'SO-01 D.1.1.1.a-ASŘ UZN'!J7</f>
        <v>0</v>
      </c>
      <c r="K11" s="101">
        <f>'SO-01 D.1.1.1.a-ASŘ NEUZ'!J6</f>
        <v>0</v>
      </c>
    </row>
    <row r="12" spans="1:11" ht="18.95" customHeight="1" x14ac:dyDescent="0.25">
      <c r="A12" s="98" t="s">
        <v>1999</v>
      </c>
      <c r="B12" s="99" t="s">
        <v>2000</v>
      </c>
      <c r="C12" s="99"/>
      <c r="D12" s="99"/>
      <c r="E12" s="99"/>
      <c r="F12" s="99"/>
      <c r="G12" s="99"/>
      <c r="H12" s="99"/>
      <c r="I12" s="100">
        <f t="shared" si="0"/>
        <v>0</v>
      </c>
      <c r="J12" s="101"/>
      <c r="K12" s="101">
        <f>'SO-01 D.1.1.1.b-ASŘ NEUZ'!J6</f>
        <v>0</v>
      </c>
    </row>
    <row r="13" spans="1:11" ht="18.95" customHeight="1" x14ac:dyDescent="0.25">
      <c r="A13" s="98" t="s">
        <v>2001</v>
      </c>
      <c r="B13" s="99" t="s">
        <v>2002</v>
      </c>
      <c r="C13" s="99"/>
      <c r="D13" s="99"/>
      <c r="E13" s="99"/>
      <c r="F13" s="99"/>
      <c r="G13" s="99"/>
      <c r="H13" s="99"/>
      <c r="I13" s="100">
        <f t="shared" si="0"/>
        <v>0</v>
      </c>
      <c r="J13" s="101">
        <f>'SO-01 D.1.1.1.a-ASŘ UZN'!J2177</f>
        <v>0</v>
      </c>
      <c r="K13" s="101"/>
    </row>
    <row r="14" spans="1:11" ht="18.95" customHeight="1" x14ac:dyDescent="0.25">
      <c r="A14" s="94" t="s">
        <v>2003</v>
      </c>
      <c r="B14" s="95" t="s">
        <v>2004</v>
      </c>
      <c r="C14" s="95"/>
      <c r="D14" s="95"/>
      <c r="E14" s="102"/>
      <c r="F14" s="102"/>
      <c r="G14" s="102"/>
      <c r="H14" s="102"/>
      <c r="I14" s="96">
        <f t="shared" si="0"/>
        <v>0</v>
      </c>
      <c r="J14" s="97">
        <f>J15+J16+J17+J18+J19+J20+J21+J22+J23+J24+J25</f>
        <v>0</v>
      </c>
      <c r="K14" s="97">
        <f>K15+K16+K17+K18+K19+K20+K21+K22+K23+K24+K25</f>
        <v>0</v>
      </c>
    </row>
    <row r="15" spans="1:11" ht="18.95" customHeight="1" x14ac:dyDescent="0.25">
      <c r="A15" s="98" t="s">
        <v>2005</v>
      </c>
      <c r="B15" s="99" t="s">
        <v>2006</v>
      </c>
      <c r="C15" s="99"/>
      <c r="D15" s="99"/>
      <c r="E15" s="99"/>
      <c r="F15" s="99"/>
      <c r="G15" s="99"/>
      <c r="H15" s="99"/>
      <c r="I15" s="103">
        <f t="shared" si="0"/>
        <v>0</v>
      </c>
      <c r="J15" s="104">
        <f>'SO-01 D.1.4.1.a-SSR UZN'!P5</f>
        <v>0</v>
      </c>
      <c r="K15" s="104">
        <f>'SO-01 D.1.4.1.a-SSR NEUZ'!P5</f>
        <v>0</v>
      </c>
    </row>
    <row r="16" spans="1:11" ht="18.95" customHeight="1" x14ac:dyDescent="0.25">
      <c r="A16" s="98" t="s">
        <v>2007</v>
      </c>
      <c r="B16" s="99" t="s">
        <v>2008</v>
      </c>
      <c r="C16" s="99"/>
      <c r="D16" s="99"/>
      <c r="E16" s="99"/>
      <c r="F16" s="99"/>
      <c r="G16" s="99"/>
      <c r="H16" s="99"/>
      <c r="I16" s="103">
        <f t="shared" si="0"/>
        <v>0</v>
      </c>
      <c r="J16" s="104"/>
      <c r="K16" s="104">
        <f>'SO-01 D.1.4.1.b-SSR NEUZ'!P5</f>
        <v>0</v>
      </c>
    </row>
    <row r="17" spans="1:11" ht="18.95" customHeight="1" x14ac:dyDescent="0.25">
      <c r="A17" s="105" t="s">
        <v>2009</v>
      </c>
      <c r="B17" s="99" t="s">
        <v>2010</v>
      </c>
      <c r="C17" s="99"/>
      <c r="D17" s="99"/>
      <c r="E17" s="99"/>
      <c r="F17" s="99"/>
      <c r="G17" s="99"/>
      <c r="H17" s="99"/>
      <c r="I17" s="103">
        <f t="shared" si="0"/>
        <v>0</v>
      </c>
      <c r="J17" s="104">
        <f>'SO-01 D.1.4.2-LPS UZN'!P5</f>
        <v>0</v>
      </c>
      <c r="K17" s="104"/>
    </row>
    <row r="18" spans="1:11" ht="18.95" customHeight="1" x14ac:dyDescent="0.25">
      <c r="A18" s="105" t="s">
        <v>2011</v>
      </c>
      <c r="B18" s="99" t="s">
        <v>2012</v>
      </c>
      <c r="C18" s="99"/>
      <c r="D18" s="99"/>
      <c r="E18" s="99"/>
      <c r="F18" s="99"/>
      <c r="G18" s="99"/>
      <c r="H18" s="99"/>
      <c r="I18" s="103">
        <f t="shared" si="0"/>
        <v>0</v>
      </c>
      <c r="J18" s="104">
        <f>'SO-01 D.1.4.3-SLB UZN'!I12</f>
        <v>0</v>
      </c>
      <c r="K18" s="104"/>
    </row>
    <row r="19" spans="1:11" ht="18.95" customHeight="1" x14ac:dyDescent="0.25">
      <c r="A19" s="98" t="s">
        <v>2013</v>
      </c>
      <c r="B19" s="99" t="s">
        <v>2014</v>
      </c>
      <c r="C19" s="99"/>
      <c r="D19" s="99"/>
      <c r="E19" s="99"/>
      <c r="F19" s="99"/>
      <c r="G19" s="99"/>
      <c r="H19" s="99"/>
      <c r="I19" s="103">
        <f t="shared" si="0"/>
        <v>0</v>
      </c>
      <c r="J19" s="104">
        <f>'SO-01 D.1.4.4.a-VZD UZN'!H12+'SO-01 D.1.4.4.a-VZD UZN'!H31+'SO-01 D.1.4.4.a-VZD UZN'!H42</f>
        <v>0</v>
      </c>
      <c r="K19" s="104">
        <f>'SO-01 D.1.4.4.a-VZD NEUZ'!H22+'SO-01 D.1.4.4.a-VZD NEUZ'!H36</f>
        <v>0</v>
      </c>
    </row>
    <row r="20" spans="1:11" ht="18.95" customHeight="1" x14ac:dyDescent="0.25">
      <c r="A20" s="98" t="s">
        <v>2015</v>
      </c>
      <c r="B20" s="99" t="s">
        <v>2016</v>
      </c>
      <c r="C20" s="99"/>
      <c r="D20" s="99"/>
      <c r="E20" s="99"/>
      <c r="F20" s="99"/>
      <c r="G20" s="99"/>
      <c r="H20" s="99"/>
      <c r="I20" s="103">
        <f t="shared" si="0"/>
        <v>0</v>
      </c>
      <c r="J20" s="104"/>
      <c r="K20" s="104">
        <f>'SO-01 D.1.4.4.b-VZD NEUZ'!H21+'SO-01 D.1.4.4.b-VZD NEUZ'!H35</f>
        <v>0</v>
      </c>
    </row>
    <row r="21" spans="1:11" ht="18.95" customHeight="1" x14ac:dyDescent="0.25">
      <c r="A21" s="98" t="s">
        <v>2017</v>
      </c>
      <c r="B21" s="99" t="s">
        <v>2018</v>
      </c>
      <c r="C21" s="99"/>
      <c r="D21" s="99"/>
      <c r="E21" s="99"/>
      <c r="F21" s="99"/>
      <c r="G21" s="99"/>
      <c r="H21" s="99"/>
      <c r="I21" s="103">
        <f t="shared" si="0"/>
        <v>0</v>
      </c>
      <c r="J21" s="104">
        <f>'SO-01 D.1.4.5.a-ZTI UZN'!J6</f>
        <v>0</v>
      </c>
      <c r="K21" s="104">
        <f>'SO-01 D.1.4.5.a-ZTI NEUZ'!J6</f>
        <v>0</v>
      </c>
    </row>
    <row r="22" spans="1:11" ht="18.95" customHeight="1" x14ac:dyDescent="0.25">
      <c r="A22" s="98" t="s">
        <v>2019</v>
      </c>
      <c r="B22" s="99" t="s">
        <v>2020</v>
      </c>
      <c r="C22" s="99"/>
      <c r="D22" s="99"/>
      <c r="E22" s="99"/>
      <c r="F22" s="99"/>
      <c r="G22" s="99"/>
      <c r="H22" s="99"/>
      <c r="I22" s="103">
        <f t="shared" si="0"/>
        <v>0</v>
      </c>
      <c r="J22" s="104"/>
      <c r="K22" s="104">
        <f>'SO-01 D.1.4.5.b-ZTI NEUZ'!J6</f>
        <v>0</v>
      </c>
    </row>
    <row r="23" spans="1:11" ht="18.95" customHeight="1" x14ac:dyDescent="0.25">
      <c r="A23" s="98" t="s">
        <v>2021</v>
      </c>
      <c r="B23" s="99" t="s">
        <v>2022</v>
      </c>
      <c r="C23" s="99"/>
      <c r="D23" s="99"/>
      <c r="E23" s="99"/>
      <c r="F23" s="99"/>
      <c r="G23" s="99"/>
      <c r="H23" s="99"/>
      <c r="I23" s="103">
        <f t="shared" si="0"/>
        <v>0</v>
      </c>
      <c r="J23" s="104">
        <f>'SO-01 D.1.4.6.a-ÚT UZN'!J6</f>
        <v>0</v>
      </c>
      <c r="K23" s="104">
        <f>'SO-01 D.1.4.6.a-ÚT NEUZ'!J6</f>
        <v>0</v>
      </c>
    </row>
    <row r="24" spans="1:11" ht="18.95" customHeight="1" x14ac:dyDescent="0.25">
      <c r="A24" s="106" t="s">
        <v>2023</v>
      </c>
      <c r="B24" s="99" t="s">
        <v>2024</v>
      </c>
      <c r="C24" s="99"/>
      <c r="D24" s="99"/>
      <c r="E24" s="99"/>
      <c r="F24" s="99"/>
      <c r="G24" s="99"/>
      <c r="H24" s="99"/>
      <c r="I24" s="103">
        <f t="shared" si="0"/>
        <v>0</v>
      </c>
      <c r="J24" s="107"/>
      <c r="K24" s="107">
        <f>'SO-01 D.1.4.6.b-ÚT NEUZ'!J6</f>
        <v>0</v>
      </c>
    </row>
    <row r="25" spans="1:11" ht="18.95" customHeight="1" x14ac:dyDescent="0.25">
      <c r="A25" s="98" t="s">
        <v>2025</v>
      </c>
      <c r="B25" s="99" t="s">
        <v>2026</v>
      </c>
      <c r="C25" s="99"/>
      <c r="D25" s="99"/>
      <c r="E25" s="99"/>
      <c r="F25" s="99"/>
      <c r="G25" s="99"/>
      <c r="H25" s="99"/>
      <c r="I25" s="103">
        <f t="shared" si="0"/>
        <v>0</v>
      </c>
      <c r="J25" s="104">
        <f>'SO-01 D.1.4.8-OPZ UZN'!J6</f>
        <v>0</v>
      </c>
      <c r="K25" s="104"/>
    </row>
    <row r="26" spans="1:11" ht="19.5" customHeight="1" x14ac:dyDescent="0.25">
      <c r="A26" s="90" t="s">
        <v>2027</v>
      </c>
      <c r="B26" s="91" t="s">
        <v>2028</v>
      </c>
      <c r="C26" s="91"/>
      <c r="D26" s="91"/>
      <c r="E26" s="91"/>
      <c r="F26" s="91"/>
      <c r="G26" s="91"/>
      <c r="H26" s="91"/>
      <c r="I26" s="108">
        <f t="shared" si="0"/>
        <v>0</v>
      </c>
      <c r="J26" s="109">
        <f>'SO-03 D.3-KAN UZN'!J6</f>
        <v>0</v>
      </c>
      <c r="K26" s="109">
        <v>0</v>
      </c>
    </row>
    <row r="27" spans="1:11" ht="19.5" customHeight="1" x14ac:dyDescent="0.25">
      <c r="A27" s="90" t="s">
        <v>2029</v>
      </c>
      <c r="B27" s="91" t="s">
        <v>2030</v>
      </c>
      <c r="C27" s="91"/>
      <c r="D27" s="91"/>
      <c r="E27" s="91"/>
      <c r="F27" s="91"/>
      <c r="G27" s="91"/>
      <c r="H27" s="91"/>
      <c r="I27" s="108">
        <f t="shared" si="0"/>
        <v>0</v>
      </c>
      <c r="J27" s="109">
        <f>'SO-04 D.4-VOD UZN'!J6</f>
        <v>0</v>
      </c>
      <c r="K27" s="109">
        <v>0</v>
      </c>
    </row>
    <row r="28" spans="1:11" ht="19.5" customHeight="1" x14ac:dyDescent="0.35">
      <c r="A28" s="130"/>
      <c r="B28" s="130"/>
      <c r="C28" s="130"/>
      <c r="D28" s="130"/>
      <c r="E28" s="130"/>
      <c r="F28" s="130"/>
      <c r="G28" s="130"/>
      <c r="H28" s="130"/>
      <c r="I28" s="131"/>
      <c r="J28" s="132"/>
      <c r="K28" s="132"/>
    </row>
    <row r="29" spans="1:11" ht="18" thickBot="1" x14ac:dyDescent="0.3">
      <c r="A29" s="110"/>
      <c r="B29" s="111"/>
      <c r="C29" s="111"/>
      <c r="D29" s="112"/>
      <c r="E29" s="112"/>
      <c r="F29" s="112"/>
      <c r="G29" s="112"/>
      <c r="H29" s="112"/>
      <c r="I29" s="113"/>
      <c r="J29" s="89"/>
      <c r="K29" s="89"/>
    </row>
    <row r="30" spans="1:11" ht="18" customHeight="1" x14ac:dyDescent="0.25">
      <c r="A30" s="114"/>
      <c r="B30" s="115"/>
      <c r="C30" s="115"/>
      <c r="D30" s="115"/>
      <c r="E30" s="115"/>
      <c r="F30" s="115"/>
      <c r="G30" s="115"/>
      <c r="H30" s="115"/>
      <c r="I30" s="116"/>
      <c r="J30" s="117"/>
      <c r="K30" s="117"/>
    </row>
    <row r="31" spans="1:11" ht="20.25" customHeight="1" x14ac:dyDescent="0.25">
      <c r="A31" s="118" t="s">
        <v>2031</v>
      </c>
      <c r="B31" s="119"/>
      <c r="C31" s="119"/>
      <c r="D31" s="119"/>
      <c r="E31" s="119"/>
      <c r="F31" s="119"/>
      <c r="G31" s="119"/>
      <c r="H31" s="119"/>
      <c r="I31" s="120">
        <f>J31+K31</f>
        <v>0</v>
      </c>
      <c r="J31" s="121">
        <f>VRN!J2</f>
        <v>0</v>
      </c>
      <c r="K31" s="121"/>
    </row>
    <row r="32" spans="1:11" ht="18.75" customHeight="1" thickBot="1" x14ac:dyDescent="0.3">
      <c r="A32" s="122"/>
      <c r="B32" s="78"/>
      <c r="C32" s="78"/>
      <c r="D32" s="78"/>
      <c r="E32" s="78"/>
      <c r="F32" s="78"/>
      <c r="G32" s="78"/>
      <c r="H32" s="78"/>
      <c r="I32" s="123"/>
      <c r="J32" s="89"/>
      <c r="K32" s="89"/>
    </row>
    <row r="33" spans="1:11" ht="3.75" customHeight="1" thickBot="1" x14ac:dyDescent="0.3">
      <c r="A33" s="124"/>
      <c r="B33" s="125"/>
      <c r="C33" s="125"/>
      <c r="D33" s="125"/>
      <c r="E33" s="125"/>
      <c r="F33" s="125"/>
      <c r="G33" s="125"/>
      <c r="H33" s="125"/>
      <c r="I33" s="126"/>
      <c r="J33" s="127"/>
      <c r="K33" s="128"/>
    </row>
    <row r="34" spans="1:11" ht="18.75" customHeight="1" x14ac:dyDescent="0.25">
      <c r="A34" s="122"/>
      <c r="B34" s="78"/>
      <c r="C34" s="78"/>
      <c r="D34" s="78"/>
      <c r="E34" s="78"/>
      <c r="F34" s="78"/>
      <c r="G34" s="78"/>
      <c r="H34" s="78"/>
      <c r="I34" s="123"/>
      <c r="J34" s="89"/>
      <c r="K34" s="89"/>
    </row>
    <row r="35" spans="1:11" ht="18.75" customHeight="1" x14ac:dyDescent="0.35">
      <c r="A35" s="129" t="s">
        <v>2032</v>
      </c>
      <c r="B35" s="130"/>
      <c r="C35" s="130"/>
      <c r="D35" s="130"/>
      <c r="E35" s="130"/>
      <c r="F35" s="130"/>
      <c r="G35" s="130"/>
      <c r="H35" s="130"/>
      <c r="I35" s="131">
        <f>J35+K35</f>
        <v>0</v>
      </c>
      <c r="J35" s="132">
        <f>J9+J26+J27+J31</f>
        <v>0</v>
      </c>
      <c r="K35" s="132">
        <f>K9+K26+K27+K31</f>
        <v>0</v>
      </c>
    </row>
    <row r="36" spans="1:11" ht="18.75" customHeight="1" x14ac:dyDescent="0.3">
      <c r="A36" s="133" t="s">
        <v>2033</v>
      </c>
      <c r="B36" s="134"/>
      <c r="C36" s="134"/>
      <c r="D36" s="134"/>
      <c r="E36" s="134"/>
      <c r="F36" s="134"/>
      <c r="G36" s="134"/>
      <c r="H36" s="134"/>
      <c r="I36" s="135">
        <f>I35*0.21</f>
        <v>0</v>
      </c>
      <c r="J36" s="136">
        <f>J35*0.21</f>
        <v>0</v>
      </c>
      <c r="K36" s="136">
        <f>K35*0.21</f>
        <v>0</v>
      </c>
    </row>
    <row r="37" spans="1:11" ht="18.75" customHeight="1" thickBot="1" x14ac:dyDescent="0.3">
      <c r="A37" s="137"/>
      <c r="B37" s="138"/>
      <c r="C37" s="138"/>
      <c r="D37" s="138"/>
      <c r="E37" s="138"/>
      <c r="F37" s="138"/>
      <c r="G37" s="138"/>
      <c r="H37" s="138"/>
      <c r="I37" s="139"/>
      <c r="J37" s="140"/>
      <c r="K37" s="140"/>
    </row>
    <row r="38" spans="1:11" ht="18.75" customHeight="1" x14ac:dyDescent="0.25">
      <c r="A38" s="122"/>
      <c r="B38" s="78"/>
      <c r="C38" s="78"/>
      <c r="D38" s="78"/>
      <c r="E38" s="78"/>
      <c r="F38" s="78"/>
      <c r="G38" s="78"/>
      <c r="H38" s="78"/>
      <c r="I38" s="123"/>
      <c r="J38" s="89"/>
      <c r="K38" s="89"/>
    </row>
    <row r="39" spans="1:11" ht="22.5" customHeight="1" x14ac:dyDescent="0.35">
      <c r="A39" s="129" t="s">
        <v>2034</v>
      </c>
      <c r="B39" s="130"/>
      <c r="C39" s="130"/>
      <c r="D39" s="130"/>
      <c r="E39" s="130"/>
      <c r="F39" s="130"/>
      <c r="G39" s="130"/>
      <c r="H39" s="130"/>
      <c r="I39" s="131">
        <f>I35+I36</f>
        <v>0</v>
      </c>
      <c r="J39" s="132">
        <f>J35+J36</f>
        <v>0</v>
      </c>
      <c r="K39" s="132">
        <f>K35+K36</f>
        <v>0</v>
      </c>
    </row>
    <row r="40" spans="1:11" ht="18.75" customHeight="1" x14ac:dyDescent="0.25"/>
    <row r="48" spans="1:11" x14ac:dyDescent="0.25">
      <c r="A48" s="141" t="s">
        <v>2035</v>
      </c>
      <c r="B48" s="142"/>
    </row>
    <row r="49" spans="1:11" x14ac:dyDescent="0.25">
      <c r="A49" s="419" t="s">
        <v>2036</v>
      </c>
      <c r="B49" s="419"/>
      <c r="C49" s="419"/>
      <c r="D49" s="419"/>
      <c r="E49" s="419"/>
      <c r="F49" s="419"/>
      <c r="G49" s="419"/>
      <c r="H49" s="419"/>
      <c r="I49" s="419"/>
      <c r="J49" s="420"/>
      <c r="K49" s="420"/>
    </row>
    <row r="50" spans="1:11" x14ac:dyDescent="0.25">
      <c r="A50" s="420"/>
      <c r="B50" s="420"/>
      <c r="C50" s="420"/>
      <c r="D50" s="420"/>
      <c r="E50" s="420"/>
      <c r="F50" s="420"/>
      <c r="G50" s="420"/>
      <c r="H50" s="420"/>
      <c r="I50" s="420"/>
      <c r="J50" s="420"/>
      <c r="K50" s="420"/>
    </row>
    <row r="51" spans="1:11" x14ac:dyDescent="0.25">
      <c r="A51" s="420"/>
      <c r="B51" s="420"/>
      <c r="C51" s="420"/>
      <c r="D51" s="420"/>
      <c r="E51" s="420"/>
      <c r="F51" s="420"/>
      <c r="G51" s="420"/>
      <c r="H51" s="420"/>
      <c r="I51" s="420"/>
      <c r="J51" s="420"/>
      <c r="K51" s="420"/>
    </row>
    <row r="52" spans="1:11" ht="336" customHeight="1" x14ac:dyDescent="0.25">
      <c r="A52" s="420"/>
      <c r="B52" s="420"/>
      <c r="C52" s="420"/>
      <c r="D52" s="420"/>
      <c r="E52" s="420"/>
      <c r="F52" s="420"/>
      <c r="G52" s="420"/>
      <c r="H52" s="420"/>
      <c r="I52" s="420"/>
      <c r="J52" s="420"/>
      <c r="K52" s="420"/>
    </row>
  </sheetData>
  <mergeCells count="3">
    <mergeCell ref="A1:K1"/>
    <mergeCell ref="A2:K2"/>
    <mergeCell ref="A49:K52"/>
  </mergeCells>
  <pageMargins left="0.70866141732283472" right="0.70866141732283472" top="0.78740157480314965" bottom="0.78740157480314965" header="0.31496062992125984" footer="0.31496062992125984"/>
  <pageSetup paperSize="9" scale="55"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8EA7DB-741A-4453-BBD3-2F8B7CFB362C}">
  <dimension ref="A1:I43"/>
  <sheetViews>
    <sheetView workbookViewId="0">
      <selection activeCell="G4" sqref="G4:G41"/>
    </sheetView>
  </sheetViews>
  <sheetFormatPr defaultRowHeight="15" x14ac:dyDescent="0.25"/>
  <cols>
    <col min="1" max="1" width="4.85546875" customWidth="1"/>
    <col min="2" max="2" width="4.140625" customWidth="1"/>
    <col min="4" max="4" width="78.85546875" customWidth="1"/>
    <col min="7" max="7" width="11.85546875" customWidth="1"/>
    <col min="8" max="8" width="22.7109375" customWidth="1"/>
  </cols>
  <sheetData>
    <row r="1" spans="1:9" ht="30" x14ac:dyDescent="0.25">
      <c r="A1" s="326"/>
      <c r="B1" s="327" t="s">
        <v>3</v>
      </c>
      <c r="C1" s="327" t="s">
        <v>4</v>
      </c>
      <c r="D1" s="327" t="s">
        <v>5</v>
      </c>
      <c r="E1" s="327" t="s">
        <v>6</v>
      </c>
      <c r="F1" s="327" t="s">
        <v>2898</v>
      </c>
      <c r="G1" s="327" t="s">
        <v>2899</v>
      </c>
      <c r="H1" s="327" t="s">
        <v>2900</v>
      </c>
      <c r="I1" s="328" t="s">
        <v>2901</v>
      </c>
    </row>
    <row r="2" spans="1:9" x14ac:dyDescent="0.25">
      <c r="A2" s="304"/>
      <c r="C2" s="320"/>
      <c r="D2" s="143"/>
      <c r="E2" s="216"/>
      <c r="F2" s="321"/>
      <c r="G2" s="322"/>
      <c r="H2" s="322"/>
    </row>
    <row r="3" spans="1:9" x14ac:dyDescent="0.25">
      <c r="A3" s="304"/>
      <c r="D3" s="305" t="s">
        <v>2840</v>
      </c>
    </row>
    <row r="4" spans="1:9" ht="131.25" customHeight="1" x14ac:dyDescent="0.25">
      <c r="A4" s="306">
        <v>31</v>
      </c>
      <c r="B4" s="307" t="s">
        <v>2841</v>
      </c>
      <c r="C4" s="308" t="s">
        <v>2842</v>
      </c>
      <c r="D4" s="309" t="s">
        <v>2843</v>
      </c>
      <c r="E4" s="310" t="s">
        <v>1505</v>
      </c>
      <c r="F4" s="311">
        <v>5</v>
      </c>
      <c r="G4" s="312"/>
      <c r="H4" s="312">
        <f t="shared" ref="H4:H11" si="0">ROUND(G4*F4,2)</f>
        <v>0</v>
      </c>
      <c r="I4" s="307" t="s">
        <v>2844</v>
      </c>
    </row>
    <row r="5" spans="1:9" ht="30" customHeight="1" x14ac:dyDescent="0.25">
      <c r="A5" s="313">
        <v>32</v>
      </c>
      <c r="B5" s="314" t="s">
        <v>2841</v>
      </c>
      <c r="C5" s="315" t="s">
        <v>2845</v>
      </c>
      <c r="D5" s="316" t="s">
        <v>2846</v>
      </c>
      <c r="E5" s="317" t="s">
        <v>1505</v>
      </c>
      <c r="F5" s="311">
        <v>5</v>
      </c>
      <c r="G5" s="312"/>
      <c r="H5" s="312">
        <f t="shared" si="0"/>
        <v>0</v>
      </c>
      <c r="I5" s="307" t="s">
        <v>2844</v>
      </c>
    </row>
    <row r="6" spans="1:9" x14ac:dyDescent="0.25">
      <c r="A6" s="313">
        <v>33</v>
      </c>
      <c r="B6" s="314" t="s">
        <v>2841</v>
      </c>
      <c r="C6" s="315" t="s">
        <v>2847</v>
      </c>
      <c r="D6" s="316" t="s">
        <v>2848</v>
      </c>
      <c r="E6" s="317" t="s">
        <v>1505</v>
      </c>
      <c r="F6" s="311">
        <v>5</v>
      </c>
      <c r="G6" s="312"/>
      <c r="H6" s="312">
        <f t="shared" si="0"/>
        <v>0</v>
      </c>
      <c r="I6" s="307" t="s">
        <v>2844</v>
      </c>
    </row>
    <row r="7" spans="1:9" ht="18" customHeight="1" x14ac:dyDescent="0.25">
      <c r="A7" s="313">
        <v>34</v>
      </c>
      <c r="B7" s="314"/>
      <c r="C7" s="318" t="s">
        <v>2849</v>
      </c>
      <c r="D7" s="319" t="s">
        <v>2850</v>
      </c>
      <c r="E7" s="307" t="s">
        <v>67</v>
      </c>
      <c r="F7" s="311">
        <v>36</v>
      </c>
      <c r="G7" s="312"/>
      <c r="H7" s="312">
        <f t="shared" si="0"/>
        <v>0</v>
      </c>
      <c r="I7" s="307" t="s">
        <v>2844</v>
      </c>
    </row>
    <row r="8" spans="1:9" x14ac:dyDescent="0.25">
      <c r="A8" s="313">
        <v>35</v>
      </c>
      <c r="B8" s="314"/>
      <c r="C8" s="318" t="s">
        <v>2849</v>
      </c>
      <c r="D8" s="319" t="s">
        <v>2851</v>
      </c>
      <c r="E8" s="307" t="s">
        <v>67</v>
      </c>
      <c r="F8" s="311">
        <v>20</v>
      </c>
      <c r="G8" s="312"/>
      <c r="H8" s="312">
        <f t="shared" si="0"/>
        <v>0</v>
      </c>
      <c r="I8" s="307" t="s">
        <v>2844</v>
      </c>
    </row>
    <row r="9" spans="1:9" ht="45" x14ac:dyDescent="0.25">
      <c r="A9" s="313">
        <v>36</v>
      </c>
      <c r="B9" s="314" t="s">
        <v>2841</v>
      </c>
      <c r="C9" s="308" t="s">
        <v>2852</v>
      </c>
      <c r="D9" s="319" t="s">
        <v>2853</v>
      </c>
      <c r="E9" s="307" t="s">
        <v>67</v>
      </c>
      <c r="F9" s="311">
        <v>55</v>
      </c>
      <c r="G9" s="312"/>
      <c r="H9" s="312">
        <f t="shared" si="0"/>
        <v>0</v>
      </c>
      <c r="I9" s="307" t="s">
        <v>2844</v>
      </c>
    </row>
    <row r="10" spans="1:9" x14ac:dyDescent="0.25">
      <c r="A10" s="313">
        <v>37</v>
      </c>
      <c r="B10" s="314" t="s">
        <v>2841</v>
      </c>
      <c r="C10" s="308" t="s">
        <v>2852</v>
      </c>
      <c r="D10" s="319" t="s">
        <v>2854</v>
      </c>
      <c r="E10" s="307" t="s">
        <v>1241</v>
      </c>
      <c r="F10" s="311">
        <v>30</v>
      </c>
      <c r="G10" s="312"/>
      <c r="H10" s="312">
        <f t="shared" si="0"/>
        <v>0</v>
      </c>
      <c r="I10" s="307" t="s">
        <v>2844</v>
      </c>
    </row>
    <row r="11" spans="1:9" x14ac:dyDescent="0.25">
      <c r="A11" s="313">
        <v>38</v>
      </c>
      <c r="B11" s="314" t="s">
        <v>2841</v>
      </c>
      <c r="C11" s="308" t="s">
        <v>2852</v>
      </c>
      <c r="D11" s="319" t="s">
        <v>2855</v>
      </c>
      <c r="E11" s="307" t="s">
        <v>1539</v>
      </c>
      <c r="F11" s="311">
        <v>15</v>
      </c>
      <c r="G11" s="312"/>
      <c r="H11" s="312">
        <f t="shared" si="0"/>
        <v>0</v>
      </c>
      <c r="I11" s="314"/>
    </row>
    <row r="12" spans="1:9" x14ac:dyDescent="0.25">
      <c r="A12" s="304"/>
      <c r="C12" s="320"/>
      <c r="D12" s="143" t="s">
        <v>2856</v>
      </c>
      <c r="E12" s="216"/>
      <c r="F12" s="321"/>
      <c r="G12" s="322"/>
      <c r="H12" s="322">
        <f>SUM(H4:H11)</f>
        <v>0</v>
      </c>
    </row>
    <row r="13" spans="1:9" x14ac:dyDescent="0.25">
      <c r="A13" s="304"/>
      <c r="C13" s="320"/>
      <c r="D13" s="143"/>
      <c r="E13" s="216"/>
      <c r="F13" s="321"/>
      <c r="G13" s="322"/>
      <c r="H13" s="322"/>
    </row>
    <row r="14" spans="1:9" x14ac:dyDescent="0.25">
      <c r="A14" s="304"/>
      <c r="D14" s="305" t="s">
        <v>2857</v>
      </c>
    </row>
    <row r="15" spans="1:9" ht="38.25" x14ac:dyDescent="0.25">
      <c r="A15" s="306">
        <v>39</v>
      </c>
      <c r="B15" s="323" t="s">
        <v>2841</v>
      </c>
      <c r="C15" s="308" t="s">
        <v>2858</v>
      </c>
      <c r="D15" s="309" t="s">
        <v>2859</v>
      </c>
      <c r="E15" s="310" t="s">
        <v>1505</v>
      </c>
      <c r="F15" s="311">
        <v>7</v>
      </c>
      <c r="G15" s="312"/>
      <c r="H15" s="312">
        <f t="shared" ref="H15:H30" si="1">ROUND(G15*F15,2)</f>
        <v>0</v>
      </c>
      <c r="I15" s="307" t="s">
        <v>2844</v>
      </c>
    </row>
    <row r="16" spans="1:9" ht="25.5" x14ac:dyDescent="0.25">
      <c r="A16" s="313">
        <v>40</v>
      </c>
      <c r="B16" s="314" t="s">
        <v>2841</v>
      </c>
      <c r="C16" s="315" t="s">
        <v>2860</v>
      </c>
      <c r="D16" s="324" t="s">
        <v>2861</v>
      </c>
      <c r="E16" s="317" t="s">
        <v>1505</v>
      </c>
      <c r="F16" s="311">
        <v>3</v>
      </c>
      <c r="G16" s="312"/>
      <c r="H16" s="312">
        <f t="shared" si="1"/>
        <v>0</v>
      </c>
      <c r="I16" s="307" t="s">
        <v>2844</v>
      </c>
    </row>
    <row r="17" spans="1:9" ht="38.25" x14ac:dyDescent="0.25">
      <c r="A17" s="313">
        <v>41</v>
      </c>
      <c r="B17" s="314" t="s">
        <v>2841</v>
      </c>
      <c r="C17" s="308" t="s">
        <v>2862</v>
      </c>
      <c r="D17" s="309" t="s">
        <v>2863</v>
      </c>
      <c r="E17" s="317" t="s">
        <v>1505</v>
      </c>
      <c r="F17" s="311">
        <v>1</v>
      </c>
      <c r="G17" s="312"/>
      <c r="H17" s="312">
        <f t="shared" si="1"/>
        <v>0</v>
      </c>
      <c r="I17" s="307" t="s">
        <v>2844</v>
      </c>
    </row>
    <row r="18" spans="1:9" x14ac:dyDescent="0.25">
      <c r="A18" s="306">
        <v>42</v>
      </c>
      <c r="B18" s="323" t="s">
        <v>2841</v>
      </c>
      <c r="C18" s="308" t="s">
        <v>2864</v>
      </c>
      <c r="D18" s="309" t="s">
        <v>2865</v>
      </c>
      <c r="E18" s="310" t="s">
        <v>1505</v>
      </c>
      <c r="F18" s="311">
        <v>1</v>
      </c>
      <c r="G18" s="312"/>
      <c r="H18" s="312">
        <f t="shared" si="1"/>
        <v>0</v>
      </c>
      <c r="I18" s="307" t="s">
        <v>2844</v>
      </c>
    </row>
    <row r="19" spans="1:9" x14ac:dyDescent="0.25">
      <c r="A19" s="306">
        <v>43</v>
      </c>
      <c r="B19" s="323" t="s">
        <v>2841</v>
      </c>
      <c r="C19" s="308" t="s">
        <v>2866</v>
      </c>
      <c r="D19" s="309" t="s">
        <v>2867</v>
      </c>
      <c r="E19" s="310" t="s">
        <v>1505</v>
      </c>
      <c r="F19" s="311">
        <v>1</v>
      </c>
      <c r="G19" s="312"/>
      <c r="H19" s="312">
        <f t="shared" si="1"/>
        <v>0</v>
      </c>
      <c r="I19" s="307" t="s">
        <v>2844</v>
      </c>
    </row>
    <row r="20" spans="1:9" ht="25.5" x14ac:dyDescent="0.25">
      <c r="A20" s="306">
        <v>44</v>
      </c>
      <c r="B20" s="323" t="s">
        <v>2841</v>
      </c>
      <c r="C20" s="308" t="s">
        <v>2868</v>
      </c>
      <c r="D20" s="309" t="s">
        <v>2869</v>
      </c>
      <c r="E20" s="310" t="s">
        <v>1505</v>
      </c>
      <c r="F20" s="311">
        <v>12</v>
      </c>
      <c r="G20" s="325"/>
      <c r="H20" s="312">
        <f t="shared" si="1"/>
        <v>0</v>
      </c>
      <c r="I20" s="307" t="s">
        <v>2844</v>
      </c>
    </row>
    <row r="21" spans="1:9" x14ac:dyDescent="0.25">
      <c r="A21" s="306">
        <v>45</v>
      </c>
      <c r="B21" s="323" t="s">
        <v>2841</v>
      </c>
      <c r="C21" s="308" t="s">
        <v>2870</v>
      </c>
      <c r="D21" s="324" t="s">
        <v>2871</v>
      </c>
      <c r="E21" s="310" t="s">
        <v>1505</v>
      </c>
      <c r="F21" s="311">
        <v>26</v>
      </c>
      <c r="G21" s="312"/>
      <c r="H21" s="312">
        <f t="shared" si="1"/>
        <v>0</v>
      </c>
      <c r="I21" s="307" t="s">
        <v>2844</v>
      </c>
    </row>
    <row r="22" spans="1:9" x14ac:dyDescent="0.25">
      <c r="A22" s="306">
        <v>46</v>
      </c>
      <c r="B22" s="323" t="s">
        <v>2841</v>
      </c>
      <c r="C22" s="308" t="s">
        <v>2872</v>
      </c>
      <c r="D22" s="316" t="s">
        <v>2873</v>
      </c>
      <c r="E22" s="310" t="s">
        <v>2874</v>
      </c>
      <c r="F22" s="311">
        <v>20</v>
      </c>
      <c r="G22" s="312"/>
      <c r="H22" s="312">
        <f t="shared" si="1"/>
        <v>0</v>
      </c>
      <c r="I22" s="307" t="s">
        <v>2844</v>
      </c>
    </row>
    <row r="23" spans="1:9" x14ac:dyDescent="0.25">
      <c r="A23" s="306">
        <v>47</v>
      </c>
      <c r="B23" s="323" t="s">
        <v>2841</v>
      </c>
      <c r="C23" s="308" t="s">
        <v>2875</v>
      </c>
      <c r="D23" s="309" t="s">
        <v>2876</v>
      </c>
      <c r="E23" s="310" t="s">
        <v>1505</v>
      </c>
      <c r="F23" s="311">
        <v>3</v>
      </c>
      <c r="G23" s="312"/>
      <c r="H23" s="312">
        <f t="shared" si="1"/>
        <v>0</v>
      </c>
      <c r="I23" s="307" t="s">
        <v>2844</v>
      </c>
    </row>
    <row r="24" spans="1:9" x14ac:dyDescent="0.25">
      <c r="A24" s="306">
        <v>48</v>
      </c>
      <c r="B24" s="323" t="s">
        <v>2841</v>
      </c>
      <c r="C24" s="308" t="s">
        <v>2877</v>
      </c>
      <c r="D24" s="309" t="s">
        <v>2878</v>
      </c>
      <c r="E24" s="310" t="s">
        <v>1505</v>
      </c>
      <c r="F24" s="311">
        <v>5</v>
      </c>
      <c r="G24" s="312"/>
      <c r="H24" s="312">
        <f t="shared" si="1"/>
        <v>0</v>
      </c>
      <c r="I24" s="307" t="s">
        <v>2844</v>
      </c>
    </row>
    <row r="25" spans="1:9" x14ac:dyDescent="0.25">
      <c r="A25" s="306">
        <v>49</v>
      </c>
      <c r="B25" s="323" t="s">
        <v>2841</v>
      </c>
      <c r="C25" s="318" t="s">
        <v>2879</v>
      </c>
      <c r="D25" s="319" t="s">
        <v>2880</v>
      </c>
      <c r="E25" s="307" t="s">
        <v>67</v>
      </c>
      <c r="F25" s="311">
        <v>27</v>
      </c>
      <c r="G25" s="312"/>
      <c r="H25" s="312">
        <f t="shared" si="1"/>
        <v>0</v>
      </c>
      <c r="I25" s="307" t="s">
        <v>2844</v>
      </c>
    </row>
    <row r="26" spans="1:9" x14ac:dyDescent="0.25">
      <c r="A26" s="306">
        <v>50</v>
      </c>
      <c r="B26" s="323" t="s">
        <v>2841</v>
      </c>
      <c r="C26" s="318" t="s">
        <v>2879</v>
      </c>
      <c r="D26" s="319" t="s">
        <v>2881</v>
      </c>
      <c r="E26" s="307" t="s">
        <v>67</v>
      </c>
      <c r="F26" s="311">
        <v>13</v>
      </c>
      <c r="G26" s="312"/>
      <c r="H26" s="312">
        <f t="shared" si="1"/>
        <v>0</v>
      </c>
      <c r="I26" s="307" t="s">
        <v>2844</v>
      </c>
    </row>
    <row r="27" spans="1:9" x14ac:dyDescent="0.25">
      <c r="A27" s="306">
        <v>51</v>
      </c>
      <c r="B27" s="323" t="s">
        <v>2841</v>
      </c>
      <c r="C27" s="318" t="s">
        <v>2882</v>
      </c>
      <c r="D27" s="319" t="s">
        <v>2850</v>
      </c>
      <c r="E27" s="307" t="s">
        <v>67</v>
      </c>
      <c r="F27" s="311">
        <v>8</v>
      </c>
      <c r="G27" s="312"/>
      <c r="H27" s="312">
        <f t="shared" si="1"/>
        <v>0</v>
      </c>
      <c r="I27" s="307" t="s">
        <v>2844</v>
      </c>
    </row>
    <row r="28" spans="1:9" x14ac:dyDescent="0.25">
      <c r="A28" s="306">
        <v>52</v>
      </c>
      <c r="B28" s="323" t="s">
        <v>2841</v>
      </c>
      <c r="C28" s="318" t="s">
        <v>2882</v>
      </c>
      <c r="D28" s="319" t="s">
        <v>2851</v>
      </c>
      <c r="E28" s="307" t="s">
        <v>67</v>
      </c>
      <c r="F28" s="311">
        <v>4</v>
      </c>
      <c r="G28" s="312"/>
      <c r="H28" s="312">
        <f t="shared" si="1"/>
        <v>0</v>
      </c>
      <c r="I28" s="307" t="s">
        <v>2844</v>
      </c>
    </row>
    <row r="29" spans="1:9" ht="45" x14ac:dyDescent="0.25">
      <c r="A29" s="306">
        <v>53</v>
      </c>
      <c r="B29" s="323" t="s">
        <v>2841</v>
      </c>
      <c r="C29" s="308" t="s">
        <v>2883</v>
      </c>
      <c r="D29" s="319" t="s">
        <v>2853</v>
      </c>
      <c r="E29" s="310" t="s">
        <v>67</v>
      </c>
      <c r="F29" s="311">
        <v>1</v>
      </c>
      <c r="G29" s="312"/>
      <c r="H29" s="312">
        <f t="shared" si="1"/>
        <v>0</v>
      </c>
      <c r="I29" s="307" t="s">
        <v>2844</v>
      </c>
    </row>
    <row r="30" spans="1:9" x14ac:dyDescent="0.25">
      <c r="A30" s="306">
        <v>54</v>
      </c>
      <c r="B30" s="323" t="s">
        <v>2841</v>
      </c>
      <c r="C30" s="308" t="s">
        <v>2883</v>
      </c>
      <c r="D30" s="319" t="s">
        <v>2854</v>
      </c>
      <c r="E30" s="307" t="s">
        <v>1241</v>
      </c>
      <c r="F30" s="311">
        <v>30</v>
      </c>
      <c r="G30" s="312"/>
      <c r="H30" s="312">
        <f t="shared" si="1"/>
        <v>0</v>
      </c>
      <c r="I30" s="307" t="s">
        <v>2844</v>
      </c>
    </row>
    <row r="31" spans="1:9" x14ac:dyDescent="0.25">
      <c r="A31" s="304"/>
      <c r="C31" s="320"/>
      <c r="D31" s="143" t="s">
        <v>2856</v>
      </c>
      <c r="E31" s="216"/>
      <c r="F31" s="321"/>
      <c r="G31" s="322"/>
      <c r="H31" s="322">
        <f>SUM(H15:H30)</f>
        <v>0</v>
      </c>
    </row>
    <row r="32" spans="1:9" x14ac:dyDescent="0.25">
      <c r="A32" s="304"/>
      <c r="C32" s="320"/>
      <c r="D32" s="143"/>
      <c r="E32" s="216"/>
      <c r="F32" s="321"/>
      <c r="G32" s="322"/>
      <c r="H32" s="322"/>
    </row>
    <row r="33" spans="1:9" x14ac:dyDescent="0.25">
      <c r="A33" s="304"/>
      <c r="D33" t="s">
        <v>2884</v>
      </c>
    </row>
    <row r="34" spans="1:9" x14ac:dyDescent="0.25">
      <c r="A34" s="304"/>
      <c r="D34" s="143" t="s">
        <v>2885</v>
      </c>
    </row>
    <row r="35" spans="1:9" ht="25.5" x14ac:dyDescent="0.25">
      <c r="A35" s="306">
        <v>55</v>
      </c>
      <c r="B35" s="307" t="s">
        <v>2841</v>
      </c>
      <c r="C35" s="308" t="s">
        <v>2886</v>
      </c>
      <c r="D35" s="309" t="s">
        <v>2887</v>
      </c>
      <c r="E35" s="310" t="s">
        <v>1505</v>
      </c>
      <c r="F35" s="311">
        <v>1</v>
      </c>
      <c r="G35" s="312"/>
      <c r="H35" s="312">
        <f t="shared" ref="H35:H41" si="2">ROUND(G35*F35,2)</f>
        <v>0</v>
      </c>
      <c r="I35" s="307" t="s">
        <v>2844</v>
      </c>
    </row>
    <row r="36" spans="1:9" x14ac:dyDescent="0.25">
      <c r="A36" s="313">
        <v>56</v>
      </c>
      <c r="B36" s="314" t="s">
        <v>2841</v>
      </c>
      <c r="C36" s="315" t="s">
        <v>2888</v>
      </c>
      <c r="D36" s="324" t="s">
        <v>2889</v>
      </c>
      <c r="E36" s="317" t="s">
        <v>1505</v>
      </c>
      <c r="F36" s="311">
        <v>2</v>
      </c>
      <c r="G36" s="312"/>
      <c r="H36" s="312">
        <f t="shared" si="2"/>
        <v>0</v>
      </c>
      <c r="I36" s="307" t="s">
        <v>2844</v>
      </c>
    </row>
    <row r="37" spans="1:9" x14ac:dyDescent="0.25">
      <c r="A37" s="313">
        <v>57</v>
      </c>
      <c r="B37" s="314" t="s">
        <v>2841</v>
      </c>
      <c r="C37" s="315" t="s">
        <v>2890</v>
      </c>
      <c r="D37" s="316" t="s">
        <v>2891</v>
      </c>
      <c r="E37" s="317" t="s">
        <v>1505</v>
      </c>
      <c r="F37" s="311">
        <v>1</v>
      </c>
      <c r="G37" s="312"/>
      <c r="H37" s="312">
        <f t="shared" si="2"/>
        <v>0</v>
      </c>
      <c r="I37" s="307" t="s">
        <v>2844</v>
      </c>
    </row>
    <row r="38" spans="1:9" x14ac:dyDescent="0.25">
      <c r="A38" s="313">
        <v>58</v>
      </c>
      <c r="B38" s="314" t="s">
        <v>2841</v>
      </c>
      <c r="C38" s="315" t="s">
        <v>2892</v>
      </c>
      <c r="D38" s="324" t="s">
        <v>2893</v>
      </c>
      <c r="E38" s="317" t="s">
        <v>2874</v>
      </c>
      <c r="F38" s="311">
        <v>17</v>
      </c>
      <c r="G38" s="312"/>
      <c r="H38" s="312">
        <f t="shared" si="2"/>
        <v>0</v>
      </c>
      <c r="I38" s="307" t="s">
        <v>2844</v>
      </c>
    </row>
    <row r="39" spans="1:9" x14ac:dyDescent="0.25">
      <c r="A39" s="313">
        <v>59</v>
      </c>
      <c r="B39" s="314" t="s">
        <v>2841</v>
      </c>
      <c r="C39" s="315" t="s">
        <v>2892</v>
      </c>
      <c r="D39" s="324" t="s">
        <v>2894</v>
      </c>
      <c r="E39" s="317" t="s">
        <v>1505</v>
      </c>
      <c r="F39" s="311">
        <v>1</v>
      </c>
      <c r="G39" s="312"/>
      <c r="H39" s="312">
        <f t="shared" si="2"/>
        <v>0</v>
      </c>
      <c r="I39" s="307" t="s">
        <v>2844</v>
      </c>
    </row>
    <row r="40" spans="1:9" x14ac:dyDescent="0.25">
      <c r="A40" s="313">
        <v>60</v>
      </c>
      <c r="B40" s="314" t="s">
        <v>2841</v>
      </c>
      <c r="C40" s="315" t="s">
        <v>2892</v>
      </c>
      <c r="D40" s="316" t="s">
        <v>2895</v>
      </c>
      <c r="E40" s="317" t="s">
        <v>2896</v>
      </c>
      <c r="F40" s="311">
        <v>10</v>
      </c>
      <c r="G40" s="312"/>
      <c r="H40" s="312">
        <f t="shared" si="2"/>
        <v>0</v>
      </c>
      <c r="I40" s="307" t="s">
        <v>2844</v>
      </c>
    </row>
    <row r="41" spans="1:9" x14ac:dyDescent="0.25">
      <c r="A41" s="313">
        <v>61</v>
      </c>
      <c r="B41" s="314" t="s">
        <v>2841</v>
      </c>
      <c r="C41" s="308" t="s">
        <v>2892</v>
      </c>
      <c r="D41" s="324" t="s">
        <v>2897</v>
      </c>
      <c r="E41" s="317" t="s">
        <v>1539</v>
      </c>
      <c r="F41" s="311">
        <v>5</v>
      </c>
      <c r="G41" s="312"/>
      <c r="H41" s="312">
        <f t="shared" si="2"/>
        <v>0</v>
      </c>
      <c r="I41" s="307" t="s">
        <v>2844</v>
      </c>
    </row>
    <row r="42" spans="1:9" x14ac:dyDescent="0.25">
      <c r="A42" s="304"/>
      <c r="C42" s="320"/>
      <c r="D42" s="143" t="s">
        <v>2856</v>
      </c>
      <c r="E42" s="216"/>
      <c r="F42" s="321"/>
      <c r="G42" s="322"/>
      <c r="H42" s="322">
        <f>SUM(H35:H41)</f>
        <v>0</v>
      </c>
    </row>
    <row r="43" spans="1:9" x14ac:dyDescent="0.25">
      <c r="A43" s="304"/>
      <c r="C43" s="320"/>
      <c r="D43" s="143"/>
      <c r="E43" s="216"/>
      <c r="F43" s="321"/>
      <c r="G43" s="322"/>
      <c r="H43" s="322"/>
    </row>
  </sheetData>
  <protectedRanges>
    <protectedRange sqref="G1:G1048576" name="Oblast1_1"/>
  </protectedRanges>
  <pageMargins left="0.7" right="0.7" top="0.78740157499999996" bottom="0.78740157499999996"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84DB3D-8EB4-43CF-9FBC-636E3D72C2E3}">
  <dimension ref="A1:I37"/>
  <sheetViews>
    <sheetView workbookViewId="0">
      <selection activeCell="G3" sqref="G3:G37"/>
    </sheetView>
  </sheetViews>
  <sheetFormatPr defaultRowHeight="15" x14ac:dyDescent="0.25"/>
  <cols>
    <col min="1" max="1" width="4.85546875" customWidth="1"/>
    <col min="2" max="2" width="4.140625" customWidth="1"/>
    <col min="4" max="4" width="78.85546875" customWidth="1"/>
    <col min="7" max="7" width="11.85546875" customWidth="1"/>
    <col min="8" max="8" width="22.7109375" customWidth="1"/>
  </cols>
  <sheetData>
    <row r="1" spans="1:9" ht="30" x14ac:dyDescent="0.25">
      <c r="A1" s="326"/>
      <c r="B1" s="327" t="s">
        <v>3</v>
      </c>
      <c r="C1" s="327" t="s">
        <v>4</v>
      </c>
      <c r="D1" s="327" t="s">
        <v>5</v>
      </c>
      <c r="E1" s="327" t="s">
        <v>6</v>
      </c>
      <c r="F1" s="327" t="s">
        <v>2898</v>
      </c>
      <c r="G1" s="327" t="s">
        <v>2899</v>
      </c>
      <c r="H1" s="327" t="s">
        <v>2900</v>
      </c>
      <c r="I1" s="328" t="s">
        <v>2901</v>
      </c>
    </row>
    <row r="2" spans="1:9" x14ac:dyDescent="0.25">
      <c r="D2" t="s">
        <v>2902</v>
      </c>
    </row>
    <row r="3" spans="1:9" ht="285" customHeight="1" x14ac:dyDescent="0.25">
      <c r="A3" s="306" t="s">
        <v>2903</v>
      </c>
      <c r="B3" s="307" t="s">
        <v>2841</v>
      </c>
      <c r="C3" s="329" t="s">
        <v>2904</v>
      </c>
      <c r="D3" s="309" t="s">
        <v>2905</v>
      </c>
      <c r="E3" s="310" t="s">
        <v>1505</v>
      </c>
      <c r="F3" s="311">
        <v>1</v>
      </c>
      <c r="G3" s="312"/>
      <c r="H3" s="312">
        <f t="shared" ref="H3:H21" si="0">ROUND(G3*F3,2)</f>
        <v>0</v>
      </c>
      <c r="I3" s="307" t="s">
        <v>2844</v>
      </c>
    </row>
    <row r="4" spans="1:9" ht="54.75" customHeight="1" x14ac:dyDescent="0.25">
      <c r="A4" s="313" t="s">
        <v>2906</v>
      </c>
      <c r="B4" s="314" t="s">
        <v>2841</v>
      </c>
      <c r="C4" s="315" t="s">
        <v>2907</v>
      </c>
      <c r="D4" s="324" t="s">
        <v>2908</v>
      </c>
      <c r="E4" s="317" t="s">
        <v>525</v>
      </c>
      <c r="F4" s="311">
        <v>1</v>
      </c>
      <c r="G4" s="312"/>
      <c r="H4" s="312">
        <f t="shared" si="0"/>
        <v>0</v>
      </c>
      <c r="I4" s="307" t="s">
        <v>2844</v>
      </c>
    </row>
    <row r="5" spans="1:9" x14ac:dyDescent="0.25">
      <c r="A5" s="313">
        <v>3</v>
      </c>
      <c r="B5" s="314" t="s">
        <v>2841</v>
      </c>
      <c r="C5" s="315" t="s">
        <v>2909</v>
      </c>
      <c r="D5" s="324" t="s">
        <v>2910</v>
      </c>
      <c r="E5" s="317" t="s">
        <v>1505</v>
      </c>
      <c r="F5" s="311">
        <v>2</v>
      </c>
      <c r="G5" s="312"/>
      <c r="H5" s="312">
        <f t="shared" si="0"/>
        <v>0</v>
      </c>
      <c r="I5" s="307" t="s">
        <v>2844</v>
      </c>
    </row>
    <row r="6" spans="1:9" ht="38.25" x14ac:dyDescent="0.25">
      <c r="A6" s="313">
        <v>4</v>
      </c>
      <c r="B6" s="314" t="s">
        <v>2841</v>
      </c>
      <c r="C6" s="315" t="s">
        <v>2911</v>
      </c>
      <c r="D6" s="324" t="s">
        <v>2912</v>
      </c>
      <c r="E6" s="317" t="s">
        <v>1505</v>
      </c>
      <c r="F6" s="311">
        <v>2</v>
      </c>
      <c r="G6" s="312"/>
      <c r="H6" s="312">
        <f t="shared" si="0"/>
        <v>0</v>
      </c>
      <c r="I6" s="307" t="s">
        <v>2844</v>
      </c>
    </row>
    <row r="7" spans="1:9" ht="38.25" x14ac:dyDescent="0.25">
      <c r="A7" s="313">
        <v>5</v>
      </c>
      <c r="B7" s="314" t="s">
        <v>2841</v>
      </c>
      <c r="C7" s="315" t="s">
        <v>2913</v>
      </c>
      <c r="D7" s="324" t="s">
        <v>2914</v>
      </c>
      <c r="E7" s="317" t="s">
        <v>1505</v>
      </c>
      <c r="F7" s="311">
        <v>2</v>
      </c>
      <c r="G7" s="312"/>
      <c r="H7" s="312">
        <f t="shared" si="0"/>
        <v>0</v>
      </c>
      <c r="I7" s="307" t="s">
        <v>2844</v>
      </c>
    </row>
    <row r="8" spans="1:9" ht="41.25" customHeight="1" x14ac:dyDescent="0.25">
      <c r="A8" s="313">
        <v>6</v>
      </c>
      <c r="B8" s="314" t="s">
        <v>2841</v>
      </c>
      <c r="C8" s="315" t="s">
        <v>2915</v>
      </c>
      <c r="D8" s="324" t="s">
        <v>2916</v>
      </c>
      <c r="E8" s="317" t="s">
        <v>1505</v>
      </c>
      <c r="F8" s="311">
        <v>2</v>
      </c>
      <c r="G8" s="312"/>
      <c r="H8" s="312">
        <f t="shared" si="0"/>
        <v>0</v>
      </c>
      <c r="I8" s="307" t="s">
        <v>2844</v>
      </c>
    </row>
    <row r="9" spans="1:9" ht="51.75" customHeight="1" x14ac:dyDescent="0.25">
      <c r="A9" s="313">
        <v>7</v>
      </c>
      <c r="B9" s="314" t="s">
        <v>2841</v>
      </c>
      <c r="C9" s="315" t="s">
        <v>2917</v>
      </c>
      <c r="D9" s="324" t="s">
        <v>2918</v>
      </c>
      <c r="E9" s="317" t="s">
        <v>1505</v>
      </c>
      <c r="F9" s="311">
        <v>2</v>
      </c>
      <c r="G9" s="312"/>
      <c r="H9" s="312">
        <f t="shared" si="0"/>
        <v>0</v>
      </c>
      <c r="I9" s="307" t="s">
        <v>2844</v>
      </c>
    </row>
    <row r="10" spans="1:9" ht="36" customHeight="1" x14ac:dyDescent="0.25">
      <c r="A10" s="313">
        <v>8</v>
      </c>
      <c r="B10" s="314" t="s">
        <v>2841</v>
      </c>
      <c r="C10" s="315" t="s">
        <v>2919</v>
      </c>
      <c r="D10" s="316" t="s">
        <v>2920</v>
      </c>
      <c r="E10" s="317" t="s">
        <v>1505</v>
      </c>
      <c r="F10" s="311">
        <v>1</v>
      </c>
      <c r="G10" s="312"/>
      <c r="H10" s="312">
        <f t="shared" si="0"/>
        <v>0</v>
      </c>
      <c r="I10" s="307" t="s">
        <v>2844</v>
      </c>
    </row>
    <row r="11" spans="1:9" ht="19.5" customHeight="1" x14ac:dyDescent="0.25">
      <c r="A11" s="313">
        <v>9</v>
      </c>
      <c r="B11" s="314" t="s">
        <v>2841</v>
      </c>
      <c r="C11" s="315" t="s">
        <v>2921</v>
      </c>
      <c r="D11" s="316" t="s">
        <v>2922</v>
      </c>
      <c r="E11" s="317" t="s">
        <v>1505</v>
      </c>
      <c r="F11" s="311">
        <v>1</v>
      </c>
      <c r="G11" s="312"/>
      <c r="H11" s="312">
        <f t="shared" si="0"/>
        <v>0</v>
      </c>
      <c r="I11" s="307" t="s">
        <v>2844</v>
      </c>
    </row>
    <row r="12" spans="1:9" ht="31.5" customHeight="1" x14ac:dyDescent="0.25">
      <c r="A12" s="313">
        <v>10</v>
      </c>
      <c r="B12" s="314" t="s">
        <v>2841</v>
      </c>
      <c r="C12" s="315" t="s">
        <v>2923</v>
      </c>
      <c r="D12" s="316" t="s">
        <v>2924</v>
      </c>
      <c r="E12" s="317" t="s">
        <v>1505</v>
      </c>
      <c r="F12" s="311">
        <v>1</v>
      </c>
      <c r="G12" s="312"/>
      <c r="H12" s="312">
        <f t="shared" si="0"/>
        <v>0</v>
      </c>
      <c r="I12" s="307" t="s">
        <v>2844</v>
      </c>
    </row>
    <row r="13" spans="1:9" ht="45.75" customHeight="1" x14ac:dyDescent="0.25">
      <c r="A13" s="313">
        <v>11</v>
      </c>
      <c r="B13" s="314" t="s">
        <v>2841</v>
      </c>
      <c r="C13" s="315" t="s">
        <v>2925</v>
      </c>
      <c r="D13" s="316" t="s">
        <v>2926</v>
      </c>
      <c r="E13" s="317" t="s">
        <v>1505</v>
      </c>
      <c r="F13" s="311">
        <v>1</v>
      </c>
      <c r="G13" s="312"/>
      <c r="H13" s="312">
        <f t="shared" si="0"/>
        <v>0</v>
      </c>
      <c r="I13" s="307" t="s">
        <v>2844</v>
      </c>
    </row>
    <row r="14" spans="1:9" ht="30" customHeight="1" x14ac:dyDescent="0.25">
      <c r="A14" s="313">
        <v>12</v>
      </c>
      <c r="B14" s="314" t="s">
        <v>2841</v>
      </c>
      <c r="C14" s="315" t="s">
        <v>2927</v>
      </c>
      <c r="D14" s="330" t="s">
        <v>2928</v>
      </c>
      <c r="E14" s="307" t="s">
        <v>1505</v>
      </c>
      <c r="F14" s="311">
        <v>3</v>
      </c>
      <c r="G14" s="312"/>
      <c r="H14" s="312">
        <f t="shared" si="0"/>
        <v>0</v>
      </c>
      <c r="I14" s="307" t="s">
        <v>2844</v>
      </c>
    </row>
    <row r="15" spans="1:9" ht="18.75" customHeight="1" x14ac:dyDescent="0.25">
      <c r="A15" s="313">
        <v>13</v>
      </c>
      <c r="B15" s="314" t="s">
        <v>2841</v>
      </c>
      <c r="C15" s="315" t="s">
        <v>2929</v>
      </c>
      <c r="D15" s="330" t="s">
        <v>2930</v>
      </c>
      <c r="E15" s="307" t="s">
        <v>1505</v>
      </c>
      <c r="F15" s="311">
        <v>2</v>
      </c>
      <c r="G15" s="312"/>
      <c r="H15" s="312">
        <f t="shared" si="0"/>
        <v>0</v>
      </c>
      <c r="I15" s="307" t="s">
        <v>2844</v>
      </c>
    </row>
    <row r="16" spans="1:9" ht="30" customHeight="1" x14ac:dyDescent="0.25">
      <c r="A16" s="313">
        <v>14</v>
      </c>
      <c r="B16" s="314" t="s">
        <v>2841</v>
      </c>
      <c r="C16" s="315" t="s">
        <v>2931</v>
      </c>
      <c r="D16" s="319" t="s">
        <v>2932</v>
      </c>
      <c r="E16" s="307" t="s">
        <v>67</v>
      </c>
      <c r="F16" s="311">
        <v>111</v>
      </c>
      <c r="G16" s="312"/>
      <c r="H16" s="312">
        <f t="shared" si="0"/>
        <v>0</v>
      </c>
      <c r="I16" s="307" t="s">
        <v>2844</v>
      </c>
    </row>
    <row r="17" spans="1:9" ht="30" customHeight="1" x14ac:dyDescent="0.25">
      <c r="A17" s="313">
        <v>15</v>
      </c>
      <c r="B17" s="314" t="s">
        <v>2841</v>
      </c>
      <c r="C17" s="315" t="s">
        <v>2931</v>
      </c>
      <c r="D17" s="319" t="s">
        <v>2933</v>
      </c>
      <c r="E17" s="307" t="s">
        <v>67</v>
      </c>
      <c r="F17" s="311">
        <v>47</v>
      </c>
      <c r="G17" s="312"/>
      <c r="H17" s="312">
        <f t="shared" si="0"/>
        <v>0</v>
      </c>
      <c r="I17" s="307" t="s">
        <v>2844</v>
      </c>
    </row>
    <row r="18" spans="1:9" ht="48" customHeight="1" x14ac:dyDescent="0.25">
      <c r="A18" s="313">
        <v>16</v>
      </c>
      <c r="B18" s="314" t="s">
        <v>2841</v>
      </c>
      <c r="C18" s="315" t="s">
        <v>2907</v>
      </c>
      <c r="D18" s="330" t="s">
        <v>2934</v>
      </c>
      <c r="E18" s="307" t="s">
        <v>67</v>
      </c>
      <c r="F18" s="311">
        <v>16</v>
      </c>
      <c r="G18" s="312"/>
      <c r="H18" s="312">
        <f t="shared" si="0"/>
        <v>0</v>
      </c>
      <c r="I18" s="307" t="s">
        <v>2844</v>
      </c>
    </row>
    <row r="19" spans="1:9" ht="60" x14ac:dyDescent="0.25">
      <c r="A19" s="313">
        <v>17</v>
      </c>
      <c r="B19" s="314" t="s">
        <v>2841</v>
      </c>
      <c r="C19" s="308" t="s">
        <v>2907</v>
      </c>
      <c r="D19" s="319" t="s">
        <v>2935</v>
      </c>
      <c r="E19" s="307" t="s">
        <v>67</v>
      </c>
      <c r="F19" s="311">
        <v>52</v>
      </c>
      <c r="G19" s="312"/>
      <c r="H19" s="312">
        <f t="shared" si="0"/>
        <v>0</v>
      </c>
      <c r="I19" s="307" t="s">
        <v>2844</v>
      </c>
    </row>
    <row r="20" spans="1:9" x14ac:dyDescent="0.25">
      <c r="A20" s="313">
        <v>18</v>
      </c>
      <c r="B20" s="314" t="s">
        <v>2841</v>
      </c>
      <c r="C20" s="308" t="s">
        <v>2907</v>
      </c>
      <c r="D20" s="319" t="s">
        <v>2854</v>
      </c>
      <c r="E20" s="307" t="s">
        <v>1241</v>
      </c>
      <c r="F20" s="311">
        <v>50</v>
      </c>
      <c r="G20" s="312"/>
      <c r="H20" s="312">
        <f t="shared" si="0"/>
        <v>0</v>
      </c>
      <c r="I20" s="307" t="s">
        <v>2844</v>
      </c>
    </row>
    <row r="21" spans="1:9" x14ac:dyDescent="0.25">
      <c r="A21" s="313">
        <v>19</v>
      </c>
      <c r="B21" s="314" t="s">
        <v>2841</v>
      </c>
      <c r="C21" s="308" t="s">
        <v>2907</v>
      </c>
      <c r="D21" s="319" t="s">
        <v>2855</v>
      </c>
      <c r="E21" s="307" t="s">
        <v>1539</v>
      </c>
      <c r="F21" s="311">
        <v>10</v>
      </c>
      <c r="G21" s="312"/>
      <c r="H21" s="312">
        <f t="shared" si="0"/>
        <v>0</v>
      </c>
      <c r="I21" s="314"/>
    </row>
    <row r="22" spans="1:9" x14ac:dyDescent="0.25">
      <c r="A22" s="304"/>
      <c r="C22" s="320"/>
      <c r="D22" s="143" t="s">
        <v>2856</v>
      </c>
      <c r="E22" s="216"/>
      <c r="F22" s="321"/>
      <c r="G22" s="322"/>
      <c r="H22" s="322">
        <f>SUM(H3:H21)</f>
        <v>0</v>
      </c>
    </row>
    <row r="23" spans="1:9" x14ac:dyDescent="0.25">
      <c r="A23" s="304"/>
      <c r="C23" s="320"/>
      <c r="D23" s="143"/>
      <c r="E23" s="216"/>
      <c r="F23" s="321"/>
      <c r="G23" s="322"/>
      <c r="H23" s="322"/>
    </row>
    <row r="24" spans="1:9" x14ac:dyDescent="0.25">
      <c r="A24" s="304"/>
      <c r="D24" s="305" t="s">
        <v>2936</v>
      </c>
    </row>
    <row r="25" spans="1:9" ht="38.25" x14ac:dyDescent="0.25">
      <c r="A25" s="306">
        <v>20</v>
      </c>
      <c r="B25" s="323" t="s">
        <v>2841</v>
      </c>
      <c r="C25" s="308" t="s">
        <v>2937</v>
      </c>
      <c r="D25" s="309" t="s">
        <v>2938</v>
      </c>
      <c r="E25" s="310" t="s">
        <v>1505</v>
      </c>
      <c r="F25" s="311">
        <v>1</v>
      </c>
      <c r="G25" s="312"/>
      <c r="H25" s="312">
        <f t="shared" ref="H25:H35" si="1">ROUND(G25*F25,2)</f>
        <v>0</v>
      </c>
      <c r="I25" s="307" t="s">
        <v>2844</v>
      </c>
    </row>
    <row r="26" spans="1:9" ht="25.5" x14ac:dyDescent="0.25">
      <c r="A26" s="313">
        <v>21</v>
      </c>
      <c r="B26" s="314" t="s">
        <v>2841</v>
      </c>
      <c r="C26" s="315" t="s">
        <v>2939</v>
      </c>
      <c r="D26" s="324" t="s">
        <v>2940</v>
      </c>
      <c r="E26" s="317" t="s">
        <v>1505</v>
      </c>
      <c r="F26" s="311">
        <v>1</v>
      </c>
      <c r="G26" s="312"/>
      <c r="H26" s="312">
        <f t="shared" si="1"/>
        <v>0</v>
      </c>
      <c r="I26" s="307" t="s">
        <v>2844</v>
      </c>
    </row>
    <row r="27" spans="1:9" ht="25.5" x14ac:dyDescent="0.25">
      <c r="A27" s="313">
        <v>22</v>
      </c>
      <c r="B27" s="314" t="s">
        <v>2841</v>
      </c>
      <c r="C27" s="315" t="s">
        <v>2941</v>
      </c>
      <c r="D27" s="324" t="s">
        <v>2942</v>
      </c>
      <c r="E27" s="317" t="s">
        <v>1505</v>
      </c>
      <c r="F27" s="311">
        <v>2</v>
      </c>
      <c r="G27" s="312"/>
      <c r="H27" s="312">
        <f t="shared" si="1"/>
        <v>0</v>
      </c>
      <c r="I27" s="307" t="s">
        <v>2844</v>
      </c>
    </row>
    <row r="28" spans="1:9" ht="25.5" x14ac:dyDescent="0.25">
      <c r="A28" s="313">
        <v>23</v>
      </c>
      <c r="B28" s="314" t="s">
        <v>2841</v>
      </c>
      <c r="C28" s="315" t="s">
        <v>2943</v>
      </c>
      <c r="D28" s="324" t="s">
        <v>2944</v>
      </c>
      <c r="E28" s="317" t="s">
        <v>1505</v>
      </c>
      <c r="F28" s="311">
        <v>1</v>
      </c>
      <c r="G28" s="312"/>
      <c r="H28" s="312">
        <f t="shared" si="1"/>
        <v>0</v>
      </c>
      <c r="I28" s="307" t="s">
        <v>2844</v>
      </c>
    </row>
    <row r="29" spans="1:9" ht="25.5" x14ac:dyDescent="0.25">
      <c r="A29" s="313">
        <v>24</v>
      </c>
      <c r="B29" s="314" t="s">
        <v>2841</v>
      </c>
      <c r="C29" s="315" t="s">
        <v>2945</v>
      </c>
      <c r="D29" s="324" t="s">
        <v>2861</v>
      </c>
      <c r="E29" s="317" t="s">
        <v>1505</v>
      </c>
      <c r="F29" s="311">
        <v>1</v>
      </c>
      <c r="G29" s="312"/>
      <c r="H29" s="312">
        <f t="shared" si="1"/>
        <v>0</v>
      </c>
      <c r="I29" s="307" t="s">
        <v>2844</v>
      </c>
    </row>
    <row r="30" spans="1:9" x14ac:dyDescent="0.25">
      <c r="A30" s="313">
        <v>25</v>
      </c>
      <c r="B30" s="314" t="s">
        <v>2841</v>
      </c>
      <c r="C30" s="315" t="s">
        <v>2946</v>
      </c>
      <c r="D30" s="324" t="s">
        <v>2947</v>
      </c>
      <c r="E30" s="317" t="s">
        <v>1505</v>
      </c>
      <c r="F30" s="311">
        <v>2</v>
      </c>
      <c r="G30" s="312"/>
      <c r="H30" s="312">
        <f t="shared" si="1"/>
        <v>0</v>
      </c>
      <c r="I30" s="307" t="s">
        <v>2844</v>
      </c>
    </row>
    <row r="31" spans="1:9" x14ac:dyDescent="0.25">
      <c r="A31" s="313">
        <v>26</v>
      </c>
      <c r="B31" s="314" t="s">
        <v>2841</v>
      </c>
      <c r="C31" s="315" t="s">
        <v>2948</v>
      </c>
      <c r="D31" s="324" t="s">
        <v>2949</v>
      </c>
      <c r="E31" s="317" t="s">
        <v>1505</v>
      </c>
      <c r="F31" s="311">
        <v>2</v>
      </c>
      <c r="G31" s="312"/>
      <c r="H31" s="312">
        <f t="shared" si="1"/>
        <v>0</v>
      </c>
      <c r="I31" s="307" t="s">
        <v>2844</v>
      </c>
    </row>
    <row r="32" spans="1:9" x14ac:dyDescent="0.25">
      <c r="A32" s="313">
        <v>27</v>
      </c>
      <c r="B32" s="314" t="s">
        <v>2841</v>
      </c>
      <c r="C32" s="315" t="s">
        <v>2950</v>
      </c>
      <c r="D32" s="324" t="s">
        <v>2951</v>
      </c>
      <c r="E32" s="317" t="s">
        <v>1505</v>
      </c>
      <c r="F32" s="311">
        <v>1</v>
      </c>
      <c r="G32" s="312"/>
      <c r="H32" s="312">
        <f t="shared" si="1"/>
        <v>0</v>
      </c>
      <c r="I32" s="307" t="s">
        <v>2844</v>
      </c>
    </row>
    <row r="33" spans="1:9" x14ac:dyDescent="0.25">
      <c r="A33" s="313">
        <v>28</v>
      </c>
      <c r="B33" s="314" t="s">
        <v>2841</v>
      </c>
      <c r="C33" s="318" t="s">
        <v>2952</v>
      </c>
      <c r="D33" s="319" t="s">
        <v>2880</v>
      </c>
      <c r="E33" s="307" t="s">
        <v>67</v>
      </c>
      <c r="F33" s="311">
        <v>7</v>
      </c>
      <c r="G33" s="312"/>
      <c r="H33" s="312">
        <f t="shared" si="1"/>
        <v>0</v>
      </c>
      <c r="I33" s="307" t="s">
        <v>2844</v>
      </c>
    </row>
    <row r="34" spans="1:9" x14ac:dyDescent="0.25">
      <c r="A34" s="313">
        <v>29</v>
      </c>
      <c r="B34" s="314" t="s">
        <v>2841</v>
      </c>
      <c r="C34" s="318" t="s">
        <v>2952</v>
      </c>
      <c r="D34" s="319" t="s">
        <v>2881</v>
      </c>
      <c r="E34" s="307" t="s">
        <v>67</v>
      </c>
      <c r="F34" s="311">
        <v>1.2</v>
      </c>
      <c r="G34" s="312"/>
      <c r="H34" s="312">
        <f t="shared" si="1"/>
        <v>0</v>
      </c>
      <c r="I34" s="307" t="s">
        <v>2844</v>
      </c>
    </row>
    <row r="35" spans="1:9" x14ac:dyDescent="0.25">
      <c r="A35" s="313">
        <v>30</v>
      </c>
      <c r="B35" s="314" t="s">
        <v>2841</v>
      </c>
      <c r="C35" s="308" t="s">
        <v>2941</v>
      </c>
      <c r="D35" s="319" t="s">
        <v>2854</v>
      </c>
      <c r="E35" s="307" t="s">
        <v>1241</v>
      </c>
      <c r="F35" s="311">
        <v>20</v>
      </c>
      <c r="G35" s="312"/>
      <c r="H35" s="312">
        <f t="shared" si="1"/>
        <v>0</v>
      </c>
      <c r="I35" s="307" t="s">
        <v>2844</v>
      </c>
    </row>
    <row r="36" spans="1:9" x14ac:dyDescent="0.25">
      <c r="A36" s="304"/>
      <c r="C36" s="320"/>
      <c r="D36" s="143" t="s">
        <v>2856</v>
      </c>
      <c r="E36" s="216"/>
      <c r="F36" s="321"/>
      <c r="G36" s="322"/>
      <c r="H36" s="322">
        <f>SUM(H25:H35)</f>
        <v>0</v>
      </c>
    </row>
    <row r="37" spans="1:9" x14ac:dyDescent="0.25">
      <c r="A37" s="304"/>
      <c r="C37" s="320"/>
      <c r="D37" s="143"/>
      <c r="E37" s="216"/>
      <c r="F37" s="321"/>
      <c r="G37" s="322"/>
      <c r="H37" s="322"/>
    </row>
  </sheetData>
  <protectedRanges>
    <protectedRange sqref="G1:G32 G35:G1048576" name="Oblast1"/>
    <protectedRange sqref="G33:G34" name="Oblast1_2"/>
  </protectedRanges>
  <pageMargins left="0.7" right="0.7" top="0.78740157499999996" bottom="0.78740157499999996"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2C5252-D95C-4E29-B13B-8BB220C58697}">
  <dimension ref="A1:I35"/>
  <sheetViews>
    <sheetView workbookViewId="0">
      <selection activeCell="G4" sqref="G4:G34"/>
    </sheetView>
  </sheetViews>
  <sheetFormatPr defaultRowHeight="15" x14ac:dyDescent="0.25"/>
  <cols>
    <col min="1" max="1" width="4.85546875" customWidth="1"/>
    <col min="2" max="2" width="4.140625" customWidth="1"/>
    <col min="4" max="4" width="78.85546875" customWidth="1"/>
    <col min="7" max="7" width="11.85546875" customWidth="1"/>
    <col min="8" max="8" width="22.7109375" customWidth="1"/>
  </cols>
  <sheetData>
    <row r="1" spans="1:9" ht="30" x14ac:dyDescent="0.25">
      <c r="A1" s="326"/>
      <c r="B1" s="327" t="s">
        <v>3</v>
      </c>
      <c r="C1" s="327" t="s">
        <v>4</v>
      </c>
      <c r="D1" s="327" t="s">
        <v>5</v>
      </c>
      <c r="E1" s="327" t="s">
        <v>6</v>
      </c>
      <c r="F1" s="327" t="s">
        <v>2898</v>
      </c>
      <c r="G1" s="327" t="s">
        <v>2899</v>
      </c>
      <c r="H1" s="327" t="s">
        <v>2900</v>
      </c>
      <c r="I1" s="328" t="s">
        <v>2901</v>
      </c>
    </row>
    <row r="2" spans="1:9" x14ac:dyDescent="0.25">
      <c r="A2" s="304"/>
      <c r="C2" s="320"/>
      <c r="D2" s="143"/>
      <c r="E2" s="216"/>
      <c r="F2" s="321"/>
      <c r="G2" s="322"/>
      <c r="H2" s="322"/>
    </row>
    <row r="3" spans="1:9" x14ac:dyDescent="0.25">
      <c r="A3" s="331"/>
      <c r="B3" s="305"/>
      <c r="C3" s="305"/>
      <c r="D3" s="305" t="s">
        <v>2953</v>
      </c>
    </row>
    <row r="4" spans="1:9" ht="247.5" customHeight="1" x14ac:dyDescent="0.25">
      <c r="A4" s="306">
        <v>32</v>
      </c>
      <c r="B4" s="323" t="s">
        <v>2841</v>
      </c>
      <c r="C4" s="308" t="s">
        <v>2954</v>
      </c>
      <c r="D4" s="309" t="s">
        <v>2955</v>
      </c>
      <c r="E4" s="310" t="s">
        <v>1505</v>
      </c>
      <c r="F4" s="311">
        <v>1</v>
      </c>
      <c r="G4" s="312"/>
      <c r="H4" s="312">
        <f t="shared" ref="H4:H20" si="0">ROUND(G4*F4,2)</f>
        <v>0</v>
      </c>
      <c r="I4" s="307" t="s">
        <v>2844</v>
      </c>
    </row>
    <row r="5" spans="1:9" ht="55.5" customHeight="1" x14ac:dyDescent="0.25">
      <c r="A5" s="313">
        <v>63</v>
      </c>
      <c r="B5" s="314" t="s">
        <v>2841</v>
      </c>
      <c r="C5" s="315" t="s">
        <v>2907</v>
      </c>
      <c r="D5" s="324" t="s">
        <v>2956</v>
      </c>
      <c r="E5" s="317" t="s">
        <v>525</v>
      </c>
      <c r="F5" s="311">
        <v>1</v>
      </c>
      <c r="G5" s="312"/>
      <c r="H5" s="312">
        <f t="shared" si="0"/>
        <v>0</v>
      </c>
      <c r="I5" s="307" t="s">
        <v>2844</v>
      </c>
    </row>
    <row r="6" spans="1:9" ht="15" customHeight="1" x14ac:dyDescent="0.25">
      <c r="A6" s="313">
        <v>64</v>
      </c>
      <c r="B6" s="314" t="s">
        <v>2841</v>
      </c>
      <c r="C6" s="315" t="s">
        <v>2957</v>
      </c>
      <c r="D6" s="324" t="s">
        <v>2958</v>
      </c>
      <c r="E6" s="317" t="s">
        <v>1505</v>
      </c>
      <c r="F6" s="311">
        <v>2</v>
      </c>
      <c r="G6" s="312"/>
      <c r="H6" s="312">
        <f t="shared" si="0"/>
        <v>0</v>
      </c>
      <c r="I6" s="307" t="s">
        <v>2844</v>
      </c>
    </row>
    <row r="7" spans="1:9" ht="38.25" x14ac:dyDescent="0.25">
      <c r="A7" s="313">
        <v>65</v>
      </c>
      <c r="B7" s="314" t="s">
        <v>2841</v>
      </c>
      <c r="C7" s="315" t="s">
        <v>2959</v>
      </c>
      <c r="D7" s="324" t="s">
        <v>2960</v>
      </c>
      <c r="E7" s="317" t="s">
        <v>1505</v>
      </c>
      <c r="F7" s="311">
        <v>3</v>
      </c>
      <c r="G7" s="312"/>
      <c r="H7" s="312">
        <f t="shared" si="0"/>
        <v>0</v>
      </c>
      <c r="I7" s="307" t="s">
        <v>2844</v>
      </c>
    </row>
    <row r="8" spans="1:9" ht="45" x14ac:dyDescent="0.25">
      <c r="A8" s="313">
        <v>66</v>
      </c>
      <c r="B8" s="314" t="s">
        <v>2841</v>
      </c>
      <c r="C8" s="315" t="s">
        <v>2961</v>
      </c>
      <c r="D8" s="316" t="s">
        <v>2962</v>
      </c>
      <c r="E8" s="317" t="s">
        <v>2874</v>
      </c>
      <c r="F8" s="311">
        <v>3</v>
      </c>
      <c r="G8" s="312"/>
      <c r="H8" s="312">
        <f t="shared" si="0"/>
        <v>0</v>
      </c>
      <c r="I8" s="307" t="s">
        <v>2844</v>
      </c>
    </row>
    <row r="9" spans="1:9" x14ac:dyDescent="0.25">
      <c r="A9" s="313">
        <v>67</v>
      </c>
      <c r="B9" s="314" t="s">
        <v>2841</v>
      </c>
      <c r="C9" s="315" t="s">
        <v>2963</v>
      </c>
      <c r="D9" s="316" t="s">
        <v>2964</v>
      </c>
      <c r="E9" s="317" t="s">
        <v>1505</v>
      </c>
      <c r="F9" s="311">
        <v>1</v>
      </c>
      <c r="G9" s="312"/>
      <c r="H9" s="312">
        <f t="shared" si="0"/>
        <v>0</v>
      </c>
      <c r="I9" s="307" t="s">
        <v>2844</v>
      </c>
    </row>
    <row r="10" spans="1:9" ht="13.5" customHeight="1" x14ac:dyDescent="0.25">
      <c r="A10" s="313">
        <v>68</v>
      </c>
      <c r="B10" s="314" t="s">
        <v>2841</v>
      </c>
      <c r="C10" s="315" t="s">
        <v>2965</v>
      </c>
      <c r="D10" s="316" t="s">
        <v>2966</v>
      </c>
      <c r="E10" s="317" t="s">
        <v>1505</v>
      </c>
      <c r="F10" s="311">
        <v>4</v>
      </c>
      <c r="G10" s="312"/>
      <c r="H10" s="312">
        <f t="shared" si="0"/>
        <v>0</v>
      </c>
      <c r="I10" s="307" t="s">
        <v>2844</v>
      </c>
    </row>
    <row r="11" spans="1:9" ht="15" customHeight="1" x14ac:dyDescent="0.25">
      <c r="A11" s="313">
        <v>69</v>
      </c>
      <c r="B11" s="314" t="s">
        <v>2841</v>
      </c>
      <c r="C11" s="315" t="s">
        <v>2967</v>
      </c>
      <c r="D11" s="316" t="s">
        <v>2968</v>
      </c>
      <c r="E11" s="317" t="s">
        <v>1505</v>
      </c>
      <c r="F11" s="311">
        <v>4</v>
      </c>
      <c r="G11" s="312"/>
      <c r="H11" s="312">
        <f t="shared" si="0"/>
        <v>0</v>
      </c>
      <c r="I11" s="307" t="s">
        <v>2844</v>
      </c>
    </row>
    <row r="12" spans="1:9" ht="30.75" customHeight="1" x14ac:dyDescent="0.25">
      <c r="A12" s="313">
        <v>70</v>
      </c>
      <c r="B12" s="314" t="s">
        <v>2841</v>
      </c>
      <c r="C12" s="315" t="s">
        <v>2969</v>
      </c>
      <c r="D12" s="316" t="s">
        <v>2970</v>
      </c>
      <c r="E12" s="317" t="s">
        <v>1505</v>
      </c>
      <c r="F12" s="311">
        <v>4</v>
      </c>
      <c r="G12" s="325"/>
      <c r="H12" s="312">
        <f t="shared" si="0"/>
        <v>0</v>
      </c>
      <c r="I12" s="307" t="s">
        <v>2844</v>
      </c>
    </row>
    <row r="13" spans="1:9" x14ac:dyDescent="0.25">
      <c r="A13" s="313">
        <v>71</v>
      </c>
      <c r="B13" s="314" t="s">
        <v>2841</v>
      </c>
      <c r="C13" s="315" t="s">
        <v>2971</v>
      </c>
      <c r="D13" s="316" t="s">
        <v>2972</v>
      </c>
      <c r="E13" s="317" t="s">
        <v>2874</v>
      </c>
      <c r="F13" s="311">
        <v>3</v>
      </c>
      <c r="G13" s="312"/>
      <c r="H13" s="312">
        <f t="shared" si="0"/>
        <v>0</v>
      </c>
      <c r="I13" s="307" t="s">
        <v>2844</v>
      </c>
    </row>
    <row r="14" spans="1:9" ht="15" customHeight="1" x14ac:dyDescent="0.25">
      <c r="A14" s="313">
        <v>72</v>
      </c>
      <c r="B14" s="314"/>
      <c r="C14" s="318" t="s">
        <v>2973</v>
      </c>
      <c r="D14" s="319" t="s">
        <v>2880</v>
      </c>
      <c r="E14" s="307" t="s">
        <v>67</v>
      </c>
      <c r="F14" s="311">
        <v>3.3</v>
      </c>
      <c r="G14" s="312"/>
      <c r="H14" s="312">
        <f t="shared" si="0"/>
        <v>0</v>
      </c>
      <c r="I14" s="307" t="s">
        <v>2844</v>
      </c>
    </row>
    <row r="15" spans="1:9" x14ac:dyDescent="0.25">
      <c r="A15" s="313">
        <v>73</v>
      </c>
      <c r="B15" s="314"/>
      <c r="C15" s="318" t="s">
        <v>2973</v>
      </c>
      <c r="D15" s="319" t="s">
        <v>2881</v>
      </c>
      <c r="E15" s="307" t="s">
        <v>67</v>
      </c>
      <c r="F15" s="311">
        <v>4.2</v>
      </c>
      <c r="G15" s="312"/>
      <c r="H15" s="312">
        <f t="shared" si="0"/>
        <v>0</v>
      </c>
      <c r="I15" s="307" t="s">
        <v>2844</v>
      </c>
    </row>
    <row r="16" spans="1:9" x14ac:dyDescent="0.25">
      <c r="A16" s="313">
        <v>74</v>
      </c>
      <c r="B16" s="314"/>
      <c r="C16" s="318" t="s">
        <v>2974</v>
      </c>
      <c r="D16" s="319" t="s">
        <v>2850</v>
      </c>
      <c r="E16" s="307" t="s">
        <v>67</v>
      </c>
      <c r="F16" s="311">
        <v>9.3000000000000007</v>
      </c>
      <c r="G16" s="312"/>
      <c r="H16" s="312">
        <f t="shared" si="0"/>
        <v>0</v>
      </c>
      <c r="I16" s="307" t="s">
        <v>2844</v>
      </c>
    </row>
    <row r="17" spans="1:9" x14ac:dyDescent="0.25">
      <c r="A17" s="313">
        <v>75</v>
      </c>
      <c r="B17" s="314"/>
      <c r="C17" s="318" t="s">
        <v>2974</v>
      </c>
      <c r="D17" s="319" t="s">
        <v>2851</v>
      </c>
      <c r="E17" s="307" t="s">
        <v>67</v>
      </c>
      <c r="F17" s="311">
        <v>8.6</v>
      </c>
      <c r="G17" s="312"/>
      <c r="H17" s="312">
        <f t="shared" si="0"/>
        <v>0</v>
      </c>
      <c r="I17" s="307" t="s">
        <v>2844</v>
      </c>
    </row>
    <row r="18" spans="1:9" ht="45" x14ac:dyDescent="0.25">
      <c r="A18" s="313">
        <v>76</v>
      </c>
      <c r="B18" s="314" t="s">
        <v>2841</v>
      </c>
      <c r="C18" s="308" t="s">
        <v>2975</v>
      </c>
      <c r="D18" s="319" t="s">
        <v>2853</v>
      </c>
      <c r="E18" s="307" t="s">
        <v>67</v>
      </c>
      <c r="F18" s="311">
        <v>10</v>
      </c>
      <c r="G18" s="312"/>
      <c r="H18" s="312">
        <f t="shared" si="0"/>
        <v>0</v>
      </c>
      <c r="I18" s="307" t="s">
        <v>2844</v>
      </c>
    </row>
    <row r="19" spans="1:9" x14ac:dyDescent="0.25">
      <c r="A19" s="313">
        <v>77</v>
      </c>
      <c r="B19" s="314" t="s">
        <v>2841</v>
      </c>
      <c r="C19" s="308" t="s">
        <v>2975</v>
      </c>
      <c r="D19" s="319" t="s">
        <v>2854</v>
      </c>
      <c r="E19" s="307" t="s">
        <v>1241</v>
      </c>
      <c r="F19" s="311">
        <v>30</v>
      </c>
      <c r="G19" s="312"/>
      <c r="H19" s="312">
        <f t="shared" si="0"/>
        <v>0</v>
      </c>
      <c r="I19" s="307" t="s">
        <v>2844</v>
      </c>
    </row>
    <row r="20" spans="1:9" x14ac:dyDescent="0.25">
      <c r="A20" s="313">
        <v>78</v>
      </c>
      <c r="B20" s="314" t="s">
        <v>2841</v>
      </c>
      <c r="C20" s="308" t="s">
        <v>2975</v>
      </c>
      <c r="D20" s="319" t="s">
        <v>2855</v>
      </c>
      <c r="E20" s="307" t="s">
        <v>1539</v>
      </c>
      <c r="F20" s="311">
        <v>5</v>
      </c>
      <c r="G20" s="312"/>
      <c r="H20" s="312">
        <f t="shared" si="0"/>
        <v>0</v>
      </c>
      <c r="I20" s="314"/>
    </row>
    <row r="21" spans="1:9" x14ac:dyDescent="0.25">
      <c r="A21" s="304"/>
      <c r="C21" s="320"/>
      <c r="D21" s="143" t="s">
        <v>2856</v>
      </c>
      <c r="E21" s="216"/>
      <c r="F21" s="321"/>
      <c r="G21" s="322"/>
      <c r="H21" s="322">
        <f>SUM(H4:H20)</f>
        <v>0</v>
      </c>
    </row>
    <row r="22" spans="1:9" x14ac:dyDescent="0.25">
      <c r="A22" s="304"/>
      <c r="C22" s="320"/>
      <c r="D22" s="143"/>
      <c r="E22" s="216"/>
      <c r="F22" s="321"/>
      <c r="G22" s="322"/>
      <c r="H22" s="322"/>
    </row>
    <row r="23" spans="1:9" x14ac:dyDescent="0.25">
      <c r="A23" s="304"/>
      <c r="D23" s="305" t="s">
        <v>2976</v>
      </c>
    </row>
    <row r="24" spans="1:9" ht="25.5" x14ac:dyDescent="0.25">
      <c r="A24" s="306">
        <v>79</v>
      </c>
      <c r="B24" s="323" t="s">
        <v>2841</v>
      </c>
      <c r="C24" s="308" t="s">
        <v>2977</v>
      </c>
      <c r="D24" s="324" t="s">
        <v>2978</v>
      </c>
      <c r="E24" s="310" t="s">
        <v>1505</v>
      </c>
      <c r="F24" s="311">
        <v>1</v>
      </c>
      <c r="G24" s="312"/>
      <c r="H24" s="312">
        <f t="shared" ref="H24:H34" si="1">ROUND(G24*F24,2)</f>
        <v>0</v>
      </c>
      <c r="I24" s="307" t="s">
        <v>2844</v>
      </c>
    </row>
    <row r="25" spans="1:9" ht="25.5" x14ac:dyDescent="0.25">
      <c r="A25" s="313">
        <v>80</v>
      </c>
      <c r="B25" s="314" t="s">
        <v>2841</v>
      </c>
      <c r="C25" s="315" t="s">
        <v>2979</v>
      </c>
      <c r="D25" s="324" t="s">
        <v>2944</v>
      </c>
      <c r="E25" s="317" t="s">
        <v>1505</v>
      </c>
      <c r="F25" s="311">
        <v>1</v>
      </c>
      <c r="G25" s="312"/>
      <c r="H25" s="312">
        <f t="shared" si="1"/>
        <v>0</v>
      </c>
      <c r="I25" s="307" t="s">
        <v>2844</v>
      </c>
    </row>
    <row r="26" spans="1:9" ht="38.25" x14ac:dyDescent="0.25">
      <c r="A26" s="313">
        <v>81</v>
      </c>
      <c r="B26" s="314" t="s">
        <v>2841</v>
      </c>
      <c r="C26" s="308" t="s">
        <v>2980</v>
      </c>
      <c r="D26" s="309" t="s">
        <v>2981</v>
      </c>
      <c r="E26" s="317" t="s">
        <v>1505</v>
      </c>
      <c r="F26" s="311">
        <v>1</v>
      </c>
      <c r="G26" s="312"/>
      <c r="H26" s="312">
        <f t="shared" si="1"/>
        <v>0</v>
      </c>
      <c r="I26" s="307" t="s">
        <v>2844</v>
      </c>
    </row>
    <row r="27" spans="1:9" x14ac:dyDescent="0.25">
      <c r="A27" s="306">
        <v>82</v>
      </c>
      <c r="B27" s="323" t="s">
        <v>2841</v>
      </c>
      <c r="C27" s="308" t="s">
        <v>2982</v>
      </c>
      <c r="D27" s="324" t="s">
        <v>2951</v>
      </c>
      <c r="E27" s="310" t="s">
        <v>1505</v>
      </c>
      <c r="F27" s="311">
        <v>1</v>
      </c>
      <c r="G27" s="312"/>
      <c r="H27" s="312">
        <f t="shared" si="1"/>
        <v>0</v>
      </c>
      <c r="I27" s="307" t="s">
        <v>2844</v>
      </c>
    </row>
    <row r="28" spans="1:9" x14ac:dyDescent="0.25">
      <c r="A28" s="306">
        <v>83</v>
      </c>
      <c r="B28" s="323" t="s">
        <v>2841</v>
      </c>
      <c r="C28" s="308" t="s">
        <v>2983</v>
      </c>
      <c r="D28" s="309" t="s">
        <v>2984</v>
      </c>
      <c r="E28" s="310" t="s">
        <v>1505</v>
      </c>
      <c r="F28" s="311">
        <v>2</v>
      </c>
      <c r="G28" s="312"/>
      <c r="H28" s="312">
        <f t="shared" si="1"/>
        <v>0</v>
      </c>
      <c r="I28" s="307" t="s">
        <v>2844</v>
      </c>
    </row>
    <row r="29" spans="1:9" x14ac:dyDescent="0.25">
      <c r="A29" s="306">
        <v>84</v>
      </c>
      <c r="B29" s="323" t="s">
        <v>2841</v>
      </c>
      <c r="C29" s="308" t="s">
        <v>2985</v>
      </c>
      <c r="D29" s="309" t="s">
        <v>2986</v>
      </c>
      <c r="E29" s="310" t="s">
        <v>1505</v>
      </c>
      <c r="F29" s="311">
        <v>2</v>
      </c>
      <c r="G29" s="312"/>
      <c r="H29" s="312">
        <f t="shared" si="1"/>
        <v>0</v>
      </c>
      <c r="I29" s="307" t="s">
        <v>2844</v>
      </c>
    </row>
    <row r="30" spans="1:9" x14ac:dyDescent="0.25">
      <c r="A30" s="306">
        <v>85</v>
      </c>
      <c r="B30" s="323" t="s">
        <v>2841</v>
      </c>
      <c r="C30" s="308" t="s">
        <v>2987</v>
      </c>
      <c r="D30" s="309" t="s">
        <v>2988</v>
      </c>
      <c r="E30" s="310" t="s">
        <v>1505</v>
      </c>
      <c r="F30" s="311">
        <v>1</v>
      </c>
      <c r="G30" s="312"/>
      <c r="H30" s="312">
        <f t="shared" si="1"/>
        <v>0</v>
      </c>
      <c r="I30" s="307" t="s">
        <v>2844</v>
      </c>
    </row>
    <row r="31" spans="1:9" x14ac:dyDescent="0.25">
      <c r="A31" s="313">
        <v>86</v>
      </c>
      <c r="B31" s="314" t="s">
        <v>2841</v>
      </c>
      <c r="C31" s="315" t="s">
        <v>2989</v>
      </c>
      <c r="D31" s="316" t="s">
        <v>2873</v>
      </c>
      <c r="E31" s="317" t="s">
        <v>2874</v>
      </c>
      <c r="F31" s="311">
        <v>1</v>
      </c>
      <c r="G31" s="312"/>
      <c r="H31" s="312">
        <f t="shared" si="1"/>
        <v>0</v>
      </c>
      <c r="I31" s="307" t="s">
        <v>2844</v>
      </c>
    </row>
    <row r="32" spans="1:9" x14ac:dyDescent="0.25">
      <c r="A32" s="306">
        <v>87</v>
      </c>
      <c r="B32" s="323" t="s">
        <v>2841</v>
      </c>
      <c r="C32" s="318" t="s">
        <v>2990</v>
      </c>
      <c r="D32" s="319" t="s">
        <v>2880</v>
      </c>
      <c r="E32" s="307" t="s">
        <v>67</v>
      </c>
      <c r="F32" s="311">
        <v>3.5</v>
      </c>
      <c r="G32" s="312"/>
      <c r="H32" s="312">
        <f t="shared" si="1"/>
        <v>0</v>
      </c>
      <c r="I32" s="307" t="s">
        <v>2844</v>
      </c>
    </row>
    <row r="33" spans="1:9" x14ac:dyDescent="0.25">
      <c r="A33" s="306">
        <v>88</v>
      </c>
      <c r="B33" s="323" t="s">
        <v>2841</v>
      </c>
      <c r="C33" s="318" t="s">
        <v>2990</v>
      </c>
      <c r="D33" s="319" t="s">
        <v>2881</v>
      </c>
      <c r="E33" s="307" t="s">
        <v>67</v>
      </c>
      <c r="F33" s="311">
        <v>1.5</v>
      </c>
      <c r="G33" s="312"/>
      <c r="H33" s="312">
        <f t="shared" si="1"/>
        <v>0</v>
      </c>
      <c r="I33" s="307" t="s">
        <v>2844</v>
      </c>
    </row>
    <row r="34" spans="1:9" x14ac:dyDescent="0.25">
      <c r="A34" s="306">
        <v>89</v>
      </c>
      <c r="B34" s="323" t="s">
        <v>2841</v>
      </c>
      <c r="C34" s="308" t="s">
        <v>2991</v>
      </c>
      <c r="D34" s="319" t="s">
        <v>2854</v>
      </c>
      <c r="E34" s="307" t="s">
        <v>1241</v>
      </c>
      <c r="F34" s="311">
        <v>10</v>
      </c>
      <c r="G34" s="312"/>
      <c r="H34" s="312">
        <f t="shared" si="1"/>
        <v>0</v>
      </c>
      <c r="I34" s="307" t="s">
        <v>2844</v>
      </c>
    </row>
    <row r="35" spans="1:9" x14ac:dyDescent="0.25">
      <c r="A35" s="304"/>
      <c r="C35" s="320"/>
      <c r="D35" s="143" t="s">
        <v>2856</v>
      </c>
      <c r="E35" s="216"/>
      <c r="F35" s="321"/>
      <c r="G35" s="322"/>
      <c r="H35" s="322">
        <f>SUM(H24:H34)</f>
        <v>0</v>
      </c>
    </row>
  </sheetData>
  <protectedRanges>
    <protectedRange sqref="G2:G1048576 G1" name="Oblast1"/>
  </protectedRanges>
  <pageMargins left="0.7" right="0.7" top="0.78740157499999996" bottom="0.78740157499999996"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9112CC-09B0-4C0F-AAC8-4B296089A977}">
  <dimension ref="A1:V270"/>
  <sheetViews>
    <sheetView topLeftCell="C1" workbookViewId="0">
      <selection activeCell="I9" sqref="I9:I269"/>
    </sheetView>
  </sheetViews>
  <sheetFormatPr defaultRowHeight="8.25" outlineLevelRow="4" x14ac:dyDescent="0.15"/>
  <cols>
    <col min="1" max="1" width="28.7109375" style="1" hidden="1" customWidth="1"/>
    <col min="2" max="2" width="3.7109375" style="1" hidden="1" customWidth="1"/>
    <col min="3" max="3" width="5.7109375" style="1" customWidth="1"/>
    <col min="4" max="4" width="4.7109375" style="1" customWidth="1"/>
    <col min="5" max="5" width="14.7109375" style="1" customWidth="1"/>
    <col min="6" max="6" width="72.7109375" style="1" customWidth="1"/>
    <col min="7" max="7" width="4.7109375" style="1" customWidth="1"/>
    <col min="8" max="8" width="14.7109375" style="1" customWidth="1"/>
    <col min="9" max="9" width="12.7109375" style="1" customWidth="1"/>
    <col min="10" max="10" width="15.7109375" style="1" customWidth="1"/>
    <col min="11" max="11" width="11.7109375" style="1" hidden="1" customWidth="1"/>
    <col min="12" max="12" width="14.7109375" style="1" hidden="1" customWidth="1"/>
    <col min="13" max="13" width="11.7109375" style="1" hidden="1" customWidth="1"/>
    <col min="14" max="14" width="14.7109375" style="1" hidden="1" customWidth="1"/>
    <col min="15" max="15" width="9.7109375" style="1" hidden="1" customWidth="1"/>
    <col min="16" max="16" width="14.7109375" style="1" hidden="1" customWidth="1"/>
    <col min="17" max="17" width="15.7109375" style="1" hidden="1" customWidth="1"/>
    <col min="18" max="18" width="38.7109375" style="1" customWidth="1"/>
    <col min="19" max="22" width="9.140625" style="1"/>
    <col min="23" max="23" width="5.5703125" style="1" customWidth="1"/>
    <col min="24" max="256" width="9.140625" style="1"/>
    <col min="257" max="258" width="0" style="1" hidden="1" customWidth="1"/>
    <col min="259" max="259" width="5.7109375" style="1" customWidth="1"/>
    <col min="260" max="260" width="4.7109375" style="1" customWidth="1"/>
    <col min="261" max="261" width="14.7109375" style="1" customWidth="1"/>
    <col min="262" max="262" width="72.7109375" style="1" customWidth="1"/>
    <col min="263" max="263" width="4.7109375" style="1" customWidth="1"/>
    <col min="264" max="264" width="14.7109375" style="1" customWidth="1"/>
    <col min="265" max="265" width="12.7109375" style="1" customWidth="1"/>
    <col min="266" max="266" width="15.7109375" style="1" customWidth="1"/>
    <col min="267" max="273" width="0" style="1" hidden="1" customWidth="1"/>
    <col min="274" max="274" width="38.7109375" style="1" customWidth="1"/>
    <col min="275" max="278" width="9.140625" style="1"/>
    <col min="279" max="279" width="5.5703125" style="1" customWidth="1"/>
    <col min="280" max="512" width="9.140625" style="1"/>
    <col min="513" max="514" width="0" style="1" hidden="1" customWidth="1"/>
    <col min="515" max="515" width="5.7109375" style="1" customWidth="1"/>
    <col min="516" max="516" width="4.7109375" style="1" customWidth="1"/>
    <col min="517" max="517" width="14.7109375" style="1" customWidth="1"/>
    <col min="518" max="518" width="72.7109375" style="1" customWidth="1"/>
    <col min="519" max="519" width="4.7109375" style="1" customWidth="1"/>
    <col min="520" max="520" width="14.7109375" style="1" customWidth="1"/>
    <col min="521" max="521" width="12.7109375" style="1" customWidth="1"/>
    <col min="522" max="522" width="15.7109375" style="1" customWidth="1"/>
    <col min="523" max="529" width="0" style="1" hidden="1" customWidth="1"/>
    <col min="530" max="530" width="38.7109375" style="1" customWidth="1"/>
    <col min="531" max="534" width="9.140625" style="1"/>
    <col min="535" max="535" width="5.5703125" style="1" customWidth="1"/>
    <col min="536" max="768" width="9.140625" style="1"/>
    <col min="769" max="770" width="0" style="1" hidden="1" customWidth="1"/>
    <col min="771" max="771" width="5.7109375" style="1" customWidth="1"/>
    <col min="772" max="772" width="4.7109375" style="1" customWidth="1"/>
    <col min="773" max="773" width="14.7109375" style="1" customWidth="1"/>
    <col min="774" max="774" width="72.7109375" style="1" customWidth="1"/>
    <col min="775" max="775" width="4.7109375" style="1" customWidth="1"/>
    <col min="776" max="776" width="14.7109375" style="1" customWidth="1"/>
    <col min="777" max="777" width="12.7109375" style="1" customWidth="1"/>
    <col min="778" max="778" width="15.7109375" style="1" customWidth="1"/>
    <col min="779" max="785" width="0" style="1" hidden="1" customWidth="1"/>
    <col min="786" max="786" width="38.7109375" style="1" customWidth="1"/>
    <col min="787" max="790" width="9.140625" style="1"/>
    <col min="791" max="791" width="5.5703125" style="1" customWidth="1"/>
    <col min="792" max="1024" width="9.140625" style="1"/>
    <col min="1025" max="1026" width="0" style="1" hidden="1" customWidth="1"/>
    <col min="1027" max="1027" width="5.7109375" style="1" customWidth="1"/>
    <col min="1028" max="1028" width="4.7109375" style="1" customWidth="1"/>
    <col min="1029" max="1029" width="14.7109375" style="1" customWidth="1"/>
    <col min="1030" max="1030" width="72.7109375" style="1" customWidth="1"/>
    <col min="1031" max="1031" width="4.7109375" style="1" customWidth="1"/>
    <col min="1032" max="1032" width="14.7109375" style="1" customWidth="1"/>
    <col min="1033" max="1033" width="12.7109375" style="1" customWidth="1"/>
    <col min="1034" max="1034" width="15.7109375" style="1" customWidth="1"/>
    <col min="1035" max="1041" width="0" style="1" hidden="1" customWidth="1"/>
    <col min="1042" max="1042" width="38.7109375" style="1" customWidth="1"/>
    <col min="1043" max="1046" width="9.140625" style="1"/>
    <col min="1047" max="1047" width="5.5703125" style="1" customWidth="1"/>
    <col min="1048" max="1280" width="9.140625" style="1"/>
    <col min="1281" max="1282" width="0" style="1" hidden="1" customWidth="1"/>
    <col min="1283" max="1283" width="5.7109375" style="1" customWidth="1"/>
    <col min="1284" max="1284" width="4.7109375" style="1" customWidth="1"/>
    <col min="1285" max="1285" width="14.7109375" style="1" customWidth="1"/>
    <col min="1286" max="1286" width="72.7109375" style="1" customWidth="1"/>
    <col min="1287" max="1287" width="4.7109375" style="1" customWidth="1"/>
    <col min="1288" max="1288" width="14.7109375" style="1" customWidth="1"/>
    <col min="1289" max="1289" width="12.7109375" style="1" customWidth="1"/>
    <col min="1290" max="1290" width="15.7109375" style="1" customWidth="1"/>
    <col min="1291" max="1297" width="0" style="1" hidden="1" customWidth="1"/>
    <col min="1298" max="1298" width="38.7109375" style="1" customWidth="1"/>
    <col min="1299" max="1302" width="9.140625" style="1"/>
    <col min="1303" max="1303" width="5.5703125" style="1" customWidth="1"/>
    <col min="1304" max="1536" width="9.140625" style="1"/>
    <col min="1537" max="1538" width="0" style="1" hidden="1" customWidth="1"/>
    <col min="1539" max="1539" width="5.7109375" style="1" customWidth="1"/>
    <col min="1540" max="1540" width="4.7109375" style="1" customWidth="1"/>
    <col min="1541" max="1541" width="14.7109375" style="1" customWidth="1"/>
    <col min="1542" max="1542" width="72.7109375" style="1" customWidth="1"/>
    <col min="1543" max="1543" width="4.7109375" style="1" customWidth="1"/>
    <col min="1544" max="1544" width="14.7109375" style="1" customWidth="1"/>
    <col min="1545" max="1545" width="12.7109375" style="1" customWidth="1"/>
    <col min="1546" max="1546" width="15.7109375" style="1" customWidth="1"/>
    <col min="1547" max="1553" width="0" style="1" hidden="1" customWidth="1"/>
    <col min="1554" max="1554" width="38.7109375" style="1" customWidth="1"/>
    <col min="1555" max="1558" width="9.140625" style="1"/>
    <col min="1559" max="1559" width="5.5703125" style="1" customWidth="1"/>
    <col min="1560" max="1792" width="9.140625" style="1"/>
    <col min="1793" max="1794" width="0" style="1" hidden="1" customWidth="1"/>
    <col min="1795" max="1795" width="5.7109375" style="1" customWidth="1"/>
    <col min="1796" max="1796" width="4.7109375" style="1" customWidth="1"/>
    <col min="1797" max="1797" width="14.7109375" style="1" customWidth="1"/>
    <col min="1798" max="1798" width="72.7109375" style="1" customWidth="1"/>
    <col min="1799" max="1799" width="4.7109375" style="1" customWidth="1"/>
    <col min="1800" max="1800" width="14.7109375" style="1" customWidth="1"/>
    <col min="1801" max="1801" width="12.7109375" style="1" customWidth="1"/>
    <col min="1802" max="1802" width="15.7109375" style="1" customWidth="1"/>
    <col min="1803" max="1809" width="0" style="1" hidden="1" customWidth="1"/>
    <col min="1810" max="1810" width="38.7109375" style="1" customWidth="1"/>
    <col min="1811" max="1814" width="9.140625" style="1"/>
    <col min="1815" max="1815" width="5.5703125" style="1" customWidth="1"/>
    <col min="1816" max="2048" width="9.140625" style="1"/>
    <col min="2049" max="2050" width="0" style="1" hidden="1" customWidth="1"/>
    <col min="2051" max="2051" width="5.7109375" style="1" customWidth="1"/>
    <col min="2052" max="2052" width="4.7109375" style="1" customWidth="1"/>
    <col min="2053" max="2053" width="14.7109375" style="1" customWidth="1"/>
    <col min="2054" max="2054" width="72.7109375" style="1" customWidth="1"/>
    <col min="2055" max="2055" width="4.7109375" style="1" customWidth="1"/>
    <col min="2056" max="2056" width="14.7109375" style="1" customWidth="1"/>
    <col min="2057" max="2057" width="12.7109375" style="1" customWidth="1"/>
    <col min="2058" max="2058" width="15.7109375" style="1" customWidth="1"/>
    <col min="2059" max="2065" width="0" style="1" hidden="1" customWidth="1"/>
    <col min="2066" max="2066" width="38.7109375" style="1" customWidth="1"/>
    <col min="2067" max="2070" width="9.140625" style="1"/>
    <col min="2071" max="2071" width="5.5703125" style="1" customWidth="1"/>
    <col min="2072" max="2304" width="9.140625" style="1"/>
    <col min="2305" max="2306" width="0" style="1" hidden="1" customWidth="1"/>
    <col min="2307" max="2307" width="5.7109375" style="1" customWidth="1"/>
    <col min="2308" max="2308" width="4.7109375" style="1" customWidth="1"/>
    <col min="2309" max="2309" width="14.7109375" style="1" customWidth="1"/>
    <col min="2310" max="2310" width="72.7109375" style="1" customWidth="1"/>
    <col min="2311" max="2311" width="4.7109375" style="1" customWidth="1"/>
    <col min="2312" max="2312" width="14.7109375" style="1" customWidth="1"/>
    <col min="2313" max="2313" width="12.7109375" style="1" customWidth="1"/>
    <col min="2314" max="2314" width="15.7109375" style="1" customWidth="1"/>
    <col min="2315" max="2321" width="0" style="1" hidden="1" customWidth="1"/>
    <col min="2322" max="2322" width="38.7109375" style="1" customWidth="1"/>
    <col min="2323" max="2326" width="9.140625" style="1"/>
    <col min="2327" max="2327" width="5.5703125" style="1" customWidth="1"/>
    <col min="2328" max="2560" width="9.140625" style="1"/>
    <col min="2561" max="2562" width="0" style="1" hidden="1" customWidth="1"/>
    <col min="2563" max="2563" width="5.7109375" style="1" customWidth="1"/>
    <col min="2564" max="2564" width="4.7109375" style="1" customWidth="1"/>
    <col min="2565" max="2565" width="14.7109375" style="1" customWidth="1"/>
    <col min="2566" max="2566" width="72.7109375" style="1" customWidth="1"/>
    <col min="2567" max="2567" width="4.7109375" style="1" customWidth="1"/>
    <col min="2568" max="2568" width="14.7109375" style="1" customWidth="1"/>
    <col min="2569" max="2569" width="12.7109375" style="1" customWidth="1"/>
    <col min="2570" max="2570" width="15.7109375" style="1" customWidth="1"/>
    <col min="2571" max="2577" width="0" style="1" hidden="1" customWidth="1"/>
    <col min="2578" max="2578" width="38.7109375" style="1" customWidth="1"/>
    <col min="2579" max="2582" width="9.140625" style="1"/>
    <col min="2583" max="2583" width="5.5703125" style="1" customWidth="1"/>
    <col min="2584" max="2816" width="9.140625" style="1"/>
    <col min="2817" max="2818" width="0" style="1" hidden="1" customWidth="1"/>
    <col min="2819" max="2819" width="5.7109375" style="1" customWidth="1"/>
    <col min="2820" max="2820" width="4.7109375" style="1" customWidth="1"/>
    <col min="2821" max="2821" width="14.7109375" style="1" customWidth="1"/>
    <col min="2822" max="2822" width="72.7109375" style="1" customWidth="1"/>
    <col min="2823" max="2823" width="4.7109375" style="1" customWidth="1"/>
    <col min="2824" max="2824" width="14.7109375" style="1" customWidth="1"/>
    <col min="2825" max="2825" width="12.7109375" style="1" customWidth="1"/>
    <col min="2826" max="2826" width="15.7109375" style="1" customWidth="1"/>
    <col min="2827" max="2833" width="0" style="1" hidden="1" customWidth="1"/>
    <col min="2834" max="2834" width="38.7109375" style="1" customWidth="1"/>
    <col min="2835" max="2838" width="9.140625" style="1"/>
    <col min="2839" max="2839" width="5.5703125" style="1" customWidth="1"/>
    <col min="2840" max="3072" width="9.140625" style="1"/>
    <col min="3073" max="3074" width="0" style="1" hidden="1" customWidth="1"/>
    <col min="3075" max="3075" width="5.7109375" style="1" customWidth="1"/>
    <col min="3076" max="3076" width="4.7109375" style="1" customWidth="1"/>
    <col min="3077" max="3077" width="14.7109375" style="1" customWidth="1"/>
    <col min="3078" max="3078" width="72.7109375" style="1" customWidth="1"/>
    <col min="3079" max="3079" width="4.7109375" style="1" customWidth="1"/>
    <col min="3080" max="3080" width="14.7109375" style="1" customWidth="1"/>
    <col min="3081" max="3081" width="12.7109375" style="1" customWidth="1"/>
    <col min="3082" max="3082" width="15.7109375" style="1" customWidth="1"/>
    <col min="3083" max="3089" width="0" style="1" hidden="1" customWidth="1"/>
    <col min="3090" max="3090" width="38.7109375" style="1" customWidth="1"/>
    <col min="3091" max="3094" width="9.140625" style="1"/>
    <col min="3095" max="3095" width="5.5703125" style="1" customWidth="1"/>
    <col min="3096" max="3328" width="9.140625" style="1"/>
    <col min="3329" max="3330" width="0" style="1" hidden="1" customWidth="1"/>
    <col min="3331" max="3331" width="5.7109375" style="1" customWidth="1"/>
    <col min="3332" max="3332" width="4.7109375" style="1" customWidth="1"/>
    <col min="3333" max="3333" width="14.7109375" style="1" customWidth="1"/>
    <col min="3334" max="3334" width="72.7109375" style="1" customWidth="1"/>
    <col min="3335" max="3335" width="4.7109375" style="1" customWidth="1"/>
    <col min="3336" max="3336" width="14.7109375" style="1" customWidth="1"/>
    <col min="3337" max="3337" width="12.7109375" style="1" customWidth="1"/>
    <col min="3338" max="3338" width="15.7109375" style="1" customWidth="1"/>
    <col min="3339" max="3345" width="0" style="1" hidden="1" customWidth="1"/>
    <col min="3346" max="3346" width="38.7109375" style="1" customWidth="1"/>
    <col min="3347" max="3350" width="9.140625" style="1"/>
    <col min="3351" max="3351" width="5.5703125" style="1" customWidth="1"/>
    <col min="3352" max="3584" width="9.140625" style="1"/>
    <col min="3585" max="3586" width="0" style="1" hidden="1" customWidth="1"/>
    <col min="3587" max="3587" width="5.7109375" style="1" customWidth="1"/>
    <col min="3588" max="3588" width="4.7109375" style="1" customWidth="1"/>
    <col min="3589" max="3589" width="14.7109375" style="1" customWidth="1"/>
    <col min="3590" max="3590" width="72.7109375" style="1" customWidth="1"/>
    <col min="3591" max="3591" width="4.7109375" style="1" customWidth="1"/>
    <col min="3592" max="3592" width="14.7109375" style="1" customWidth="1"/>
    <col min="3593" max="3593" width="12.7109375" style="1" customWidth="1"/>
    <col min="3594" max="3594" width="15.7109375" style="1" customWidth="1"/>
    <col min="3595" max="3601" width="0" style="1" hidden="1" customWidth="1"/>
    <col min="3602" max="3602" width="38.7109375" style="1" customWidth="1"/>
    <col min="3603" max="3606" width="9.140625" style="1"/>
    <col min="3607" max="3607" width="5.5703125" style="1" customWidth="1"/>
    <col min="3608" max="3840" width="9.140625" style="1"/>
    <col min="3841" max="3842" width="0" style="1" hidden="1" customWidth="1"/>
    <col min="3843" max="3843" width="5.7109375" style="1" customWidth="1"/>
    <col min="3844" max="3844" width="4.7109375" style="1" customWidth="1"/>
    <col min="3845" max="3845" width="14.7109375" style="1" customWidth="1"/>
    <col min="3846" max="3846" width="72.7109375" style="1" customWidth="1"/>
    <col min="3847" max="3847" width="4.7109375" style="1" customWidth="1"/>
    <col min="3848" max="3848" width="14.7109375" style="1" customWidth="1"/>
    <col min="3849" max="3849" width="12.7109375" style="1" customWidth="1"/>
    <col min="3850" max="3850" width="15.7109375" style="1" customWidth="1"/>
    <col min="3851" max="3857" width="0" style="1" hidden="1" customWidth="1"/>
    <col min="3858" max="3858" width="38.7109375" style="1" customWidth="1"/>
    <col min="3859" max="3862" width="9.140625" style="1"/>
    <col min="3863" max="3863" width="5.5703125" style="1" customWidth="1"/>
    <col min="3864" max="4096" width="9.140625" style="1"/>
    <col min="4097" max="4098" width="0" style="1" hidden="1" customWidth="1"/>
    <col min="4099" max="4099" width="5.7109375" style="1" customWidth="1"/>
    <col min="4100" max="4100" width="4.7109375" style="1" customWidth="1"/>
    <col min="4101" max="4101" width="14.7109375" style="1" customWidth="1"/>
    <col min="4102" max="4102" width="72.7109375" style="1" customWidth="1"/>
    <col min="4103" max="4103" width="4.7109375" style="1" customWidth="1"/>
    <col min="4104" max="4104" width="14.7109375" style="1" customWidth="1"/>
    <col min="4105" max="4105" width="12.7109375" style="1" customWidth="1"/>
    <col min="4106" max="4106" width="15.7109375" style="1" customWidth="1"/>
    <col min="4107" max="4113" width="0" style="1" hidden="1" customWidth="1"/>
    <col min="4114" max="4114" width="38.7109375" style="1" customWidth="1"/>
    <col min="4115" max="4118" width="9.140625" style="1"/>
    <col min="4119" max="4119" width="5.5703125" style="1" customWidth="1"/>
    <col min="4120" max="4352" width="9.140625" style="1"/>
    <col min="4353" max="4354" width="0" style="1" hidden="1" customWidth="1"/>
    <col min="4355" max="4355" width="5.7109375" style="1" customWidth="1"/>
    <col min="4356" max="4356" width="4.7109375" style="1" customWidth="1"/>
    <col min="4357" max="4357" width="14.7109375" style="1" customWidth="1"/>
    <col min="4358" max="4358" width="72.7109375" style="1" customWidth="1"/>
    <col min="4359" max="4359" width="4.7109375" style="1" customWidth="1"/>
    <col min="4360" max="4360" width="14.7109375" style="1" customWidth="1"/>
    <col min="4361" max="4361" width="12.7109375" style="1" customWidth="1"/>
    <col min="4362" max="4362" width="15.7109375" style="1" customWidth="1"/>
    <col min="4363" max="4369" width="0" style="1" hidden="1" customWidth="1"/>
    <col min="4370" max="4370" width="38.7109375" style="1" customWidth="1"/>
    <col min="4371" max="4374" width="9.140625" style="1"/>
    <col min="4375" max="4375" width="5.5703125" style="1" customWidth="1"/>
    <col min="4376" max="4608" width="9.140625" style="1"/>
    <col min="4609" max="4610" width="0" style="1" hidden="1" customWidth="1"/>
    <col min="4611" max="4611" width="5.7109375" style="1" customWidth="1"/>
    <col min="4612" max="4612" width="4.7109375" style="1" customWidth="1"/>
    <col min="4613" max="4613" width="14.7109375" style="1" customWidth="1"/>
    <col min="4614" max="4614" width="72.7109375" style="1" customWidth="1"/>
    <col min="4615" max="4615" width="4.7109375" style="1" customWidth="1"/>
    <col min="4616" max="4616" width="14.7109375" style="1" customWidth="1"/>
    <col min="4617" max="4617" width="12.7109375" style="1" customWidth="1"/>
    <col min="4618" max="4618" width="15.7109375" style="1" customWidth="1"/>
    <col min="4619" max="4625" width="0" style="1" hidden="1" customWidth="1"/>
    <col min="4626" max="4626" width="38.7109375" style="1" customWidth="1"/>
    <col min="4627" max="4630" width="9.140625" style="1"/>
    <col min="4631" max="4631" width="5.5703125" style="1" customWidth="1"/>
    <col min="4632" max="4864" width="9.140625" style="1"/>
    <col min="4865" max="4866" width="0" style="1" hidden="1" customWidth="1"/>
    <col min="4867" max="4867" width="5.7109375" style="1" customWidth="1"/>
    <col min="4868" max="4868" width="4.7109375" style="1" customWidth="1"/>
    <col min="4869" max="4869" width="14.7109375" style="1" customWidth="1"/>
    <col min="4870" max="4870" width="72.7109375" style="1" customWidth="1"/>
    <col min="4871" max="4871" width="4.7109375" style="1" customWidth="1"/>
    <col min="4872" max="4872" width="14.7109375" style="1" customWidth="1"/>
    <col min="4873" max="4873" width="12.7109375" style="1" customWidth="1"/>
    <col min="4874" max="4874" width="15.7109375" style="1" customWidth="1"/>
    <col min="4875" max="4881" width="0" style="1" hidden="1" customWidth="1"/>
    <col min="4882" max="4882" width="38.7109375" style="1" customWidth="1"/>
    <col min="4883" max="4886" width="9.140625" style="1"/>
    <col min="4887" max="4887" width="5.5703125" style="1" customWidth="1"/>
    <col min="4888" max="5120" width="9.140625" style="1"/>
    <col min="5121" max="5122" width="0" style="1" hidden="1" customWidth="1"/>
    <col min="5123" max="5123" width="5.7109375" style="1" customWidth="1"/>
    <col min="5124" max="5124" width="4.7109375" style="1" customWidth="1"/>
    <col min="5125" max="5125" width="14.7109375" style="1" customWidth="1"/>
    <col min="5126" max="5126" width="72.7109375" style="1" customWidth="1"/>
    <col min="5127" max="5127" width="4.7109375" style="1" customWidth="1"/>
    <col min="5128" max="5128" width="14.7109375" style="1" customWidth="1"/>
    <col min="5129" max="5129" width="12.7109375" style="1" customWidth="1"/>
    <col min="5130" max="5130" width="15.7109375" style="1" customWidth="1"/>
    <col min="5131" max="5137" width="0" style="1" hidden="1" customWidth="1"/>
    <col min="5138" max="5138" width="38.7109375" style="1" customWidth="1"/>
    <col min="5139" max="5142" width="9.140625" style="1"/>
    <col min="5143" max="5143" width="5.5703125" style="1" customWidth="1"/>
    <col min="5144" max="5376" width="9.140625" style="1"/>
    <col min="5377" max="5378" width="0" style="1" hidden="1" customWidth="1"/>
    <col min="5379" max="5379" width="5.7109375" style="1" customWidth="1"/>
    <col min="5380" max="5380" width="4.7109375" style="1" customWidth="1"/>
    <col min="5381" max="5381" width="14.7109375" style="1" customWidth="1"/>
    <col min="5382" max="5382" width="72.7109375" style="1" customWidth="1"/>
    <col min="5383" max="5383" width="4.7109375" style="1" customWidth="1"/>
    <col min="5384" max="5384" width="14.7109375" style="1" customWidth="1"/>
    <col min="5385" max="5385" width="12.7109375" style="1" customWidth="1"/>
    <col min="5386" max="5386" width="15.7109375" style="1" customWidth="1"/>
    <col min="5387" max="5393" width="0" style="1" hidden="1" customWidth="1"/>
    <col min="5394" max="5394" width="38.7109375" style="1" customWidth="1"/>
    <col min="5395" max="5398" width="9.140625" style="1"/>
    <col min="5399" max="5399" width="5.5703125" style="1" customWidth="1"/>
    <col min="5400" max="5632" width="9.140625" style="1"/>
    <col min="5633" max="5634" width="0" style="1" hidden="1" customWidth="1"/>
    <col min="5635" max="5635" width="5.7109375" style="1" customWidth="1"/>
    <col min="5636" max="5636" width="4.7109375" style="1" customWidth="1"/>
    <col min="5637" max="5637" width="14.7109375" style="1" customWidth="1"/>
    <col min="5638" max="5638" width="72.7109375" style="1" customWidth="1"/>
    <col min="5639" max="5639" width="4.7109375" style="1" customWidth="1"/>
    <col min="5640" max="5640" width="14.7109375" style="1" customWidth="1"/>
    <col min="5641" max="5641" width="12.7109375" style="1" customWidth="1"/>
    <col min="5642" max="5642" width="15.7109375" style="1" customWidth="1"/>
    <col min="5643" max="5649" width="0" style="1" hidden="1" customWidth="1"/>
    <col min="5650" max="5650" width="38.7109375" style="1" customWidth="1"/>
    <col min="5651" max="5654" width="9.140625" style="1"/>
    <col min="5655" max="5655" width="5.5703125" style="1" customWidth="1"/>
    <col min="5656" max="5888" width="9.140625" style="1"/>
    <col min="5889" max="5890" width="0" style="1" hidden="1" customWidth="1"/>
    <col min="5891" max="5891" width="5.7109375" style="1" customWidth="1"/>
    <col min="5892" max="5892" width="4.7109375" style="1" customWidth="1"/>
    <col min="5893" max="5893" width="14.7109375" style="1" customWidth="1"/>
    <col min="5894" max="5894" width="72.7109375" style="1" customWidth="1"/>
    <col min="5895" max="5895" width="4.7109375" style="1" customWidth="1"/>
    <col min="5896" max="5896" width="14.7109375" style="1" customWidth="1"/>
    <col min="5897" max="5897" width="12.7109375" style="1" customWidth="1"/>
    <col min="5898" max="5898" width="15.7109375" style="1" customWidth="1"/>
    <col min="5899" max="5905" width="0" style="1" hidden="1" customWidth="1"/>
    <col min="5906" max="5906" width="38.7109375" style="1" customWidth="1"/>
    <col min="5907" max="5910" width="9.140625" style="1"/>
    <col min="5911" max="5911" width="5.5703125" style="1" customWidth="1"/>
    <col min="5912" max="6144" width="9.140625" style="1"/>
    <col min="6145" max="6146" width="0" style="1" hidden="1" customWidth="1"/>
    <col min="6147" max="6147" width="5.7109375" style="1" customWidth="1"/>
    <col min="6148" max="6148" width="4.7109375" style="1" customWidth="1"/>
    <col min="6149" max="6149" width="14.7109375" style="1" customWidth="1"/>
    <col min="6150" max="6150" width="72.7109375" style="1" customWidth="1"/>
    <col min="6151" max="6151" width="4.7109375" style="1" customWidth="1"/>
    <col min="6152" max="6152" width="14.7109375" style="1" customWidth="1"/>
    <col min="6153" max="6153" width="12.7109375" style="1" customWidth="1"/>
    <col min="6154" max="6154" width="15.7109375" style="1" customWidth="1"/>
    <col min="6155" max="6161" width="0" style="1" hidden="1" customWidth="1"/>
    <col min="6162" max="6162" width="38.7109375" style="1" customWidth="1"/>
    <col min="6163" max="6166" width="9.140625" style="1"/>
    <col min="6167" max="6167" width="5.5703125" style="1" customWidth="1"/>
    <col min="6168" max="6400" width="9.140625" style="1"/>
    <col min="6401" max="6402" width="0" style="1" hidden="1" customWidth="1"/>
    <col min="6403" max="6403" width="5.7109375" style="1" customWidth="1"/>
    <col min="6404" max="6404" width="4.7109375" style="1" customWidth="1"/>
    <col min="6405" max="6405" width="14.7109375" style="1" customWidth="1"/>
    <col min="6406" max="6406" width="72.7109375" style="1" customWidth="1"/>
    <col min="6407" max="6407" width="4.7109375" style="1" customWidth="1"/>
    <col min="6408" max="6408" width="14.7109375" style="1" customWidth="1"/>
    <col min="6409" max="6409" width="12.7109375" style="1" customWidth="1"/>
    <col min="6410" max="6410" width="15.7109375" style="1" customWidth="1"/>
    <col min="6411" max="6417" width="0" style="1" hidden="1" customWidth="1"/>
    <col min="6418" max="6418" width="38.7109375" style="1" customWidth="1"/>
    <col min="6419" max="6422" width="9.140625" style="1"/>
    <col min="6423" max="6423" width="5.5703125" style="1" customWidth="1"/>
    <col min="6424" max="6656" width="9.140625" style="1"/>
    <col min="6657" max="6658" width="0" style="1" hidden="1" customWidth="1"/>
    <col min="6659" max="6659" width="5.7109375" style="1" customWidth="1"/>
    <col min="6660" max="6660" width="4.7109375" style="1" customWidth="1"/>
    <col min="6661" max="6661" width="14.7109375" style="1" customWidth="1"/>
    <col min="6662" max="6662" width="72.7109375" style="1" customWidth="1"/>
    <col min="6663" max="6663" width="4.7109375" style="1" customWidth="1"/>
    <col min="6664" max="6664" width="14.7109375" style="1" customWidth="1"/>
    <col min="6665" max="6665" width="12.7109375" style="1" customWidth="1"/>
    <col min="6666" max="6666" width="15.7109375" style="1" customWidth="1"/>
    <col min="6667" max="6673" width="0" style="1" hidden="1" customWidth="1"/>
    <col min="6674" max="6674" width="38.7109375" style="1" customWidth="1"/>
    <col min="6675" max="6678" width="9.140625" style="1"/>
    <col min="6679" max="6679" width="5.5703125" style="1" customWidth="1"/>
    <col min="6680" max="6912" width="9.140625" style="1"/>
    <col min="6913" max="6914" width="0" style="1" hidden="1" customWidth="1"/>
    <col min="6915" max="6915" width="5.7109375" style="1" customWidth="1"/>
    <col min="6916" max="6916" width="4.7109375" style="1" customWidth="1"/>
    <col min="6917" max="6917" width="14.7109375" style="1" customWidth="1"/>
    <col min="6918" max="6918" width="72.7109375" style="1" customWidth="1"/>
    <col min="6919" max="6919" width="4.7109375" style="1" customWidth="1"/>
    <col min="6920" max="6920" width="14.7109375" style="1" customWidth="1"/>
    <col min="6921" max="6921" width="12.7109375" style="1" customWidth="1"/>
    <col min="6922" max="6922" width="15.7109375" style="1" customWidth="1"/>
    <col min="6923" max="6929" width="0" style="1" hidden="1" customWidth="1"/>
    <col min="6930" max="6930" width="38.7109375" style="1" customWidth="1"/>
    <col min="6931" max="6934" width="9.140625" style="1"/>
    <col min="6935" max="6935" width="5.5703125" style="1" customWidth="1"/>
    <col min="6936" max="7168" width="9.140625" style="1"/>
    <col min="7169" max="7170" width="0" style="1" hidden="1" customWidth="1"/>
    <col min="7171" max="7171" width="5.7109375" style="1" customWidth="1"/>
    <col min="7172" max="7172" width="4.7109375" style="1" customWidth="1"/>
    <col min="7173" max="7173" width="14.7109375" style="1" customWidth="1"/>
    <col min="7174" max="7174" width="72.7109375" style="1" customWidth="1"/>
    <col min="7175" max="7175" width="4.7109375" style="1" customWidth="1"/>
    <col min="7176" max="7176" width="14.7109375" style="1" customWidth="1"/>
    <col min="7177" max="7177" width="12.7109375" style="1" customWidth="1"/>
    <col min="7178" max="7178" width="15.7109375" style="1" customWidth="1"/>
    <col min="7179" max="7185" width="0" style="1" hidden="1" customWidth="1"/>
    <col min="7186" max="7186" width="38.7109375" style="1" customWidth="1"/>
    <col min="7187" max="7190" width="9.140625" style="1"/>
    <col min="7191" max="7191" width="5.5703125" style="1" customWidth="1"/>
    <col min="7192" max="7424" width="9.140625" style="1"/>
    <col min="7425" max="7426" width="0" style="1" hidden="1" customWidth="1"/>
    <col min="7427" max="7427" width="5.7109375" style="1" customWidth="1"/>
    <col min="7428" max="7428" width="4.7109375" style="1" customWidth="1"/>
    <col min="7429" max="7429" width="14.7109375" style="1" customWidth="1"/>
    <col min="7430" max="7430" width="72.7109375" style="1" customWidth="1"/>
    <col min="7431" max="7431" width="4.7109375" style="1" customWidth="1"/>
    <col min="7432" max="7432" width="14.7109375" style="1" customWidth="1"/>
    <col min="7433" max="7433" width="12.7109375" style="1" customWidth="1"/>
    <col min="7434" max="7434" width="15.7109375" style="1" customWidth="1"/>
    <col min="7435" max="7441" width="0" style="1" hidden="1" customWidth="1"/>
    <col min="7442" max="7442" width="38.7109375" style="1" customWidth="1"/>
    <col min="7443" max="7446" width="9.140625" style="1"/>
    <col min="7447" max="7447" width="5.5703125" style="1" customWidth="1"/>
    <col min="7448" max="7680" width="9.140625" style="1"/>
    <col min="7681" max="7682" width="0" style="1" hidden="1" customWidth="1"/>
    <col min="7683" max="7683" width="5.7109375" style="1" customWidth="1"/>
    <col min="7684" max="7684" width="4.7109375" style="1" customWidth="1"/>
    <col min="7685" max="7685" width="14.7109375" style="1" customWidth="1"/>
    <col min="7686" max="7686" width="72.7109375" style="1" customWidth="1"/>
    <col min="7687" max="7687" width="4.7109375" style="1" customWidth="1"/>
    <col min="7688" max="7688" width="14.7109375" style="1" customWidth="1"/>
    <col min="7689" max="7689" width="12.7109375" style="1" customWidth="1"/>
    <col min="7690" max="7690" width="15.7109375" style="1" customWidth="1"/>
    <col min="7691" max="7697" width="0" style="1" hidden="1" customWidth="1"/>
    <col min="7698" max="7698" width="38.7109375" style="1" customWidth="1"/>
    <col min="7699" max="7702" width="9.140625" style="1"/>
    <col min="7703" max="7703" width="5.5703125" style="1" customWidth="1"/>
    <col min="7704" max="7936" width="9.140625" style="1"/>
    <col min="7937" max="7938" width="0" style="1" hidden="1" customWidth="1"/>
    <col min="7939" max="7939" width="5.7109375" style="1" customWidth="1"/>
    <col min="7940" max="7940" width="4.7109375" style="1" customWidth="1"/>
    <col min="7941" max="7941" width="14.7109375" style="1" customWidth="1"/>
    <col min="7942" max="7942" width="72.7109375" style="1" customWidth="1"/>
    <col min="7943" max="7943" width="4.7109375" style="1" customWidth="1"/>
    <col min="7944" max="7944" width="14.7109375" style="1" customWidth="1"/>
    <col min="7945" max="7945" width="12.7109375" style="1" customWidth="1"/>
    <col min="7946" max="7946" width="15.7109375" style="1" customWidth="1"/>
    <col min="7947" max="7953" width="0" style="1" hidden="1" customWidth="1"/>
    <col min="7954" max="7954" width="38.7109375" style="1" customWidth="1"/>
    <col min="7955" max="7958" width="9.140625" style="1"/>
    <col min="7959" max="7959" width="5.5703125" style="1" customWidth="1"/>
    <col min="7960" max="8192" width="9.140625" style="1"/>
    <col min="8193" max="8194" width="0" style="1" hidden="1" customWidth="1"/>
    <col min="8195" max="8195" width="5.7109375" style="1" customWidth="1"/>
    <col min="8196" max="8196" width="4.7109375" style="1" customWidth="1"/>
    <col min="8197" max="8197" width="14.7109375" style="1" customWidth="1"/>
    <col min="8198" max="8198" width="72.7109375" style="1" customWidth="1"/>
    <col min="8199" max="8199" width="4.7109375" style="1" customWidth="1"/>
    <col min="8200" max="8200" width="14.7109375" style="1" customWidth="1"/>
    <col min="8201" max="8201" width="12.7109375" style="1" customWidth="1"/>
    <col min="8202" max="8202" width="15.7109375" style="1" customWidth="1"/>
    <col min="8203" max="8209" width="0" style="1" hidden="1" customWidth="1"/>
    <col min="8210" max="8210" width="38.7109375" style="1" customWidth="1"/>
    <col min="8211" max="8214" width="9.140625" style="1"/>
    <col min="8215" max="8215" width="5.5703125" style="1" customWidth="1"/>
    <col min="8216" max="8448" width="9.140625" style="1"/>
    <col min="8449" max="8450" width="0" style="1" hidden="1" customWidth="1"/>
    <col min="8451" max="8451" width="5.7109375" style="1" customWidth="1"/>
    <col min="8452" max="8452" width="4.7109375" style="1" customWidth="1"/>
    <col min="8453" max="8453" width="14.7109375" style="1" customWidth="1"/>
    <col min="8454" max="8454" width="72.7109375" style="1" customWidth="1"/>
    <col min="8455" max="8455" width="4.7109375" style="1" customWidth="1"/>
    <col min="8456" max="8456" width="14.7109375" style="1" customWidth="1"/>
    <col min="8457" max="8457" width="12.7109375" style="1" customWidth="1"/>
    <col min="8458" max="8458" width="15.7109375" style="1" customWidth="1"/>
    <col min="8459" max="8465" width="0" style="1" hidden="1" customWidth="1"/>
    <col min="8466" max="8466" width="38.7109375" style="1" customWidth="1"/>
    <col min="8467" max="8470" width="9.140625" style="1"/>
    <col min="8471" max="8471" width="5.5703125" style="1" customWidth="1"/>
    <col min="8472" max="8704" width="9.140625" style="1"/>
    <col min="8705" max="8706" width="0" style="1" hidden="1" customWidth="1"/>
    <col min="8707" max="8707" width="5.7109375" style="1" customWidth="1"/>
    <col min="8708" max="8708" width="4.7109375" style="1" customWidth="1"/>
    <col min="8709" max="8709" width="14.7109375" style="1" customWidth="1"/>
    <col min="8710" max="8710" width="72.7109375" style="1" customWidth="1"/>
    <col min="8711" max="8711" width="4.7109375" style="1" customWidth="1"/>
    <col min="8712" max="8712" width="14.7109375" style="1" customWidth="1"/>
    <col min="8713" max="8713" width="12.7109375" style="1" customWidth="1"/>
    <col min="8714" max="8714" width="15.7109375" style="1" customWidth="1"/>
    <col min="8715" max="8721" width="0" style="1" hidden="1" customWidth="1"/>
    <col min="8722" max="8722" width="38.7109375" style="1" customWidth="1"/>
    <col min="8723" max="8726" width="9.140625" style="1"/>
    <col min="8727" max="8727" width="5.5703125" style="1" customWidth="1"/>
    <col min="8728" max="8960" width="9.140625" style="1"/>
    <col min="8961" max="8962" width="0" style="1" hidden="1" customWidth="1"/>
    <col min="8963" max="8963" width="5.7109375" style="1" customWidth="1"/>
    <col min="8964" max="8964" width="4.7109375" style="1" customWidth="1"/>
    <col min="8965" max="8965" width="14.7109375" style="1" customWidth="1"/>
    <col min="8966" max="8966" width="72.7109375" style="1" customWidth="1"/>
    <col min="8967" max="8967" width="4.7109375" style="1" customWidth="1"/>
    <col min="8968" max="8968" width="14.7109375" style="1" customWidth="1"/>
    <col min="8969" max="8969" width="12.7109375" style="1" customWidth="1"/>
    <col min="8970" max="8970" width="15.7109375" style="1" customWidth="1"/>
    <col min="8971" max="8977" width="0" style="1" hidden="1" customWidth="1"/>
    <col min="8978" max="8978" width="38.7109375" style="1" customWidth="1"/>
    <col min="8979" max="8982" width="9.140625" style="1"/>
    <col min="8983" max="8983" width="5.5703125" style="1" customWidth="1"/>
    <col min="8984" max="9216" width="9.140625" style="1"/>
    <col min="9217" max="9218" width="0" style="1" hidden="1" customWidth="1"/>
    <col min="9219" max="9219" width="5.7109375" style="1" customWidth="1"/>
    <col min="9220" max="9220" width="4.7109375" style="1" customWidth="1"/>
    <col min="9221" max="9221" width="14.7109375" style="1" customWidth="1"/>
    <col min="9222" max="9222" width="72.7109375" style="1" customWidth="1"/>
    <col min="9223" max="9223" width="4.7109375" style="1" customWidth="1"/>
    <col min="9224" max="9224" width="14.7109375" style="1" customWidth="1"/>
    <col min="9225" max="9225" width="12.7109375" style="1" customWidth="1"/>
    <col min="9226" max="9226" width="15.7109375" style="1" customWidth="1"/>
    <col min="9227" max="9233" width="0" style="1" hidden="1" customWidth="1"/>
    <col min="9234" max="9234" width="38.7109375" style="1" customWidth="1"/>
    <col min="9235" max="9238" width="9.140625" style="1"/>
    <col min="9239" max="9239" width="5.5703125" style="1" customWidth="1"/>
    <col min="9240" max="9472" width="9.140625" style="1"/>
    <col min="9473" max="9474" width="0" style="1" hidden="1" customWidth="1"/>
    <col min="9475" max="9475" width="5.7109375" style="1" customWidth="1"/>
    <col min="9476" max="9476" width="4.7109375" style="1" customWidth="1"/>
    <col min="9477" max="9477" width="14.7109375" style="1" customWidth="1"/>
    <col min="9478" max="9478" width="72.7109375" style="1" customWidth="1"/>
    <col min="9479" max="9479" width="4.7109375" style="1" customWidth="1"/>
    <col min="9480" max="9480" width="14.7109375" style="1" customWidth="1"/>
    <col min="9481" max="9481" width="12.7109375" style="1" customWidth="1"/>
    <col min="9482" max="9482" width="15.7109375" style="1" customWidth="1"/>
    <col min="9483" max="9489" width="0" style="1" hidden="1" customWidth="1"/>
    <col min="9490" max="9490" width="38.7109375" style="1" customWidth="1"/>
    <col min="9491" max="9494" width="9.140625" style="1"/>
    <col min="9495" max="9495" width="5.5703125" style="1" customWidth="1"/>
    <col min="9496" max="9728" width="9.140625" style="1"/>
    <col min="9729" max="9730" width="0" style="1" hidden="1" customWidth="1"/>
    <col min="9731" max="9731" width="5.7109375" style="1" customWidth="1"/>
    <col min="9732" max="9732" width="4.7109375" style="1" customWidth="1"/>
    <col min="9733" max="9733" width="14.7109375" style="1" customWidth="1"/>
    <col min="9734" max="9734" width="72.7109375" style="1" customWidth="1"/>
    <col min="9735" max="9735" width="4.7109375" style="1" customWidth="1"/>
    <col min="9736" max="9736" width="14.7109375" style="1" customWidth="1"/>
    <col min="9737" max="9737" width="12.7109375" style="1" customWidth="1"/>
    <col min="9738" max="9738" width="15.7109375" style="1" customWidth="1"/>
    <col min="9739" max="9745" width="0" style="1" hidden="1" customWidth="1"/>
    <col min="9746" max="9746" width="38.7109375" style="1" customWidth="1"/>
    <col min="9747" max="9750" width="9.140625" style="1"/>
    <col min="9751" max="9751" width="5.5703125" style="1" customWidth="1"/>
    <col min="9752" max="9984" width="9.140625" style="1"/>
    <col min="9985" max="9986" width="0" style="1" hidden="1" customWidth="1"/>
    <col min="9987" max="9987" width="5.7109375" style="1" customWidth="1"/>
    <col min="9988" max="9988" width="4.7109375" style="1" customWidth="1"/>
    <col min="9989" max="9989" width="14.7109375" style="1" customWidth="1"/>
    <col min="9990" max="9990" width="72.7109375" style="1" customWidth="1"/>
    <col min="9991" max="9991" width="4.7109375" style="1" customWidth="1"/>
    <col min="9992" max="9992" width="14.7109375" style="1" customWidth="1"/>
    <col min="9993" max="9993" width="12.7109375" style="1" customWidth="1"/>
    <col min="9994" max="9994" width="15.7109375" style="1" customWidth="1"/>
    <col min="9995" max="10001" width="0" style="1" hidden="1" customWidth="1"/>
    <col min="10002" max="10002" width="38.7109375" style="1" customWidth="1"/>
    <col min="10003" max="10006" width="9.140625" style="1"/>
    <col min="10007" max="10007" width="5.5703125" style="1" customWidth="1"/>
    <col min="10008" max="10240" width="9.140625" style="1"/>
    <col min="10241" max="10242" width="0" style="1" hidden="1" customWidth="1"/>
    <col min="10243" max="10243" width="5.7109375" style="1" customWidth="1"/>
    <col min="10244" max="10244" width="4.7109375" style="1" customWidth="1"/>
    <col min="10245" max="10245" width="14.7109375" style="1" customWidth="1"/>
    <col min="10246" max="10246" width="72.7109375" style="1" customWidth="1"/>
    <col min="10247" max="10247" width="4.7109375" style="1" customWidth="1"/>
    <col min="10248" max="10248" width="14.7109375" style="1" customWidth="1"/>
    <col min="10249" max="10249" width="12.7109375" style="1" customWidth="1"/>
    <col min="10250" max="10250" width="15.7109375" style="1" customWidth="1"/>
    <col min="10251" max="10257" width="0" style="1" hidden="1" customWidth="1"/>
    <col min="10258" max="10258" width="38.7109375" style="1" customWidth="1"/>
    <col min="10259" max="10262" width="9.140625" style="1"/>
    <col min="10263" max="10263" width="5.5703125" style="1" customWidth="1"/>
    <col min="10264" max="10496" width="9.140625" style="1"/>
    <col min="10497" max="10498" width="0" style="1" hidden="1" customWidth="1"/>
    <col min="10499" max="10499" width="5.7109375" style="1" customWidth="1"/>
    <col min="10500" max="10500" width="4.7109375" style="1" customWidth="1"/>
    <col min="10501" max="10501" width="14.7109375" style="1" customWidth="1"/>
    <col min="10502" max="10502" width="72.7109375" style="1" customWidth="1"/>
    <col min="10503" max="10503" width="4.7109375" style="1" customWidth="1"/>
    <col min="10504" max="10504" width="14.7109375" style="1" customWidth="1"/>
    <col min="10505" max="10505" width="12.7109375" style="1" customWidth="1"/>
    <col min="10506" max="10506" width="15.7109375" style="1" customWidth="1"/>
    <col min="10507" max="10513" width="0" style="1" hidden="1" customWidth="1"/>
    <col min="10514" max="10514" width="38.7109375" style="1" customWidth="1"/>
    <col min="10515" max="10518" width="9.140625" style="1"/>
    <col min="10519" max="10519" width="5.5703125" style="1" customWidth="1"/>
    <col min="10520" max="10752" width="9.140625" style="1"/>
    <col min="10753" max="10754" width="0" style="1" hidden="1" customWidth="1"/>
    <col min="10755" max="10755" width="5.7109375" style="1" customWidth="1"/>
    <col min="10756" max="10756" width="4.7109375" style="1" customWidth="1"/>
    <col min="10757" max="10757" width="14.7109375" style="1" customWidth="1"/>
    <col min="10758" max="10758" width="72.7109375" style="1" customWidth="1"/>
    <col min="10759" max="10759" width="4.7109375" style="1" customWidth="1"/>
    <col min="10760" max="10760" width="14.7109375" style="1" customWidth="1"/>
    <col min="10761" max="10761" width="12.7109375" style="1" customWidth="1"/>
    <col min="10762" max="10762" width="15.7109375" style="1" customWidth="1"/>
    <col min="10763" max="10769" width="0" style="1" hidden="1" customWidth="1"/>
    <col min="10770" max="10770" width="38.7109375" style="1" customWidth="1"/>
    <col min="10771" max="10774" width="9.140625" style="1"/>
    <col min="10775" max="10775" width="5.5703125" style="1" customWidth="1"/>
    <col min="10776" max="11008" width="9.140625" style="1"/>
    <col min="11009" max="11010" width="0" style="1" hidden="1" customWidth="1"/>
    <col min="11011" max="11011" width="5.7109375" style="1" customWidth="1"/>
    <col min="11012" max="11012" width="4.7109375" style="1" customWidth="1"/>
    <col min="11013" max="11013" width="14.7109375" style="1" customWidth="1"/>
    <col min="11014" max="11014" width="72.7109375" style="1" customWidth="1"/>
    <col min="11015" max="11015" width="4.7109375" style="1" customWidth="1"/>
    <col min="11016" max="11016" width="14.7109375" style="1" customWidth="1"/>
    <col min="11017" max="11017" width="12.7109375" style="1" customWidth="1"/>
    <col min="11018" max="11018" width="15.7109375" style="1" customWidth="1"/>
    <col min="11019" max="11025" width="0" style="1" hidden="1" customWidth="1"/>
    <col min="11026" max="11026" width="38.7109375" style="1" customWidth="1"/>
    <col min="11027" max="11030" width="9.140625" style="1"/>
    <col min="11031" max="11031" width="5.5703125" style="1" customWidth="1"/>
    <col min="11032" max="11264" width="9.140625" style="1"/>
    <col min="11265" max="11266" width="0" style="1" hidden="1" customWidth="1"/>
    <col min="11267" max="11267" width="5.7109375" style="1" customWidth="1"/>
    <col min="11268" max="11268" width="4.7109375" style="1" customWidth="1"/>
    <col min="11269" max="11269" width="14.7109375" style="1" customWidth="1"/>
    <col min="11270" max="11270" width="72.7109375" style="1" customWidth="1"/>
    <col min="11271" max="11271" width="4.7109375" style="1" customWidth="1"/>
    <col min="11272" max="11272" width="14.7109375" style="1" customWidth="1"/>
    <col min="11273" max="11273" width="12.7109375" style="1" customWidth="1"/>
    <col min="11274" max="11274" width="15.7109375" style="1" customWidth="1"/>
    <col min="11275" max="11281" width="0" style="1" hidden="1" customWidth="1"/>
    <col min="11282" max="11282" width="38.7109375" style="1" customWidth="1"/>
    <col min="11283" max="11286" width="9.140625" style="1"/>
    <col min="11287" max="11287" width="5.5703125" style="1" customWidth="1"/>
    <col min="11288" max="11520" width="9.140625" style="1"/>
    <col min="11521" max="11522" width="0" style="1" hidden="1" customWidth="1"/>
    <col min="11523" max="11523" width="5.7109375" style="1" customWidth="1"/>
    <col min="11524" max="11524" width="4.7109375" style="1" customWidth="1"/>
    <col min="11525" max="11525" width="14.7109375" style="1" customWidth="1"/>
    <col min="11526" max="11526" width="72.7109375" style="1" customWidth="1"/>
    <col min="11527" max="11527" width="4.7109375" style="1" customWidth="1"/>
    <col min="11528" max="11528" width="14.7109375" style="1" customWidth="1"/>
    <col min="11529" max="11529" width="12.7109375" style="1" customWidth="1"/>
    <col min="11530" max="11530" width="15.7109375" style="1" customWidth="1"/>
    <col min="11531" max="11537" width="0" style="1" hidden="1" customWidth="1"/>
    <col min="11538" max="11538" width="38.7109375" style="1" customWidth="1"/>
    <col min="11539" max="11542" width="9.140625" style="1"/>
    <col min="11543" max="11543" width="5.5703125" style="1" customWidth="1"/>
    <col min="11544" max="11776" width="9.140625" style="1"/>
    <col min="11777" max="11778" width="0" style="1" hidden="1" customWidth="1"/>
    <col min="11779" max="11779" width="5.7109375" style="1" customWidth="1"/>
    <col min="11780" max="11780" width="4.7109375" style="1" customWidth="1"/>
    <col min="11781" max="11781" width="14.7109375" style="1" customWidth="1"/>
    <col min="11782" max="11782" width="72.7109375" style="1" customWidth="1"/>
    <col min="11783" max="11783" width="4.7109375" style="1" customWidth="1"/>
    <col min="11784" max="11784" width="14.7109375" style="1" customWidth="1"/>
    <col min="11785" max="11785" width="12.7109375" style="1" customWidth="1"/>
    <col min="11786" max="11786" width="15.7109375" style="1" customWidth="1"/>
    <col min="11787" max="11793" width="0" style="1" hidden="1" customWidth="1"/>
    <col min="11794" max="11794" width="38.7109375" style="1" customWidth="1"/>
    <col min="11795" max="11798" width="9.140625" style="1"/>
    <col min="11799" max="11799" width="5.5703125" style="1" customWidth="1"/>
    <col min="11800" max="12032" width="9.140625" style="1"/>
    <col min="12033" max="12034" width="0" style="1" hidden="1" customWidth="1"/>
    <col min="12035" max="12035" width="5.7109375" style="1" customWidth="1"/>
    <col min="12036" max="12036" width="4.7109375" style="1" customWidth="1"/>
    <col min="12037" max="12037" width="14.7109375" style="1" customWidth="1"/>
    <col min="12038" max="12038" width="72.7109375" style="1" customWidth="1"/>
    <col min="12039" max="12039" width="4.7109375" style="1" customWidth="1"/>
    <col min="12040" max="12040" width="14.7109375" style="1" customWidth="1"/>
    <col min="12041" max="12041" width="12.7109375" style="1" customWidth="1"/>
    <col min="12042" max="12042" width="15.7109375" style="1" customWidth="1"/>
    <col min="12043" max="12049" width="0" style="1" hidden="1" customWidth="1"/>
    <col min="12050" max="12050" width="38.7109375" style="1" customWidth="1"/>
    <col min="12051" max="12054" width="9.140625" style="1"/>
    <col min="12055" max="12055" width="5.5703125" style="1" customWidth="1"/>
    <col min="12056" max="12288" width="9.140625" style="1"/>
    <col min="12289" max="12290" width="0" style="1" hidden="1" customWidth="1"/>
    <col min="12291" max="12291" width="5.7109375" style="1" customWidth="1"/>
    <col min="12292" max="12292" width="4.7109375" style="1" customWidth="1"/>
    <col min="12293" max="12293" width="14.7109375" style="1" customWidth="1"/>
    <col min="12294" max="12294" width="72.7109375" style="1" customWidth="1"/>
    <col min="12295" max="12295" width="4.7109375" style="1" customWidth="1"/>
    <col min="12296" max="12296" width="14.7109375" style="1" customWidth="1"/>
    <col min="12297" max="12297" width="12.7109375" style="1" customWidth="1"/>
    <col min="12298" max="12298" width="15.7109375" style="1" customWidth="1"/>
    <col min="12299" max="12305" width="0" style="1" hidden="1" customWidth="1"/>
    <col min="12306" max="12306" width="38.7109375" style="1" customWidth="1"/>
    <col min="12307" max="12310" width="9.140625" style="1"/>
    <col min="12311" max="12311" width="5.5703125" style="1" customWidth="1"/>
    <col min="12312" max="12544" width="9.140625" style="1"/>
    <col min="12545" max="12546" width="0" style="1" hidden="1" customWidth="1"/>
    <col min="12547" max="12547" width="5.7109375" style="1" customWidth="1"/>
    <col min="12548" max="12548" width="4.7109375" style="1" customWidth="1"/>
    <col min="12549" max="12549" width="14.7109375" style="1" customWidth="1"/>
    <col min="12550" max="12550" width="72.7109375" style="1" customWidth="1"/>
    <col min="12551" max="12551" width="4.7109375" style="1" customWidth="1"/>
    <col min="12552" max="12552" width="14.7109375" style="1" customWidth="1"/>
    <col min="12553" max="12553" width="12.7109375" style="1" customWidth="1"/>
    <col min="12554" max="12554" width="15.7109375" style="1" customWidth="1"/>
    <col min="12555" max="12561" width="0" style="1" hidden="1" customWidth="1"/>
    <col min="12562" max="12562" width="38.7109375" style="1" customWidth="1"/>
    <col min="12563" max="12566" width="9.140625" style="1"/>
    <col min="12567" max="12567" width="5.5703125" style="1" customWidth="1"/>
    <col min="12568" max="12800" width="9.140625" style="1"/>
    <col min="12801" max="12802" width="0" style="1" hidden="1" customWidth="1"/>
    <col min="12803" max="12803" width="5.7109375" style="1" customWidth="1"/>
    <col min="12804" max="12804" width="4.7109375" style="1" customWidth="1"/>
    <col min="12805" max="12805" width="14.7109375" style="1" customWidth="1"/>
    <col min="12806" max="12806" width="72.7109375" style="1" customWidth="1"/>
    <col min="12807" max="12807" width="4.7109375" style="1" customWidth="1"/>
    <col min="12808" max="12808" width="14.7109375" style="1" customWidth="1"/>
    <col min="12809" max="12809" width="12.7109375" style="1" customWidth="1"/>
    <col min="12810" max="12810" width="15.7109375" style="1" customWidth="1"/>
    <col min="12811" max="12817" width="0" style="1" hidden="1" customWidth="1"/>
    <col min="12818" max="12818" width="38.7109375" style="1" customWidth="1"/>
    <col min="12819" max="12822" width="9.140625" style="1"/>
    <col min="12823" max="12823" width="5.5703125" style="1" customWidth="1"/>
    <col min="12824" max="13056" width="9.140625" style="1"/>
    <col min="13057" max="13058" width="0" style="1" hidden="1" customWidth="1"/>
    <col min="13059" max="13059" width="5.7109375" style="1" customWidth="1"/>
    <col min="13060" max="13060" width="4.7109375" style="1" customWidth="1"/>
    <col min="13061" max="13061" width="14.7109375" style="1" customWidth="1"/>
    <col min="13062" max="13062" width="72.7109375" style="1" customWidth="1"/>
    <col min="13063" max="13063" width="4.7109375" style="1" customWidth="1"/>
    <col min="13064" max="13064" width="14.7109375" style="1" customWidth="1"/>
    <col min="13065" max="13065" width="12.7109375" style="1" customWidth="1"/>
    <col min="13066" max="13066" width="15.7109375" style="1" customWidth="1"/>
    <col min="13067" max="13073" width="0" style="1" hidden="1" customWidth="1"/>
    <col min="13074" max="13074" width="38.7109375" style="1" customWidth="1"/>
    <col min="13075" max="13078" width="9.140625" style="1"/>
    <col min="13079" max="13079" width="5.5703125" style="1" customWidth="1"/>
    <col min="13080" max="13312" width="9.140625" style="1"/>
    <col min="13313" max="13314" width="0" style="1" hidden="1" customWidth="1"/>
    <col min="13315" max="13315" width="5.7109375" style="1" customWidth="1"/>
    <col min="13316" max="13316" width="4.7109375" style="1" customWidth="1"/>
    <col min="13317" max="13317" width="14.7109375" style="1" customWidth="1"/>
    <col min="13318" max="13318" width="72.7109375" style="1" customWidth="1"/>
    <col min="13319" max="13319" width="4.7109375" style="1" customWidth="1"/>
    <col min="13320" max="13320" width="14.7109375" style="1" customWidth="1"/>
    <col min="13321" max="13321" width="12.7109375" style="1" customWidth="1"/>
    <col min="13322" max="13322" width="15.7109375" style="1" customWidth="1"/>
    <col min="13323" max="13329" width="0" style="1" hidden="1" customWidth="1"/>
    <col min="13330" max="13330" width="38.7109375" style="1" customWidth="1"/>
    <col min="13331" max="13334" width="9.140625" style="1"/>
    <col min="13335" max="13335" width="5.5703125" style="1" customWidth="1"/>
    <col min="13336" max="13568" width="9.140625" style="1"/>
    <col min="13569" max="13570" width="0" style="1" hidden="1" customWidth="1"/>
    <col min="13571" max="13571" width="5.7109375" style="1" customWidth="1"/>
    <col min="13572" max="13572" width="4.7109375" style="1" customWidth="1"/>
    <col min="13573" max="13573" width="14.7109375" style="1" customWidth="1"/>
    <col min="13574" max="13574" width="72.7109375" style="1" customWidth="1"/>
    <col min="13575" max="13575" width="4.7109375" style="1" customWidth="1"/>
    <col min="13576" max="13576" width="14.7109375" style="1" customWidth="1"/>
    <col min="13577" max="13577" width="12.7109375" style="1" customWidth="1"/>
    <col min="13578" max="13578" width="15.7109375" style="1" customWidth="1"/>
    <col min="13579" max="13585" width="0" style="1" hidden="1" customWidth="1"/>
    <col min="13586" max="13586" width="38.7109375" style="1" customWidth="1"/>
    <col min="13587" max="13590" width="9.140625" style="1"/>
    <col min="13591" max="13591" width="5.5703125" style="1" customWidth="1"/>
    <col min="13592" max="13824" width="9.140625" style="1"/>
    <col min="13825" max="13826" width="0" style="1" hidden="1" customWidth="1"/>
    <col min="13827" max="13827" width="5.7109375" style="1" customWidth="1"/>
    <col min="13828" max="13828" width="4.7109375" style="1" customWidth="1"/>
    <col min="13829" max="13829" width="14.7109375" style="1" customWidth="1"/>
    <col min="13830" max="13830" width="72.7109375" style="1" customWidth="1"/>
    <col min="13831" max="13831" width="4.7109375" style="1" customWidth="1"/>
    <col min="13832" max="13832" width="14.7109375" style="1" customWidth="1"/>
    <col min="13833" max="13833" width="12.7109375" style="1" customWidth="1"/>
    <col min="13834" max="13834" width="15.7109375" style="1" customWidth="1"/>
    <col min="13835" max="13841" width="0" style="1" hidden="1" customWidth="1"/>
    <col min="13842" max="13842" width="38.7109375" style="1" customWidth="1"/>
    <col min="13843" max="13846" width="9.140625" style="1"/>
    <col min="13847" max="13847" width="5.5703125" style="1" customWidth="1"/>
    <col min="13848" max="14080" width="9.140625" style="1"/>
    <col min="14081" max="14082" width="0" style="1" hidden="1" customWidth="1"/>
    <col min="14083" max="14083" width="5.7109375" style="1" customWidth="1"/>
    <col min="14084" max="14084" width="4.7109375" style="1" customWidth="1"/>
    <col min="14085" max="14085" width="14.7109375" style="1" customWidth="1"/>
    <col min="14086" max="14086" width="72.7109375" style="1" customWidth="1"/>
    <col min="14087" max="14087" width="4.7109375" style="1" customWidth="1"/>
    <col min="14088" max="14088" width="14.7109375" style="1" customWidth="1"/>
    <col min="14089" max="14089" width="12.7109375" style="1" customWidth="1"/>
    <col min="14090" max="14090" width="15.7109375" style="1" customWidth="1"/>
    <col min="14091" max="14097" width="0" style="1" hidden="1" customWidth="1"/>
    <col min="14098" max="14098" width="38.7109375" style="1" customWidth="1"/>
    <col min="14099" max="14102" width="9.140625" style="1"/>
    <col min="14103" max="14103" width="5.5703125" style="1" customWidth="1"/>
    <col min="14104" max="14336" width="9.140625" style="1"/>
    <col min="14337" max="14338" width="0" style="1" hidden="1" customWidth="1"/>
    <col min="14339" max="14339" width="5.7109375" style="1" customWidth="1"/>
    <col min="14340" max="14340" width="4.7109375" style="1" customWidth="1"/>
    <col min="14341" max="14341" width="14.7109375" style="1" customWidth="1"/>
    <col min="14342" max="14342" width="72.7109375" style="1" customWidth="1"/>
    <col min="14343" max="14343" width="4.7109375" style="1" customWidth="1"/>
    <col min="14344" max="14344" width="14.7109375" style="1" customWidth="1"/>
    <col min="14345" max="14345" width="12.7109375" style="1" customWidth="1"/>
    <col min="14346" max="14346" width="15.7109375" style="1" customWidth="1"/>
    <col min="14347" max="14353" width="0" style="1" hidden="1" customWidth="1"/>
    <col min="14354" max="14354" width="38.7109375" style="1" customWidth="1"/>
    <col min="14355" max="14358" width="9.140625" style="1"/>
    <col min="14359" max="14359" width="5.5703125" style="1" customWidth="1"/>
    <col min="14360" max="14592" width="9.140625" style="1"/>
    <col min="14593" max="14594" width="0" style="1" hidden="1" customWidth="1"/>
    <col min="14595" max="14595" width="5.7109375" style="1" customWidth="1"/>
    <col min="14596" max="14596" width="4.7109375" style="1" customWidth="1"/>
    <col min="14597" max="14597" width="14.7109375" style="1" customWidth="1"/>
    <col min="14598" max="14598" width="72.7109375" style="1" customWidth="1"/>
    <col min="14599" max="14599" width="4.7109375" style="1" customWidth="1"/>
    <col min="14600" max="14600" width="14.7109375" style="1" customWidth="1"/>
    <col min="14601" max="14601" width="12.7109375" style="1" customWidth="1"/>
    <col min="14602" max="14602" width="15.7109375" style="1" customWidth="1"/>
    <col min="14603" max="14609" width="0" style="1" hidden="1" customWidth="1"/>
    <col min="14610" max="14610" width="38.7109375" style="1" customWidth="1"/>
    <col min="14611" max="14614" width="9.140625" style="1"/>
    <col min="14615" max="14615" width="5.5703125" style="1" customWidth="1"/>
    <col min="14616" max="14848" width="9.140625" style="1"/>
    <col min="14849" max="14850" width="0" style="1" hidden="1" customWidth="1"/>
    <col min="14851" max="14851" width="5.7109375" style="1" customWidth="1"/>
    <col min="14852" max="14852" width="4.7109375" style="1" customWidth="1"/>
    <col min="14853" max="14853" width="14.7109375" style="1" customWidth="1"/>
    <col min="14854" max="14854" width="72.7109375" style="1" customWidth="1"/>
    <col min="14855" max="14855" width="4.7109375" style="1" customWidth="1"/>
    <col min="14856" max="14856" width="14.7109375" style="1" customWidth="1"/>
    <col min="14857" max="14857" width="12.7109375" style="1" customWidth="1"/>
    <col min="14858" max="14858" width="15.7109375" style="1" customWidth="1"/>
    <col min="14859" max="14865" width="0" style="1" hidden="1" customWidth="1"/>
    <col min="14866" max="14866" width="38.7109375" style="1" customWidth="1"/>
    <col min="14867" max="14870" width="9.140625" style="1"/>
    <col min="14871" max="14871" width="5.5703125" style="1" customWidth="1"/>
    <col min="14872" max="15104" width="9.140625" style="1"/>
    <col min="15105" max="15106" width="0" style="1" hidden="1" customWidth="1"/>
    <col min="15107" max="15107" width="5.7109375" style="1" customWidth="1"/>
    <col min="15108" max="15108" width="4.7109375" style="1" customWidth="1"/>
    <col min="15109" max="15109" width="14.7109375" style="1" customWidth="1"/>
    <col min="15110" max="15110" width="72.7109375" style="1" customWidth="1"/>
    <col min="15111" max="15111" width="4.7109375" style="1" customWidth="1"/>
    <col min="15112" max="15112" width="14.7109375" style="1" customWidth="1"/>
    <col min="15113" max="15113" width="12.7109375" style="1" customWidth="1"/>
    <col min="15114" max="15114" width="15.7109375" style="1" customWidth="1"/>
    <col min="15115" max="15121" width="0" style="1" hidden="1" customWidth="1"/>
    <col min="15122" max="15122" width="38.7109375" style="1" customWidth="1"/>
    <col min="15123" max="15126" width="9.140625" style="1"/>
    <col min="15127" max="15127" width="5.5703125" style="1" customWidth="1"/>
    <col min="15128" max="15360" width="9.140625" style="1"/>
    <col min="15361" max="15362" width="0" style="1" hidden="1" customWidth="1"/>
    <col min="15363" max="15363" width="5.7109375" style="1" customWidth="1"/>
    <col min="15364" max="15364" width="4.7109375" style="1" customWidth="1"/>
    <col min="15365" max="15365" width="14.7109375" style="1" customWidth="1"/>
    <col min="15366" max="15366" width="72.7109375" style="1" customWidth="1"/>
    <col min="15367" max="15367" width="4.7109375" style="1" customWidth="1"/>
    <col min="15368" max="15368" width="14.7109375" style="1" customWidth="1"/>
    <col min="15369" max="15369" width="12.7109375" style="1" customWidth="1"/>
    <col min="15370" max="15370" width="15.7109375" style="1" customWidth="1"/>
    <col min="15371" max="15377" width="0" style="1" hidden="1" customWidth="1"/>
    <col min="15378" max="15378" width="38.7109375" style="1" customWidth="1"/>
    <col min="15379" max="15382" width="9.140625" style="1"/>
    <col min="15383" max="15383" width="5.5703125" style="1" customWidth="1"/>
    <col min="15384" max="15616" width="9.140625" style="1"/>
    <col min="15617" max="15618" width="0" style="1" hidden="1" customWidth="1"/>
    <col min="15619" max="15619" width="5.7109375" style="1" customWidth="1"/>
    <col min="15620" max="15620" width="4.7109375" style="1" customWidth="1"/>
    <col min="15621" max="15621" width="14.7109375" style="1" customWidth="1"/>
    <col min="15622" max="15622" width="72.7109375" style="1" customWidth="1"/>
    <col min="15623" max="15623" width="4.7109375" style="1" customWidth="1"/>
    <col min="15624" max="15624" width="14.7109375" style="1" customWidth="1"/>
    <col min="15625" max="15625" width="12.7109375" style="1" customWidth="1"/>
    <col min="15626" max="15626" width="15.7109375" style="1" customWidth="1"/>
    <col min="15627" max="15633" width="0" style="1" hidden="1" customWidth="1"/>
    <col min="15634" max="15634" width="38.7109375" style="1" customWidth="1"/>
    <col min="15635" max="15638" width="9.140625" style="1"/>
    <col min="15639" max="15639" width="5.5703125" style="1" customWidth="1"/>
    <col min="15640" max="15872" width="9.140625" style="1"/>
    <col min="15873" max="15874" width="0" style="1" hidden="1" customWidth="1"/>
    <col min="15875" max="15875" width="5.7109375" style="1" customWidth="1"/>
    <col min="15876" max="15876" width="4.7109375" style="1" customWidth="1"/>
    <col min="15877" max="15877" width="14.7109375" style="1" customWidth="1"/>
    <col min="15878" max="15878" width="72.7109375" style="1" customWidth="1"/>
    <col min="15879" max="15879" width="4.7109375" style="1" customWidth="1"/>
    <col min="15880" max="15880" width="14.7109375" style="1" customWidth="1"/>
    <col min="15881" max="15881" width="12.7109375" style="1" customWidth="1"/>
    <col min="15882" max="15882" width="15.7109375" style="1" customWidth="1"/>
    <col min="15883" max="15889" width="0" style="1" hidden="1" customWidth="1"/>
    <col min="15890" max="15890" width="38.7109375" style="1" customWidth="1"/>
    <col min="15891" max="15894" width="9.140625" style="1"/>
    <col min="15895" max="15895" width="5.5703125" style="1" customWidth="1"/>
    <col min="15896" max="16128" width="9.140625" style="1"/>
    <col min="16129" max="16130" width="0" style="1" hidden="1" customWidth="1"/>
    <col min="16131" max="16131" width="5.7109375" style="1" customWidth="1"/>
    <col min="16132" max="16132" width="4.7109375" style="1" customWidth="1"/>
    <col min="16133" max="16133" width="14.7109375" style="1" customWidth="1"/>
    <col min="16134" max="16134" width="72.7109375" style="1" customWidth="1"/>
    <col min="16135" max="16135" width="4.7109375" style="1" customWidth="1"/>
    <col min="16136" max="16136" width="14.7109375" style="1" customWidth="1"/>
    <col min="16137" max="16137" width="12.7109375" style="1" customWidth="1"/>
    <col min="16138" max="16138" width="15.7109375" style="1" customWidth="1"/>
    <col min="16139" max="16145" width="0" style="1" hidden="1" customWidth="1"/>
    <col min="16146" max="16146" width="38.7109375" style="1" customWidth="1"/>
    <col min="16147" max="16150" width="9.140625" style="1"/>
    <col min="16151" max="16151" width="5.5703125" style="1" customWidth="1"/>
    <col min="16152" max="16384" width="9.140625" style="1"/>
  </cols>
  <sheetData>
    <row r="1" spans="1:22" ht="15.75" x14ac:dyDescent="0.15">
      <c r="F1" s="2" t="s">
        <v>2481</v>
      </c>
    </row>
    <row r="2" spans="1:22" ht="15.75" x14ac:dyDescent="0.15">
      <c r="B2" s="3"/>
      <c r="C2" s="3"/>
      <c r="D2" s="4"/>
      <c r="E2" s="4"/>
      <c r="F2" s="2" t="s">
        <v>1</v>
      </c>
      <c r="G2" s="4"/>
      <c r="H2" s="5"/>
      <c r="I2" s="6"/>
      <c r="J2" s="7"/>
      <c r="K2" s="5"/>
      <c r="L2" s="5"/>
      <c r="M2" s="5"/>
      <c r="N2" s="5"/>
      <c r="O2" s="7"/>
      <c r="P2" s="7"/>
      <c r="Q2" s="7"/>
      <c r="S2" s="8"/>
      <c r="V2" s="9"/>
    </row>
    <row r="3" spans="1:22" ht="7.5" customHeight="1" x14ac:dyDescent="0.15">
      <c r="A3" s="10"/>
      <c r="B3" s="11"/>
      <c r="C3" s="3"/>
      <c r="D3" s="12"/>
      <c r="E3" s="4"/>
      <c r="F3" s="4"/>
      <c r="G3" s="4"/>
      <c r="H3" s="5"/>
      <c r="I3" s="6"/>
      <c r="J3" s="7"/>
      <c r="K3" s="13"/>
      <c r="L3" s="13"/>
      <c r="M3" s="13"/>
      <c r="N3" s="13"/>
      <c r="O3" s="14"/>
      <c r="P3" s="14"/>
      <c r="Q3" s="14"/>
      <c r="R3" s="15"/>
    </row>
    <row r="4" spans="1:22" ht="11.25" x14ac:dyDescent="0.2">
      <c r="A4" s="16"/>
      <c r="B4" s="17"/>
      <c r="C4" s="17" t="s">
        <v>2</v>
      </c>
      <c r="D4" s="18" t="s">
        <v>3</v>
      </c>
      <c r="E4" s="18" t="s">
        <v>4</v>
      </c>
      <c r="F4" s="18" t="s">
        <v>5</v>
      </c>
      <c r="G4" s="18" t="s">
        <v>6</v>
      </c>
      <c r="H4" s="19" t="s">
        <v>7</v>
      </c>
      <c r="I4" s="20" t="s">
        <v>8</v>
      </c>
      <c r="J4" s="21" t="s">
        <v>9</v>
      </c>
      <c r="K4" s="19" t="s">
        <v>10</v>
      </c>
      <c r="L4" s="19" t="s">
        <v>11</v>
      </c>
      <c r="M4" s="19" t="s">
        <v>12</v>
      </c>
      <c r="N4" s="19" t="s">
        <v>13</v>
      </c>
      <c r="O4" s="21" t="s">
        <v>14</v>
      </c>
      <c r="P4" s="21" t="s">
        <v>15</v>
      </c>
      <c r="Q4" s="21" t="s">
        <v>16</v>
      </c>
      <c r="R4" s="10"/>
      <c r="S4" s="15"/>
    </row>
    <row r="5" spans="1:22" ht="7.5" customHeight="1" x14ac:dyDescent="0.15">
      <c r="B5" s="3"/>
      <c r="C5" s="3"/>
      <c r="D5" s="4"/>
      <c r="E5" s="4"/>
      <c r="F5" s="4"/>
      <c r="G5" s="4"/>
      <c r="H5" s="5"/>
      <c r="I5" s="6"/>
      <c r="J5" s="7"/>
      <c r="K5" s="5"/>
      <c r="L5" s="5"/>
      <c r="M5" s="5"/>
      <c r="N5" s="5"/>
      <c r="O5" s="7"/>
      <c r="P5" s="7"/>
      <c r="Q5" s="7"/>
      <c r="R5" s="15"/>
    </row>
    <row r="6" spans="1:22" ht="12" x14ac:dyDescent="0.2">
      <c r="A6" s="22" t="s">
        <v>2482</v>
      </c>
      <c r="B6" s="23">
        <v>1</v>
      </c>
      <c r="C6" s="24"/>
      <c r="D6" s="25" t="s">
        <v>18</v>
      </c>
      <c r="E6" s="25"/>
      <c r="F6" s="26" t="s">
        <v>2483</v>
      </c>
      <c r="G6" s="25"/>
      <c r="H6" s="27"/>
      <c r="I6" s="28"/>
      <c r="J6" s="29">
        <f>SUBTOTAL(9,J7:J270)</f>
        <v>0</v>
      </c>
      <c r="K6" s="27"/>
      <c r="L6" s="30">
        <f>SUBTOTAL(9,L7:L270)</f>
        <v>162.79245879999999</v>
      </c>
      <c r="M6" s="27"/>
      <c r="N6" s="30">
        <f>SUBTOTAL(9,N7:N270)</f>
        <v>8.2080000000000002</v>
      </c>
      <c r="O6" s="31"/>
      <c r="P6" s="29">
        <f>SUBTOTAL(9,P7:P270)</f>
        <v>0</v>
      </c>
      <c r="Q6" s="29">
        <f>SUBTOTAL(9,Q7:Q270)</f>
        <v>0</v>
      </c>
      <c r="R6" s="10"/>
      <c r="S6" s="15"/>
      <c r="T6" s="15"/>
    </row>
    <row r="7" spans="1:22" ht="12" outlineLevel="1" x14ac:dyDescent="0.2">
      <c r="A7" s="32" t="s">
        <v>2484</v>
      </c>
      <c r="B7" s="33">
        <v>2</v>
      </c>
      <c r="C7" s="34"/>
      <c r="D7" s="35" t="s">
        <v>20</v>
      </c>
      <c r="E7" s="35"/>
      <c r="F7" s="36" t="s">
        <v>2485</v>
      </c>
      <c r="G7" s="35"/>
      <c r="H7" s="37"/>
      <c r="I7" s="38"/>
      <c r="J7" s="39">
        <f>SUBTOTAL(9,J8:J269)</f>
        <v>0</v>
      </c>
      <c r="K7" s="37"/>
      <c r="L7" s="40">
        <f>SUBTOTAL(9,L8:L269)</f>
        <v>162.79245879999999</v>
      </c>
      <c r="M7" s="37"/>
      <c r="N7" s="40">
        <f>SUBTOTAL(9,N8:N269)</f>
        <v>8.2080000000000002</v>
      </c>
      <c r="O7" s="41"/>
      <c r="P7" s="39">
        <f>SUBTOTAL(9,P8:P269)</f>
        <v>0</v>
      </c>
      <c r="Q7" s="39">
        <f>SUBTOTAL(9,Q8:Q269)</f>
        <v>0</v>
      </c>
      <c r="R7" s="10"/>
      <c r="S7" s="15"/>
      <c r="T7" s="15"/>
    </row>
    <row r="8" spans="1:22" ht="11.25" outlineLevel="2" x14ac:dyDescent="0.2">
      <c r="A8" s="42" t="s">
        <v>2486</v>
      </c>
      <c r="B8" s="43">
        <v>3</v>
      </c>
      <c r="C8" s="44"/>
      <c r="D8" s="45" t="s">
        <v>23</v>
      </c>
      <c r="E8" s="45"/>
      <c r="F8" s="46" t="s">
        <v>24</v>
      </c>
      <c r="G8" s="45"/>
      <c r="H8" s="47"/>
      <c r="I8" s="48"/>
      <c r="J8" s="49">
        <f>SUBTOTAL(9,J9:J40)</f>
        <v>0</v>
      </c>
      <c r="K8" s="47"/>
      <c r="L8" s="50">
        <f>SUBTOTAL(9,L9:L40)</f>
        <v>143.76</v>
      </c>
      <c r="M8" s="47"/>
      <c r="N8" s="50">
        <f>SUBTOTAL(9,N9:N40)</f>
        <v>0</v>
      </c>
      <c r="O8" s="51"/>
      <c r="P8" s="49">
        <f>SUBTOTAL(9,P9:P40)</f>
        <v>0</v>
      </c>
      <c r="Q8" s="49">
        <f>SUBTOTAL(9,Q9:Q40)</f>
        <v>0</v>
      </c>
      <c r="R8" s="10"/>
      <c r="S8" s="15"/>
      <c r="T8" s="15"/>
    </row>
    <row r="9" spans="1:22" ht="22.5" outlineLevel="3" x14ac:dyDescent="0.2">
      <c r="A9" s="52"/>
      <c r="B9" s="53"/>
      <c r="C9" s="54">
        <v>15</v>
      </c>
      <c r="D9" s="55" t="s">
        <v>25</v>
      </c>
      <c r="E9" s="56" t="s">
        <v>2487</v>
      </c>
      <c r="F9" s="57" t="s">
        <v>2488</v>
      </c>
      <c r="G9" s="55" t="s">
        <v>28</v>
      </c>
      <c r="H9" s="58">
        <v>76.72</v>
      </c>
      <c r="I9" s="59"/>
      <c r="J9" s="60">
        <f>H9*I9</f>
        <v>0</v>
      </c>
      <c r="K9" s="58"/>
      <c r="L9" s="58">
        <f>H9*K9</f>
        <v>0</v>
      </c>
      <c r="M9" s="58"/>
      <c r="N9" s="58">
        <f>H9*M9</f>
        <v>0</v>
      </c>
      <c r="O9" s="60">
        <v>21</v>
      </c>
      <c r="P9" s="60">
        <f>J9*(O9/100)</f>
        <v>0</v>
      </c>
      <c r="Q9" s="60">
        <f>J9+P9</f>
        <v>0</v>
      </c>
      <c r="R9" s="15"/>
      <c r="S9" s="15"/>
      <c r="T9" s="15"/>
    </row>
    <row r="10" spans="1:22" ht="9.75" outlineLevel="4" x14ac:dyDescent="0.2">
      <c r="A10" s="61"/>
      <c r="B10" s="62"/>
      <c r="C10" s="62"/>
      <c r="D10" s="63"/>
      <c r="E10" s="64" t="s">
        <v>29</v>
      </c>
      <c r="F10" s="65" t="s">
        <v>2489</v>
      </c>
      <c r="G10" s="63"/>
      <c r="H10" s="66">
        <v>0</v>
      </c>
      <c r="I10" s="67"/>
      <c r="J10" s="68"/>
      <c r="K10" s="66"/>
      <c r="L10" s="66"/>
      <c r="M10" s="66"/>
      <c r="N10" s="66"/>
      <c r="O10" s="68"/>
      <c r="P10" s="68"/>
      <c r="Q10" s="68"/>
      <c r="R10" s="10"/>
      <c r="S10" s="15"/>
    </row>
    <row r="11" spans="1:22" ht="9.75" outlineLevel="4" x14ac:dyDescent="0.2">
      <c r="A11" s="61"/>
      <c r="B11" s="62"/>
      <c r="C11" s="62"/>
      <c r="D11" s="63"/>
      <c r="E11" s="64"/>
      <c r="F11" s="65" t="s">
        <v>2490</v>
      </c>
      <c r="G11" s="63"/>
      <c r="H11" s="66">
        <v>40.32</v>
      </c>
      <c r="I11" s="67"/>
      <c r="J11" s="68"/>
      <c r="K11" s="66"/>
      <c r="L11" s="66"/>
      <c r="M11" s="66"/>
      <c r="N11" s="66"/>
      <c r="O11" s="68"/>
      <c r="P11" s="68"/>
      <c r="Q11" s="68"/>
      <c r="R11" s="10"/>
      <c r="S11" s="15"/>
    </row>
    <row r="12" spans="1:22" ht="9.75" outlineLevel="4" x14ac:dyDescent="0.2">
      <c r="A12" s="61"/>
      <c r="B12" s="62"/>
      <c r="C12" s="62"/>
      <c r="D12" s="63"/>
      <c r="E12" s="64"/>
      <c r="F12" s="65" t="s">
        <v>2491</v>
      </c>
      <c r="G12" s="63"/>
      <c r="H12" s="66">
        <v>0</v>
      </c>
      <c r="I12" s="67"/>
      <c r="J12" s="68"/>
      <c r="K12" s="66"/>
      <c r="L12" s="66"/>
      <c r="M12" s="66"/>
      <c r="N12" s="66"/>
      <c r="O12" s="68"/>
      <c r="P12" s="68"/>
      <c r="Q12" s="68"/>
      <c r="R12" s="10"/>
      <c r="S12" s="15"/>
    </row>
    <row r="13" spans="1:22" ht="9.75" outlineLevel="4" x14ac:dyDescent="0.2">
      <c r="A13" s="61"/>
      <c r="B13" s="62"/>
      <c r="C13" s="62"/>
      <c r="D13" s="63"/>
      <c r="E13" s="64"/>
      <c r="F13" s="65" t="s">
        <v>2492</v>
      </c>
      <c r="G13" s="63"/>
      <c r="H13" s="66">
        <v>36.4</v>
      </c>
      <c r="I13" s="67"/>
      <c r="J13" s="68"/>
      <c r="K13" s="66"/>
      <c r="L13" s="66"/>
      <c r="M13" s="66"/>
      <c r="N13" s="66"/>
      <c r="O13" s="68"/>
      <c r="P13" s="68"/>
      <c r="Q13" s="68"/>
      <c r="R13" s="10"/>
      <c r="S13" s="15"/>
    </row>
    <row r="14" spans="1:22" ht="7.5" customHeight="1" outlineLevel="4" x14ac:dyDescent="0.15">
      <c r="A14" s="15"/>
      <c r="B14" s="69"/>
      <c r="C14" s="70"/>
      <c r="D14" s="71"/>
      <c r="E14" s="72"/>
      <c r="F14" s="73"/>
      <c r="G14" s="71"/>
      <c r="H14" s="74"/>
      <c r="I14" s="75"/>
      <c r="J14" s="76"/>
      <c r="K14" s="77"/>
      <c r="L14" s="77"/>
      <c r="M14" s="77"/>
      <c r="N14" s="77"/>
      <c r="O14" s="76"/>
      <c r="P14" s="76"/>
      <c r="Q14" s="76"/>
      <c r="R14" s="10"/>
      <c r="S14" s="15"/>
    </row>
    <row r="15" spans="1:22" ht="22.5" outlineLevel="3" x14ac:dyDescent="0.2">
      <c r="A15" s="52"/>
      <c r="B15" s="53"/>
      <c r="C15" s="54">
        <v>18</v>
      </c>
      <c r="D15" s="55" t="s">
        <v>25</v>
      </c>
      <c r="E15" s="56" t="s">
        <v>48</v>
      </c>
      <c r="F15" s="57" t="s">
        <v>49</v>
      </c>
      <c r="G15" s="55" t="s">
        <v>28</v>
      </c>
      <c r="H15" s="58">
        <v>76.72</v>
      </c>
      <c r="I15" s="59"/>
      <c r="J15" s="60">
        <f>H15*I15</f>
        <v>0</v>
      </c>
      <c r="K15" s="58"/>
      <c r="L15" s="58">
        <f>H15*K15</f>
        <v>0</v>
      </c>
      <c r="M15" s="58"/>
      <c r="N15" s="58">
        <f>H15*M15</f>
        <v>0</v>
      </c>
      <c r="O15" s="60">
        <v>21</v>
      </c>
      <c r="P15" s="60">
        <f>J15*(O15/100)</f>
        <v>0</v>
      </c>
      <c r="Q15" s="60">
        <f>J15+P15</f>
        <v>0</v>
      </c>
      <c r="R15" s="15"/>
      <c r="S15" s="15"/>
      <c r="T15" s="15"/>
    </row>
    <row r="16" spans="1:22" ht="22.5" outlineLevel="3" x14ac:dyDescent="0.2">
      <c r="A16" s="52"/>
      <c r="B16" s="53"/>
      <c r="C16" s="54">
        <v>19</v>
      </c>
      <c r="D16" s="55" t="s">
        <v>25</v>
      </c>
      <c r="E16" s="56" t="s">
        <v>52</v>
      </c>
      <c r="F16" s="57" t="s">
        <v>53</v>
      </c>
      <c r="G16" s="55" t="s">
        <v>28</v>
      </c>
      <c r="H16" s="58">
        <v>1534.4</v>
      </c>
      <c r="I16" s="59"/>
      <c r="J16" s="60">
        <f>H16*I16</f>
        <v>0</v>
      </c>
      <c r="K16" s="58"/>
      <c r="L16" s="58">
        <f>H16*K16</f>
        <v>0</v>
      </c>
      <c r="M16" s="58"/>
      <c r="N16" s="58">
        <f>H16*M16</f>
        <v>0</v>
      </c>
      <c r="O16" s="60">
        <v>21</v>
      </c>
      <c r="P16" s="60">
        <f>J16*(O16/100)</f>
        <v>0</v>
      </c>
      <c r="Q16" s="60">
        <f>J16+P16</f>
        <v>0</v>
      </c>
      <c r="R16" s="15"/>
      <c r="S16" s="15"/>
      <c r="T16" s="15"/>
    </row>
    <row r="17" spans="1:20" ht="9.75" outlineLevel="4" x14ac:dyDescent="0.2">
      <c r="A17" s="61"/>
      <c r="B17" s="62"/>
      <c r="C17" s="62"/>
      <c r="D17" s="63"/>
      <c r="E17" s="64" t="s">
        <v>29</v>
      </c>
      <c r="F17" s="65" t="s">
        <v>2493</v>
      </c>
      <c r="G17" s="63"/>
      <c r="H17" s="66">
        <v>1534.4</v>
      </c>
      <c r="I17" s="67"/>
      <c r="J17" s="68"/>
      <c r="K17" s="66"/>
      <c r="L17" s="66"/>
      <c r="M17" s="66"/>
      <c r="N17" s="66"/>
      <c r="O17" s="68"/>
      <c r="P17" s="68"/>
      <c r="Q17" s="68"/>
      <c r="R17" s="10"/>
      <c r="S17" s="15"/>
    </row>
    <row r="18" spans="1:20" ht="7.5" customHeight="1" outlineLevel="4" x14ac:dyDescent="0.15">
      <c r="A18" s="15"/>
      <c r="B18" s="69"/>
      <c r="C18" s="70"/>
      <c r="D18" s="71"/>
      <c r="E18" s="72"/>
      <c r="F18" s="73"/>
      <c r="G18" s="71"/>
      <c r="H18" s="74"/>
      <c r="I18" s="75"/>
      <c r="J18" s="76"/>
      <c r="K18" s="77"/>
      <c r="L18" s="77"/>
      <c r="M18" s="77"/>
      <c r="N18" s="77"/>
      <c r="O18" s="76"/>
      <c r="P18" s="76"/>
      <c r="Q18" s="76"/>
      <c r="R18" s="10"/>
      <c r="S18" s="15"/>
    </row>
    <row r="19" spans="1:20" ht="11.25" outlineLevel="3" x14ac:dyDescent="0.2">
      <c r="A19" s="52"/>
      <c r="B19" s="53"/>
      <c r="C19" s="54">
        <v>20</v>
      </c>
      <c r="D19" s="55" t="s">
        <v>25</v>
      </c>
      <c r="E19" s="56" t="s">
        <v>2494</v>
      </c>
      <c r="F19" s="57" t="s">
        <v>2495</v>
      </c>
      <c r="G19" s="55" t="s">
        <v>60</v>
      </c>
      <c r="H19" s="58">
        <v>153.44</v>
      </c>
      <c r="I19" s="59"/>
      <c r="J19" s="60">
        <f>H19*I19</f>
        <v>0</v>
      </c>
      <c r="K19" s="58"/>
      <c r="L19" s="58">
        <f>H19*K19</f>
        <v>0</v>
      </c>
      <c r="M19" s="58"/>
      <c r="N19" s="58">
        <f>H19*M19</f>
        <v>0</v>
      </c>
      <c r="O19" s="60">
        <v>21</v>
      </c>
      <c r="P19" s="60">
        <f>J19*(O19/100)</f>
        <v>0</v>
      </c>
      <c r="Q19" s="60">
        <f>J19+P19</f>
        <v>0</v>
      </c>
      <c r="R19" s="15"/>
      <c r="S19" s="15"/>
      <c r="T19" s="15"/>
    </row>
    <row r="20" spans="1:20" ht="9.75" outlineLevel="4" x14ac:dyDescent="0.2">
      <c r="A20" s="61"/>
      <c r="B20" s="62"/>
      <c r="C20" s="62"/>
      <c r="D20" s="63"/>
      <c r="E20" s="64" t="s">
        <v>29</v>
      </c>
      <c r="F20" s="65" t="s">
        <v>2496</v>
      </c>
      <c r="G20" s="63"/>
      <c r="H20" s="66">
        <v>153.44</v>
      </c>
      <c r="I20" s="67"/>
      <c r="J20" s="68"/>
      <c r="K20" s="66"/>
      <c r="L20" s="66"/>
      <c r="M20" s="66"/>
      <c r="N20" s="66"/>
      <c r="O20" s="68"/>
      <c r="P20" s="68"/>
      <c r="Q20" s="68"/>
      <c r="R20" s="10"/>
      <c r="S20" s="15"/>
    </row>
    <row r="21" spans="1:20" ht="7.5" customHeight="1" outlineLevel="4" x14ac:dyDescent="0.15">
      <c r="A21" s="15"/>
      <c r="B21" s="69"/>
      <c r="C21" s="70"/>
      <c r="D21" s="71"/>
      <c r="E21" s="72"/>
      <c r="F21" s="73"/>
      <c r="G21" s="71"/>
      <c r="H21" s="74"/>
      <c r="I21" s="75"/>
      <c r="J21" s="76"/>
      <c r="K21" s="77"/>
      <c r="L21" s="77"/>
      <c r="M21" s="77"/>
      <c r="N21" s="77"/>
      <c r="O21" s="76"/>
      <c r="P21" s="76"/>
      <c r="Q21" s="76"/>
      <c r="R21" s="10"/>
      <c r="S21" s="15"/>
    </row>
    <row r="22" spans="1:20" ht="11.25" outlineLevel="3" x14ac:dyDescent="0.2">
      <c r="A22" s="52"/>
      <c r="B22" s="53"/>
      <c r="C22" s="54">
        <v>21</v>
      </c>
      <c r="D22" s="55" t="s">
        <v>25</v>
      </c>
      <c r="E22" s="56" t="s">
        <v>62</v>
      </c>
      <c r="F22" s="57" t="s">
        <v>63</v>
      </c>
      <c r="G22" s="55" t="s">
        <v>28</v>
      </c>
      <c r="H22" s="58">
        <v>42.84</v>
      </c>
      <c r="I22" s="59"/>
      <c r="J22" s="60">
        <f>H22*I22</f>
        <v>0</v>
      </c>
      <c r="K22" s="58"/>
      <c r="L22" s="58">
        <f>H22*K22</f>
        <v>0</v>
      </c>
      <c r="M22" s="58"/>
      <c r="N22" s="58">
        <f>H22*M22</f>
        <v>0</v>
      </c>
      <c r="O22" s="60">
        <v>21</v>
      </c>
      <c r="P22" s="60">
        <f>J22*(O22/100)</f>
        <v>0</v>
      </c>
      <c r="Q22" s="60">
        <f>J22+P22</f>
        <v>0</v>
      </c>
      <c r="R22" s="15"/>
      <c r="S22" s="15"/>
      <c r="T22" s="15"/>
    </row>
    <row r="23" spans="1:20" ht="9.75" outlineLevel="4" x14ac:dyDescent="0.2">
      <c r="A23" s="61"/>
      <c r="B23" s="62"/>
      <c r="C23" s="62"/>
      <c r="D23" s="63"/>
      <c r="E23" s="64" t="s">
        <v>29</v>
      </c>
      <c r="F23" s="65" t="s">
        <v>2489</v>
      </c>
      <c r="G23" s="63"/>
      <c r="H23" s="66">
        <v>0</v>
      </c>
      <c r="I23" s="67"/>
      <c r="J23" s="68"/>
      <c r="K23" s="66"/>
      <c r="L23" s="66"/>
      <c r="M23" s="66"/>
      <c r="N23" s="66"/>
      <c r="O23" s="68"/>
      <c r="P23" s="68"/>
      <c r="Q23" s="68"/>
      <c r="R23" s="10"/>
      <c r="S23" s="15"/>
    </row>
    <row r="24" spans="1:20" ht="9.75" outlineLevel="4" x14ac:dyDescent="0.2">
      <c r="A24" s="61"/>
      <c r="B24" s="62"/>
      <c r="C24" s="62"/>
      <c r="D24" s="63"/>
      <c r="E24" s="64"/>
      <c r="F24" s="65" t="s">
        <v>2497</v>
      </c>
      <c r="G24" s="63"/>
      <c r="H24" s="66">
        <v>24.64</v>
      </c>
      <c r="I24" s="67"/>
      <c r="J24" s="68"/>
      <c r="K24" s="66"/>
      <c r="L24" s="66"/>
      <c r="M24" s="66"/>
      <c r="N24" s="66"/>
      <c r="O24" s="68"/>
      <c r="P24" s="68"/>
      <c r="Q24" s="68"/>
      <c r="R24" s="10"/>
      <c r="S24" s="15"/>
    </row>
    <row r="25" spans="1:20" ht="9.75" outlineLevel="4" x14ac:dyDescent="0.2">
      <c r="A25" s="61"/>
      <c r="B25" s="62"/>
      <c r="C25" s="62"/>
      <c r="D25" s="63"/>
      <c r="E25" s="64"/>
      <c r="F25" s="65" t="s">
        <v>2491</v>
      </c>
      <c r="G25" s="63"/>
      <c r="H25" s="66">
        <v>0</v>
      </c>
      <c r="I25" s="67"/>
      <c r="J25" s="68"/>
      <c r="K25" s="66"/>
      <c r="L25" s="66"/>
      <c r="M25" s="66"/>
      <c r="N25" s="66"/>
      <c r="O25" s="68"/>
      <c r="P25" s="68"/>
      <c r="Q25" s="68"/>
      <c r="R25" s="10"/>
      <c r="S25" s="15"/>
    </row>
    <row r="26" spans="1:20" ht="9.75" outlineLevel="4" x14ac:dyDescent="0.2">
      <c r="A26" s="61"/>
      <c r="B26" s="62"/>
      <c r="C26" s="62"/>
      <c r="D26" s="63"/>
      <c r="E26" s="64"/>
      <c r="F26" s="65" t="s">
        <v>2498</v>
      </c>
      <c r="G26" s="63"/>
      <c r="H26" s="66">
        <v>18.2</v>
      </c>
      <c r="I26" s="67"/>
      <c r="J26" s="68"/>
      <c r="K26" s="66"/>
      <c r="L26" s="66"/>
      <c r="M26" s="66"/>
      <c r="N26" s="66"/>
      <c r="O26" s="68"/>
      <c r="P26" s="68"/>
      <c r="Q26" s="68"/>
      <c r="R26" s="10"/>
      <c r="S26" s="15"/>
    </row>
    <row r="27" spans="1:20" ht="7.5" customHeight="1" outlineLevel="4" x14ac:dyDescent="0.15">
      <c r="A27" s="15"/>
      <c r="B27" s="69"/>
      <c r="C27" s="70"/>
      <c r="D27" s="71"/>
      <c r="E27" s="72"/>
      <c r="F27" s="73"/>
      <c r="G27" s="71"/>
      <c r="H27" s="74"/>
      <c r="I27" s="75"/>
      <c r="J27" s="76"/>
      <c r="K27" s="77"/>
      <c r="L27" s="77"/>
      <c r="M27" s="77"/>
      <c r="N27" s="77"/>
      <c r="O27" s="76"/>
      <c r="P27" s="76"/>
      <c r="Q27" s="76"/>
      <c r="R27" s="10"/>
      <c r="S27" s="15"/>
    </row>
    <row r="28" spans="1:20" ht="11.25" outlineLevel="3" x14ac:dyDescent="0.2">
      <c r="A28" s="52"/>
      <c r="B28" s="53"/>
      <c r="C28" s="54">
        <v>22</v>
      </c>
      <c r="D28" s="55" t="s">
        <v>25</v>
      </c>
      <c r="E28" s="56" t="s">
        <v>2499</v>
      </c>
      <c r="F28" s="57" t="s">
        <v>2500</v>
      </c>
      <c r="G28" s="55" t="s">
        <v>28</v>
      </c>
      <c r="H28" s="58">
        <v>29.04</v>
      </c>
      <c r="I28" s="59"/>
      <c r="J28" s="60">
        <f>H28*I28</f>
        <v>0</v>
      </c>
      <c r="K28" s="58"/>
      <c r="L28" s="58">
        <f>H28*K28</f>
        <v>0</v>
      </c>
      <c r="M28" s="58"/>
      <c r="N28" s="58">
        <f>H28*M28</f>
        <v>0</v>
      </c>
      <c r="O28" s="60">
        <v>21</v>
      </c>
      <c r="P28" s="60">
        <f>J28*(O28/100)</f>
        <v>0</v>
      </c>
      <c r="Q28" s="60">
        <f>J28+P28</f>
        <v>0</v>
      </c>
      <c r="R28" s="15"/>
      <c r="S28" s="15"/>
      <c r="T28" s="15"/>
    </row>
    <row r="29" spans="1:20" ht="9.75" outlineLevel="4" x14ac:dyDescent="0.2">
      <c r="A29" s="61"/>
      <c r="B29" s="62"/>
      <c r="C29" s="62"/>
      <c r="D29" s="63"/>
      <c r="E29" s="64" t="s">
        <v>29</v>
      </c>
      <c r="F29" s="65" t="s">
        <v>2489</v>
      </c>
      <c r="G29" s="63"/>
      <c r="H29" s="66">
        <v>0</v>
      </c>
      <c r="I29" s="67"/>
      <c r="J29" s="68"/>
      <c r="K29" s="66"/>
      <c r="L29" s="66"/>
      <c r="M29" s="66"/>
      <c r="N29" s="66"/>
      <c r="O29" s="68"/>
      <c r="P29" s="68"/>
      <c r="Q29" s="68"/>
      <c r="R29" s="10"/>
      <c r="S29" s="15"/>
    </row>
    <row r="30" spans="1:20" ht="9.75" outlineLevel="4" x14ac:dyDescent="0.2">
      <c r="A30" s="61"/>
      <c r="B30" s="62"/>
      <c r="C30" s="62"/>
      <c r="D30" s="63"/>
      <c r="E30" s="64"/>
      <c r="F30" s="65" t="s">
        <v>2501</v>
      </c>
      <c r="G30" s="63"/>
      <c r="H30" s="66">
        <v>13.44</v>
      </c>
      <c r="I30" s="67"/>
      <c r="J30" s="68"/>
      <c r="K30" s="66"/>
      <c r="L30" s="66"/>
      <c r="M30" s="66"/>
      <c r="N30" s="66"/>
      <c r="O30" s="68"/>
      <c r="P30" s="68"/>
      <c r="Q30" s="68"/>
      <c r="R30" s="10"/>
      <c r="S30" s="15"/>
    </row>
    <row r="31" spans="1:20" ht="9.75" outlineLevel="4" x14ac:dyDescent="0.2">
      <c r="A31" s="61"/>
      <c r="B31" s="62"/>
      <c r="C31" s="62"/>
      <c r="D31" s="63"/>
      <c r="E31" s="64"/>
      <c r="F31" s="65" t="s">
        <v>2491</v>
      </c>
      <c r="G31" s="63"/>
      <c r="H31" s="66">
        <v>0</v>
      </c>
      <c r="I31" s="67"/>
      <c r="J31" s="68"/>
      <c r="K31" s="66"/>
      <c r="L31" s="66"/>
      <c r="M31" s="66"/>
      <c r="N31" s="66"/>
      <c r="O31" s="68"/>
      <c r="P31" s="68"/>
      <c r="Q31" s="68"/>
      <c r="R31" s="10"/>
      <c r="S31" s="15"/>
    </row>
    <row r="32" spans="1:20" ht="9.75" outlineLevel="4" x14ac:dyDescent="0.2">
      <c r="A32" s="61"/>
      <c r="B32" s="62"/>
      <c r="C32" s="62"/>
      <c r="D32" s="63"/>
      <c r="E32" s="64"/>
      <c r="F32" s="65" t="s">
        <v>2502</v>
      </c>
      <c r="G32" s="63"/>
      <c r="H32" s="66">
        <v>15.6</v>
      </c>
      <c r="I32" s="67"/>
      <c r="J32" s="68"/>
      <c r="K32" s="66"/>
      <c r="L32" s="66"/>
      <c r="M32" s="66"/>
      <c r="N32" s="66"/>
      <c r="O32" s="68"/>
      <c r="P32" s="68"/>
      <c r="Q32" s="68"/>
      <c r="R32" s="10"/>
      <c r="S32" s="15"/>
    </row>
    <row r="33" spans="1:20" ht="7.5" customHeight="1" outlineLevel="4" x14ac:dyDescent="0.15">
      <c r="A33" s="15"/>
      <c r="B33" s="69"/>
      <c r="C33" s="70"/>
      <c r="D33" s="71"/>
      <c r="E33" s="72"/>
      <c r="F33" s="73"/>
      <c r="G33" s="71"/>
      <c r="H33" s="74"/>
      <c r="I33" s="75"/>
      <c r="J33" s="76"/>
      <c r="K33" s="77"/>
      <c r="L33" s="77"/>
      <c r="M33" s="77"/>
      <c r="N33" s="77"/>
      <c r="O33" s="76"/>
      <c r="P33" s="76"/>
      <c r="Q33" s="76"/>
      <c r="R33" s="10"/>
      <c r="S33" s="15"/>
    </row>
    <row r="34" spans="1:20" ht="11.25" outlineLevel="3" x14ac:dyDescent="0.2">
      <c r="A34" s="52"/>
      <c r="B34" s="53"/>
      <c r="C34" s="54">
        <v>23</v>
      </c>
      <c r="D34" s="55" t="s">
        <v>342</v>
      </c>
      <c r="E34" s="56" t="s">
        <v>2503</v>
      </c>
      <c r="F34" s="57" t="s">
        <v>2504</v>
      </c>
      <c r="G34" s="55" t="s">
        <v>60</v>
      </c>
      <c r="H34" s="58">
        <v>85.68</v>
      </c>
      <c r="I34" s="59"/>
      <c r="J34" s="60">
        <f>H34*I34</f>
        <v>0</v>
      </c>
      <c r="K34" s="58">
        <v>1</v>
      </c>
      <c r="L34" s="58">
        <f>H34*K34</f>
        <v>85.68</v>
      </c>
      <c r="M34" s="58"/>
      <c r="N34" s="58">
        <f>H34*M34</f>
        <v>0</v>
      </c>
      <c r="O34" s="60">
        <v>21</v>
      </c>
      <c r="P34" s="60">
        <f>J34*(O34/100)</f>
        <v>0</v>
      </c>
      <c r="Q34" s="60">
        <f>J34+P34</f>
        <v>0</v>
      </c>
      <c r="R34" s="15"/>
      <c r="S34" s="15"/>
      <c r="T34" s="15"/>
    </row>
    <row r="35" spans="1:20" ht="9.75" outlineLevel="4" x14ac:dyDescent="0.2">
      <c r="A35" s="61"/>
      <c r="B35" s="62"/>
      <c r="C35" s="62"/>
      <c r="D35" s="63"/>
      <c r="E35" s="64" t="s">
        <v>29</v>
      </c>
      <c r="F35" s="65" t="s">
        <v>2505</v>
      </c>
      <c r="G35" s="63"/>
      <c r="H35" s="66">
        <v>85.68</v>
      </c>
      <c r="I35" s="67"/>
      <c r="J35" s="68"/>
      <c r="K35" s="66"/>
      <c r="L35" s="66"/>
      <c r="M35" s="66"/>
      <c r="N35" s="66"/>
      <c r="O35" s="68"/>
      <c r="P35" s="68"/>
      <c r="Q35" s="68"/>
      <c r="R35" s="10"/>
      <c r="S35" s="15"/>
    </row>
    <row r="36" spans="1:20" ht="7.5" customHeight="1" outlineLevel="4" x14ac:dyDescent="0.15">
      <c r="A36" s="15"/>
      <c r="B36" s="69"/>
      <c r="C36" s="70"/>
      <c r="D36" s="71"/>
      <c r="E36" s="72"/>
      <c r="F36" s="73"/>
      <c r="G36" s="71"/>
      <c r="H36" s="74"/>
      <c r="I36" s="75"/>
      <c r="J36" s="76"/>
      <c r="K36" s="77"/>
      <c r="L36" s="77"/>
      <c r="M36" s="77"/>
      <c r="N36" s="77"/>
      <c r="O36" s="76"/>
      <c r="P36" s="76"/>
      <c r="Q36" s="76"/>
      <c r="R36" s="10"/>
      <c r="S36" s="15"/>
    </row>
    <row r="37" spans="1:20" ht="11.25" outlineLevel="3" x14ac:dyDescent="0.2">
      <c r="A37" s="52"/>
      <c r="B37" s="53"/>
      <c r="C37" s="54">
        <v>24</v>
      </c>
      <c r="D37" s="55" t="s">
        <v>342</v>
      </c>
      <c r="E37" s="56" t="s">
        <v>2506</v>
      </c>
      <c r="F37" s="57" t="s">
        <v>2507</v>
      </c>
      <c r="G37" s="55" t="s">
        <v>60</v>
      </c>
      <c r="H37" s="58">
        <v>58.08</v>
      </c>
      <c r="I37" s="59"/>
      <c r="J37" s="60">
        <f>H37*I37</f>
        <v>0</v>
      </c>
      <c r="K37" s="58">
        <v>1</v>
      </c>
      <c r="L37" s="58">
        <f>H37*K37</f>
        <v>58.08</v>
      </c>
      <c r="M37" s="58"/>
      <c r="N37" s="58">
        <f>H37*M37</f>
        <v>0</v>
      </c>
      <c r="O37" s="60">
        <v>21</v>
      </c>
      <c r="P37" s="60">
        <f>J37*(O37/100)</f>
        <v>0</v>
      </c>
      <c r="Q37" s="60">
        <f>J37+P37</f>
        <v>0</v>
      </c>
      <c r="R37" s="15"/>
      <c r="S37" s="15"/>
      <c r="T37" s="15"/>
    </row>
    <row r="38" spans="1:20" ht="9.75" outlineLevel="4" x14ac:dyDescent="0.2">
      <c r="A38" s="61"/>
      <c r="B38" s="62"/>
      <c r="C38" s="62"/>
      <c r="D38" s="63"/>
      <c r="E38" s="64" t="s">
        <v>29</v>
      </c>
      <c r="F38" s="65" t="s">
        <v>2508</v>
      </c>
      <c r="G38" s="63"/>
      <c r="H38" s="66">
        <v>58.08</v>
      </c>
      <c r="I38" s="67"/>
      <c r="J38" s="68"/>
      <c r="K38" s="66"/>
      <c r="L38" s="66"/>
      <c r="M38" s="66"/>
      <c r="N38" s="66"/>
      <c r="O38" s="68"/>
      <c r="P38" s="68"/>
      <c r="Q38" s="68"/>
      <c r="R38" s="10"/>
      <c r="S38" s="15"/>
    </row>
    <row r="39" spans="1:20" ht="7.5" customHeight="1" outlineLevel="4" x14ac:dyDescent="0.15">
      <c r="A39" s="15"/>
      <c r="B39" s="69"/>
      <c r="C39" s="70"/>
      <c r="D39" s="71"/>
      <c r="E39" s="72"/>
      <c r="F39" s="73"/>
      <c r="G39" s="71"/>
      <c r="H39" s="74"/>
      <c r="I39" s="75"/>
      <c r="J39" s="76"/>
      <c r="K39" s="77"/>
      <c r="L39" s="77"/>
      <c r="M39" s="77"/>
      <c r="N39" s="77"/>
      <c r="O39" s="76"/>
      <c r="P39" s="76"/>
      <c r="Q39" s="76"/>
      <c r="R39" s="10"/>
      <c r="S39" s="15"/>
    </row>
    <row r="40" spans="1:20" outlineLevel="3" x14ac:dyDescent="0.15">
      <c r="B40" s="10"/>
      <c r="C40" s="10"/>
      <c r="D40" s="10"/>
      <c r="E40" s="10"/>
      <c r="F40" s="10"/>
      <c r="G40" s="10"/>
      <c r="H40" s="10"/>
      <c r="I40" s="15"/>
      <c r="J40" s="15"/>
      <c r="K40" s="10"/>
      <c r="L40" s="10"/>
      <c r="M40" s="10"/>
      <c r="N40" s="10"/>
      <c r="O40" s="10"/>
      <c r="P40" s="15"/>
      <c r="Q40" s="15"/>
    </row>
    <row r="41" spans="1:20" ht="11.25" outlineLevel="2" x14ac:dyDescent="0.2">
      <c r="A41" s="42" t="s">
        <v>2509</v>
      </c>
      <c r="B41" s="43">
        <v>3</v>
      </c>
      <c r="C41" s="44"/>
      <c r="D41" s="45" t="s">
        <v>23</v>
      </c>
      <c r="E41" s="45"/>
      <c r="F41" s="46" t="s">
        <v>411</v>
      </c>
      <c r="G41" s="45"/>
      <c r="H41" s="47"/>
      <c r="I41" s="48"/>
      <c r="J41" s="49">
        <f>SUBTOTAL(9,J42:J48)</f>
        <v>0</v>
      </c>
      <c r="K41" s="47"/>
      <c r="L41" s="50">
        <f>SUBTOTAL(9,L42:L48)</f>
        <v>9.1513267999999997</v>
      </c>
      <c r="M41" s="47"/>
      <c r="N41" s="50">
        <f>SUBTOTAL(9,N42:N48)</f>
        <v>0</v>
      </c>
      <c r="O41" s="51"/>
      <c r="P41" s="49">
        <f>SUBTOTAL(9,P42:P48)</f>
        <v>0</v>
      </c>
      <c r="Q41" s="49">
        <f>SUBTOTAL(9,Q42:Q48)</f>
        <v>0</v>
      </c>
      <c r="R41" s="10"/>
      <c r="S41" s="15"/>
      <c r="T41" s="15"/>
    </row>
    <row r="42" spans="1:20" ht="11.25" outlineLevel="3" x14ac:dyDescent="0.2">
      <c r="A42" s="52"/>
      <c r="B42" s="53"/>
      <c r="C42" s="54">
        <v>25</v>
      </c>
      <c r="D42" s="55" t="s">
        <v>25</v>
      </c>
      <c r="E42" s="56" t="s">
        <v>2510</v>
      </c>
      <c r="F42" s="57" t="s">
        <v>2511</v>
      </c>
      <c r="G42" s="55" t="s">
        <v>28</v>
      </c>
      <c r="H42" s="58">
        <v>4.84</v>
      </c>
      <c r="I42" s="59"/>
      <c r="J42" s="60">
        <f>H42*I42</f>
        <v>0</v>
      </c>
      <c r="K42" s="58">
        <v>1.8907700000000001</v>
      </c>
      <c r="L42" s="58">
        <f>H42*K42</f>
        <v>9.1513267999999997</v>
      </c>
      <c r="M42" s="58"/>
      <c r="N42" s="58">
        <f>H42*M42</f>
        <v>0</v>
      </c>
      <c r="O42" s="60">
        <v>21</v>
      </c>
      <c r="P42" s="60">
        <f>J42*(O42/100)</f>
        <v>0</v>
      </c>
      <c r="Q42" s="60">
        <f>J42+P42</f>
        <v>0</v>
      </c>
      <c r="R42" s="15"/>
      <c r="S42" s="15"/>
      <c r="T42" s="15"/>
    </row>
    <row r="43" spans="1:20" ht="9.75" outlineLevel="4" x14ac:dyDescent="0.2">
      <c r="A43" s="61"/>
      <c r="B43" s="62"/>
      <c r="C43" s="62"/>
      <c r="D43" s="63"/>
      <c r="E43" s="64" t="s">
        <v>29</v>
      </c>
      <c r="F43" s="65" t="s">
        <v>2489</v>
      </c>
      <c r="G43" s="63"/>
      <c r="H43" s="66">
        <v>0</v>
      </c>
      <c r="I43" s="67"/>
      <c r="J43" s="68"/>
      <c r="K43" s="66"/>
      <c r="L43" s="66"/>
      <c r="M43" s="66"/>
      <c r="N43" s="66"/>
      <c r="O43" s="68"/>
      <c r="P43" s="68"/>
      <c r="Q43" s="68"/>
      <c r="R43" s="10"/>
      <c r="S43" s="15"/>
    </row>
    <row r="44" spans="1:20" ht="9.75" outlineLevel="4" x14ac:dyDescent="0.2">
      <c r="A44" s="61"/>
      <c r="B44" s="62"/>
      <c r="C44" s="62"/>
      <c r="D44" s="63"/>
      <c r="E44" s="64"/>
      <c r="F44" s="65" t="s">
        <v>2512</v>
      </c>
      <c r="G44" s="63"/>
      <c r="H44" s="66">
        <v>2.2399999999999998</v>
      </c>
      <c r="I44" s="67"/>
      <c r="J44" s="68"/>
      <c r="K44" s="66"/>
      <c r="L44" s="66"/>
      <c r="M44" s="66"/>
      <c r="N44" s="66"/>
      <c r="O44" s="68"/>
      <c r="P44" s="68"/>
      <c r="Q44" s="68"/>
      <c r="R44" s="10"/>
      <c r="S44" s="15"/>
    </row>
    <row r="45" spans="1:20" ht="9.75" outlineLevel="4" x14ac:dyDescent="0.2">
      <c r="A45" s="61"/>
      <c r="B45" s="62"/>
      <c r="C45" s="62"/>
      <c r="D45" s="63"/>
      <c r="E45" s="64"/>
      <c r="F45" s="65" t="s">
        <v>2491</v>
      </c>
      <c r="G45" s="63"/>
      <c r="H45" s="66">
        <v>0</v>
      </c>
      <c r="I45" s="67"/>
      <c r="J45" s="68"/>
      <c r="K45" s="66"/>
      <c r="L45" s="66"/>
      <c r="M45" s="66"/>
      <c r="N45" s="66"/>
      <c r="O45" s="68"/>
      <c r="P45" s="68"/>
      <c r="Q45" s="68"/>
      <c r="R45" s="10"/>
      <c r="S45" s="15"/>
    </row>
    <row r="46" spans="1:20" ht="9.75" outlineLevel="4" x14ac:dyDescent="0.2">
      <c r="A46" s="61"/>
      <c r="B46" s="62"/>
      <c r="C46" s="62"/>
      <c r="D46" s="63"/>
      <c r="E46" s="64"/>
      <c r="F46" s="65" t="s">
        <v>2513</v>
      </c>
      <c r="G46" s="63"/>
      <c r="H46" s="66">
        <v>2.6</v>
      </c>
      <c r="I46" s="67"/>
      <c r="J46" s="68"/>
      <c r="K46" s="66"/>
      <c r="L46" s="66"/>
      <c r="M46" s="66"/>
      <c r="N46" s="66"/>
      <c r="O46" s="68"/>
      <c r="P46" s="68"/>
      <c r="Q46" s="68"/>
      <c r="R46" s="10"/>
      <c r="S46" s="15"/>
    </row>
    <row r="47" spans="1:20" ht="7.5" customHeight="1" outlineLevel="4" x14ac:dyDescent="0.15">
      <c r="A47" s="15"/>
      <c r="B47" s="69"/>
      <c r="C47" s="70"/>
      <c r="D47" s="71"/>
      <c r="E47" s="72"/>
      <c r="F47" s="73"/>
      <c r="G47" s="71"/>
      <c r="H47" s="74"/>
      <c r="I47" s="75"/>
      <c r="J47" s="76"/>
      <c r="K47" s="77"/>
      <c r="L47" s="77"/>
      <c r="M47" s="77"/>
      <c r="N47" s="77"/>
      <c r="O47" s="76"/>
      <c r="P47" s="76"/>
      <c r="Q47" s="76"/>
      <c r="R47" s="10"/>
      <c r="S47" s="15"/>
    </row>
    <row r="48" spans="1:20" outlineLevel="3" x14ac:dyDescent="0.15">
      <c r="B48" s="10"/>
      <c r="C48" s="10"/>
      <c r="D48" s="10"/>
      <c r="E48" s="10"/>
      <c r="F48" s="10"/>
      <c r="G48" s="10"/>
      <c r="H48" s="10"/>
      <c r="I48" s="15"/>
      <c r="J48" s="15"/>
      <c r="K48" s="10"/>
      <c r="L48" s="10"/>
      <c r="M48" s="10"/>
      <c r="N48" s="10"/>
      <c r="O48" s="10"/>
      <c r="P48" s="15"/>
      <c r="Q48" s="15"/>
    </row>
    <row r="49" spans="1:20" ht="11.25" outlineLevel="2" x14ac:dyDescent="0.2">
      <c r="A49" s="42" t="s">
        <v>2514</v>
      </c>
      <c r="B49" s="43">
        <v>3</v>
      </c>
      <c r="C49" s="44"/>
      <c r="D49" s="45" t="s">
        <v>23</v>
      </c>
      <c r="E49" s="45"/>
      <c r="F49" s="46" t="s">
        <v>2515</v>
      </c>
      <c r="G49" s="45"/>
      <c r="H49" s="47"/>
      <c r="I49" s="48"/>
      <c r="J49" s="49">
        <f>SUBTOTAL(9,J50:J53)</f>
        <v>0</v>
      </c>
      <c r="K49" s="47"/>
      <c r="L49" s="50">
        <f>SUBTOTAL(9,L50:L53)</f>
        <v>3.6480000000000001</v>
      </c>
      <c r="M49" s="47"/>
      <c r="N49" s="50">
        <f>SUBTOTAL(9,N50:N53)</f>
        <v>0</v>
      </c>
      <c r="O49" s="51"/>
      <c r="P49" s="49">
        <f>SUBTOTAL(9,P50:P53)</f>
        <v>0</v>
      </c>
      <c r="Q49" s="49">
        <f>SUBTOTAL(9,Q50:Q53)</f>
        <v>0</v>
      </c>
      <c r="R49" s="10"/>
      <c r="S49" s="15"/>
      <c r="T49" s="15"/>
    </row>
    <row r="50" spans="1:20" ht="11.25" outlineLevel="3" x14ac:dyDescent="0.2">
      <c r="A50" s="52"/>
      <c r="B50" s="53"/>
      <c r="C50" s="54">
        <v>67</v>
      </c>
      <c r="D50" s="55" t="s">
        <v>25</v>
      </c>
      <c r="E50" s="56" t="s">
        <v>2516</v>
      </c>
      <c r="F50" s="57" t="s">
        <v>2517</v>
      </c>
      <c r="G50" s="55" t="s">
        <v>67</v>
      </c>
      <c r="H50" s="58">
        <v>91.2</v>
      </c>
      <c r="I50" s="59"/>
      <c r="J50" s="60">
        <f>H50*I50</f>
        <v>0</v>
      </c>
      <c r="K50" s="58">
        <v>0.04</v>
      </c>
      <c r="L50" s="58">
        <f>H50*K50</f>
        <v>3.6480000000000001</v>
      </c>
      <c r="M50" s="58"/>
      <c r="N50" s="58">
        <f>H50*M50</f>
        <v>0</v>
      </c>
      <c r="O50" s="60">
        <v>21</v>
      </c>
      <c r="P50" s="60">
        <f>J50*(O50/100)</f>
        <v>0</v>
      </c>
      <c r="Q50" s="60">
        <f>J50+P50</f>
        <v>0</v>
      </c>
      <c r="R50" s="15"/>
      <c r="S50" s="15"/>
      <c r="T50" s="15"/>
    </row>
    <row r="51" spans="1:20" ht="9.75" outlineLevel="4" x14ac:dyDescent="0.2">
      <c r="A51" s="61"/>
      <c r="B51" s="62"/>
      <c r="C51" s="62"/>
      <c r="D51" s="63"/>
      <c r="E51" s="64" t="s">
        <v>29</v>
      </c>
      <c r="F51" s="65" t="s">
        <v>2518</v>
      </c>
      <c r="G51" s="63"/>
      <c r="H51" s="66">
        <v>91.2</v>
      </c>
      <c r="I51" s="67"/>
      <c r="J51" s="68"/>
      <c r="K51" s="66"/>
      <c r="L51" s="66"/>
      <c r="M51" s="66"/>
      <c r="N51" s="66"/>
      <c r="O51" s="68"/>
      <c r="P51" s="68"/>
      <c r="Q51" s="68"/>
      <c r="R51" s="10"/>
      <c r="S51" s="15"/>
    </row>
    <row r="52" spans="1:20" ht="7.5" customHeight="1" outlineLevel="4" x14ac:dyDescent="0.15">
      <c r="A52" s="15"/>
      <c r="B52" s="69"/>
      <c r="C52" s="70"/>
      <c r="D52" s="71"/>
      <c r="E52" s="72"/>
      <c r="F52" s="73"/>
      <c r="G52" s="71"/>
      <c r="H52" s="74"/>
      <c r="I52" s="75"/>
      <c r="J52" s="76"/>
      <c r="K52" s="77"/>
      <c r="L52" s="77"/>
      <c r="M52" s="77"/>
      <c r="N52" s="77"/>
      <c r="O52" s="76"/>
      <c r="P52" s="76"/>
      <c r="Q52" s="76"/>
      <c r="R52" s="10"/>
      <c r="S52" s="15"/>
    </row>
    <row r="53" spans="1:20" outlineLevel="3" x14ac:dyDescent="0.15">
      <c r="B53" s="10"/>
      <c r="C53" s="10"/>
      <c r="D53" s="10"/>
      <c r="E53" s="10"/>
      <c r="F53" s="10"/>
      <c r="G53" s="10"/>
      <c r="H53" s="10"/>
      <c r="I53" s="15"/>
      <c r="J53" s="15"/>
      <c r="K53" s="10"/>
      <c r="L53" s="10"/>
      <c r="M53" s="10"/>
      <c r="N53" s="10"/>
      <c r="O53" s="10"/>
      <c r="P53" s="15"/>
      <c r="Q53" s="15"/>
    </row>
    <row r="54" spans="1:20" ht="11.25" outlineLevel="2" x14ac:dyDescent="0.2">
      <c r="A54" s="42" t="s">
        <v>2519</v>
      </c>
      <c r="B54" s="43">
        <v>3</v>
      </c>
      <c r="C54" s="44"/>
      <c r="D54" s="45" t="s">
        <v>23</v>
      </c>
      <c r="E54" s="45"/>
      <c r="F54" s="46" t="s">
        <v>2520</v>
      </c>
      <c r="G54" s="45"/>
      <c r="H54" s="47"/>
      <c r="I54" s="48"/>
      <c r="J54" s="49">
        <f>SUBTOTAL(9,J55:J65)</f>
        <v>0</v>
      </c>
      <c r="K54" s="47"/>
      <c r="L54" s="50">
        <f>SUBTOTAL(9,L55:L65)</f>
        <v>0.88336199999999998</v>
      </c>
      <c r="M54" s="47"/>
      <c r="N54" s="50">
        <f>SUBTOTAL(9,N55:N65)</f>
        <v>0</v>
      </c>
      <c r="O54" s="51"/>
      <c r="P54" s="49">
        <f>SUBTOTAL(9,P55:P65)</f>
        <v>0</v>
      </c>
      <c r="Q54" s="49">
        <f>SUBTOTAL(9,Q55:Q65)</f>
        <v>0</v>
      </c>
      <c r="R54" s="10"/>
      <c r="S54" s="15"/>
      <c r="T54" s="15"/>
    </row>
    <row r="55" spans="1:20" ht="11.25" outlineLevel="3" x14ac:dyDescent="0.2">
      <c r="A55" s="52"/>
      <c r="B55" s="53"/>
      <c r="C55" s="54">
        <v>1</v>
      </c>
      <c r="D55" s="55" t="s">
        <v>25</v>
      </c>
      <c r="E55" s="56" t="s">
        <v>2521</v>
      </c>
      <c r="F55" s="57" t="s">
        <v>2522</v>
      </c>
      <c r="G55" s="55" t="s">
        <v>72</v>
      </c>
      <c r="H55" s="58">
        <v>1</v>
      </c>
      <c r="I55" s="59"/>
      <c r="J55" s="60">
        <f t="shared" ref="J55:J60" si="0">H55*I55</f>
        <v>0</v>
      </c>
      <c r="K55" s="58">
        <v>0.20991000000000001</v>
      </c>
      <c r="L55" s="58">
        <f t="shared" ref="L55:L60" si="1">H55*K55</f>
        <v>0.20991000000000001</v>
      </c>
      <c r="M55" s="58"/>
      <c r="N55" s="58">
        <f t="shared" ref="N55:N60" si="2">H55*M55</f>
        <v>0</v>
      </c>
      <c r="O55" s="60">
        <v>21</v>
      </c>
      <c r="P55" s="60">
        <f t="shared" ref="P55:P60" si="3">J55*(O55/100)</f>
        <v>0</v>
      </c>
      <c r="Q55" s="60">
        <f t="shared" ref="Q55:Q60" si="4">J55+P55</f>
        <v>0</v>
      </c>
      <c r="R55" s="15"/>
      <c r="S55" s="15"/>
      <c r="T55" s="15"/>
    </row>
    <row r="56" spans="1:20" ht="22.5" outlineLevel="3" x14ac:dyDescent="0.2">
      <c r="A56" s="52"/>
      <c r="B56" s="53"/>
      <c r="C56" s="54">
        <v>2</v>
      </c>
      <c r="D56" s="55" t="s">
        <v>25</v>
      </c>
      <c r="E56" s="56" t="s">
        <v>2523</v>
      </c>
      <c r="F56" s="57" t="s">
        <v>2524</v>
      </c>
      <c r="G56" s="55" t="s">
        <v>72</v>
      </c>
      <c r="H56" s="58">
        <v>1</v>
      </c>
      <c r="I56" s="59"/>
      <c r="J56" s="60">
        <f t="shared" si="0"/>
        <v>0</v>
      </c>
      <c r="K56" s="58">
        <v>0.12018</v>
      </c>
      <c r="L56" s="58">
        <f t="shared" si="1"/>
        <v>0.12018</v>
      </c>
      <c r="M56" s="58"/>
      <c r="N56" s="58">
        <f t="shared" si="2"/>
        <v>0</v>
      </c>
      <c r="O56" s="60">
        <v>21</v>
      </c>
      <c r="P56" s="60">
        <f t="shared" si="3"/>
        <v>0</v>
      </c>
      <c r="Q56" s="60">
        <f t="shared" si="4"/>
        <v>0</v>
      </c>
      <c r="R56" s="15"/>
      <c r="S56" s="15"/>
      <c r="T56" s="15"/>
    </row>
    <row r="57" spans="1:20" ht="11.25" outlineLevel="3" x14ac:dyDescent="0.2">
      <c r="A57" s="52"/>
      <c r="B57" s="53"/>
      <c r="C57" s="54">
        <v>3</v>
      </c>
      <c r="D57" s="55" t="s">
        <v>25</v>
      </c>
      <c r="E57" s="56" t="s">
        <v>2525</v>
      </c>
      <c r="F57" s="57" t="s">
        <v>2526</v>
      </c>
      <c r="G57" s="55" t="s">
        <v>72</v>
      </c>
      <c r="H57" s="58">
        <v>1</v>
      </c>
      <c r="I57" s="59"/>
      <c r="J57" s="60">
        <f t="shared" si="0"/>
        <v>0</v>
      </c>
      <c r="K57" s="58"/>
      <c r="L57" s="58">
        <f t="shared" si="1"/>
        <v>0</v>
      </c>
      <c r="M57" s="58"/>
      <c r="N57" s="58">
        <f t="shared" si="2"/>
        <v>0</v>
      </c>
      <c r="O57" s="60">
        <v>21</v>
      </c>
      <c r="P57" s="60">
        <f t="shared" si="3"/>
        <v>0</v>
      </c>
      <c r="Q57" s="60">
        <f t="shared" si="4"/>
        <v>0</v>
      </c>
      <c r="R57" s="15"/>
      <c r="S57" s="15"/>
      <c r="T57" s="15"/>
    </row>
    <row r="58" spans="1:20" ht="11.25" outlineLevel="3" x14ac:dyDescent="0.2">
      <c r="A58" s="52"/>
      <c r="B58" s="53"/>
      <c r="C58" s="54">
        <v>4</v>
      </c>
      <c r="D58" s="55" t="s">
        <v>25</v>
      </c>
      <c r="E58" s="56" t="s">
        <v>2527</v>
      </c>
      <c r="F58" s="57" t="s">
        <v>2528</v>
      </c>
      <c r="G58" s="55" t="s">
        <v>72</v>
      </c>
      <c r="H58" s="58">
        <v>1</v>
      </c>
      <c r="I58" s="59"/>
      <c r="J58" s="60">
        <f t="shared" si="0"/>
        <v>0</v>
      </c>
      <c r="K58" s="58">
        <v>8.2309999999999994E-2</v>
      </c>
      <c r="L58" s="58">
        <f t="shared" si="1"/>
        <v>8.2309999999999994E-2</v>
      </c>
      <c r="M58" s="58"/>
      <c r="N58" s="58">
        <f t="shared" si="2"/>
        <v>0</v>
      </c>
      <c r="O58" s="60">
        <v>21</v>
      </c>
      <c r="P58" s="60">
        <f t="shared" si="3"/>
        <v>0</v>
      </c>
      <c r="Q58" s="60">
        <f t="shared" si="4"/>
        <v>0</v>
      </c>
      <c r="R58" s="15"/>
      <c r="S58" s="15"/>
      <c r="T58" s="15"/>
    </row>
    <row r="59" spans="1:20" ht="11.25" outlineLevel="3" x14ac:dyDescent="0.2">
      <c r="A59" s="52"/>
      <c r="B59" s="53"/>
      <c r="C59" s="54">
        <v>74</v>
      </c>
      <c r="D59" s="55" t="s">
        <v>25</v>
      </c>
      <c r="E59" s="56" t="s">
        <v>2529</v>
      </c>
      <c r="F59" s="57" t="s">
        <v>2530</v>
      </c>
      <c r="G59" s="55" t="s">
        <v>172</v>
      </c>
      <c r="H59" s="58">
        <v>26</v>
      </c>
      <c r="I59" s="59"/>
      <c r="J59" s="60">
        <f t="shared" si="0"/>
        <v>0</v>
      </c>
      <c r="K59" s="58"/>
      <c r="L59" s="58">
        <f t="shared" si="1"/>
        <v>0</v>
      </c>
      <c r="M59" s="58"/>
      <c r="N59" s="58">
        <f t="shared" si="2"/>
        <v>0</v>
      </c>
      <c r="O59" s="60">
        <v>21</v>
      </c>
      <c r="P59" s="60">
        <f t="shared" si="3"/>
        <v>0</v>
      </c>
      <c r="Q59" s="60">
        <f t="shared" si="4"/>
        <v>0</v>
      </c>
      <c r="R59" s="15"/>
      <c r="S59" s="15"/>
      <c r="T59" s="15"/>
    </row>
    <row r="60" spans="1:20" ht="11.25" outlineLevel="3" x14ac:dyDescent="0.2">
      <c r="A60" s="52"/>
      <c r="B60" s="53"/>
      <c r="C60" s="54">
        <v>75</v>
      </c>
      <c r="D60" s="55" t="s">
        <v>342</v>
      </c>
      <c r="E60" s="56" t="s">
        <v>2531</v>
      </c>
      <c r="F60" s="57" t="s">
        <v>2532</v>
      </c>
      <c r="G60" s="55" t="s">
        <v>172</v>
      </c>
      <c r="H60" s="58">
        <v>28.6</v>
      </c>
      <c r="I60" s="59"/>
      <c r="J60" s="60">
        <f t="shared" si="0"/>
        <v>0</v>
      </c>
      <c r="K60" s="58">
        <v>6.7000000000000002E-4</v>
      </c>
      <c r="L60" s="58">
        <f t="shared" si="1"/>
        <v>1.9162000000000002E-2</v>
      </c>
      <c r="M60" s="58"/>
      <c r="N60" s="58">
        <f t="shared" si="2"/>
        <v>0</v>
      </c>
      <c r="O60" s="60">
        <v>21</v>
      </c>
      <c r="P60" s="60">
        <f t="shared" si="3"/>
        <v>0</v>
      </c>
      <c r="Q60" s="60">
        <f t="shared" si="4"/>
        <v>0</v>
      </c>
      <c r="R60" s="15"/>
      <c r="S60" s="15"/>
      <c r="T60" s="15"/>
    </row>
    <row r="61" spans="1:20" ht="9.75" outlineLevel="4" x14ac:dyDescent="0.2">
      <c r="A61" s="61"/>
      <c r="B61" s="62"/>
      <c r="C61" s="62"/>
      <c r="D61" s="63"/>
      <c r="E61" s="64" t="s">
        <v>29</v>
      </c>
      <c r="F61" s="65" t="s">
        <v>2533</v>
      </c>
      <c r="G61" s="63"/>
      <c r="H61" s="66">
        <v>28.6</v>
      </c>
      <c r="I61" s="67"/>
      <c r="J61" s="68"/>
      <c r="K61" s="66"/>
      <c r="L61" s="66"/>
      <c r="M61" s="66"/>
      <c r="N61" s="66"/>
      <c r="O61" s="68"/>
      <c r="P61" s="68"/>
      <c r="Q61" s="68"/>
      <c r="R61" s="10"/>
      <c r="S61" s="15"/>
    </row>
    <row r="62" spans="1:20" ht="7.5" customHeight="1" outlineLevel="4" x14ac:dyDescent="0.15">
      <c r="A62" s="15"/>
      <c r="B62" s="69"/>
      <c r="C62" s="70"/>
      <c r="D62" s="71"/>
      <c r="E62" s="72"/>
      <c r="F62" s="73"/>
      <c r="G62" s="71"/>
      <c r="H62" s="74"/>
      <c r="I62" s="75"/>
      <c r="J62" s="76"/>
      <c r="K62" s="77"/>
      <c r="L62" s="77"/>
      <c r="M62" s="77"/>
      <c r="N62" s="77"/>
      <c r="O62" s="76"/>
      <c r="P62" s="76"/>
      <c r="Q62" s="76"/>
      <c r="R62" s="10"/>
      <c r="S62" s="15"/>
    </row>
    <row r="63" spans="1:20" ht="11.25" outlineLevel="3" x14ac:dyDescent="0.2">
      <c r="A63" s="52"/>
      <c r="B63" s="53"/>
      <c r="C63" s="54">
        <v>115</v>
      </c>
      <c r="D63" s="55" t="s">
        <v>25</v>
      </c>
      <c r="E63" s="56" t="s">
        <v>2534</v>
      </c>
      <c r="F63" s="57" t="s">
        <v>2535</v>
      </c>
      <c r="G63" s="55" t="s">
        <v>172</v>
      </c>
      <c r="H63" s="58">
        <v>36</v>
      </c>
      <c r="I63" s="59"/>
      <c r="J63" s="60">
        <f>H63*I63</f>
        <v>0</v>
      </c>
      <c r="K63" s="58">
        <v>1.255E-2</v>
      </c>
      <c r="L63" s="58">
        <f>H63*K63</f>
        <v>0.45180000000000003</v>
      </c>
      <c r="M63" s="58"/>
      <c r="N63" s="58">
        <f>H63*M63</f>
        <v>0</v>
      </c>
      <c r="O63" s="60">
        <v>21</v>
      </c>
      <c r="P63" s="60">
        <f>J63*(O63/100)</f>
        <v>0</v>
      </c>
      <c r="Q63" s="60">
        <f>J63+P63</f>
        <v>0</v>
      </c>
      <c r="R63" s="15"/>
      <c r="S63" s="15"/>
      <c r="T63" s="15"/>
    </row>
    <row r="64" spans="1:20" ht="11.25" outlineLevel="3" x14ac:dyDescent="0.2">
      <c r="A64" s="52"/>
      <c r="B64" s="53"/>
      <c r="C64" s="54">
        <v>116</v>
      </c>
      <c r="D64" s="55" t="s">
        <v>2536</v>
      </c>
      <c r="E64" s="56" t="s">
        <v>2537</v>
      </c>
      <c r="F64" s="57" t="s">
        <v>2538</v>
      </c>
      <c r="G64" s="55" t="s">
        <v>72</v>
      </c>
      <c r="H64" s="58">
        <v>2</v>
      </c>
      <c r="I64" s="59"/>
      <c r="J64" s="60">
        <f>H64*I64</f>
        <v>0</v>
      </c>
      <c r="K64" s="58"/>
      <c r="L64" s="58">
        <f>H64*K64</f>
        <v>0</v>
      </c>
      <c r="M64" s="58"/>
      <c r="N64" s="58">
        <f>H64*M64</f>
        <v>0</v>
      </c>
      <c r="O64" s="60">
        <v>21</v>
      </c>
      <c r="P64" s="60">
        <f>J64*(O64/100)</f>
        <v>0</v>
      </c>
      <c r="Q64" s="60">
        <f>J64+P64</f>
        <v>0</v>
      </c>
      <c r="R64" s="15"/>
      <c r="S64" s="15"/>
      <c r="T64" s="15"/>
    </row>
    <row r="65" spans="1:20" outlineLevel="3" x14ac:dyDescent="0.15">
      <c r="B65" s="10"/>
      <c r="C65" s="10"/>
      <c r="D65" s="10"/>
      <c r="E65" s="10"/>
      <c r="F65" s="10"/>
      <c r="G65" s="10"/>
      <c r="H65" s="10"/>
      <c r="I65" s="15"/>
      <c r="J65" s="15"/>
      <c r="K65" s="10"/>
      <c r="L65" s="10"/>
      <c r="M65" s="10"/>
      <c r="N65" s="10"/>
      <c r="O65" s="10"/>
      <c r="P65" s="15"/>
      <c r="Q65" s="15"/>
    </row>
    <row r="66" spans="1:20" ht="11.25" outlineLevel="2" x14ac:dyDescent="0.2">
      <c r="A66" s="42" t="s">
        <v>2539</v>
      </c>
      <c r="B66" s="43">
        <v>3</v>
      </c>
      <c r="C66" s="44"/>
      <c r="D66" s="45" t="s">
        <v>23</v>
      </c>
      <c r="E66" s="45"/>
      <c r="F66" s="46" t="s">
        <v>2540</v>
      </c>
      <c r="G66" s="45"/>
      <c r="H66" s="47"/>
      <c r="I66" s="48"/>
      <c r="J66" s="49">
        <f>SUBTOTAL(9,J67:J73)</f>
        <v>0</v>
      </c>
      <c r="K66" s="47"/>
      <c r="L66" s="50">
        <f>SUBTOTAL(9,L67:L73)</f>
        <v>0</v>
      </c>
      <c r="M66" s="47"/>
      <c r="N66" s="50">
        <f>SUBTOTAL(9,N67:N73)</f>
        <v>8.2080000000000002</v>
      </c>
      <c r="O66" s="51"/>
      <c r="P66" s="49">
        <f>SUBTOTAL(9,P67:P73)</f>
        <v>0</v>
      </c>
      <c r="Q66" s="49">
        <f>SUBTOTAL(9,Q67:Q73)</f>
        <v>0</v>
      </c>
      <c r="R66" s="10"/>
      <c r="S66" s="15"/>
      <c r="T66" s="15"/>
    </row>
    <row r="67" spans="1:20" ht="11.25" outlineLevel="3" x14ac:dyDescent="0.2">
      <c r="A67" s="52"/>
      <c r="B67" s="53"/>
      <c r="C67" s="54">
        <v>37</v>
      </c>
      <c r="D67" s="55" t="s">
        <v>25</v>
      </c>
      <c r="E67" s="56" t="s">
        <v>2541</v>
      </c>
      <c r="F67" s="57" t="s">
        <v>2542</v>
      </c>
      <c r="G67" s="55" t="s">
        <v>172</v>
      </c>
      <c r="H67" s="58">
        <v>456</v>
      </c>
      <c r="I67" s="59"/>
      <c r="J67" s="60">
        <f>H67*I67</f>
        <v>0</v>
      </c>
      <c r="K67" s="58"/>
      <c r="L67" s="58">
        <f>H67*K67</f>
        <v>0</v>
      </c>
      <c r="M67" s="58">
        <v>1.7999999999999999E-2</v>
      </c>
      <c r="N67" s="58">
        <f>H67*M67</f>
        <v>8.2080000000000002</v>
      </c>
      <c r="O67" s="60">
        <v>21</v>
      </c>
      <c r="P67" s="60">
        <f>J67*(O67/100)</f>
        <v>0</v>
      </c>
      <c r="Q67" s="60">
        <f>J67+P67</f>
        <v>0</v>
      </c>
      <c r="R67" s="15"/>
      <c r="S67" s="15"/>
      <c r="T67" s="15"/>
    </row>
    <row r="68" spans="1:20" ht="9.75" outlineLevel="4" x14ac:dyDescent="0.2">
      <c r="A68" s="61"/>
      <c r="B68" s="62"/>
      <c r="C68" s="62"/>
      <c r="D68" s="63"/>
      <c r="E68" s="64" t="s">
        <v>29</v>
      </c>
      <c r="F68" s="65" t="s">
        <v>2489</v>
      </c>
      <c r="G68" s="63"/>
      <c r="H68" s="66">
        <v>0</v>
      </c>
      <c r="I68" s="67"/>
      <c r="J68" s="68"/>
      <c r="K68" s="66"/>
      <c r="L68" s="66"/>
      <c r="M68" s="66"/>
      <c r="N68" s="66"/>
      <c r="O68" s="68"/>
      <c r="P68" s="68"/>
      <c r="Q68" s="68"/>
      <c r="R68" s="10"/>
      <c r="S68" s="15"/>
    </row>
    <row r="69" spans="1:20" ht="9.75" outlineLevel="4" x14ac:dyDescent="0.2">
      <c r="A69" s="61"/>
      <c r="B69" s="62"/>
      <c r="C69" s="62"/>
      <c r="D69" s="63"/>
      <c r="E69" s="64"/>
      <c r="F69" s="65" t="s">
        <v>2543</v>
      </c>
      <c r="G69" s="63"/>
      <c r="H69" s="66">
        <v>296</v>
      </c>
      <c r="I69" s="67"/>
      <c r="J69" s="68"/>
      <c r="K69" s="66"/>
      <c r="L69" s="66"/>
      <c r="M69" s="66"/>
      <c r="N69" s="66"/>
      <c r="O69" s="68"/>
      <c r="P69" s="68"/>
      <c r="Q69" s="68"/>
      <c r="R69" s="10"/>
      <c r="S69" s="15"/>
    </row>
    <row r="70" spans="1:20" ht="9.75" outlineLevel="4" x14ac:dyDescent="0.2">
      <c r="A70" s="61"/>
      <c r="B70" s="62"/>
      <c r="C70" s="62"/>
      <c r="D70" s="63"/>
      <c r="E70" s="64"/>
      <c r="F70" s="65" t="s">
        <v>2491</v>
      </c>
      <c r="G70" s="63"/>
      <c r="H70" s="66">
        <v>0</v>
      </c>
      <c r="I70" s="67"/>
      <c r="J70" s="68"/>
      <c r="K70" s="66"/>
      <c r="L70" s="66"/>
      <c r="M70" s="66"/>
      <c r="N70" s="66"/>
      <c r="O70" s="68"/>
      <c r="P70" s="68"/>
      <c r="Q70" s="68"/>
      <c r="R70" s="10"/>
      <c r="S70" s="15"/>
    </row>
    <row r="71" spans="1:20" ht="9.75" outlineLevel="4" x14ac:dyDescent="0.2">
      <c r="A71" s="61"/>
      <c r="B71" s="62"/>
      <c r="C71" s="62"/>
      <c r="D71" s="63"/>
      <c r="E71" s="64"/>
      <c r="F71" s="65" t="s">
        <v>2544</v>
      </c>
      <c r="G71" s="63"/>
      <c r="H71" s="66">
        <v>160</v>
      </c>
      <c r="I71" s="67"/>
      <c r="J71" s="68"/>
      <c r="K71" s="66"/>
      <c r="L71" s="66"/>
      <c r="M71" s="66"/>
      <c r="N71" s="66"/>
      <c r="O71" s="68"/>
      <c r="P71" s="68"/>
      <c r="Q71" s="68"/>
      <c r="R71" s="10"/>
      <c r="S71" s="15"/>
    </row>
    <row r="72" spans="1:20" ht="7.5" customHeight="1" outlineLevel="4" x14ac:dyDescent="0.15">
      <c r="A72" s="15"/>
      <c r="B72" s="69"/>
      <c r="C72" s="70"/>
      <c r="D72" s="71"/>
      <c r="E72" s="72"/>
      <c r="F72" s="73"/>
      <c r="G72" s="71"/>
      <c r="H72" s="74"/>
      <c r="I72" s="75"/>
      <c r="J72" s="76"/>
      <c r="K72" s="77"/>
      <c r="L72" s="77"/>
      <c r="M72" s="77"/>
      <c r="N72" s="77"/>
      <c r="O72" s="76"/>
      <c r="P72" s="76"/>
      <c r="Q72" s="76"/>
      <c r="R72" s="10"/>
      <c r="S72" s="15"/>
    </row>
    <row r="73" spans="1:20" outlineLevel="3" x14ac:dyDescent="0.15">
      <c r="B73" s="10"/>
      <c r="C73" s="10"/>
      <c r="D73" s="10"/>
      <c r="E73" s="10"/>
      <c r="F73" s="10"/>
      <c r="G73" s="10"/>
      <c r="H73" s="10"/>
      <c r="I73" s="15"/>
      <c r="J73" s="15"/>
      <c r="K73" s="10"/>
      <c r="L73" s="10"/>
      <c r="M73" s="10"/>
      <c r="N73" s="10"/>
      <c r="O73" s="10"/>
      <c r="P73" s="15"/>
      <c r="Q73" s="15"/>
    </row>
    <row r="74" spans="1:20" ht="11.25" outlineLevel="2" x14ac:dyDescent="0.2">
      <c r="A74" s="42" t="s">
        <v>2545</v>
      </c>
      <c r="B74" s="43">
        <v>3</v>
      </c>
      <c r="C74" s="44"/>
      <c r="D74" s="45" t="s">
        <v>23</v>
      </c>
      <c r="E74" s="45"/>
      <c r="F74" s="46" t="s">
        <v>2546</v>
      </c>
      <c r="G74" s="45"/>
      <c r="H74" s="47"/>
      <c r="I74" s="48"/>
      <c r="J74" s="49">
        <f>SUBTOTAL(9,J75:J83)</f>
        <v>0</v>
      </c>
      <c r="K74" s="47"/>
      <c r="L74" s="50">
        <f>SUBTOTAL(9,L75:L83)</f>
        <v>0</v>
      </c>
      <c r="M74" s="47"/>
      <c r="N74" s="50">
        <f>SUBTOTAL(9,N75:N83)</f>
        <v>0</v>
      </c>
      <c r="O74" s="51"/>
      <c r="P74" s="49">
        <f>SUBTOTAL(9,P75:P83)</f>
        <v>0</v>
      </c>
      <c r="Q74" s="49">
        <f>SUBTOTAL(9,Q75:Q83)</f>
        <v>0</v>
      </c>
      <c r="R74" s="10"/>
      <c r="S74" s="15"/>
      <c r="T74" s="15"/>
    </row>
    <row r="75" spans="1:20" ht="11.25" outlineLevel="3" x14ac:dyDescent="0.2">
      <c r="A75" s="52"/>
      <c r="B75" s="53"/>
      <c r="C75" s="54">
        <v>27</v>
      </c>
      <c r="D75" s="55" t="s">
        <v>25</v>
      </c>
      <c r="E75" s="56" t="s">
        <v>2547</v>
      </c>
      <c r="F75" s="57" t="s">
        <v>2548</v>
      </c>
      <c r="G75" s="55" t="s">
        <v>60</v>
      </c>
      <c r="H75" s="58">
        <v>8.2080000000000002</v>
      </c>
      <c r="I75" s="59"/>
      <c r="J75" s="60">
        <f>H75*I75</f>
        <v>0</v>
      </c>
      <c r="K75" s="58"/>
      <c r="L75" s="58">
        <f>H75*K75</f>
        <v>0</v>
      </c>
      <c r="M75" s="58"/>
      <c r="N75" s="58">
        <f>H75*M75</f>
        <v>0</v>
      </c>
      <c r="O75" s="60">
        <v>21</v>
      </c>
      <c r="P75" s="60">
        <f>J75*(O75/100)</f>
        <v>0</v>
      </c>
      <c r="Q75" s="60">
        <f>J75+P75</f>
        <v>0</v>
      </c>
      <c r="R75" s="15"/>
      <c r="S75" s="15"/>
      <c r="T75" s="15"/>
    </row>
    <row r="76" spans="1:20" ht="11.25" outlineLevel="3" x14ac:dyDescent="0.2">
      <c r="A76" s="52"/>
      <c r="B76" s="53"/>
      <c r="C76" s="54">
        <v>28</v>
      </c>
      <c r="D76" s="55" t="s">
        <v>25</v>
      </c>
      <c r="E76" s="56" t="s">
        <v>2549</v>
      </c>
      <c r="F76" s="57" t="s">
        <v>2550</v>
      </c>
      <c r="G76" s="55" t="s">
        <v>60</v>
      </c>
      <c r="H76" s="58">
        <v>8.2080000000000002</v>
      </c>
      <c r="I76" s="59"/>
      <c r="J76" s="60">
        <f>H76*I76</f>
        <v>0</v>
      </c>
      <c r="K76" s="58"/>
      <c r="L76" s="58">
        <f>H76*K76</f>
        <v>0</v>
      </c>
      <c r="M76" s="58"/>
      <c r="N76" s="58">
        <f>H76*M76</f>
        <v>0</v>
      </c>
      <c r="O76" s="60">
        <v>21</v>
      </c>
      <c r="P76" s="60">
        <f>J76*(O76/100)</f>
        <v>0</v>
      </c>
      <c r="Q76" s="60">
        <f>J76+P76</f>
        <v>0</v>
      </c>
      <c r="R76" s="15"/>
      <c r="S76" s="15"/>
      <c r="T76" s="15"/>
    </row>
    <row r="77" spans="1:20" ht="11.25" outlineLevel="3" x14ac:dyDescent="0.2">
      <c r="A77" s="52"/>
      <c r="B77" s="53"/>
      <c r="C77" s="54">
        <v>29</v>
      </c>
      <c r="D77" s="55" t="s">
        <v>25</v>
      </c>
      <c r="E77" s="56" t="s">
        <v>2551</v>
      </c>
      <c r="F77" s="57" t="s">
        <v>2552</v>
      </c>
      <c r="G77" s="55" t="s">
        <v>60</v>
      </c>
      <c r="H77" s="58">
        <v>8.2080000000000002</v>
      </c>
      <c r="I77" s="59"/>
      <c r="J77" s="60">
        <f>H77*I77</f>
        <v>0</v>
      </c>
      <c r="K77" s="58"/>
      <c r="L77" s="58">
        <f>H77*K77</f>
        <v>0</v>
      </c>
      <c r="M77" s="58"/>
      <c r="N77" s="58">
        <f>H77*M77</f>
        <v>0</v>
      </c>
      <c r="O77" s="60">
        <v>21</v>
      </c>
      <c r="P77" s="60">
        <f>J77*(O77/100)</f>
        <v>0</v>
      </c>
      <c r="Q77" s="60">
        <f>J77+P77</f>
        <v>0</v>
      </c>
      <c r="R77" s="15"/>
      <c r="S77" s="15"/>
      <c r="T77" s="15"/>
    </row>
    <row r="78" spans="1:20" ht="11.25" outlineLevel="3" x14ac:dyDescent="0.2">
      <c r="A78" s="52"/>
      <c r="B78" s="53"/>
      <c r="C78" s="54">
        <v>30</v>
      </c>
      <c r="D78" s="55" t="s">
        <v>25</v>
      </c>
      <c r="E78" s="56" t="s">
        <v>2553</v>
      </c>
      <c r="F78" s="57" t="s">
        <v>2554</v>
      </c>
      <c r="G78" s="55" t="s">
        <v>60</v>
      </c>
      <c r="H78" s="58">
        <v>238.03200000000001</v>
      </c>
      <c r="I78" s="59"/>
      <c r="J78" s="60">
        <f>H78*I78</f>
        <v>0</v>
      </c>
      <c r="K78" s="58"/>
      <c r="L78" s="58">
        <f>H78*K78</f>
        <v>0</v>
      </c>
      <c r="M78" s="58"/>
      <c r="N78" s="58">
        <f>H78*M78</f>
        <v>0</v>
      </c>
      <c r="O78" s="60">
        <v>21</v>
      </c>
      <c r="P78" s="60">
        <f>J78*(O78/100)</f>
        <v>0</v>
      </c>
      <c r="Q78" s="60">
        <f>J78+P78</f>
        <v>0</v>
      </c>
      <c r="R78" s="15"/>
      <c r="S78" s="15"/>
      <c r="T78" s="15"/>
    </row>
    <row r="79" spans="1:20" ht="9.75" outlineLevel="4" x14ac:dyDescent="0.2">
      <c r="A79" s="61"/>
      <c r="B79" s="62"/>
      <c r="C79" s="62"/>
      <c r="D79" s="63"/>
      <c r="E79" s="64" t="s">
        <v>29</v>
      </c>
      <c r="F79" s="65" t="s">
        <v>2555</v>
      </c>
      <c r="G79" s="63"/>
      <c r="H79" s="66">
        <v>238.03200000000001</v>
      </c>
      <c r="I79" s="67"/>
      <c r="J79" s="68"/>
      <c r="K79" s="66"/>
      <c r="L79" s="66"/>
      <c r="M79" s="66"/>
      <c r="N79" s="66"/>
      <c r="O79" s="68"/>
      <c r="P79" s="68"/>
      <c r="Q79" s="68"/>
      <c r="R79" s="10"/>
      <c r="S79" s="15"/>
    </row>
    <row r="80" spans="1:20" ht="7.5" customHeight="1" outlineLevel="4" x14ac:dyDescent="0.15">
      <c r="A80" s="15"/>
      <c r="B80" s="69"/>
      <c r="C80" s="70"/>
      <c r="D80" s="71"/>
      <c r="E80" s="72"/>
      <c r="F80" s="73"/>
      <c r="G80" s="71"/>
      <c r="H80" s="74"/>
      <c r="I80" s="75"/>
      <c r="J80" s="76"/>
      <c r="K80" s="77"/>
      <c r="L80" s="77"/>
      <c r="M80" s="77"/>
      <c r="N80" s="77"/>
      <c r="O80" s="76"/>
      <c r="P80" s="76"/>
      <c r="Q80" s="76"/>
      <c r="R80" s="10"/>
      <c r="S80" s="15"/>
    </row>
    <row r="81" spans="1:20" ht="22.5" outlineLevel="3" x14ac:dyDescent="0.2">
      <c r="A81" s="52"/>
      <c r="B81" s="53"/>
      <c r="C81" s="54">
        <v>31</v>
      </c>
      <c r="D81" s="55" t="s">
        <v>25</v>
      </c>
      <c r="E81" s="56" t="s">
        <v>2556</v>
      </c>
      <c r="F81" s="57" t="s">
        <v>2557</v>
      </c>
      <c r="G81" s="55" t="s">
        <v>60</v>
      </c>
      <c r="H81" s="58">
        <v>8.2080000000000002</v>
      </c>
      <c r="I81" s="59"/>
      <c r="J81" s="60">
        <f>H81*I81</f>
        <v>0</v>
      </c>
      <c r="K81" s="58"/>
      <c r="L81" s="58">
        <f>H81*K81</f>
        <v>0</v>
      </c>
      <c r="M81" s="58"/>
      <c r="N81" s="58">
        <f>H81*M81</f>
        <v>0</v>
      </c>
      <c r="O81" s="60">
        <v>21</v>
      </c>
      <c r="P81" s="60">
        <f>J81*(O81/100)</f>
        <v>0</v>
      </c>
      <c r="Q81" s="60">
        <f>J81+P81</f>
        <v>0</v>
      </c>
      <c r="R81" s="15"/>
      <c r="S81" s="15"/>
      <c r="T81" s="15"/>
    </row>
    <row r="82" spans="1:20" ht="11.25" outlineLevel="3" x14ac:dyDescent="0.2">
      <c r="A82" s="52"/>
      <c r="B82" s="53"/>
      <c r="C82" s="54">
        <v>32</v>
      </c>
      <c r="D82" s="55" t="s">
        <v>25</v>
      </c>
      <c r="E82" s="56" t="s">
        <v>2558</v>
      </c>
      <c r="F82" s="57" t="s">
        <v>2559</v>
      </c>
      <c r="G82" s="55" t="s">
        <v>60</v>
      </c>
      <c r="H82" s="58">
        <v>8.2080000000000002</v>
      </c>
      <c r="I82" s="59"/>
      <c r="J82" s="60">
        <f>H82*I82</f>
        <v>0</v>
      </c>
      <c r="K82" s="58"/>
      <c r="L82" s="58">
        <f>H82*K82</f>
        <v>0</v>
      </c>
      <c r="M82" s="58"/>
      <c r="N82" s="58">
        <f>H82*M82</f>
        <v>0</v>
      </c>
      <c r="O82" s="60">
        <v>21</v>
      </c>
      <c r="P82" s="60">
        <f>J82*(O82/100)</f>
        <v>0</v>
      </c>
      <c r="Q82" s="60">
        <f>J82+P82</f>
        <v>0</v>
      </c>
      <c r="R82" s="15"/>
      <c r="S82" s="15"/>
      <c r="T82" s="15"/>
    </row>
    <row r="83" spans="1:20" outlineLevel="3" x14ac:dyDescent="0.15">
      <c r="B83" s="10"/>
      <c r="C83" s="10"/>
      <c r="D83" s="10"/>
      <c r="E83" s="10"/>
      <c r="F83" s="10"/>
      <c r="G83" s="10"/>
      <c r="H83" s="10"/>
      <c r="I83" s="15"/>
      <c r="J83" s="15"/>
      <c r="K83" s="10"/>
      <c r="L83" s="10"/>
      <c r="M83" s="10"/>
      <c r="N83" s="10"/>
      <c r="O83" s="10"/>
      <c r="P83" s="15"/>
      <c r="Q83" s="15"/>
    </row>
    <row r="84" spans="1:20" ht="11.25" outlineLevel="2" x14ac:dyDescent="0.2">
      <c r="A84" s="42" t="s">
        <v>2560</v>
      </c>
      <c r="B84" s="43">
        <v>3</v>
      </c>
      <c r="C84" s="44"/>
      <c r="D84" s="45" t="s">
        <v>23</v>
      </c>
      <c r="E84" s="45"/>
      <c r="F84" s="46" t="s">
        <v>1229</v>
      </c>
      <c r="G84" s="45"/>
      <c r="H84" s="47"/>
      <c r="I84" s="48"/>
      <c r="J84" s="49">
        <f>SUBTOTAL(9,J85:J147)</f>
        <v>0</v>
      </c>
      <c r="K84" s="47"/>
      <c r="L84" s="50">
        <f>SUBTOTAL(9,L85:L147)</f>
        <v>1.9295300000000004</v>
      </c>
      <c r="M84" s="47"/>
      <c r="N84" s="50">
        <f>SUBTOTAL(9,N85:N147)</f>
        <v>0</v>
      </c>
      <c r="O84" s="51"/>
      <c r="P84" s="49">
        <f>SUBTOTAL(9,P85:P147)</f>
        <v>0</v>
      </c>
      <c r="Q84" s="49">
        <f>SUBTOTAL(9,Q85:Q147)</f>
        <v>0</v>
      </c>
      <c r="R84" s="10"/>
      <c r="S84" s="15"/>
      <c r="T84" s="15"/>
    </row>
    <row r="85" spans="1:20" ht="11.25" outlineLevel="3" x14ac:dyDescent="0.2">
      <c r="A85" s="52"/>
      <c r="B85" s="53"/>
      <c r="C85" s="54">
        <v>5</v>
      </c>
      <c r="D85" s="55" t="s">
        <v>25</v>
      </c>
      <c r="E85" s="56" t="s">
        <v>2561</v>
      </c>
      <c r="F85" s="57" t="s">
        <v>2562</v>
      </c>
      <c r="G85" s="55" t="s">
        <v>172</v>
      </c>
      <c r="H85" s="58">
        <v>33</v>
      </c>
      <c r="I85" s="59"/>
      <c r="J85" s="60">
        <f>H85*I85</f>
        <v>0</v>
      </c>
      <c r="K85" s="58">
        <v>1.91E-3</v>
      </c>
      <c r="L85" s="58">
        <f>H85*K85</f>
        <v>6.3030000000000003E-2</v>
      </c>
      <c r="M85" s="58"/>
      <c r="N85" s="58">
        <f>H85*M85</f>
        <v>0</v>
      </c>
      <c r="O85" s="60">
        <v>21</v>
      </c>
      <c r="P85" s="60">
        <f>J85*(O85/100)</f>
        <v>0</v>
      </c>
      <c r="Q85" s="60">
        <f>J85+P85</f>
        <v>0</v>
      </c>
      <c r="R85" s="15"/>
      <c r="S85" s="15"/>
      <c r="T85" s="15"/>
    </row>
    <row r="86" spans="1:20" ht="9.75" outlineLevel="4" x14ac:dyDescent="0.2">
      <c r="A86" s="61"/>
      <c r="B86" s="62"/>
      <c r="C86" s="62"/>
      <c r="D86" s="63"/>
      <c r="E86" s="64" t="s">
        <v>29</v>
      </c>
      <c r="F86" s="65" t="s">
        <v>2563</v>
      </c>
      <c r="G86" s="63"/>
      <c r="H86" s="66">
        <v>33</v>
      </c>
      <c r="I86" s="67"/>
      <c r="J86" s="68"/>
      <c r="K86" s="66"/>
      <c r="L86" s="66"/>
      <c r="M86" s="66"/>
      <c r="N86" s="66"/>
      <c r="O86" s="68"/>
      <c r="P86" s="68"/>
      <c r="Q86" s="68"/>
      <c r="R86" s="10"/>
      <c r="S86" s="15"/>
    </row>
    <row r="87" spans="1:20" ht="7.5" customHeight="1" outlineLevel="4" x14ac:dyDescent="0.15">
      <c r="A87" s="15"/>
      <c r="B87" s="69"/>
      <c r="C87" s="70"/>
      <c r="D87" s="71"/>
      <c r="E87" s="72"/>
      <c r="F87" s="73"/>
      <c r="G87" s="71"/>
      <c r="H87" s="74"/>
      <c r="I87" s="75"/>
      <c r="J87" s="76"/>
      <c r="K87" s="77"/>
      <c r="L87" s="77"/>
      <c r="M87" s="77"/>
      <c r="N87" s="77"/>
      <c r="O87" s="76"/>
      <c r="P87" s="76"/>
      <c r="Q87" s="76"/>
      <c r="R87" s="10"/>
      <c r="S87" s="15"/>
    </row>
    <row r="88" spans="1:20" ht="11.25" outlineLevel="3" x14ac:dyDescent="0.2">
      <c r="A88" s="52"/>
      <c r="B88" s="53"/>
      <c r="C88" s="54">
        <v>6</v>
      </c>
      <c r="D88" s="55" t="s">
        <v>25</v>
      </c>
      <c r="E88" s="56" t="s">
        <v>2564</v>
      </c>
      <c r="F88" s="57" t="s">
        <v>2565</v>
      </c>
      <c r="G88" s="55" t="s">
        <v>172</v>
      </c>
      <c r="H88" s="58">
        <v>96</v>
      </c>
      <c r="I88" s="59"/>
      <c r="J88" s="60">
        <f>H88*I88</f>
        <v>0</v>
      </c>
      <c r="K88" s="58">
        <v>3.0799999999999998E-3</v>
      </c>
      <c r="L88" s="58">
        <f>H88*K88</f>
        <v>0.29568</v>
      </c>
      <c r="M88" s="58"/>
      <c r="N88" s="58">
        <f>H88*M88</f>
        <v>0</v>
      </c>
      <c r="O88" s="60">
        <v>21</v>
      </c>
      <c r="P88" s="60">
        <f>J88*(O88/100)</f>
        <v>0</v>
      </c>
      <c r="Q88" s="60">
        <f>J88+P88</f>
        <v>0</v>
      </c>
      <c r="R88" s="15"/>
      <c r="S88" s="15"/>
      <c r="T88" s="15"/>
    </row>
    <row r="89" spans="1:20" ht="9.75" outlineLevel="4" x14ac:dyDescent="0.2">
      <c r="A89" s="61"/>
      <c r="B89" s="62"/>
      <c r="C89" s="62"/>
      <c r="D89" s="63"/>
      <c r="E89" s="64" t="s">
        <v>29</v>
      </c>
      <c r="F89" s="65" t="s">
        <v>2566</v>
      </c>
      <c r="G89" s="63"/>
      <c r="H89" s="66">
        <v>96</v>
      </c>
      <c r="I89" s="67"/>
      <c r="J89" s="68"/>
      <c r="K89" s="66"/>
      <c r="L89" s="66"/>
      <c r="M89" s="66"/>
      <c r="N89" s="66"/>
      <c r="O89" s="68"/>
      <c r="P89" s="68"/>
      <c r="Q89" s="68"/>
      <c r="R89" s="10"/>
      <c r="S89" s="15"/>
    </row>
    <row r="90" spans="1:20" ht="7.5" customHeight="1" outlineLevel="4" x14ac:dyDescent="0.15">
      <c r="A90" s="15"/>
      <c r="B90" s="69"/>
      <c r="C90" s="70"/>
      <c r="D90" s="71"/>
      <c r="E90" s="72"/>
      <c r="F90" s="73"/>
      <c r="G90" s="71"/>
      <c r="H90" s="74"/>
      <c r="I90" s="75"/>
      <c r="J90" s="76"/>
      <c r="K90" s="77"/>
      <c r="L90" s="77"/>
      <c r="M90" s="77"/>
      <c r="N90" s="77"/>
      <c r="O90" s="76"/>
      <c r="P90" s="76"/>
      <c r="Q90" s="76"/>
      <c r="R90" s="10"/>
      <c r="S90" s="15"/>
    </row>
    <row r="91" spans="1:20" ht="11.25" outlineLevel="3" x14ac:dyDescent="0.2">
      <c r="A91" s="52"/>
      <c r="B91" s="53"/>
      <c r="C91" s="54">
        <v>7</v>
      </c>
      <c r="D91" s="55" t="s">
        <v>25</v>
      </c>
      <c r="E91" s="56" t="s">
        <v>2567</v>
      </c>
      <c r="F91" s="57" t="s">
        <v>2568</v>
      </c>
      <c r="G91" s="55" t="s">
        <v>172</v>
      </c>
      <c r="H91" s="58">
        <v>30</v>
      </c>
      <c r="I91" s="59"/>
      <c r="J91" s="60">
        <f>H91*I91</f>
        <v>0</v>
      </c>
      <c r="K91" s="58">
        <v>1.42E-3</v>
      </c>
      <c r="L91" s="58">
        <f>H91*K91</f>
        <v>4.2599999999999999E-2</v>
      </c>
      <c r="M91" s="58"/>
      <c r="N91" s="58">
        <f>H91*M91</f>
        <v>0</v>
      </c>
      <c r="O91" s="60">
        <v>21</v>
      </c>
      <c r="P91" s="60">
        <f>J91*(O91/100)</f>
        <v>0</v>
      </c>
      <c r="Q91" s="60">
        <f>J91+P91</f>
        <v>0</v>
      </c>
      <c r="R91" s="15"/>
      <c r="S91" s="15"/>
      <c r="T91" s="15"/>
    </row>
    <row r="92" spans="1:20" ht="9.75" outlineLevel="4" x14ac:dyDescent="0.2">
      <c r="A92" s="61"/>
      <c r="B92" s="62"/>
      <c r="C92" s="62"/>
      <c r="D92" s="63"/>
      <c r="E92" s="64" t="s">
        <v>29</v>
      </c>
      <c r="F92" s="65" t="s">
        <v>2569</v>
      </c>
      <c r="G92" s="63"/>
      <c r="H92" s="66">
        <v>30</v>
      </c>
      <c r="I92" s="67"/>
      <c r="J92" s="68"/>
      <c r="K92" s="66"/>
      <c r="L92" s="66"/>
      <c r="M92" s="66"/>
      <c r="N92" s="66"/>
      <c r="O92" s="68"/>
      <c r="P92" s="68"/>
      <c r="Q92" s="68"/>
      <c r="R92" s="10"/>
      <c r="S92" s="15"/>
    </row>
    <row r="93" spans="1:20" ht="7.5" customHeight="1" outlineLevel="4" x14ac:dyDescent="0.15">
      <c r="A93" s="15"/>
      <c r="B93" s="69"/>
      <c r="C93" s="70"/>
      <c r="D93" s="71"/>
      <c r="E93" s="72"/>
      <c r="F93" s="73"/>
      <c r="G93" s="71"/>
      <c r="H93" s="74"/>
      <c r="I93" s="75"/>
      <c r="J93" s="76"/>
      <c r="K93" s="77"/>
      <c r="L93" s="77"/>
      <c r="M93" s="77"/>
      <c r="N93" s="77"/>
      <c r="O93" s="76"/>
      <c r="P93" s="76"/>
      <c r="Q93" s="76"/>
      <c r="R93" s="10"/>
      <c r="S93" s="15"/>
    </row>
    <row r="94" spans="1:20" ht="11.25" outlineLevel="3" x14ac:dyDescent="0.2">
      <c r="A94" s="52"/>
      <c r="B94" s="53"/>
      <c r="C94" s="54">
        <v>8</v>
      </c>
      <c r="D94" s="55" t="s">
        <v>25</v>
      </c>
      <c r="E94" s="56" t="s">
        <v>2570</v>
      </c>
      <c r="F94" s="57" t="s">
        <v>2571</v>
      </c>
      <c r="G94" s="55" t="s">
        <v>172</v>
      </c>
      <c r="H94" s="58">
        <v>33</v>
      </c>
      <c r="I94" s="59"/>
      <c r="J94" s="60">
        <f>H94*I94</f>
        <v>0</v>
      </c>
      <c r="K94" s="58">
        <v>7.4400000000000004E-3</v>
      </c>
      <c r="L94" s="58">
        <f>H94*K94</f>
        <v>0.24552000000000002</v>
      </c>
      <c r="M94" s="58"/>
      <c r="N94" s="58">
        <f>H94*M94</f>
        <v>0</v>
      </c>
      <c r="O94" s="60">
        <v>21</v>
      </c>
      <c r="P94" s="60">
        <f>J94*(O94/100)</f>
        <v>0</v>
      </c>
      <c r="Q94" s="60">
        <f>J94+P94</f>
        <v>0</v>
      </c>
      <c r="R94" s="15"/>
      <c r="S94" s="15"/>
      <c r="T94" s="15"/>
    </row>
    <row r="95" spans="1:20" ht="9.75" outlineLevel="4" x14ac:dyDescent="0.2">
      <c r="A95" s="61"/>
      <c r="B95" s="62"/>
      <c r="C95" s="62"/>
      <c r="D95" s="63"/>
      <c r="E95" s="64" t="s">
        <v>29</v>
      </c>
      <c r="F95" s="65" t="s">
        <v>2572</v>
      </c>
      <c r="G95" s="63"/>
      <c r="H95" s="66">
        <v>33</v>
      </c>
      <c r="I95" s="67"/>
      <c r="J95" s="68"/>
      <c r="K95" s="66"/>
      <c r="L95" s="66"/>
      <c r="M95" s="66"/>
      <c r="N95" s="66"/>
      <c r="O95" s="68"/>
      <c r="P95" s="68"/>
      <c r="Q95" s="68"/>
      <c r="R95" s="10"/>
      <c r="S95" s="15"/>
    </row>
    <row r="96" spans="1:20" ht="7.5" customHeight="1" outlineLevel="4" x14ac:dyDescent="0.15">
      <c r="A96" s="15"/>
      <c r="B96" s="69"/>
      <c r="C96" s="70"/>
      <c r="D96" s="71"/>
      <c r="E96" s="72"/>
      <c r="F96" s="73"/>
      <c r="G96" s="71"/>
      <c r="H96" s="74"/>
      <c r="I96" s="75"/>
      <c r="J96" s="76"/>
      <c r="K96" s="77"/>
      <c r="L96" s="77"/>
      <c r="M96" s="77"/>
      <c r="N96" s="77"/>
      <c r="O96" s="76"/>
      <c r="P96" s="76"/>
      <c r="Q96" s="76"/>
      <c r="R96" s="10"/>
      <c r="S96" s="15"/>
    </row>
    <row r="97" spans="1:20" ht="11.25" outlineLevel="3" x14ac:dyDescent="0.2">
      <c r="A97" s="52"/>
      <c r="B97" s="53"/>
      <c r="C97" s="54">
        <v>9</v>
      </c>
      <c r="D97" s="55" t="s">
        <v>25</v>
      </c>
      <c r="E97" s="56" t="s">
        <v>2573</v>
      </c>
      <c r="F97" s="57" t="s">
        <v>2574</v>
      </c>
      <c r="G97" s="55" t="s">
        <v>172</v>
      </c>
      <c r="H97" s="58">
        <v>49</v>
      </c>
      <c r="I97" s="59"/>
      <c r="J97" s="60">
        <f>H97*I97</f>
        <v>0</v>
      </c>
      <c r="K97" s="58">
        <v>1.2319999999999999E-2</v>
      </c>
      <c r="L97" s="58">
        <f>H97*K97</f>
        <v>0.60367999999999999</v>
      </c>
      <c r="M97" s="58"/>
      <c r="N97" s="58">
        <f>H97*M97</f>
        <v>0</v>
      </c>
      <c r="O97" s="60">
        <v>21</v>
      </c>
      <c r="P97" s="60">
        <f>J97*(O97/100)</f>
        <v>0</v>
      </c>
      <c r="Q97" s="60">
        <f>J97+P97</f>
        <v>0</v>
      </c>
      <c r="R97" s="15"/>
      <c r="S97" s="15"/>
      <c r="T97" s="15"/>
    </row>
    <row r="98" spans="1:20" ht="9.75" outlineLevel="4" x14ac:dyDescent="0.2">
      <c r="A98" s="61"/>
      <c r="B98" s="62"/>
      <c r="C98" s="62"/>
      <c r="D98" s="63"/>
      <c r="E98" s="64" t="s">
        <v>29</v>
      </c>
      <c r="F98" s="65" t="s">
        <v>2575</v>
      </c>
      <c r="G98" s="63"/>
      <c r="H98" s="66">
        <v>49</v>
      </c>
      <c r="I98" s="67"/>
      <c r="J98" s="68"/>
      <c r="K98" s="66"/>
      <c r="L98" s="66"/>
      <c r="M98" s="66"/>
      <c r="N98" s="66"/>
      <c r="O98" s="68"/>
      <c r="P98" s="68"/>
      <c r="Q98" s="68"/>
      <c r="R98" s="10"/>
      <c r="S98" s="15"/>
    </row>
    <row r="99" spans="1:20" ht="7.5" customHeight="1" outlineLevel="4" x14ac:dyDescent="0.15">
      <c r="A99" s="15"/>
      <c r="B99" s="69"/>
      <c r="C99" s="70"/>
      <c r="D99" s="71"/>
      <c r="E99" s="72"/>
      <c r="F99" s="73"/>
      <c r="G99" s="71"/>
      <c r="H99" s="74"/>
      <c r="I99" s="75"/>
      <c r="J99" s="76"/>
      <c r="K99" s="77"/>
      <c r="L99" s="77"/>
      <c r="M99" s="77"/>
      <c r="N99" s="77"/>
      <c r="O99" s="76"/>
      <c r="P99" s="76"/>
      <c r="Q99" s="76"/>
      <c r="R99" s="10"/>
      <c r="S99" s="15"/>
    </row>
    <row r="100" spans="1:20" ht="11.25" outlineLevel="3" x14ac:dyDescent="0.2">
      <c r="A100" s="52"/>
      <c r="B100" s="53"/>
      <c r="C100" s="54">
        <v>10</v>
      </c>
      <c r="D100" s="55" t="s">
        <v>25</v>
      </c>
      <c r="E100" s="56" t="s">
        <v>2576</v>
      </c>
      <c r="F100" s="57" t="s">
        <v>2577</v>
      </c>
      <c r="G100" s="55" t="s">
        <v>172</v>
      </c>
      <c r="H100" s="58">
        <v>22</v>
      </c>
      <c r="I100" s="59"/>
      <c r="J100" s="60">
        <f>H100*I100</f>
        <v>0</v>
      </c>
      <c r="K100" s="58">
        <v>7.1000000000000002E-4</v>
      </c>
      <c r="L100" s="58">
        <f>H100*K100</f>
        <v>1.562E-2</v>
      </c>
      <c r="M100" s="58"/>
      <c r="N100" s="58">
        <f>H100*M100</f>
        <v>0</v>
      </c>
      <c r="O100" s="60">
        <v>21</v>
      </c>
      <c r="P100" s="60">
        <f>J100*(O100/100)</f>
        <v>0</v>
      </c>
      <c r="Q100" s="60">
        <f>J100+P100</f>
        <v>0</v>
      </c>
      <c r="R100" s="15"/>
      <c r="S100" s="15"/>
      <c r="T100" s="15"/>
    </row>
    <row r="101" spans="1:20" ht="9.75" outlineLevel="4" x14ac:dyDescent="0.2">
      <c r="A101" s="61"/>
      <c r="B101" s="62"/>
      <c r="C101" s="62"/>
      <c r="D101" s="63"/>
      <c r="E101" s="64" t="s">
        <v>29</v>
      </c>
      <c r="F101" s="65" t="s">
        <v>2578</v>
      </c>
      <c r="G101" s="63"/>
      <c r="H101" s="66">
        <v>22</v>
      </c>
      <c r="I101" s="67"/>
      <c r="J101" s="68"/>
      <c r="K101" s="66"/>
      <c r="L101" s="66"/>
      <c r="M101" s="66"/>
      <c r="N101" s="66"/>
      <c r="O101" s="68"/>
      <c r="P101" s="68"/>
      <c r="Q101" s="68"/>
      <c r="R101" s="10"/>
      <c r="S101" s="15"/>
    </row>
    <row r="102" spans="1:20" ht="7.5" customHeight="1" outlineLevel="4" x14ac:dyDescent="0.15">
      <c r="A102" s="15"/>
      <c r="B102" s="69"/>
      <c r="C102" s="70"/>
      <c r="D102" s="71"/>
      <c r="E102" s="72"/>
      <c r="F102" s="73"/>
      <c r="G102" s="71"/>
      <c r="H102" s="74"/>
      <c r="I102" s="75"/>
      <c r="J102" s="76"/>
      <c r="K102" s="77"/>
      <c r="L102" s="77"/>
      <c r="M102" s="77"/>
      <c r="N102" s="77"/>
      <c r="O102" s="76"/>
      <c r="P102" s="76"/>
      <c r="Q102" s="76"/>
      <c r="R102" s="10"/>
      <c r="S102" s="15"/>
    </row>
    <row r="103" spans="1:20" ht="11.25" outlineLevel="3" x14ac:dyDescent="0.2">
      <c r="A103" s="52"/>
      <c r="B103" s="53"/>
      <c r="C103" s="54">
        <v>11</v>
      </c>
      <c r="D103" s="55" t="s">
        <v>25</v>
      </c>
      <c r="E103" s="56" t="s">
        <v>2579</v>
      </c>
      <c r="F103" s="57" t="s">
        <v>2580</v>
      </c>
      <c r="G103" s="55" t="s">
        <v>172</v>
      </c>
      <c r="H103" s="58">
        <v>21</v>
      </c>
      <c r="I103" s="59"/>
      <c r="J103" s="60">
        <f>H103*I103</f>
        <v>0</v>
      </c>
      <c r="K103" s="58">
        <v>2.0600000000000002E-3</v>
      </c>
      <c r="L103" s="58">
        <f>H103*K103</f>
        <v>4.3260000000000007E-2</v>
      </c>
      <c r="M103" s="58"/>
      <c r="N103" s="58">
        <f>H103*M103</f>
        <v>0</v>
      </c>
      <c r="O103" s="60">
        <v>21</v>
      </c>
      <c r="P103" s="60">
        <f>J103*(O103/100)</f>
        <v>0</v>
      </c>
      <c r="Q103" s="60">
        <f>J103+P103</f>
        <v>0</v>
      </c>
      <c r="R103" s="15"/>
      <c r="S103" s="15"/>
      <c r="T103" s="15"/>
    </row>
    <row r="104" spans="1:20" ht="9.75" outlineLevel="4" x14ac:dyDescent="0.2">
      <c r="A104" s="61"/>
      <c r="B104" s="62"/>
      <c r="C104" s="62"/>
      <c r="D104" s="63"/>
      <c r="E104" s="64" t="s">
        <v>29</v>
      </c>
      <c r="F104" s="65" t="s">
        <v>2581</v>
      </c>
      <c r="G104" s="63"/>
      <c r="H104" s="66">
        <v>21</v>
      </c>
      <c r="I104" s="67"/>
      <c r="J104" s="68"/>
      <c r="K104" s="66"/>
      <c r="L104" s="66"/>
      <c r="M104" s="66"/>
      <c r="N104" s="66"/>
      <c r="O104" s="68"/>
      <c r="P104" s="68"/>
      <c r="Q104" s="68"/>
      <c r="R104" s="10"/>
      <c r="S104" s="15"/>
    </row>
    <row r="105" spans="1:20" ht="7.5" customHeight="1" outlineLevel="4" x14ac:dyDescent="0.15">
      <c r="A105" s="15"/>
      <c r="B105" s="69"/>
      <c r="C105" s="70"/>
      <c r="D105" s="71"/>
      <c r="E105" s="72"/>
      <c r="F105" s="73"/>
      <c r="G105" s="71"/>
      <c r="H105" s="74"/>
      <c r="I105" s="75"/>
      <c r="J105" s="76"/>
      <c r="K105" s="77"/>
      <c r="L105" s="77"/>
      <c r="M105" s="77"/>
      <c r="N105" s="77"/>
      <c r="O105" s="76"/>
      <c r="P105" s="76"/>
      <c r="Q105" s="76"/>
      <c r="R105" s="10"/>
      <c r="S105" s="15"/>
    </row>
    <row r="106" spans="1:20" ht="11.25" outlineLevel="3" x14ac:dyDescent="0.2">
      <c r="A106" s="52"/>
      <c r="B106" s="53"/>
      <c r="C106" s="54">
        <v>12</v>
      </c>
      <c r="D106" s="55" t="s">
        <v>25</v>
      </c>
      <c r="E106" s="56" t="s">
        <v>2582</v>
      </c>
      <c r="F106" s="57" t="s">
        <v>2583</v>
      </c>
      <c r="G106" s="55" t="s">
        <v>172</v>
      </c>
      <c r="H106" s="58">
        <v>54</v>
      </c>
      <c r="I106" s="59"/>
      <c r="J106" s="60">
        <f>H106*I106</f>
        <v>0</v>
      </c>
      <c r="K106" s="58">
        <v>5.9000000000000003E-4</v>
      </c>
      <c r="L106" s="58">
        <f>H106*K106</f>
        <v>3.1859999999999999E-2</v>
      </c>
      <c r="M106" s="58"/>
      <c r="N106" s="58">
        <f>H106*M106</f>
        <v>0</v>
      </c>
      <c r="O106" s="60">
        <v>21</v>
      </c>
      <c r="P106" s="60">
        <f>J106*(O106/100)</f>
        <v>0</v>
      </c>
      <c r="Q106" s="60">
        <f>J106+P106</f>
        <v>0</v>
      </c>
      <c r="R106" s="15"/>
      <c r="S106" s="15"/>
      <c r="T106" s="15"/>
    </row>
    <row r="107" spans="1:20" ht="9.75" outlineLevel="4" x14ac:dyDescent="0.2">
      <c r="A107" s="61"/>
      <c r="B107" s="62"/>
      <c r="C107" s="62"/>
      <c r="D107" s="63"/>
      <c r="E107" s="64" t="s">
        <v>29</v>
      </c>
      <c r="F107" s="65" t="s">
        <v>2584</v>
      </c>
      <c r="G107" s="63"/>
      <c r="H107" s="66">
        <v>54</v>
      </c>
      <c r="I107" s="67"/>
      <c r="J107" s="68"/>
      <c r="K107" s="66"/>
      <c r="L107" s="66"/>
      <c r="M107" s="66"/>
      <c r="N107" s="66"/>
      <c r="O107" s="68"/>
      <c r="P107" s="68"/>
      <c r="Q107" s="68"/>
      <c r="R107" s="10"/>
      <c r="S107" s="15"/>
    </row>
    <row r="108" spans="1:20" ht="7.5" customHeight="1" outlineLevel="4" x14ac:dyDescent="0.15">
      <c r="A108" s="15"/>
      <c r="B108" s="69"/>
      <c r="C108" s="70"/>
      <c r="D108" s="71"/>
      <c r="E108" s="72"/>
      <c r="F108" s="73"/>
      <c r="G108" s="71"/>
      <c r="H108" s="74"/>
      <c r="I108" s="75"/>
      <c r="J108" s="76"/>
      <c r="K108" s="77"/>
      <c r="L108" s="77"/>
      <c r="M108" s="77"/>
      <c r="N108" s="77"/>
      <c r="O108" s="76"/>
      <c r="P108" s="76"/>
      <c r="Q108" s="76"/>
      <c r="R108" s="10"/>
      <c r="S108" s="15"/>
    </row>
    <row r="109" spans="1:20" ht="11.25" outlineLevel="3" x14ac:dyDescent="0.2">
      <c r="A109" s="52"/>
      <c r="B109" s="53"/>
      <c r="C109" s="54">
        <v>13</v>
      </c>
      <c r="D109" s="55" t="s">
        <v>25</v>
      </c>
      <c r="E109" s="56" t="s">
        <v>2585</v>
      </c>
      <c r="F109" s="57" t="s">
        <v>2586</v>
      </c>
      <c r="G109" s="55" t="s">
        <v>172</v>
      </c>
      <c r="H109" s="58">
        <v>117</v>
      </c>
      <c r="I109" s="59"/>
      <c r="J109" s="60">
        <f>H109*I109</f>
        <v>0</v>
      </c>
      <c r="K109" s="58">
        <v>2.0100000000000001E-3</v>
      </c>
      <c r="L109" s="58">
        <f>H109*K109</f>
        <v>0.23517000000000002</v>
      </c>
      <c r="M109" s="58"/>
      <c r="N109" s="58">
        <f>H109*M109</f>
        <v>0</v>
      </c>
      <c r="O109" s="60">
        <v>21</v>
      </c>
      <c r="P109" s="60">
        <f>J109*(O109/100)</f>
        <v>0</v>
      </c>
      <c r="Q109" s="60">
        <f>J109+P109</f>
        <v>0</v>
      </c>
      <c r="R109" s="15"/>
      <c r="S109" s="15"/>
      <c r="T109" s="15"/>
    </row>
    <row r="110" spans="1:20" ht="9.75" outlineLevel="4" x14ac:dyDescent="0.2">
      <c r="A110" s="61"/>
      <c r="B110" s="62"/>
      <c r="C110" s="62"/>
      <c r="D110" s="63"/>
      <c r="E110" s="64" t="s">
        <v>29</v>
      </c>
      <c r="F110" s="65" t="s">
        <v>2587</v>
      </c>
      <c r="G110" s="63"/>
      <c r="H110" s="66">
        <v>117</v>
      </c>
      <c r="I110" s="67"/>
      <c r="J110" s="68"/>
      <c r="K110" s="66"/>
      <c r="L110" s="66"/>
      <c r="M110" s="66"/>
      <c r="N110" s="66"/>
      <c r="O110" s="68"/>
      <c r="P110" s="68"/>
      <c r="Q110" s="68"/>
      <c r="R110" s="10"/>
      <c r="S110" s="15"/>
    </row>
    <row r="111" spans="1:20" ht="7.5" customHeight="1" outlineLevel="4" x14ac:dyDescent="0.15">
      <c r="A111" s="15"/>
      <c r="B111" s="69"/>
      <c r="C111" s="70"/>
      <c r="D111" s="71"/>
      <c r="E111" s="72"/>
      <c r="F111" s="73"/>
      <c r="G111" s="71"/>
      <c r="H111" s="74"/>
      <c r="I111" s="75"/>
      <c r="J111" s="76"/>
      <c r="K111" s="77"/>
      <c r="L111" s="77"/>
      <c r="M111" s="77"/>
      <c r="N111" s="77"/>
      <c r="O111" s="76"/>
      <c r="P111" s="76"/>
      <c r="Q111" s="76"/>
      <c r="R111" s="10"/>
      <c r="S111" s="15"/>
    </row>
    <row r="112" spans="1:20" ht="11.25" outlineLevel="3" x14ac:dyDescent="0.2">
      <c r="A112" s="52"/>
      <c r="B112" s="53"/>
      <c r="C112" s="54">
        <v>14</v>
      </c>
      <c r="D112" s="55" t="s">
        <v>25</v>
      </c>
      <c r="E112" s="56" t="s">
        <v>2588</v>
      </c>
      <c r="F112" s="57" t="s">
        <v>2589</v>
      </c>
      <c r="G112" s="55" t="s">
        <v>172</v>
      </c>
      <c r="H112" s="58">
        <v>92</v>
      </c>
      <c r="I112" s="59"/>
      <c r="J112" s="60">
        <f>H112*I112</f>
        <v>0</v>
      </c>
      <c r="K112" s="58">
        <v>4.0999999999999999E-4</v>
      </c>
      <c r="L112" s="58">
        <f>H112*K112</f>
        <v>3.7719999999999997E-2</v>
      </c>
      <c r="M112" s="58"/>
      <c r="N112" s="58">
        <f>H112*M112</f>
        <v>0</v>
      </c>
      <c r="O112" s="60">
        <v>21</v>
      </c>
      <c r="P112" s="60">
        <f>J112*(O112/100)</f>
        <v>0</v>
      </c>
      <c r="Q112" s="60">
        <f>J112+P112</f>
        <v>0</v>
      </c>
      <c r="R112" s="15"/>
      <c r="S112" s="15"/>
      <c r="T112" s="15"/>
    </row>
    <row r="113" spans="1:20" ht="9.75" outlineLevel="4" x14ac:dyDescent="0.2">
      <c r="A113" s="61"/>
      <c r="B113" s="62"/>
      <c r="C113" s="62"/>
      <c r="D113" s="63"/>
      <c r="E113" s="64" t="s">
        <v>29</v>
      </c>
      <c r="F113" s="65" t="s">
        <v>2590</v>
      </c>
      <c r="G113" s="63"/>
      <c r="H113" s="66">
        <v>56</v>
      </c>
      <c r="I113" s="67"/>
      <c r="J113" s="68"/>
      <c r="K113" s="66"/>
      <c r="L113" s="66"/>
      <c r="M113" s="66"/>
      <c r="N113" s="66"/>
      <c r="O113" s="68"/>
      <c r="P113" s="68"/>
      <c r="Q113" s="68"/>
      <c r="R113" s="10"/>
      <c r="S113" s="15"/>
    </row>
    <row r="114" spans="1:20" ht="9.75" outlineLevel="4" x14ac:dyDescent="0.2">
      <c r="A114" s="61"/>
      <c r="B114" s="62"/>
      <c r="C114" s="62"/>
      <c r="D114" s="63"/>
      <c r="E114" s="64"/>
      <c r="F114" s="65" t="s">
        <v>2591</v>
      </c>
      <c r="G114" s="63"/>
      <c r="H114" s="66">
        <v>36</v>
      </c>
      <c r="I114" s="67"/>
      <c r="J114" s="68"/>
      <c r="K114" s="66"/>
      <c r="L114" s="66"/>
      <c r="M114" s="66"/>
      <c r="N114" s="66"/>
      <c r="O114" s="68"/>
      <c r="P114" s="68"/>
      <c r="Q114" s="68"/>
      <c r="R114" s="10"/>
      <c r="S114" s="15"/>
    </row>
    <row r="115" spans="1:20" ht="7.5" customHeight="1" outlineLevel="4" x14ac:dyDescent="0.15">
      <c r="A115" s="15"/>
      <c r="B115" s="69"/>
      <c r="C115" s="70"/>
      <c r="D115" s="71"/>
      <c r="E115" s="72"/>
      <c r="F115" s="73"/>
      <c r="G115" s="71"/>
      <c r="H115" s="74"/>
      <c r="I115" s="75"/>
      <c r="J115" s="76"/>
      <c r="K115" s="77"/>
      <c r="L115" s="77"/>
      <c r="M115" s="77"/>
      <c r="N115" s="77"/>
      <c r="O115" s="76"/>
      <c r="P115" s="76"/>
      <c r="Q115" s="76"/>
      <c r="R115" s="10"/>
      <c r="S115" s="15"/>
    </row>
    <row r="116" spans="1:20" ht="11.25" outlineLevel="3" x14ac:dyDescent="0.2">
      <c r="A116" s="52"/>
      <c r="B116" s="53"/>
      <c r="C116" s="54">
        <v>15</v>
      </c>
      <c r="D116" s="55" t="s">
        <v>25</v>
      </c>
      <c r="E116" s="56" t="s">
        <v>2592</v>
      </c>
      <c r="F116" s="57" t="s">
        <v>2593</v>
      </c>
      <c r="G116" s="55" t="s">
        <v>172</v>
      </c>
      <c r="H116" s="58">
        <v>72</v>
      </c>
      <c r="I116" s="59"/>
      <c r="J116" s="60">
        <f>H116*I116</f>
        <v>0</v>
      </c>
      <c r="K116" s="58">
        <v>4.8000000000000001E-4</v>
      </c>
      <c r="L116" s="58">
        <f>H116*K116</f>
        <v>3.456E-2</v>
      </c>
      <c r="M116" s="58"/>
      <c r="N116" s="58">
        <f>H116*M116</f>
        <v>0</v>
      </c>
      <c r="O116" s="60">
        <v>21</v>
      </c>
      <c r="P116" s="60">
        <f>J116*(O116/100)</f>
        <v>0</v>
      </c>
      <c r="Q116" s="60">
        <f>J116+P116</f>
        <v>0</v>
      </c>
      <c r="R116" s="15"/>
      <c r="S116" s="15"/>
      <c r="T116" s="15"/>
    </row>
    <row r="117" spans="1:20" ht="9.75" outlineLevel="4" x14ac:dyDescent="0.2">
      <c r="A117" s="61"/>
      <c r="B117" s="62"/>
      <c r="C117" s="62"/>
      <c r="D117" s="63"/>
      <c r="E117" s="64" t="s">
        <v>29</v>
      </c>
      <c r="F117" s="65" t="s">
        <v>2594</v>
      </c>
      <c r="G117" s="63"/>
      <c r="H117" s="66">
        <v>72</v>
      </c>
      <c r="I117" s="67"/>
      <c r="J117" s="68"/>
      <c r="K117" s="66"/>
      <c r="L117" s="66"/>
      <c r="M117" s="66"/>
      <c r="N117" s="66"/>
      <c r="O117" s="68"/>
      <c r="P117" s="68"/>
      <c r="Q117" s="68"/>
      <c r="R117" s="10"/>
      <c r="S117" s="15"/>
    </row>
    <row r="118" spans="1:20" ht="7.5" customHeight="1" outlineLevel="4" x14ac:dyDescent="0.15">
      <c r="A118" s="15"/>
      <c r="B118" s="69"/>
      <c r="C118" s="70"/>
      <c r="D118" s="71"/>
      <c r="E118" s="72"/>
      <c r="F118" s="73"/>
      <c r="G118" s="71"/>
      <c r="H118" s="74"/>
      <c r="I118" s="75"/>
      <c r="J118" s="76"/>
      <c r="K118" s="77"/>
      <c r="L118" s="77"/>
      <c r="M118" s="77"/>
      <c r="N118" s="77"/>
      <c r="O118" s="76"/>
      <c r="P118" s="76"/>
      <c r="Q118" s="76"/>
      <c r="R118" s="10"/>
      <c r="S118" s="15"/>
    </row>
    <row r="119" spans="1:20" ht="11.25" outlineLevel="3" x14ac:dyDescent="0.2">
      <c r="A119" s="52"/>
      <c r="B119" s="53"/>
      <c r="C119" s="54">
        <v>16</v>
      </c>
      <c r="D119" s="55" t="s">
        <v>25</v>
      </c>
      <c r="E119" s="56" t="s">
        <v>2595</v>
      </c>
      <c r="F119" s="57" t="s">
        <v>2596</v>
      </c>
      <c r="G119" s="55" t="s">
        <v>172</v>
      </c>
      <c r="H119" s="58">
        <v>48</v>
      </c>
      <c r="I119" s="59"/>
      <c r="J119" s="60">
        <f>H119*I119</f>
        <v>0</v>
      </c>
      <c r="K119" s="58">
        <v>7.1000000000000002E-4</v>
      </c>
      <c r="L119" s="58">
        <f>H119*K119</f>
        <v>3.4079999999999999E-2</v>
      </c>
      <c r="M119" s="58"/>
      <c r="N119" s="58">
        <f>H119*M119</f>
        <v>0</v>
      </c>
      <c r="O119" s="60">
        <v>21</v>
      </c>
      <c r="P119" s="60">
        <f>J119*(O119/100)</f>
        <v>0</v>
      </c>
      <c r="Q119" s="60">
        <f>J119+P119</f>
        <v>0</v>
      </c>
      <c r="R119" s="15"/>
      <c r="S119" s="15"/>
      <c r="T119" s="15"/>
    </row>
    <row r="120" spans="1:20" ht="9.75" outlineLevel="4" x14ac:dyDescent="0.2">
      <c r="A120" s="61"/>
      <c r="B120" s="62"/>
      <c r="C120" s="62"/>
      <c r="D120" s="63"/>
      <c r="E120" s="64" t="s">
        <v>29</v>
      </c>
      <c r="F120" s="65" t="s">
        <v>2597</v>
      </c>
      <c r="G120" s="63"/>
      <c r="H120" s="66">
        <v>48</v>
      </c>
      <c r="I120" s="67"/>
      <c r="J120" s="68"/>
      <c r="K120" s="66"/>
      <c r="L120" s="66"/>
      <c r="M120" s="66"/>
      <c r="N120" s="66"/>
      <c r="O120" s="68"/>
      <c r="P120" s="68"/>
      <c r="Q120" s="68"/>
      <c r="R120" s="10"/>
      <c r="S120" s="15"/>
    </row>
    <row r="121" spans="1:20" ht="7.5" customHeight="1" outlineLevel="4" x14ac:dyDescent="0.15">
      <c r="A121" s="15"/>
      <c r="B121" s="69"/>
      <c r="C121" s="70"/>
      <c r="D121" s="71"/>
      <c r="E121" s="72"/>
      <c r="F121" s="73"/>
      <c r="G121" s="71"/>
      <c r="H121" s="74"/>
      <c r="I121" s="75"/>
      <c r="J121" s="76"/>
      <c r="K121" s="77"/>
      <c r="L121" s="77"/>
      <c r="M121" s="77"/>
      <c r="N121" s="77"/>
      <c r="O121" s="76"/>
      <c r="P121" s="76"/>
      <c r="Q121" s="76"/>
      <c r="R121" s="10"/>
      <c r="S121" s="15"/>
    </row>
    <row r="122" spans="1:20" ht="11.25" outlineLevel="3" x14ac:dyDescent="0.2">
      <c r="A122" s="52"/>
      <c r="B122" s="53"/>
      <c r="C122" s="54">
        <v>17</v>
      </c>
      <c r="D122" s="55" t="s">
        <v>25</v>
      </c>
      <c r="E122" s="56" t="s">
        <v>2598</v>
      </c>
      <c r="F122" s="57" t="s">
        <v>2599</v>
      </c>
      <c r="G122" s="55" t="s">
        <v>172</v>
      </c>
      <c r="H122" s="58">
        <v>24</v>
      </c>
      <c r="I122" s="59"/>
      <c r="J122" s="60">
        <f>H122*I122</f>
        <v>0</v>
      </c>
      <c r="K122" s="58">
        <v>2.2399999999999998E-3</v>
      </c>
      <c r="L122" s="58">
        <f>H122*K122</f>
        <v>5.3759999999999995E-2</v>
      </c>
      <c r="M122" s="58"/>
      <c r="N122" s="58">
        <f>H122*M122</f>
        <v>0</v>
      </c>
      <c r="O122" s="60">
        <v>21</v>
      </c>
      <c r="P122" s="60">
        <f>J122*(O122/100)</f>
        <v>0</v>
      </c>
      <c r="Q122" s="60">
        <f>J122+P122</f>
        <v>0</v>
      </c>
      <c r="R122" s="15"/>
      <c r="S122" s="15"/>
      <c r="T122" s="15"/>
    </row>
    <row r="123" spans="1:20" ht="9.75" outlineLevel="4" x14ac:dyDescent="0.2">
      <c r="A123" s="61"/>
      <c r="B123" s="62"/>
      <c r="C123" s="62"/>
      <c r="D123" s="63"/>
      <c r="E123" s="64" t="s">
        <v>29</v>
      </c>
      <c r="F123" s="65" t="s">
        <v>2600</v>
      </c>
      <c r="G123" s="63"/>
      <c r="H123" s="66">
        <v>24</v>
      </c>
      <c r="I123" s="67"/>
      <c r="J123" s="68"/>
      <c r="K123" s="66"/>
      <c r="L123" s="66"/>
      <c r="M123" s="66"/>
      <c r="N123" s="66"/>
      <c r="O123" s="68"/>
      <c r="P123" s="68"/>
      <c r="Q123" s="68"/>
      <c r="R123" s="10"/>
      <c r="S123" s="15"/>
    </row>
    <row r="124" spans="1:20" ht="7.5" customHeight="1" outlineLevel="4" x14ac:dyDescent="0.15">
      <c r="A124" s="15"/>
      <c r="B124" s="69"/>
      <c r="C124" s="70"/>
      <c r="D124" s="71"/>
      <c r="E124" s="72"/>
      <c r="F124" s="73"/>
      <c r="G124" s="71"/>
      <c r="H124" s="74"/>
      <c r="I124" s="75"/>
      <c r="J124" s="76"/>
      <c r="K124" s="77"/>
      <c r="L124" s="77"/>
      <c r="M124" s="77"/>
      <c r="N124" s="77"/>
      <c r="O124" s="76"/>
      <c r="P124" s="76"/>
      <c r="Q124" s="76"/>
      <c r="R124" s="10"/>
      <c r="S124" s="15"/>
    </row>
    <row r="125" spans="1:20" ht="11.25" outlineLevel="3" x14ac:dyDescent="0.2">
      <c r="A125" s="52"/>
      <c r="B125" s="53"/>
      <c r="C125" s="54">
        <v>18</v>
      </c>
      <c r="D125" s="55" t="s">
        <v>25</v>
      </c>
      <c r="E125" s="56" t="s">
        <v>2601</v>
      </c>
      <c r="F125" s="57" t="s">
        <v>2602</v>
      </c>
      <c r="G125" s="55" t="s">
        <v>172</v>
      </c>
      <c r="H125" s="58">
        <v>15</v>
      </c>
      <c r="I125" s="59"/>
      <c r="J125" s="60">
        <f>H125*I125</f>
        <v>0</v>
      </c>
      <c r="K125" s="58">
        <v>1.9300000000000001E-3</v>
      </c>
      <c r="L125" s="58">
        <f>H125*K125</f>
        <v>2.895E-2</v>
      </c>
      <c r="M125" s="58"/>
      <c r="N125" s="58">
        <f>H125*M125</f>
        <v>0</v>
      </c>
      <c r="O125" s="60">
        <v>21</v>
      </c>
      <c r="P125" s="60">
        <f>J125*(O125/100)</f>
        <v>0</v>
      </c>
      <c r="Q125" s="60">
        <f>J125+P125</f>
        <v>0</v>
      </c>
      <c r="R125" s="15"/>
      <c r="S125" s="15"/>
      <c r="T125" s="15"/>
    </row>
    <row r="126" spans="1:20" ht="11.25" outlineLevel="3" x14ac:dyDescent="0.2">
      <c r="A126" s="52"/>
      <c r="B126" s="53"/>
      <c r="C126" s="54">
        <v>19</v>
      </c>
      <c r="D126" s="55" t="s">
        <v>25</v>
      </c>
      <c r="E126" s="56" t="s">
        <v>2603</v>
      </c>
      <c r="F126" s="57" t="s">
        <v>2604</v>
      </c>
      <c r="G126" s="55" t="s">
        <v>172</v>
      </c>
      <c r="H126" s="58">
        <v>77</v>
      </c>
      <c r="I126" s="59"/>
      <c r="J126" s="60">
        <f>H126*I126</f>
        <v>0</v>
      </c>
      <c r="K126" s="58">
        <v>1.39E-3</v>
      </c>
      <c r="L126" s="58">
        <f>H126*K126</f>
        <v>0.10703</v>
      </c>
      <c r="M126" s="58"/>
      <c r="N126" s="58">
        <f>H126*M126</f>
        <v>0</v>
      </c>
      <c r="O126" s="60">
        <v>21</v>
      </c>
      <c r="P126" s="60">
        <f>J126*(O126/100)</f>
        <v>0</v>
      </c>
      <c r="Q126" s="60">
        <f>J126+P126</f>
        <v>0</v>
      </c>
      <c r="R126" s="15"/>
      <c r="S126" s="15"/>
      <c r="T126" s="15"/>
    </row>
    <row r="127" spans="1:20" ht="9.75" outlineLevel="4" x14ac:dyDescent="0.2">
      <c r="A127" s="61"/>
      <c r="B127" s="62"/>
      <c r="C127" s="62"/>
      <c r="D127" s="63"/>
      <c r="E127" s="64" t="s">
        <v>29</v>
      </c>
      <c r="F127" s="65" t="s">
        <v>2605</v>
      </c>
      <c r="G127" s="63"/>
      <c r="H127" s="66">
        <v>77</v>
      </c>
      <c r="I127" s="67"/>
      <c r="J127" s="68"/>
      <c r="K127" s="66"/>
      <c r="L127" s="66"/>
      <c r="M127" s="66"/>
      <c r="N127" s="66"/>
      <c r="O127" s="68"/>
      <c r="P127" s="68"/>
      <c r="Q127" s="68"/>
      <c r="R127" s="10"/>
      <c r="S127" s="15"/>
    </row>
    <row r="128" spans="1:20" ht="7.5" customHeight="1" outlineLevel="4" x14ac:dyDescent="0.15">
      <c r="A128" s="15"/>
      <c r="B128" s="69"/>
      <c r="C128" s="70"/>
      <c r="D128" s="71"/>
      <c r="E128" s="72"/>
      <c r="F128" s="73"/>
      <c r="G128" s="71"/>
      <c r="H128" s="74"/>
      <c r="I128" s="75"/>
      <c r="J128" s="76"/>
      <c r="K128" s="77"/>
      <c r="L128" s="77"/>
      <c r="M128" s="77"/>
      <c r="N128" s="77"/>
      <c r="O128" s="76"/>
      <c r="P128" s="76"/>
      <c r="Q128" s="76"/>
      <c r="R128" s="10"/>
      <c r="S128" s="15"/>
    </row>
    <row r="129" spans="1:20" ht="11.25" outlineLevel="3" x14ac:dyDescent="0.2">
      <c r="A129" s="52"/>
      <c r="B129" s="53"/>
      <c r="C129" s="54">
        <v>20</v>
      </c>
      <c r="D129" s="55" t="s">
        <v>25</v>
      </c>
      <c r="E129" s="56" t="s">
        <v>2606</v>
      </c>
      <c r="F129" s="57" t="s">
        <v>2607</v>
      </c>
      <c r="G129" s="55" t="s">
        <v>172</v>
      </c>
      <c r="H129" s="58">
        <v>18</v>
      </c>
      <c r="I129" s="59"/>
      <c r="J129" s="60">
        <f t="shared" ref="J129:J146" si="5">H129*I129</f>
        <v>0</v>
      </c>
      <c r="K129" s="58">
        <v>1.72E-3</v>
      </c>
      <c r="L129" s="58">
        <f t="shared" ref="L129:L146" si="6">H129*K129</f>
        <v>3.0959999999999998E-2</v>
      </c>
      <c r="M129" s="58"/>
      <c r="N129" s="58">
        <f t="shared" ref="N129:N146" si="7">H129*M129</f>
        <v>0</v>
      </c>
      <c r="O129" s="60">
        <v>21</v>
      </c>
      <c r="P129" s="60">
        <f t="shared" ref="P129:P146" si="8">J129*(O129/100)</f>
        <v>0</v>
      </c>
      <c r="Q129" s="60">
        <f t="shared" ref="Q129:Q146" si="9">J129+P129</f>
        <v>0</v>
      </c>
      <c r="R129" s="15"/>
      <c r="S129" s="15"/>
      <c r="T129" s="15"/>
    </row>
    <row r="130" spans="1:20" ht="11.25" outlineLevel="3" x14ac:dyDescent="0.2">
      <c r="A130" s="52"/>
      <c r="B130" s="53"/>
      <c r="C130" s="54">
        <v>21</v>
      </c>
      <c r="D130" s="55" t="s">
        <v>25</v>
      </c>
      <c r="E130" s="56" t="s">
        <v>2608</v>
      </c>
      <c r="F130" s="57" t="s">
        <v>2609</v>
      </c>
      <c r="G130" s="55" t="s">
        <v>72</v>
      </c>
      <c r="H130" s="58">
        <v>7</v>
      </c>
      <c r="I130" s="59"/>
      <c r="J130" s="60">
        <f t="shared" si="5"/>
        <v>0</v>
      </c>
      <c r="K130" s="58">
        <v>2.4299999999999999E-3</v>
      </c>
      <c r="L130" s="58">
        <f t="shared" si="6"/>
        <v>1.7009999999999997E-2</v>
      </c>
      <c r="M130" s="58"/>
      <c r="N130" s="58">
        <f t="shared" si="7"/>
        <v>0</v>
      </c>
      <c r="O130" s="60">
        <v>21</v>
      </c>
      <c r="P130" s="60">
        <f t="shared" si="8"/>
        <v>0</v>
      </c>
      <c r="Q130" s="60">
        <f t="shared" si="9"/>
        <v>0</v>
      </c>
      <c r="R130" s="15"/>
      <c r="S130" s="15"/>
      <c r="T130" s="15"/>
    </row>
    <row r="131" spans="1:20" ht="11.25" outlineLevel="3" x14ac:dyDescent="0.2">
      <c r="A131" s="52"/>
      <c r="B131" s="53"/>
      <c r="C131" s="54">
        <v>22</v>
      </c>
      <c r="D131" s="55" t="s">
        <v>25</v>
      </c>
      <c r="E131" s="56" t="s">
        <v>2610</v>
      </c>
      <c r="F131" s="57" t="s">
        <v>2611</v>
      </c>
      <c r="G131" s="55" t="s">
        <v>72</v>
      </c>
      <c r="H131" s="58">
        <v>0</v>
      </c>
      <c r="I131" s="59"/>
      <c r="J131" s="60">
        <f t="shared" si="5"/>
        <v>0</v>
      </c>
      <c r="K131" s="58"/>
      <c r="L131" s="58">
        <f t="shared" si="6"/>
        <v>0</v>
      </c>
      <c r="M131" s="58"/>
      <c r="N131" s="58">
        <f t="shared" si="7"/>
        <v>0</v>
      </c>
      <c r="O131" s="60">
        <v>21</v>
      </c>
      <c r="P131" s="60">
        <f t="shared" si="8"/>
        <v>0</v>
      </c>
      <c r="Q131" s="60">
        <f t="shared" si="9"/>
        <v>0</v>
      </c>
      <c r="R131" s="15"/>
      <c r="S131" s="15"/>
      <c r="T131" s="15"/>
    </row>
    <row r="132" spans="1:20" ht="11.25" outlineLevel="3" x14ac:dyDescent="0.2">
      <c r="A132" s="52"/>
      <c r="B132" s="53"/>
      <c r="C132" s="54">
        <v>23</v>
      </c>
      <c r="D132" s="55" t="s">
        <v>25</v>
      </c>
      <c r="E132" s="56" t="s">
        <v>2612</v>
      </c>
      <c r="F132" s="57" t="s">
        <v>2613</v>
      </c>
      <c r="G132" s="55" t="s">
        <v>72</v>
      </c>
      <c r="H132" s="58">
        <v>0</v>
      </c>
      <c r="I132" s="59"/>
      <c r="J132" s="60">
        <f t="shared" si="5"/>
        <v>0</v>
      </c>
      <c r="K132" s="58"/>
      <c r="L132" s="58">
        <f t="shared" si="6"/>
        <v>0</v>
      </c>
      <c r="M132" s="58"/>
      <c r="N132" s="58">
        <f t="shared" si="7"/>
        <v>0</v>
      </c>
      <c r="O132" s="60">
        <v>21</v>
      </c>
      <c r="P132" s="60">
        <f t="shared" si="8"/>
        <v>0</v>
      </c>
      <c r="Q132" s="60">
        <f t="shared" si="9"/>
        <v>0</v>
      </c>
      <c r="R132" s="15"/>
      <c r="S132" s="15"/>
      <c r="T132" s="15"/>
    </row>
    <row r="133" spans="1:20" ht="11.25" outlineLevel="3" x14ac:dyDescent="0.2">
      <c r="A133" s="52"/>
      <c r="B133" s="53"/>
      <c r="C133" s="54">
        <v>24</v>
      </c>
      <c r="D133" s="55" t="s">
        <v>25</v>
      </c>
      <c r="E133" s="56" t="s">
        <v>2614</v>
      </c>
      <c r="F133" s="57" t="s">
        <v>2615</v>
      </c>
      <c r="G133" s="55" t="s">
        <v>72</v>
      </c>
      <c r="H133" s="58">
        <v>0</v>
      </c>
      <c r="I133" s="59"/>
      <c r="J133" s="60">
        <f t="shared" si="5"/>
        <v>0</v>
      </c>
      <c r="K133" s="58"/>
      <c r="L133" s="58">
        <f t="shared" si="6"/>
        <v>0</v>
      </c>
      <c r="M133" s="58"/>
      <c r="N133" s="58">
        <f t="shared" si="7"/>
        <v>0</v>
      </c>
      <c r="O133" s="60">
        <v>21</v>
      </c>
      <c r="P133" s="60">
        <f t="shared" si="8"/>
        <v>0</v>
      </c>
      <c r="Q133" s="60">
        <f t="shared" si="9"/>
        <v>0</v>
      </c>
      <c r="R133" s="15"/>
      <c r="S133" s="15"/>
      <c r="T133" s="15"/>
    </row>
    <row r="134" spans="1:20" ht="11.25" outlineLevel="3" x14ac:dyDescent="0.2">
      <c r="A134" s="52"/>
      <c r="B134" s="53"/>
      <c r="C134" s="54">
        <v>25</v>
      </c>
      <c r="D134" s="55" t="s">
        <v>25</v>
      </c>
      <c r="E134" s="56" t="s">
        <v>2616</v>
      </c>
      <c r="F134" s="57" t="s">
        <v>2617</v>
      </c>
      <c r="G134" s="55" t="s">
        <v>72</v>
      </c>
      <c r="H134" s="58">
        <v>0</v>
      </c>
      <c r="I134" s="59"/>
      <c r="J134" s="60">
        <f t="shared" si="5"/>
        <v>0</v>
      </c>
      <c r="K134" s="58"/>
      <c r="L134" s="58">
        <f t="shared" si="6"/>
        <v>0</v>
      </c>
      <c r="M134" s="58"/>
      <c r="N134" s="58">
        <f t="shared" si="7"/>
        <v>0</v>
      </c>
      <c r="O134" s="60">
        <v>21</v>
      </c>
      <c r="P134" s="60">
        <f t="shared" si="8"/>
        <v>0</v>
      </c>
      <c r="Q134" s="60">
        <f t="shared" si="9"/>
        <v>0</v>
      </c>
      <c r="R134" s="15"/>
      <c r="S134" s="15"/>
      <c r="T134" s="15"/>
    </row>
    <row r="135" spans="1:20" ht="11.25" outlineLevel="3" x14ac:dyDescent="0.2">
      <c r="A135" s="52"/>
      <c r="B135" s="53"/>
      <c r="C135" s="54">
        <v>26</v>
      </c>
      <c r="D135" s="55" t="s">
        <v>25</v>
      </c>
      <c r="E135" s="56" t="s">
        <v>2618</v>
      </c>
      <c r="F135" s="57" t="s">
        <v>2619</v>
      </c>
      <c r="G135" s="55" t="s">
        <v>72</v>
      </c>
      <c r="H135" s="58">
        <v>1</v>
      </c>
      <c r="I135" s="59"/>
      <c r="J135" s="60">
        <f t="shared" si="5"/>
        <v>0</v>
      </c>
      <c r="K135" s="58">
        <v>1.0200000000000001E-3</v>
      </c>
      <c r="L135" s="58">
        <f t="shared" si="6"/>
        <v>1.0200000000000001E-3</v>
      </c>
      <c r="M135" s="58"/>
      <c r="N135" s="58">
        <f t="shared" si="7"/>
        <v>0</v>
      </c>
      <c r="O135" s="60">
        <v>21</v>
      </c>
      <c r="P135" s="60">
        <f t="shared" si="8"/>
        <v>0</v>
      </c>
      <c r="Q135" s="60">
        <f t="shared" si="9"/>
        <v>0</v>
      </c>
      <c r="R135" s="15"/>
      <c r="S135" s="15"/>
      <c r="T135" s="15"/>
    </row>
    <row r="136" spans="1:20" ht="11.25" outlineLevel="3" x14ac:dyDescent="0.2">
      <c r="A136" s="52"/>
      <c r="B136" s="53"/>
      <c r="C136" s="54">
        <v>27</v>
      </c>
      <c r="D136" s="55" t="s">
        <v>25</v>
      </c>
      <c r="E136" s="56" t="s">
        <v>2620</v>
      </c>
      <c r="F136" s="57" t="s">
        <v>2621</v>
      </c>
      <c r="G136" s="55" t="s">
        <v>72</v>
      </c>
      <c r="H136" s="58">
        <v>4</v>
      </c>
      <c r="I136" s="59"/>
      <c r="J136" s="60">
        <f t="shared" si="5"/>
        <v>0</v>
      </c>
      <c r="K136" s="58">
        <v>9.0000000000000006E-5</v>
      </c>
      <c r="L136" s="58">
        <f t="shared" si="6"/>
        <v>3.6000000000000002E-4</v>
      </c>
      <c r="M136" s="58"/>
      <c r="N136" s="58">
        <f t="shared" si="7"/>
        <v>0</v>
      </c>
      <c r="O136" s="60">
        <v>21</v>
      </c>
      <c r="P136" s="60">
        <f t="shared" si="8"/>
        <v>0</v>
      </c>
      <c r="Q136" s="60">
        <f t="shared" si="9"/>
        <v>0</v>
      </c>
      <c r="R136" s="15"/>
      <c r="S136" s="15"/>
      <c r="T136" s="15"/>
    </row>
    <row r="137" spans="1:20" ht="11.25" outlineLevel="3" x14ac:dyDescent="0.2">
      <c r="A137" s="52"/>
      <c r="B137" s="53"/>
      <c r="C137" s="54">
        <v>28</v>
      </c>
      <c r="D137" s="55" t="s">
        <v>25</v>
      </c>
      <c r="E137" s="56" t="s">
        <v>2622</v>
      </c>
      <c r="F137" s="57" t="s">
        <v>2623</v>
      </c>
      <c r="G137" s="55" t="s">
        <v>72</v>
      </c>
      <c r="H137" s="58">
        <v>4</v>
      </c>
      <c r="I137" s="59"/>
      <c r="J137" s="60">
        <f t="shared" si="5"/>
        <v>0</v>
      </c>
      <c r="K137" s="58">
        <v>8.0000000000000007E-5</v>
      </c>
      <c r="L137" s="58">
        <f t="shared" si="6"/>
        <v>3.2000000000000003E-4</v>
      </c>
      <c r="M137" s="58"/>
      <c r="N137" s="58">
        <f t="shared" si="7"/>
        <v>0</v>
      </c>
      <c r="O137" s="60">
        <v>21</v>
      </c>
      <c r="P137" s="60">
        <f t="shared" si="8"/>
        <v>0</v>
      </c>
      <c r="Q137" s="60">
        <f t="shared" si="9"/>
        <v>0</v>
      </c>
      <c r="R137" s="15"/>
      <c r="S137" s="15"/>
      <c r="T137" s="15"/>
    </row>
    <row r="138" spans="1:20" ht="11.25" outlineLevel="3" x14ac:dyDescent="0.2">
      <c r="A138" s="52"/>
      <c r="B138" s="53"/>
      <c r="C138" s="54">
        <v>29</v>
      </c>
      <c r="D138" s="55" t="s">
        <v>25</v>
      </c>
      <c r="E138" s="56" t="s">
        <v>2624</v>
      </c>
      <c r="F138" s="57" t="s">
        <v>2625</v>
      </c>
      <c r="G138" s="55" t="s">
        <v>72</v>
      </c>
      <c r="H138" s="58">
        <v>8</v>
      </c>
      <c r="I138" s="59"/>
      <c r="J138" s="60">
        <f t="shared" si="5"/>
        <v>0</v>
      </c>
      <c r="K138" s="58">
        <v>5.1000000000000004E-4</v>
      </c>
      <c r="L138" s="58">
        <f t="shared" si="6"/>
        <v>4.0800000000000003E-3</v>
      </c>
      <c r="M138" s="58"/>
      <c r="N138" s="58">
        <f t="shared" si="7"/>
        <v>0</v>
      </c>
      <c r="O138" s="60">
        <v>21</v>
      </c>
      <c r="P138" s="60">
        <f t="shared" si="8"/>
        <v>0</v>
      </c>
      <c r="Q138" s="60">
        <f t="shared" si="9"/>
        <v>0</v>
      </c>
      <c r="R138" s="15"/>
      <c r="S138" s="15"/>
      <c r="T138" s="15"/>
    </row>
    <row r="139" spans="1:20" ht="11.25" outlineLevel="3" x14ac:dyDescent="0.2">
      <c r="A139" s="52"/>
      <c r="B139" s="53"/>
      <c r="C139" s="54">
        <v>29</v>
      </c>
      <c r="D139" s="55" t="s">
        <v>2536</v>
      </c>
      <c r="E139" s="56" t="s">
        <v>2626</v>
      </c>
      <c r="F139" s="57" t="s">
        <v>2627</v>
      </c>
      <c r="G139" s="55" t="s">
        <v>72</v>
      </c>
      <c r="H139" s="58">
        <v>9</v>
      </c>
      <c r="I139" s="59"/>
      <c r="J139" s="60">
        <f t="shared" si="5"/>
        <v>0</v>
      </c>
      <c r="K139" s="58"/>
      <c r="L139" s="58">
        <f t="shared" si="6"/>
        <v>0</v>
      </c>
      <c r="M139" s="58"/>
      <c r="N139" s="58">
        <f t="shared" si="7"/>
        <v>0</v>
      </c>
      <c r="O139" s="60">
        <v>21</v>
      </c>
      <c r="P139" s="60">
        <f t="shared" si="8"/>
        <v>0</v>
      </c>
      <c r="Q139" s="60">
        <f t="shared" si="9"/>
        <v>0</v>
      </c>
      <c r="R139" s="15"/>
      <c r="S139" s="15"/>
      <c r="T139" s="15"/>
    </row>
    <row r="140" spans="1:20" ht="11.25" outlineLevel="3" x14ac:dyDescent="0.2">
      <c r="A140" s="52"/>
      <c r="B140" s="53"/>
      <c r="C140" s="54">
        <v>30</v>
      </c>
      <c r="D140" s="55" t="s">
        <v>25</v>
      </c>
      <c r="E140" s="56" t="s">
        <v>2628</v>
      </c>
      <c r="F140" s="57" t="s">
        <v>2629</v>
      </c>
      <c r="G140" s="55" t="s">
        <v>72</v>
      </c>
      <c r="H140" s="58">
        <v>2</v>
      </c>
      <c r="I140" s="59"/>
      <c r="J140" s="60">
        <f t="shared" si="5"/>
        <v>0</v>
      </c>
      <c r="K140" s="58">
        <v>1.4999999999999999E-4</v>
      </c>
      <c r="L140" s="58">
        <f t="shared" si="6"/>
        <v>2.9999999999999997E-4</v>
      </c>
      <c r="M140" s="58"/>
      <c r="N140" s="58">
        <f t="shared" si="7"/>
        <v>0</v>
      </c>
      <c r="O140" s="60">
        <v>21</v>
      </c>
      <c r="P140" s="60">
        <f t="shared" si="8"/>
        <v>0</v>
      </c>
      <c r="Q140" s="60">
        <f t="shared" si="9"/>
        <v>0</v>
      </c>
      <c r="R140" s="15"/>
      <c r="S140" s="15"/>
      <c r="T140" s="15"/>
    </row>
    <row r="141" spans="1:20" ht="11.25" outlineLevel="3" x14ac:dyDescent="0.2">
      <c r="A141" s="52"/>
      <c r="B141" s="53"/>
      <c r="C141" s="54">
        <v>31</v>
      </c>
      <c r="D141" s="55" t="s">
        <v>25</v>
      </c>
      <c r="E141" s="56" t="s">
        <v>2630</v>
      </c>
      <c r="F141" s="57" t="s">
        <v>2631</v>
      </c>
      <c r="G141" s="55" t="s">
        <v>172</v>
      </c>
      <c r="H141" s="58">
        <v>298</v>
      </c>
      <c r="I141" s="59"/>
      <c r="J141" s="60">
        <f t="shared" si="5"/>
        <v>0</v>
      </c>
      <c r="K141" s="58"/>
      <c r="L141" s="58">
        <f t="shared" si="6"/>
        <v>0</v>
      </c>
      <c r="M141" s="58"/>
      <c r="N141" s="58">
        <f t="shared" si="7"/>
        <v>0</v>
      </c>
      <c r="O141" s="60">
        <v>21</v>
      </c>
      <c r="P141" s="60">
        <f t="shared" si="8"/>
        <v>0</v>
      </c>
      <c r="Q141" s="60">
        <f t="shared" si="9"/>
        <v>0</v>
      </c>
      <c r="R141" s="15"/>
      <c r="S141" s="15"/>
      <c r="T141" s="15"/>
    </row>
    <row r="142" spans="1:20" ht="11.25" outlineLevel="3" x14ac:dyDescent="0.2">
      <c r="A142" s="52"/>
      <c r="B142" s="53"/>
      <c r="C142" s="54">
        <v>33</v>
      </c>
      <c r="D142" s="55" t="s">
        <v>2536</v>
      </c>
      <c r="E142" s="56" t="s">
        <v>2632</v>
      </c>
      <c r="F142" s="57" t="s">
        <v>2633</v>
      </c>
      <c r="G142" s="55" t="s">
        <v>72</v>
      </c>
      <c r="H142" s="58">
        <v>4</v>
      </c>
      <c r="I142" s="59"/>
      <c r="J142" s="60">
        <f t="shared" si="5"/>
        <v>0</v>
      </c>
      <c r="K142" s="58"/>
      <c r="L142" s="58">
        <f t="shared" si="6"/>
        <v>0</v>
      </c>
      <c r="M142" s="58"/>
      <c r="N142" s="58">
        <f t="shared" si="7"/>
        <v>0</v>
      </c>
      <c r="O142" s="60">
        <v>21</v>
      </c>
      <c r="P142" s="60">
        <f t="shared" si="8"/>
        <v>0</v>
      </c>
      <c r="Q142" s="60">
        <f t="shared" si="9"/>
        <v>0</v>
      </c>
      <c r="R142" s="15"/>
      <c r="S142" s="15"/>
      <c r="T142" s="15"/>
    </row>
    <row r="143" spans="1:20" ht="11.25" outlineLevel="3" x14ac:dyDescent="0.2">
      <c r="A143" s="52"/>
      <c r="B143" s="53"/>
      <c r="C143" s="54">
        <v>34</v>
      </c>
      <c r="D143" s="55" t="s">
        <v>2536</v>
      </c>
      <c r="E143" s="56" t="s">
        <v>2634</v>
      </c>
      <c r="F143" s="57" t="s">
        <v>2635</v>
      </c>
      <c r="G143" s="55" t="s">
        <v>72</v>
      </c>
      <c r="H143" s="58">
        <v>12</v>
      </c>
      <c r="I143" s="59"/>
      <c r="J143" s="60">
        <f t="shared" si="5"/>
        <v>0</v>
      </c>
      <c r="K143" s="58"/>
      <c r="L143" s="58">
        <f t="shared" si="6"/>
        <v>0</v>
      </c>
      <c r="M143" s="58"/>
      <c r="N143" s="58">
        <f t="shared" si="7"/>
        <v>0</v>
      </c>
      <c r="O143" s="60">
        <v>21</v>
      </c>
      <c r="P143" s="60">
        <f t="shared" si="8"/>
        <v>0</v>
      </c>
      <c r="Q143" s="60">
        <f t="shared" si="9"/>
        <v>0</v>
      </c>
      <c r="R143" s="15"/>
      <c r="S143" s="15"/>
      <c r="T143" s="15"/>
    </row>
    <row r="144" spans="1:20" ht="33.75" outlineLevel="3" x14ac:dyDescent="0.2">
      <c r="A144" s="52"/>
      <c r="B144" s="53"/>
      <c r="C144" s="54">
        <v>35</v>
      </c>
      <c r="D144" s="55" t="s">
        <v>2536</v>
      </c>
      <c r="E144" s="56" t="s">
        <v>2636</v>
      </c>
      <c r="F144" s="57" t="s">
        <v>2637</v>
      </c>
      <c r="G144" s="55" t="s">
        <v>72</v>
      </c>
      <c r="H144" s="58">
        <v>1</v>
      </c>
      <c r="I144" s="59"/>
      <c r="J144" s="60">
        <f t="shared" si="5"/>
        <v>0</v>
      </c>
      <c r="K144" s="58"/>
      <c r="L144" s="58">
        <f t="shared" si="6"/>
        <v>0</v>
      </c>
      <c r="M144" s="58"/>
      <c r="N144" s="58">
        <f t="shared" si="7"/>
        <v>0</v>
      </c>
      <c r="O144" s="60">
        <v>21</v>
      </c>
      <c r="P144" s="60">
        <f t="shared" si="8"/>
        <v>0</v>
      </c>
      <c r="Q144" s="60">
        <f t="shared" si="9"/>
        <v>0</v>
      </c>
      <c r="R144" s="15"/>
      <c r="S144" s="15"/>
      <c r="T144" s="15"/>
    </row>
    <row r="145" spans="1:20" ht="11.25" outlineLevel="3" x14ac:dyDescent="0.2">
      <c r="A145" s="52"/>
      <c r="B145" s="53"/>
      <c r="C145" s="54">
        <v>101</v>
      </c>
      <c r="D145" s="55" t="s">
        <v>25</v>
      </c>
      <c r="E145" s="56" t="s">
        <v>2638</v>
      </c>
      <c r="F145" s="57" t="s">
        <v>2639</v>
      </c>
      <c r="G145" s="55" t="s">
        <v>72</v>
      </c>
      <c r="H145" s="58">
        <v>2</v>
      </c>
      <c r="I145" s="59"/>
      <c r="J145" s="60">
        <f t="shared" si="5"/>
        <v>0</v>
      </c>
      <c r="K145" s="58">
        <v>1.48E-3</v>
      </c>
      <c r="L145" s="58">
        <f t="shared" si="6"/>
        <v>2.96E-3</v>
      </c>
      <c r="M145" s="58"/>
      <c r="N145" s="58">
        <f t="shared" si="7"/>
        <v>0</v>
      </c>
      <c r="O145" s="60">
        <v>21</v>
      </c>
      <c r="P145" s="60">
        <f t="shared" si="8"/>
        <v>0</v>
      </c>
      <c r="Q145" s="60">
        <f t="shared" si="9"/>
        <v>0</v>
      </c>
      <c r="R145" s="15"/>
      <c r="S145" s="15"/>
      <c r="T145" s="15"/>
    </row>
    <row r="146" spans="1:20" ht="22.5" outlineLevel="3" x14ac:dyDescent="0.2">
      <c r="A146" s="52"/>
      <c r="B146" s="53"/>
      <c r="C146" s="54">
        <v>102</v>
      </c>
      <c r="D146" s="55" t="s">
        <v>2536</v>
      </c>
      <c r="E146" s="56" t="s">
        <v>2640</v>
      </c>
      <c r="F146" s="57" t="s">
        <v>2641</v>
      </c>
      <c r="G146" s="55" t="s">
        <v>72</v>
      </c>
      <c r="H146" s="58">
        <v>1</v>
      </c>
      <c r="I146" s="59"/>
      <c r="J146" s="60">
        <f t="shared" si="5"/>
        <v>0</v>
      </c>
      <c r="K146" s="58"/>
      <c r="L146" s="58">
        <f t="shared" si="6"/>
        <v>0</v>
      </c>
      <c r="M146" s="58"/>
      <c r="N146" s="58">
        <f t="shared" si="7"/>
        <v>0</v>
      </c>
      <c r="O146" s="60">
        <v>21</v>
      </c>
      <c r="P146" s="60">
        <f t="shared" si="8"/>
        <v>0</v>
      </c>
      <c r="Q146" s="60">
        <f t="shared" si="9"/>
        <v>0</v>
      </c>
      <c r="R146" s="15"/>
      <c r="S146" s="15"/>
      <c r="T146" s="15"/>
    </row>
    <row r="147" spans="1:20" outlineLevel="3" x14ac:dyDescent="0.15">
      <c r="B147" s="10"/>
      <c r="C147" s="10"/>
      <c r="D147" s="10"/>
      <c r="E147" s="10"/>
      <c r="F147" s="10"/>
      <c r="G147" s="10"/>
      <c r="H147" s="10"/>
      <c r="I147" s="15"/>
      <c r="J147" s="15"/>
      <c r="K147" s="10"/>
      <c r="L147" s="10"/>
      <c r="M147" s="10"/>
      <c r="N147" s="10"/>
      <c r="O147" s="10"/>
      <c r="P147" s="15"/>
      <c r="Q147" s="15"/>
    </row>
    <row r="148" spans="1:20" ht="11.25" outlineLevel="2" x14ac:dyDescent="0.2">
      <c r="A148" s="42" t="s">
        <v>2642</v>
      </c>
      <c r="B148" s="43">
        <v>3</v>
      </c>
      <c r="C148" s="44"/>
      <c r="D148" s="45" t="s">
        <v>23</v>
      </c>
      <c r="E148" s="45"/>
      <c r="F148" s="46" t="s">
        <v>2643</v>
      </c>
      <c r="G148" s="45"/>
      <c r="H148" s="47"/>
      <c r="I148" s="48"/>
      <c r="J148" s="49">
        <f>SUBTOTAL(9,J149:J211)</f>
        <v>0</v>
      </c>
      <c r="K148" s="47"/>
      <c r="L148" s="50">
        <f>SUBTOTAL(9,L149:L211)</f>
        <v>2.0338800000000004</v>
      </c>
      <c r="M148" s="47"/>
      <c r="N148" s="50">
        <f>SUBTOTAL(9,N149:N211)</f>
        <v>0</v>
      </c>
      <c r="O148" s="51"/>
      <c r="P148" s="49">
        <f>SUBTOTAL(9,P149:P211)</f>
        <v>0</v>
      </c>
      <c r="Q148" s="49">
        <f>SUBTOTAL(9,Q149:Q211)</f>
        <v>0</v>
      </c>
      <c r="R148" s="10"/>
      <c r="S148" s="15"/>
      <c r="T148" s="15"/>
    </row>
    <row r="149" spans="1:20" ht="11.25" outlineLevel="3" x14ac:dyDescent="0.2">
      <c r="A149" s="52"/>
      <c r="B149" s="53"/>
      <c r="C149" s="54">
        <v>36</v>
      </c>
      <c r="D149" s="55" t="s">
        <v>25</v>
      </c>
      <c r="E149" s="56" t="s">
        <v>2644</v>
      </c>
      <c r="F149" s="57" t="s">
        <v>2645</v>
      </c>
      <c r="G149" s="55" t="s">
        <v>172</v>
      </c>
      <c r="H149" s="58">
        <v>6</v>
      </c>
      <c r="I149" s="59"/>
      <c r="J149" s="60">
        <f>H149*I149</f>
        <v>0</v>
      </c>
      <c r="K149" s="58">
        <v>3.0899999999999999E-3</v>
      </c>
      <c r="L149" s="58">
        <f>H149*K149</f>
        <v>1.8540000000000001E-2</v>
      </c>
      <c r="M149" s="58"/>
      <c r="N149" s="58">
        <f>H149*M149</f>
        <v>0</v>
      </c>
      <c r="O149" s="60">
        <v>21</v>
      </c>
      <c r="P149" s="60">
        <f>J149*(O149/100)</f>
        <v>0</v>
      </c>
      <c r="Q149" s="60">
        <f>J149+P149</f>
        <v>0</v>
      </c>
      <c r="R149" s="15"/>
      <c r="S149" s="15"/>
      <c r="T149" s="15"/>
    </row>
    <row r="150" spans="1:20" ht="11.25" outlineLevel="3" x14ac:dyDescent="0.2">
      <c r="A150" s="52"/>
      <c r="B150" s="53"/>
      <c r="C150" s="54">
        <v>37</v>
      </c>
      <c r="D150" s="55" t="s">
        <v>25</v>
      </c>
      <c r="E150" s="56" t="s">
        <v>2646</v>
      </c>
      <c r="F150" s="57" t="s">
        <v>2647</v>
      </c>
      <c r="G150" s="55" t="s">
        <v>172</v>
      </c>
      <c r="H150" s="58">
        <v>10</v>
      </c>
      <c r="I150" s="59"/>
      <c r="J150" s="60">
        <f>H150*I150</f>
        <v>0</v>
      </c>
      <c r="K150" s="58">
        <v>4.5100000000000001E-3</v>
      </c>
      <c r="L150" s="58">
        <f>H150*K150</f>
        <v>4.5100000000000001E-2</v>
      </c>
      <c r="M150" s="58"/>
      <c r="N150" s="58">
        <f>H150*M150</f>
        <v>0</v>
      </c>
      <c r="O150" s="60">
        <v>21</v>
      </c>
      <c r="P150" s="60">
        <f>J150*(O150/100)</f>
        <v>0</v>
      </c>
      <c r="Q150" s="60">
        <f>J150+P150</f>
        <v>0</v>
      </c>
      <c r="R150" s="15"/>
      <c r="S150" s="15"/>
      <c r="T150" s="15"/>
    </row>
    <row r="151" spans="1:20" ht="11.25" outlineLevel="3" x14ac:dyDescent="0.2">
      <c r="A151" s="52"/>
      <c r="B151" s="53"/>
      <c r="C151" s="54">
        <v>38</v>
      </c>
      <c r="D151" s="55" t="s">
        <v>25</v>
      </c>
      <c r="E151" s="56" t="s">
        <v>2648</v>
      </c>
      <c r="F151" s="57" t="s">
        <v>2649</v>
      </c>
      <c r="G151" s="55" t="s">
        <v>172</v>
      </c>
      <c r="H151" s="58">
        <v>32</v>
      </c>
      <c r="I151" s="59"/>
      <c r="J151" s="60">
        <f>H151*I151</f>
        <v>0</v>
      </c>
      <c r="K151" s="58">
        <v>5.1799999999999997E-3</v>
      </c>
      <c r="L151" s="58">
        <f>H151*K151</f>
        <v>0.16575999999999999</v>
      </c>
      <c r="M151" s="58"/>
      <c r="N151" s="58">
        <f>H151*M151</f>
        <v>0</v>
      </c>
      <c r="O151" s="60">
        <v>21</v>
      </c>
      <c r="P151" s="60">
        <f>J151*(O151/100)</f>
        <v>0</v>
      </c>
      <c r="Q151" s="60">
        <f>J151+P151</f>
        <v>0</v>
      </c>
      <c r="R151" s="15"/>
      <c r="S151" s="15"/>
      <c r="T151" s="15"/>
    </row>
    <row r="152" spans="1:20" ht="11.25" outlineLevel="3" x14ac:dyDescent="0.2">
      <c r="A152" s="52"/>
      <c r="B152" s="53"/>
      <c r="C152" s="54">
        <v>39</v>
      </c>
      <c r="D152" s="55" t="s">
        <v>25</v>
      </c>
      <c r="E152" s="56" t="s">
        <v>2650</v>
      </c>
      <c r="F152" s="57" t="s">
        <v>2651</v>
      </c>
      <c r="G152" s="55" t="s">
        <v>72</v>
      </c>
      <c r="H152" s="58">
        <v>2</v>
      </c>
      <c r="I152" s="59"/>
      <c r="J152" s="60">
        <f>H152*I152</f>
        <v>0</v>
      </c>
      <c r="K152" s="58">
        <v>9.8999999999999999E-4</v>
      </c>
      <c r="L152" s="58">
        <f>H152*K152</f>
        <v>1.98E-3</v>
      </c>
      <c r="M152" s="58"/>
      <c r="N152" s="58">
        <f>H152*M152</f>
        <v>0</v>
      </c>
      <c r="O152" s="60">
        <v>21</v>
      </c>
      <c r="P152" s="60">
        <f>J152*(O152/100)</f>
        <v>0</v>
      </c>
      <c r="Q152" s="60">
        <f>J152+P152</f>
        <v>0</v>
      </c>
      <c r="R152" s="15"/>
      <c r="S152" s="15"/>
      <c r="T152" s="15"/>
    </row>
    <row r="153" spans="1:20" ht="11.25" outlineLevel="3" x14ac:dyDescent="0.2">
      <c r="A153" s="52"/>
      <c r="B153" s="53"/>
      <c r="C153" s="54">
        <v>40</v>
      </c>
      <c r="D153" s="55" t="s">
        <v>25</v>
      </c>
      <c r="E153" s="56" t="s">
        <v>2652</v>
      </c>
      <c r="F153" s="57" t="s">
        <v>2653</v>
      </c>
      <c r="G153" s="55" t="s">
        <v>172</v>
      </c>
      <c r="H153" s="58">
        <v>206</v>
      </c>
      <c r="I153" s="59"/>
      <c r="J153" s="60">
        <f>H153*I153</f>
        <v>0</v>
      </c>
      <c r="K153" s="58">
        <v>9.7999999999999997E-4</v>
      </c>
      <c r="L153" s="58">
        <f>H153*K153</f>
        <v>0.20188</v>
      </c>
      <c r="M153" s="58"/>
      <c r="N153" s="58">
        <f>H153*M153</f>
        <v>0</v>
      </c>
      <c r="O153" s="60">
        <v>21</v>
      </c>
      <c r="P153" s="60">
        <f>J153*(O153/100)</f>
        <v>0</v>
      </c>
      <c r="Q153" s="60">
        <f>J153+P153</f>
        <v>0</v>
      </c>
      <c r="R153" s="15"/>
      <c r="S153" s="15"/>
      <c r="T153" s="15"/>
    </row>
    <row r="154" spans="1:20" ht="9.75" outlineLevel="4" x14ac:dyDescent="0.2">
      <c r="A154" s="61"/>
      <c r="B154" s="62"/>
      <c r="C154" s="62"/>
      <c r="D154" s="63"/>
      <c r="E154" s="64" t="s">
        <v>29</v>
      </c>
      <c r="F154" s="65" t="s">
        <v>2654</v>
      </c>
      <c r="G154" s="63"/>
      <c r="H154" s="66">
        <v>66</v>
      </c>
      <c r="I154" s="67"/>
      <c r="J154" s="68"/>
      <c r="K154" s="66"/>
      <c r="L154" s="66"/>
      <c r="M154" s="66"/>
      <c r="N154" s="66"/>
      <c r="O154" s="68"/>
      <c r="P154" s="68"/>
      <c r="Q154" s="68"/>
      <c r="R154" s="10"/>
      <c r="S154" s="15"/>
    </row>
    <row r="155" spans="1:20" ht="9.75" outlineLevel="4" x14ac:dyDescent="0.2">
      <c r="A155" s="61"/>
      <c r="B155" s="62"/>
      <c r="C155" s="62"/>
      <c r="D155" s="63"/>
      <c r="E155" s="64"/>
      <c r="F155" s="65" t="s">
        <v>2655</v>
      </c>
      <c r="G155" s="63"/>
      <c r="H155" s="66">
        <v>90</v>
      </c>
      <c r="I155" s="67"/>
      <c r="J155" s="68"/>
      <c r="K155" s="66"/>
      <c r="L155" s="66"/>
      <c r="M155" s="66"/>
      <c r="N155" s="66"/>
      <c r="O155" s="68"/>
      <c r="P155" s="68"/>
      <c r="Q155" s="68"/>
      <c r="R155" s="10"/>
      <c r="S155" s="15"/>
    </row>
    <row r="156" spans="1:20" ht="9.75" outlineLevel="4" x14ac:dyDescent="0.2">
      <c r="A156" s="61"/>
      <c r="B156" s="62"/>
      <c r="C156" s="62"/>
      <c r="D156" s="63"/>
      <c r="E156" s="64"/>
      <c r="F156" s="65" t="s">
        <v>2656</v>
      </c>
      <c r="G156" s="63"/>
      <c r="H156" s="66">
        <v>50</v>
      </c>
      <c r="I156" s="67"/>
      <c r="J156" s="68"/>
      <c r="K156" s="66"/>
      <c r="L156" s="66"/>
      <c r="M156" s="66"/>
      <c r="N156" s="66"/>
      <c r="O156" s="68"/>
      <c r="P156" s="68"/>
      <c r="Q156" s="68"/>
      <c r="R156" s="10"/>
      <c r="S156" s="15"/>
    </row>
    <row r="157" spans="1:20" ht="7.5" customHeight="1" outlineLevel="4" x14ac:dyDescent="0.15">
      <c r="A157" s="15"/>
      <c r="B157" s="69"/>
      <c r="C157" s="70"/>
      <c r="D157" s="71"/>
      <c r="E157" s="72"/>
      <c r="F157" s="73"/>
      <c r="G157" s="71"/>
      <c r="H157" s="74"/>
      <c r="I157" s="75"/>
      <c r="J157" s="76"/>
      <c r="K157" s="77"/>
      <c r="L157" s="77"/>
      <c r="M157" s="77"/>
      <c r="N157" s="77"/>
      <c r="O157" s="76"/>
      <c r="P157" s="76"/>
      <c r="Q157" s="76"/>
      <c r="R157" s="10"/>
      <c r="S157" s="15"/>
    </row>
    <row r="158" spans="1:20" ht="11.25" outlineLevel="3" x14ac:dyDescent="0.2">
      <c r="A158" s="52"/>
      <c r="B158" s="53"/>
      <c r="C158" s="54">
        <v>41</v>
      </c>
      <c r="D158" s="55" t="s">
        <v>25</v>
      </c>
      <c r="E158" s="56" t="s">
        <v>2657</v>
      </c>
      <c r="F158" s="57" t="s">
        <v>2658</v>
      </c>
      <c r="G158" s="55" t="s">
        <v>172</v>
      </c>
      <c r="H158" s="58">
        <v>236</v>
      </c>
      <c r="I158" s="59"/>
      <c r="J158" s="60">
        <f>H158*I158</f>
        <v>0</v>
      </c>
      <c r="K158" s="58">
        <v>1.2600000000000001E-3</v>
      </c>
      <c r="L158" s="58">
        <f>H158*K158</f>
        <v>0.29736000000000001</v>
      </c>
      <c r="M158" s="58"/>
      <c r="N158" s="58">
        <f>H158*M158</f>
        <v>0</v>
      </c>
      <c r="O158" s="60">
        <v>21</v>
      </c>
      <c r="P158" s="60">
        <f>J158*(O158/100)</f>
        <v>0</v>
      </c>
      <c r="Q158" s="60">
        <f>J158+P158</f>
        <v>0</v>
      </c>
      <c r="R158" s="15"/>
      <c r="S158" s="15"/>
      <c r="T158" s="15"/>
    </row>
    <row r="159" spans="1:20" ht="9.75" outlineLevel="4" x14ac:dyDescent="0.2">
      <c r="A159" s="61"/>
      <c r="B159" s="62"/>
      <c r="C159" s="62"/>
      <c r="D159" s="63"/>
      <c r="E159" s="64" t="s">
        <v>29</v>
      </c>
      <c r="F159" s="65" t="s">
        <v>2659</v>
      </c>
      <c r="G159" s="63"/>
      <c r="H159" s="66">
        <v>54</v>
      </c>
      <c r="I159" s="67"/>
      <c r="J159" s="68"/>
      <c r="K159" s="66"/>
      <c r="L159" s="66"/>
      <c r="M159" s="66"/>
      <c r="N159" s="66"/>
      <c r="O159" s="68"/>
      <c r="P159" s="68"/>
      <c r="Q159" s="68"/>
      <c r="R159" s="10"/>
      <c r="S159" s="15"/>
    </row>
    <row r="160" spans="1:20" ht="9.75" outlineLevel="4" x14ac:dyDescent="0.2">
      <c r="A160" s="61"/>
      <c r="B160" s="62"/>
      <c r="C160" s="62"/>
      <c r="D160" s="63"/>
      <c r="E160" s="64"/>
      <c r="F160" s="65" t="s">
        <v>2660</v>
      </c>
      <c r="G160" s="63"/>
      <c r="H160" s="66">
        <v>130</v>
      </c>
      <c r="I160" s="67"/>
      <c r="J160" s="68"/>
      <c r="K160" s="66"/>
      <c r="L160" s="66"/>
      <c r="M160" s="66"/>
      <c r="N160" s="66"/>
      <c r="O160" s="68"/>
      <c r="P160" s="68"/>
      <c r="Q160" s="68"/>
      <c r="R160" s="10"/>
      <c r="S160" s="15"/>
    </row>
    <row r="161" spans="1:20" ht="9.75" outlineLevel="4" x14ac:dyDescent="0.2">
      <c r="A161" s="61"/>
      <c r="B161" s="62"/>
      <c r="C161" s="62"/>
      <c r="D161" s="63"/>
      <c r="E161" s="64"/>
      <c r="F161" s="65" t="s">
        <v>2661</v>
      </c>
      <c r="G161" s="63"/>
      <c r="H161" s="66">
        <v>52</v>
      </c>
      <c r="I161" s="67"/>
      <c r="J161" s="68"/>
      <c r="K161" s="66"/>
      <c r="L161" s="66"/>
      <c r="M161" s="66"/>
      <c r="N161" s="66"/>
      <c r="O161" s="68"/>
      <c r="P161" s="68"/>
      <c r="Q161" s="68"/>
      <c r="R161" s="10"/>
      <c r="S161" s="15"/>
    </row>
    <row r="162" spans="1:20" ht="7.5" customHeight="1" outlineLevel="4" x14ac:dyDescent="0.15">
      <c r="A162" s="15"/>
      <c r="B162" s="69"/>
      <c r="C162" s="70"/>
      <c r="D162" s="71"/>
      <c r="E162" s="72"/>
      <c r="F162" s="73"/>
      <c r="G162" s="71"/>
      <c r="H162" s="74"/>
      <c r="I162" s="75"/>
      <c r="J162" s="76"/>
      <c r="K162" s="77"/>
      <c r="L162" s="77"/>
      <c r="M162" s="77"/>
      <c r="N162" s="77"/>
      <c r="O162" s="76"/>
      <c r="P162" s="76"/>
      <c r="Q162" s="76"/>
      <c r="R162" s="10"/>
      <c r="S162" s="15"/>
    </row>
    <row r="163" spans="1:20" ht="11.25" outlineLevel="3" x14ac:dyDescent="0.2">
      <c r="A163" s="52"/>
      <c r="B163" s="53"/>
      <c r="C163" s="54">
        <v>42</v>
      </c>
      <c r="D163" s="55" t="s">
        <v>25</v>
      </c>
      <c r="E163" s="56" t="s">
        <v>2662</v>
      </c>
      <c r="F163" s="57" t="s">
        <v>2663</v>
      </c>
      <c r="G163" s="55" t="s">
        <v>172</v>
      </c>
      <c r="H163" s="58">
        <v>186</v>
      </c>
      <c r="I163" s="59"/>
      <c r="J163" s="60">
        <f>H163*I163</f>
        <v>0</v>
      </c>
      <c r="K163" s="58">
        <v>1.5299999999999999E-3</v>
      </c>
      <c r="L163" s="58">
        <f>H163*K163</f>
        <v>0.28458</v>
      </c>
      <c r="M163" s="58"/>
      <c r="N163" s="58">
        <f>H163*M163</f>
        <v>0</v>
      </c>
      <c r="O163" s="60">
        <v>21</v>
      </c>
      <c r="P163" s="60">
        <f>J163*(O163/100)</f>
        <v>0</v>
      </c>
      <c r="Q163" s="60">
        <f>J163+P163</f>
        <v>0</v>
      </c>
      <c r="R163" s="15"/>
      <c r="S163" s="15"/>
      <c r="T163" s="15"/>
    </row>
    <row r="164" spans="1:20" ht="9.75" outlineLevel="4" x14ac:dyDescent="0.2">
      <c r="A164" s="61"/>
      <c r="B164" s="62"/>
      <c r="C164" s="62"/>
      <c r="D164" s="63"/>
      <c r="E164" s="64" t="s">
        <v>29</v>
      </c>
      <c r="F164" s="65" t="s">
        <v>2664</v>
      </c>
      <c r="G164" s="63"/>
      <c r="H164" s="66">
        <v>8</v>
      </c>
      <c r="I164" s="67"/>
      <c r="J164" s="68"/>
      <c r="K164" s="66"/>
      <c r="L164" s="66"/>
      <c r="M164" s="66"/>
      <c r="N164" s="66"/>
      <c r="O164" s="68"/>
      <c r="P164" s="68"/>
      <c r="Q164" s="68"/>
      <c r="R164" s="10"/>
      <c r="S164" s="15"/>
    </row>
    <row r="165" spans="1:20" ht="9.75" outlineLevel="4" x14ac:dyDescent="0.2">
      <c r="A165" s="61"/>
      <c r="B165" s="62"/>
      <c r="C165" s="62"/>
      <c r="D165" s="63"/>
      <c r="E165" s="64"/>
      <c r="F165" s="65" t="s">
        <v>2665</v>
      </c>
      <c r="G165" s="63"/>
      <c r="H165" s="66">
        <v>126</v>
      </c>
      <c r="I165" s="67"/>
      <c r="J165" s="68"/>
      <c r="K165" s="66"/>
      <c r="L165" s="66"/>
      <c r="M165" s="66"/>
      <c r="N165" s="66"/>
      <c r="O165" s="68"/>
      <c r="P165" s="68"/>
      <c r="Q165" s="68"/>
      <c r="R165" s="10"/>
      <c r="S165" s="15"/>
    </row>
    <row r="166" spans="1:20" ht="9.75" outlineLevel="4" x14ac:dyDescent="0.2">
      <c r="A166" s="61"/>
      <c r="B166" s="62"/>
      <c r="C166" s="62"/>
      <c r="D166" s="63"/>
      <c r="E166" s="64"/>
      <c r="F166" s="65" t="s">
        <v>2666</v>
      </c>
      <c r="G166" s="63"/>
      <c r="H166" s="66">
        <v>52</v>
      </c>
      <c r="I166" s="67"/>
      <c r="J166" s="68"/>
      <c r="K166" s="66"/>
      <c r="L166" s="66"/>
      <c r="M166" s="66"/>
      <c r="N166" s="66"/>
      <c r="O166" s="68"/>
      <c r="P166" s="68"/>
      <c r="Q166" s="68"/>
      <c r="R166" s="10"/>
      <c r="S166" s="15"/>
    </row>
    <row r="167" spans="1:20" ht="7.5" customHeight="1" outlineLevel="4" x14ac:dyDescent="0.15">
      <c r="A167" s="15"/>
      <c r="B167" s="69"/>
      <c r="C167" s="70"/>
      <c r="D167" s="71"/>
      <c r="E167" s="72"/>
      <c r="F167" s="73"/>
      <c r="G167" s="71"/>
      <c r="H167" s="74"/>
      <c r="I167" s="75"/>
      <c r="J167" s="76"/>
      <c r="K167" s="77"/>
      <c r="L167" s="77"/>
      <c r="M167" s="77"/>
      <c r="N167" s="77"/>
      <c r="O167" s="76"/>
      <c r="P167" s="76"/>
      <c r="Q167" s="76"/>
      <c r="R167" s="10"/>
      <c r="S167" s="15"/>
    </row>
    <row r="168" spans="1:20" ht="11.25" outlineLevel="3" x14ac:dyDescent="0.2">
      <c r="A168" s="52"/>
      <c r="B168" s="53"/>
      <c r="C168" s="54">
        <v>43</v>
      </c>
      <c r="D168" s="55" t="s">
        <v>25</v>
      </c>
      <c r="E168" s="56" t="s">
        <v>2667</v>
      </c>
      <c r="F168" s="57" t="s">
        <v>2668</v>
      </c>
      <c r="G168" s="55" t="s">
        <v>172</v>
      </c>
      <c r="H168" s="58">
        <v>122</v>
      </c>
      <c r="I168" s="59"/>
      <c r="J168" s="60">
        <f>H168*I168</f>
        <v>0</v>
      </c>
      <c r="K168" s="58">
        <v>2.8400000000000001E-3</v>
      </c>
      <c r="L168" s="58">
        <f>H168*K168</f>
        <v>0.34648000000000001</v>
      </c>
      <c r="M168" s="58"/>
      <c r="N168" s="58">
        <f>H168*M168</f>
        <v>0</v>
      </c>
      <c r="O168" s="60">
        <v>21</v>
      </c>
      <c r="P168" s="60">
        <f>J168*(O168/100)</f>
        <v>0</v>
      </c>
      <c r="Q168" s="60">
        <f>J168+P168</f>
        <v>0</v>
      </c>
      <c r="R168" s="15"/>
      <c r="S168" s="15"/>
      <c r="T168" s="15"/>
    </row>
    <row r="169" spans="1:20" ht="9.75" outlineLevel="4" x14ac:dyDescent="0.2">
      <c r="A169" s="61"/>
      <c r="B169" s="62"/>
      <c r="C169" s="62"/>
      <c r="D169" s="63"/>
      <c r="E169" s="64" t="s">
        <v>29</v>
      </c>
      <c r="F169" s="65" t="s">
        <v>2669</v>
      </c>
      <c r="G169" s="63"/>
      <c r="H169" s="66">
        <v>54</v>
      </c>
      <c r="I169" s="67"/>
      <c r="J169" s="68"/>
      <c r="K169" s="66"/>
      <c r="L169" s="66"/>
      <c r="M169" s="66"/>
      <c r="N169" s="66"/>
      <c r="O169" s="68"/>
      <c r="P169" s="68"/>
      <c r="Q169" s="68"/>
      <c r="R169" s="10"/>
      <c r="S169" s="15"/>
    </row>
    <row r="170" spans="1:20" ht="9.75" outlineLevel="4" x14ac:dyDescent="0.2">
      <c r="A170" s="61"/>
      <c r="B170" s="62"/>
      <c r="C170" s="62"/>
      <c r="D170" s="63"/>
      <c r="E170" s="64"/>
      <c r="F170" s="65" t="s">
        <v>2670</v>
      </c>
      <c r="G170" s="63"/>
      <c r="H170" s="66">
        <v>68</v>
      </c>
      <c r="I170" s="67"/>
      <c r="J170" s="68"/>
      <c r="K170" s="66"/>
      <c r="L170" s="66"/>
      <c r="M170" s="66"/>
      <c r="N170" s="66"/>
      <c r="O170" s="68"/>
      <c r="P170" s="68"/>
      <c r="Q170" s="68"/>
      <c r="R170" s="10"/>
      <c r="S170" s="15"/>
    </row>
    <row r="171" spans="1:20" ht="7.5" customHeight="1" outlineLevel="4" x14ac:dyDescent="0.15">
      <c r="A171" s="15"/>
      <c r="B171" s="69"/>
      <c r="C171" s="70"/>
      <c r="D171" s="71"/>
      <c r="E171" s="72"/>
      <c r="F171" s="73"/>
      <c r="G171" s="71"/>
      <c r="H171" s="74"/>
      <c r="I171" s="75"/>
      <c r="J171" s="76"/>
      <c r="K171" s="77"/>
      <c r="L171" s="77"/>
      <c r="M171" s="77"/>
      <c r="N171" s="77"/>
      <c r="O171" s="76"/>
      <c r="P171" s="76"/>
      <c r="Q171" s="76"/>
      <c r="R171" s="10"/>
      <c r="S171" s="15"/>
    </row>
    <row r="172" spans="1:20" ht="11.25" outlineLevel="3" x14ac:dyDescent="0.2">
      <c r="A172" s="52"/>
      <c r="B172" s="53"/>
      <c r="C172" s="54">
        <v>44</v>
      </c>
      <c r="D172" s="55" t="s">
        <v>25</v>
      </c>
      <c r="E172" s="56" t="s">
        <v>2671</v>
      </c>
      <c r="F172" s="57" t="s">
        <v>2672</v>
      </c>
      <c r="G172" s="55" t="s">
        <v>172</v>
      </c>
      <c r="H172" s="58">
        <v>10</v>
      </c>
      <c r="I172" s="59"/>
      <c r="J172" s="60">
        <f>H172*I172</f>
        <v>0</v>
      </c>
      <c r="K172" s="58">
        <v>3.7299999999999998E-3</v>
      </c>
      <c r="L172" s="58">
        <f>H172*K172</f>
        <v>3.73E-2</v>
      </c>
      <c r="M172" s="58"/>
      <c r="N172" s="58">
        <f>H172*M172</f>
        <v>0</v>
      </c>
      <c r="O172" s="60">
        <v>21</v>
      </c>
      <c r="P172" s="60">
        <f>J172*(O172/100)</f>
        <v>0</v>
      </c>
      <c r="Q172" s="60">
        <f>J172+P172</f>
        <v>0</v>
      </c>
      <c r="R172" s="15"/>
      <c r="S172" s="15"/>
      <c r="T172" s="15"/>
    </row>
    <row r="173" spans="1:20" ht="22.5" outlineLevel="3" x14ac:dyDescent="0.2">
      <c r="A173" s="52"/>
      <c r="B173" s="53"/>
      <c r="C173" s="54">
        <v>45</v>
      </c>
      <c r="D173" s="55" t="s">
        <v>25</v>
      </c>
      <c r="E173" s="56" t="s">
        <v>2673</v>
      </c>
      <c r="F173" s="57" t="s">
        <v>2674</v>
      </c>
      <c r="G173" s="55" t="s">
        <v>172</v>
      </c>
      <c r="H173" s="58">
        <v>206</v>
      </c>
      <c r="I173" s="59"/>
      <c r="J173" s="60">
        <f>H173*I173</f>
        <v>0</v>
      </c>
      <c r="K173" s="58">
        <v>2.0000000000000001E-4</v>
      </c>
      <c r="L173" s="58">
        <f>H173*K173</f>
        <v>4.1200000000000001E-2</v>
      </c>
      <c r="M173" s="58"/>
      <c r="N173" s="58">
        <f>H173*M173</f>
        <v>0</v>
      </c>
      <c r="O173" s="60">
        <v>21</v>
      </c>
      <c r="P173" s="60">
        <f>J173*(O173/100)</f>
        <v>0</v>
      </c>
      <c r="Q173" s="60">
        <f>J173+P173</f>
        <v>0</v>
      </c>
      <c r="R173" s="15"/>
      <c r="S173" s="15"/>
      <c r="T173" s="15"/>
    </row>
    <row r="174" spans="1:20" ht="22.5" outlineLevel="3" x14ac:dyDescent="0.2">
      <c r="A174" s="52"/>
      <c r="B174" s="53"/>
      <c r="C174" s="54">
        <v>46</v>
      </c>
      <c r="D174" s="55" t="s">
        <v>25</v>
      </c>
      <c r="E174" s="56" t="s">
        <v>2675</v>
      </c>
      <c r="F174" s="57" t="s">
        <v>2676</v>
      </c>
      <c r="G174" s="55" t="s">
        <v>172</v>
      </c>
      <c r="H174" s="58">
        <v>554</v>
      </c>
      <c r="I174" s="59"/>
      <c r="J174" s="60">
        <f>H174*I174</f>
        <v>0</v>
      </c>
      <c r="K174" s="58">
        <v>2.4000000000000001E-4</v>
      </c>
      <c r="L174" s="58">
        <f>H174*K174</f>
        <v>0.13295999999999999</v>
      </c>
      <c r="M174" s="58"/>
      <c r="N174" s="58">
        <f>H174*M174</f>
        <v>0</v>
      </c>
      <c r="O174" s="60">
        <v>21</v>
      </c>
      <c r="P174" s="60">
        <f>J174*(O174/100)</f>
        <v>0</v>
      </c>
      <c r="Q174" s="60">
        <f>J174+P174</f>
        <v>0</v>
      </c>
      <c r="R174" s="15"/>
      <c r="S174" s="15"/>
      <c r="T174" s="15"/>
    </row>
    <row r="175" spans="1:20" ht="9.75" outlineLevel="4" x14ac:dyDescent="0.2">
      <c r="A175" s="61"/>
      <c r="B175" s="62"/>
      <c r="C175" s="62"/>
      <c r="D175" s="63"/>
      <c r="E175" s="64" t="s">
        <v>29</v>
      </c>
      <c r="F175" s="65" t="s">
        <v>2677</v>
      </c>
      <c r="G175" s="63"/>
      <c r="H175" s="66">
        <v>554</v>
      </c>
      <c r="I175" s="67"/>
      <c r="J175" s="68"/>
      <c r="K175" s="66"/>
      <c r="L175" s="66"/>
      <c r="M175" s="66"/>
      <c r="N175" s="66"/>
      <c r="O175" s="68"/>
      <c r="P175" s="68"/>
      <c r="Q175" s="68"/>
      <c r="R175" s="10"/>
      <c r="S175" s="15"/>
    </row>
    <row r="176" spans="1:20" ht="7.5" customHeight="1" outlineLevel="4" x14ac:dyDescent="0.15">
      <c r="A176" s="15"/>
      <c r="B176" s="69"/>
      <c r="C176" s="70"/>
      <c r="D176" s="71"/>
      <c r="E176" s="72"/>
      <c r="F176" s="73"/>
      <c r="G176" s="71"/>
      <c r="H176" s="74"/>
      <c r="I176" s="75"/>
      <c r="J176" s="76"/>
      <c r="K176" s="77"/>
      <c r="L176" s="77"/>
      <c r="M176" s="77"/>
      <c r="N176" s="77"/>
      <c r="O176" s="76"/>
      <c r="P176" s="76"/>
      <c r="Q176" s="76"/>
      <c r="R176" s="10"/>
      <c r="S176" s="15"/>
    </row>
    <row r="177" spans="1:20" ht="11.25" outlineLevel="3" x14ac:dyDescent="0.2">
      <c r="A177" s="52"/>
      <c r="B177" s="53"/>
      <c r="C177" s="54">
        <v>47</v>
      </c>
      <c r="D177" s="55" t="s">
        <v>25</v>
      </c>
      <c r="E177" s="56" t="s">
        <v>2678</v>
      </c>
      <c r="F177" s="57" t="s">
        <v>2679</v>
      </c>
      <c r="G177" s="55" t="s">
        <v>72</v>
      </c>
      <c r="H177" s="58">
        <v>1</v>
      </c>
      <c r="I177" s="59"/>
      <c r="J177" s="60">
        <f t="shared" ref="J177:J197" si="10">H177*I177</f>
        <v>0</v>
      </c>
      <c r="K177" s="58">
        <v>1.166E-2</v>
      </c>
      <c r="L177" s="58">
        <f t="shared" ref="L177:L197" si="11">H177*K177</f>
        <v>1.166E-2</v>
      </c>
      <c r="M177" s="58"/>
      <c r="N177" s="58">
        <f t="shared" ref="N177:N197" si="12">H177*M177</f>
        <v>0</v>
      </c>
      <c r="O177" s="60">
        <v>21</v>
      </c>
      <c r="P177" s="60">
        <f t="shared" ref="P177:P197" si="13">J177*(O177/100)</f>
        <v>0</v>
      </c>
      <c r="Q177" s="60">
        <f t="shared" ref="Q177:Q197" si="14">J177+P177</f>
        <v>0</v>
      </c>
      <c r="R177" s="15"/>
      <c r="S177" s="15"/>
      <c r="T177" s="15"/>
    </row>
    <row r="178" spans="1:20" ht="11.25" outlineLevel="3" x14ac:dyDescent="0.2">
      <c r="A178" s="52"/>
      <c r="B178" s="53"/>
      <c r="C178" s="54">
        <v>48</v>
      </c>
      <c r="D178" s="55" t="s">
        <v>25</v>
      </c>
      <c r="E178" s="56" t="s">
        <v>2680</v>
      </c>
      <c r="F178" s="57" t="s">
        <v>2681</v>
      </c>
      <c r="G178" s="55" t="s">
        <v>72</v>
      </c>
      <c r="H178" s="58">
        <v>90</v>
      </c>
      <c r="I178" s="59"/>
      <c r="J178" s="60">
        <f t="shared" si="10"/>
        <v>0</v>
      </c>
      <c r="K178" s="58">
        <v>1.7000000000000001E-4</v>
      </c>
      <c r="L178" s="58">
        <f t="shared" si="11"/>
        <v>1.5300000000000001E-2</v>
      </c>
      <c r="M178" s="58"/>
      <c r="N178" s="58">
        <f t="shared" si="12"/>
        <v>0</v>
      </c>
      <c r="O178" s="60">
        <v>21</v>
      </c>
      <c r="P178" s="60">
        <f t="shared" si="13"/>
        <v>0</v>
      </c>
      <c r="Q178" s="60">
        <f t="shared" si="14"/>
        <v>0</v>
      </c>
      <c r="R178" s="15"/>
      <c r="S178" s="15"/>
      <c r="T178" s="15"/>
    </row>
    <row r="179" spans="1:20" ht="11.25" outlineLevel="3" x14ac:dyDescent="0.2">
      <c r="A179" s="52"/>
      <c r="B179" s="53"/>
      <c r="C179" s="54">
        <v>49</v>
      </c>
      <c r="D179" s="55" t="s">
        <v>25</v>
      </c>
      <c r="E179" s="56" t="s">
        <v>2682</v>
      </c>
      <c r="F179" s="57" t="s">
        <v>2683</v>
      </c>
      <c r="G179" s="55" t="s">
        <v>72</v>
      </c>
      <c r="H179" s="58">
        <v>10</v>
      </c>
      <c r="I179" s="59"/>
      <c r="J179" s="60">
        <f t="shared" si="10"/>
        <v>0</v>
      </c>
      <c r="K179" s="58">
        <v>2.0000000000000001E-4</v>
      </c>
      <c r="L179" s="58">
        <f t="shared" si="11"/>
        <v>2E-3</v>
      </c>
      <c r="M179" s="58"/>
      <c r="N179" s="58">
        <f t="shared" si="12"/>
        <v>0</v>
      </c>
      <c r="O179" s="60">
        <v>21</v>
      </c>
      <c r="P179" s="60">
        <f t="shared" si="13"/>
        <v>0</v>
      </c>
      <c r="Q179" s="60">
        <f t="shared" si="14"/>
        <v>0</v>
      </c>
      <c r="R179" s="15"/>
      <c r="S179" s="15"/>
      <c r="T179" s="15"/>
    </row>
    <row r="180" spans="1:20" ht="11.25" outlineLevel="3" x14ac:dyDescent="0.2">
      <c r="A180" s="52"/>
      <c r="B180" s="53"/>
      <c r="C180" s="54">
        <v>50</v>
      </c>
      <c r="D180" s="55" t="s">
        <v>25</v>
      </c>
      <c r="E180" s="56" t="s">
        <v>2684</v>
      </c>
      <c r="F180" s="57" t="s">
        <v>2685</v>
      </c>
      <c r="G180" s="55" t="s">
        <v>72</v>
      </c>
      <c r="H180" s="58">
        <v>2</v>
      </c>
      <c r="I180" s="59"/>
      <c r="J180" s="60">
        <f t="shared" si="10"/>
        <v>0</v>
      </c>
      <c r="K180" s="58">
        <v>3.6000000000000002E-4</v>
      </c>
      <c r="L180" s="58">
        <f t="shared" si="11"/>
        <v>7.2000000000000005E-4</v>
      </c>
      <c r="M180" s="58"/>
      <c r="N180" s="58">
        <f t="shared" si="12"/>
        <v>0</v>
      </c>
      <c r="O180" s="60">
        <v>21</v>
      </c>
      <c r="P180" s="60">
        <f t="shared" si="13"/>
        <v>0</v>
      </c>
      <c r="Q180" s="60">
        <f t="shared" si="14"/>
        <v>0</v>
      </c>
      <c r="R180" s="15"/>
      <c r="S180" s="15"/>
      <c r="T180" s="15"/>
    </row>
    <row r="181" spans="1:20" ht="11.25" outlineLevel="3" x14ac:dyDescent="0.2">
      <c r="A181" s="52"/>
      <c r="B181" s="53"/>
      <c r="C181" s="54">
        <v>51</v>
      </c>
      <c r="D181" s="55" t="s">
        <v>25</v>
      </c>
      <c r="E181" s="56" t="s">
        <v>2686</v>
      </c>
      <c r="F181" s="57" t="s">
        <v>2687</v>
      </c>
      <c r="G181" s="55" t="s">
        <v>72</v>
      </c>
      <c r="H181" s="58">
        <v>2</v>
      </c>
      <c r="I181" s="59"/>
      <c r="J181" s="60">
        <f t="shared" si="10"/>
        <v>0</v>
      </c>
      <c r="K181" s="58">
        <v>5.5999999999999995E-4</v>
      </c>
      <c r="L181" s="58">
        <f t="shared" si="11"/>
        <v>1.1199999999999999E-3</v>
      </c>
      <c r="M181" s="58"/>
      <c r="N181" s="58">
        <f t="shared" si="12"/>
        <v>0</v>
      </c>
      <c r="O181" s="60">
        <v>21</v>
      </c>
      <c r="P181" s="60">
        <f t="shared" si="13"/>
        <v>0</v>
      </c>
      <c r="Q181" s="60">
        <f t="shared" si="14"/>
        <v>0</v>
      </c>
      <c r="R181" s="15"/>
      <c r="S181" s="15"/>
      <c r="T181" s="15"/>
    </row>
    <row r="182" spans="1:20" ht="11.25" outlineLevel="3" x14ac:dyDescent="0.2">
      <c r="A182" s="52"/>
      <c r="B182" s="53"/>
      <c r="C182" s="54">
        <v>52</v>
      </c>
      <c r="D182" s="55" t="s">
        <v>25</v>
      </c>
      <c r="E182" s="56" t="s">
        <v>2688</v>
      </c>
      <c r="F182" s="57" t="s">
        <v>2689</v>
      </c>
      <c r="G182" s="55" t="s">
        <v>72</v>
      </c>
      <c r="H182" s="58">
        <v>2</v>
      </c>
      <c r="I182" s="59"/>
      <c r="J182" s="60">
        <f t="shared" si="10"/>
        <v>0</v>
      </c>
      <c r="K182" s="58">
        <v>9.1E-4</v>
      </c>
      <c r="L182" s="58">
        <f t="shared" si="11"/>
        <v>1.82E-3</v>
      </c>
      <c r="M182" s="58"/>
      <c r="N182" s="58">
        <f t="shared" si="12"/>
        <v>0</v>
      </c>
      <c r="O182" s="60">
        <v>21</v>
      </c>
      <c r="P182" s="60">
        <f t="shared" si="13"/>
        <v>0</v>
      </c>
      <c r="Q182" s="60">
        <f t="shared" si="14"/>
        <v>0</v>
      </c>
      <c r="R182" s="15"/>
      <c r="S182" s="15"/>
      <c r="T182" s="15"/>
    </row>
    <row r="183" spans="1:20" ht="11.25" outlineLevel="3" x14ac:dyDescent="0.2">
      <c r="A183" s="52"/>
      <c r="B183" s="53"/>
      <c r="C183" s="54">
        <v>53</v>
      </c>
      <c r="D183" s="55" t="s">
        <v>25</v>
      </c>
      <c r="E183" s="56" t="s">
        <v>2690</v>
      </c>
      <c r="F183" s="57" t="s">
        <v>2691</v>
      </c>
      <c r="G183" s="55" t="s">
        <v>72</v>
      </c>
      <c r="H183" s="58">
        <v>2</v>
      </c>
      <c r="I183" s="59"/>
      <c r="J183" s="60">
        <f t="shared" si="10"/>
        <v>0</v>
      </c>
      <c r="K183" s="58">
        <v>1.0399999999999999E-3</v>
      </c>
      <c r="L183" s="58">
        <f t="shared" si="11"/>
        <v>2.0799999999999998E-3</v>
      </c>
      <c r="M183" s="58"/>
      <c r="N183" s="58">
        <f t="shared" si="12"/>
        <v>0</v>
      </c>
      <c r="O183" s="60">
        <v>21</v>
      </c>
      <c r="P183" s="60">
        <f t="shared" si="13"/>
        <v>0</v>
      </c>
      <c r="Q183" s="60">
        <f t="shared" si="14"/>
        <v>0</v>
      </c>
      <c r="R183" s="15"/>
      <c r="S183" s="15"/>
      <c r="T183" s="15"/>
    </row>
    <row r="184" spans="1:20" ht="11.25" outlineLevel="3" x14ac:dyDescent="0.2">
      <c r="A184" s="52"/>
      <c r="B184" s="53"/>
      <c r="C184" s="54">
        <v>54</v>
      </c>
      <c r="D184" s="55" t="s">
        <v>25</v>
      </c>
      <c r="E184" s="56" t="s">
        <v>2692</v>
      </c>
      <c r="F184" s="57" t="s">
        <v>2693</v>
      </c>
      <c r="G184" s="55" t="s">
        <v>72</v>
      </c>
      <c r="H184" s="58">
        <v>24</v>
      </c>
      <c r="I184" s="59"/>
      <c r="J184" s="60">
        <f t="shared" si="10"/>
        <v>0</v>
      </c>
      <c r="K184" s="58">
        <v>5.0000000000000001E-4</v>
      </c>
      <c r="L184" s="58">
        <f t="shared" si="11"/>
        <v>1.2E-2</v>
      </c>
      <c r="M184" s="58"/>
      <c r="N184" s="58">
        <f t="shared" si="12"/>
        <v>0</v>
      </c>
      <c r="O184" s="60">
        <v>21</v>
      </c>
      <c r="P184" s="60">
        <f t="shared" si="13"/>
        <v>0</v>
      </c>
      <c r="Q184" s="60">
        <f t="shared" si="14"/>
        <v>0</v>
      </c>
      <c r="R184" s="15"/>
      <c r="S184" s="15"/>
      <c r="T184" s="15"/>
    </row>
    <row r="185" spans="1:20" ht="11.25" outlineLevel="3" x14ac:dyDescent="0.2">
      <c r="A185" s="52"/>
      <c r="B185" s="53"/>
      <c r="C185" s="54">
        <v>55</v>
      </c>
      <c r="D185" s="55" t="s">
        <v>25</v>
      </c>
      <c r="E185" s="56" t="s">
        <v>2694</v>
      </c>
      <c r="F185" s="57" t="s">
        <v>2695</v>
      </c>
      <c r="G185" s="55" t="s">
        <v>72</v>
      </c>
      <c r="H185" s="58">
        <v>1</v>
      </c>
      <c r="I185" s="59"/>
      <c r="J185" s="60">
        <f t="shared" si="10"/>
        <v>0</v>
      </c>
      <c r="K185" s="58">
        <v>1.6800000000000001E-3</v>
      </c>
      <c r="L185" s="58">
        <f t="shared" si="11"/>
        <v>1.6800000000000001E-3</v>
      </c>
      <c r="M185" s="58"/>
      <c r="N185" s="58">
        <f t="shared" si="12"/>
        <v>0</v>
      </c>
      <c r="O185" s="60">
        <v>21</v>
      </c>
      <c r="P185" s="60">
        <f t="shared" si="13"/>
        <v>0</v>
      </c>
      <c r="Q185" s="60">
        <f t="shared" si="14"/>
        <v>0</v>
      </c>
      <c r="R185" s="15"/>
      <c r="S185" s="15"/>
      <c r="T185" s="15"/>
    </row>
    <row r="186" spans="1:20" ht="11.25" outlineLevel="3" x14ac:dyDescent="0.2">
      <c r="A186" s="52"/>
      <c r="B186" s="53"/>
      <c r="C186" s="54">
        <v>56</v>
      </c>
      <c r="D186" s="55" t="s">
        <v>25</v>
      </c>
      <c r="E186" s="56" t="s">
        <v>2696</v>
      </c>
      <c r="F186" s="57" t="s">
        <v>2697</v>
      </c>
      <c r="G186" s="55" t="s">
        <v>72</v>
      </c>
      <c r="H186" s="58">
        <v>8</v>
      </c>
      <c r="I186" s="59"/>
      <c r="J186" s="60">
        <f t="shared" si="10"/>
        <v>0</v>
      </c>
      <c r="K186" s="58">
        <v>1.07E-3</v>
      </c>
      <c r="L186" s="58">
        <f t="shared" si="11"/>
        <v>8.5599999999999999E-3</v>
      </c>
      <c r="M186" s="58"/>
      <c r="N186" s="58">
        <f t="shared" si="12"/>
        <v>0</v>
      </c>
      <c r="O186" s="60">
        <v>21</v>
      </c>
      <c r="P186" s="60">
        <f t="shared" si="13"/>
        <v>0</v>
      </c>
      <c r="Q186" s="60">
        <f t="shared" si="14"/>
        <v>0</v>
      </c>
      <c r="R186" s="15"/>
      <c r="S186" s="15"/>
      <c r="T186" s="15"/>
    </row>
    <row r="187" spans="1:20" ht="11.25" outlineLevel="3" x14ac:dyDescent="0.2">
      <c r="A187" s="52"/>
      <c r="B187" s="53"/>
      <c r="C187" s="54">
        <v>57</v>
      </c>
      <c r="D187" s="55" t="s">
        <v>25</v>
      </c>
      <c r="E187" s="56" t="s">
        <v>2698</v>
      </c>
      <c r="F187" s="57" t="s">
        <v>2699</v>
      </c>
      <c r="G187" s="55" t="s">
        <v>72</v>
      </c>
      <c r="H187" s="58">
        <v>24</v>
      </c>
      <c r="I187" s="59"/>
      <c r="J187" s="60">
        <f t="shared" si="10"/>
        <v>0</v>
      </c>
      <c r="K187" s="58">
        <v>3.4000000000000002E-4</v>
      </c>
      <c r="L187" s="58">
        <f t="shared" si="11"/>
        <v>8.1600000000000006E-3</v>
      </c>
      <c r="M187" s="58"/>
      <c r="N187" s="58">
        <f t="shared" si="12"/>
        <v>0</v>
      </c>
      <c r="O187" s="60">
        <v>21</v>
      </c>
      <c r="P187" s="60">
        <f t="shared" si="13"/>
        <v>0</v>
      </c>
      <c r="Q187" s="60">
        <f t="shared" si="14"/>
        <v>0</v>
      </c>
      <c r="R187" s="15"/>
      <c r="S187" s="15"/>
      <c r="T187" s="15"/>
    </row>
    <row r="188" spans="1:20" ht="11.25" outlineLevel="3" x14ac:dyDescent="0.2">
      <c r="A188" s="52"/>
      <c r="B188" s="53"/>
      <c r="C188" s="54">
        <v>58</v>
      </c>
      <c r="D188" s="55" t="s">
        <v>25</v>
      </c>
      <c r="E188" s="56" t="s">
        <v>2692</v>
      </c>
      <c r="F188" s="57" t="s">
        <v>2693</v>
      </c>
      <c r="G188" s="55" t="s">
        <v>72</v>
      </c>
      <c r="H188" s="58">
        <v>1</v>
      </c>
      <c r="I188" s="59"/>
      <c r="J188" s="60">
        <f t="shared" si="10"/>
        <v>0</v>
      </c>
      <c r="K188" s="58">
        <v>5.0000000000000001E-4</v>
      </c>
      <c r="L188" s="58">
        <f t="shared" si="11"/>
        <v>5.0000000000000001E-4</v>
      </c>
      <c r="M188" s="58"/>
      <c r="N188" s="58">
        <f t="shared" si="12"/>
        <v>0</v>
      </c>
      <c r="O188" s="60">
        <v>21</v>
      </c>
      <c r="P188" s="60">
        <f t="shared" si="13"/>
        <v>0</v>
      </c>
      <c r="Q188" s="60">
        <f t="shared" si="14"/>
        <v>0</v>
      </c>
      <c r="R188" s="15"/>
      <c r="S188" s="15"/>
      <c r="T188" s="15"/>
    </row>
    <row r="189" spans="1:20" ht="11.25" outlineLevel="3" x14ac:dyDescent="0.2">
      <c r="A189" s="52"/>
      <c r="B189" s="53"/>
      <c r="C189" s="54">
        <v>59</v>
      </c>
      <c r="D189" s="55" t="s">
        <v>25</v>
      </c>
      <c r="E189" s="56" t="s">
        <v>2700</v>
      </c>
      <c r="F189" s="57" t="s">
        <v>2701</v>
      </c>
      <c r="G189" s="55" t="s">
        <v>72</v>
      </c>
      <c r="H189" s="58">
        <v>1</v>
      </c>
      <c r="I189" s="59"/>
      <c r="J189" s="60">
        <f t="shared" si="10"/>
        <v>0</v>
      </c>
      <c r="K189" s="58">
        <v>7.8200000000000006E-3</v>
      </c>
      <c r="L189" s="58">
        <f t="shared" si="11"/>
        <v>7.8200000000000006E-3</v>
      </c>
      <c r="M189" s="58"/>
      <c r="N189" s="58">
        <f t="shared" si="12"/>
        <v>0</v>
      </c>
      <c r="O189" s="60">
        <v>21</v>
      </c>
      <c r="P189" s="60">
        <f t="shared" si="13"/>
        <v>0</v>
      </c>
      <c r="Q189" s="60">
        <f t="shared" si="14"/>
        <v>0</v>
      </c>
      <c r="R189" s="15"/>
      <c r="S189" s="15"/>
      <c r="T189" s="15"/>
    </row>
    <row r="190" spans="1:20" ht="11.25" outlineLevel="3" x14ac:dyDescent="0.2">
      <c r="A190" s="52"/>
      <c r="B190" s="53"/>
      <c r="C190" s="54">
        <v>60</v>
      </c>
      <c r="D190" s="55" t="s">
        <v>25</v>
      </c>
      <c r="E190" s="56" t="s">
        <v>2702</v>
      </c>
      <c r="F190" s="57" t="s">
        <v>2703</v>
      </c>
      <c r="G190" s="55" t="s">
        <v>72</v>
      </c>
      <c r="H190" s="58">
        <v>1</v>
      </c>
      <c r="I190" s="59"/>
      <c r="J190" s="60">
        <f t="shared" si="10"/>
        <v>0</v>
      </c>
      <c r="K190" s="58">
        <v>7.7999999999999999E-4</v>
      </c>
      <c r="L190" s="58">
        <f t="shared" si="11"/>
        <v>7.7999999999999999E-4</v>
      </c>
      <c r="M190" s="58"/>
      <c r="N190" s="58">
        <f t="shared" si="12"/>
        <v>0</v>
      </c>
      <c r="O190" s="60">
        <v>21</v>
      </c>
      <c r="P190" s="60">
        <f t="shared" si="13"/>
        <v>0</v>
      </c>
      <c r="Q190" s="60">
        <f t="shared" si="14"/>
        <v>0</v>
      </c>
      <c r="R190" s="15"/>
      <c r="S190" s="15"/>
      <c r="T190" s="15"/>
    </row>
    <row r="191" spans="1:20" ht="11.25" outlineLevel="3" x14ac:dyDescent="0.2">
      <c r="A191" s="52"/>
      <c r="B191" s="53"/>
      <c r="C191" s="54">
        <v>61</v>
      </c>
      <c r="D191" s="55" t="s">
        <v>25</v>
      </c>
      <c r="E191" s="56" t="s">
        <v>2704</v>
      </c>
      <c r="F191" s="57" t="s">
        <v>2705</v>
      </c>
      <c r="G191" s="55" t="s">
        <v>72</v>
      </c>
      <c r="H191" s="58">
        <v>1</v>
      </c>
      <c r="I191" s="59"/>
      <c r="J191" s="60">
        <f t="shared" si="10"/>
        <v>0</v>
      </c>
      <c r="K191" s="58">
        <v>1.08E-3</v>
      </c>
      <c r="L191" s="58">
        <f t="shared" si="11"/>
        <v>1.08E-3</v>
      </c>
      <c r="M191" s="58"/>
      <c r="N191" s="58">
        <f t="shared" si="12"/>
        <v>0</v>
      </c>
      <c r="O191" s="60">
        <v>21</v>
      </c>
      <c r="P191" s="60">
        <f t="shared" si="13"/>
        <v>0</v>
      </c>
      <c r="Q191" s="60">
        <f t="shared" si="14"/>
        <v>0</v>
      </c>
      <c r="R191" s="15"/>
      <c r="S191" s="15"/>
      <c r="T191" s="15"/>
    </row>
    <row r="192" spans="1:20" ht="11.25" outlineLevel="3" x14ac:dyDescent="0.2">
      <c r="A192" s="52"/>
      <c r="B192" s="53"/>
      <c r="C192" s="54">
        <v>62</v>
      </c>
      <c r="D192" s="55" t="s">
        <v>25</v>
      </c>
      <c r="E192" s="56" t="s">
        <v>2706</v>
      </c>
      <c r="F192" s="57" t="s">
        <v>2707</v>
      </c>
      <c r="G192" s="55" t="s">
        <v>72</v>
      </c>
      <c r="H192" s="58">
        <v>12</v>
      </c>
      <c r="I192" s="59"/>
      <c r="J192" s="60">
        <f t="shared" si="10"/>
        <v>0</v>
      </c>
      <c r="K192" s="58">
        <v>7.5000000000000002E-4</v>
      </c>
      <c r="L192" s="58">
        <f t="shared" si="11"/>
        <v>9.0000000000000011E-3</v>
      </c>
      <c r="M192" s="58"/>
      <c r="N192" s="58">
        <f t="shared" si="12"/>
        <v>0</v>
      </c>
      <c r="O192" s="60">
        <v>21</v>
      </c>
      <c r="P192" s="60">
        <f t="shared" si="13"/>
        <v>0</v>
      </c>
      <c r="Q192" s="60">
        <f t="shared" si="14"/>
        <v>0</v>
      </c>
      <c r="R192" s="15"/>
      <c r="S192" s="15"/>
      <c r="T192" s="15"/>
    </row>
    <row r="193" spans="1:20" ht="11.25" outlineLevel="3" x14ac:dyDescent="0.2">
      <c r="A193" s="52"/>
      <c r="B193" s="53"/>
      <c r="C193" s="54">
        <v>63</v>
      </c>
      <c r="D193" s="55" t="s">
        <v>25</v>
      </c>
      <c r="E193" s="56" t="s">
        <v>2708</v>
      </c>
      <c r="F193" s="57" t="s">
        <v>2709</v>
      </c>
      <c r="G193" s="55" t="s">
        <v>72</v>
      </c>
      <c r="H193" s="58">
        <v>12</v>
      </c>
      <c r="I193" s="59"/>
      <c r="J193" s="60">
        <f t="shared" si="10"/>
        <v>0</v>
      </c>
      <c r="K193" s="58">
        <v>9.7000000000000005E-4</v>
      </c>
      <c r="L193" s="58">
        <f t="shared" si="11"/>
        <v>1.1640000000000001E-2</v>
      </c>
      <c r="M193" s="58"/>
      <c r="N193" s="58">
        <f t="shared" si="12"/>
        <v>0</v>
      </c>
      <c r="O193" s="60">
        <v>21</v>
      </c>
      <c r="P193" s="60">
        <f t="shared" si="13"/>
        <v>0</v>
      </c>
      <c r="Q193" s="60">
        <f t="shared" si="14"/>
        <v>0</v>
      </c>
      <c r="R193" s="15"/>
      <c r="S193" s="15"/>
      <c r="T193" s="15"/>
    </row>
    <row r="194" spans="1:20" ht="11.25" outlineLevel="3" x14ac:dyDescent="0.2">
      <c r="A194" s="52"/>
      <c r="B194" s="53"/>
      <c r="C194" s="54">
        <v>64</v>
      </c>
      <c r="D194" s="55" t="s">
        <v>25</v>
      </c>
      <c r="E194" s="56" t="s">
        <v>2710</v>
      </c>
      <c r="F194" s="57" t="s">
        <v>2711</v>
      </c>
      <c r="G194" s="55" t="s">
        <v>169</v>
      </c>
      <c r="H194" s="58">
        <v>2</v>
      </c>
      <c r="I194" s="59"/>
      <c r="J194" s="60">
        <f t="shared" si="10"/>
        <v>0</v>
      </c>
      <c r="K194" s="58">
        <v>3.0200000000000001E-2</v>
      </c>
      <c r="L194" s="58">
        <f t="shared" si="11"/>
        <v>6.0400000000000002E-2</v>
      </c>
      <c r="M194" s="58"/>
      <c r="N194" s="58">
        <f t="shared" si="12"/>
        <v>0</v>
      </c>
      <c r="O194" s="60">
        <v>21</v>
      </c>
      <c r="P194" s="60">
        <f t="shared" si="13"/>
        <v>0</v>
      </c>
      <c r="Q194" s="60">
        <f t="shared" si="14"/>
        <v>0</v>
      </c>
      <c r="R194" s="15"/>
      <c r="S194" s="15"/>
      <c r="T194" s="15"/>
    </row>
    <row r="195" spans="1:20" ht="11.25" outlineLevel="3" x14ac:dyDescent="0.2">
      <c r="A195" s="52"/>
      <c r="B195" s="53"/>
      <c r="C195" s="54">
        <v>65</v>
      </c>
      <c r="D195" s="55" t="s">
        <v>25</v>
      </c>
      <c r="E195" s="56" t="s">
        <v>2712</v>
      </c>
      <c r="F195" s="57" t="s">
        <v>2713</v>
      </c>
      <c r="G195" s="55" t="s">
        <v>72</v>
      </c>
      <c r="H195" s="58">
        <v>1</v>
      </c>
      <c r="I195" s="59"/>
      <c r="J195" s="60">
        <f t="shared" si="10"/>
        <v>0</v>
      </c>
      <c r="K195" s="58">
        <v>3.2699999999999999E-3</v>
      </c>
      <c r="L195" s="58">
        <f t="shared" si="11"/>
        <v>3.2699999999999999E-3</v>
      </c>
      <c r="M195" s="58"/>
      <c r="N195" s="58">
        <f t="shared" si="12"/>
        <v>0</v>
      </c>
      <c r="O195" s="60">
        <v>21</v>
      </c>
      <c r="P195" s="60">
        <f t="shared" si="13"/>
        <v>0</v>
      </c>
      <c r="Q195" s="60">
        <f t="shared" si="14"/>
        <v>0</v>
      </c>
      <c r="R195" s="15"/>
      <c r="S195" s="15"/>
      <c r="T195" s="15"/>
    </row>
    <row r="196" spans="1:20" ht="11.25" outlineLevel="3" x14ac:dyDescent="0.2">
      <c r="A196" s="52"/>
      <c r="B196" s="53"/>
      <c r="C196" s="54">
        <v>66</v>
      </c>
      <c r="D196" s="55" t="s">
        <v>25</v>
      </c>
      <c r="E196" s="56" t="s">
        <v>2714</v>
      </c>
      <c r="F196" s="57" t="s">
        <v>2715</v>
      </c>
      <c r="G196" s="55" t="s">
        <v>169</v>
      </c>
      <c r="H196" s="58">
        <v>1</v>
      </c>
      <c r="I196" s="59"/>
      <c r="J196" s="60">
        <f t="shared" si="10"/>
        <v>0</v>
      </c>
      <c r="K196" s="58">
        <v>2E-3</v>
      </c>
      <c r="L196" s="58">
        <f t="shared" si="11"/>
        <v>2E-3</v>
      </c>
      <c r="M196" s="58"/>
      <c r="N196" s="58">
        <f t="shared" si="12"/>
        <v>0</v>
      </c>
      <c r="O196" s="60">
        <v>21</v>
      </c>
      <c r="P196" s="60">
        <f t="shared" si="13"/>
        <v>0</v>
      </c>
      <c r="Q196" s="60">
        <f t="shared" si="14"/>
        <v>0</v>
      </c>
      <c r="R196" s="15"/>
      <c r="S196" s="15"/>
      <c r="T196" s="15"/>
    </row>
    <row r="197" spans="1:20" ht="11.25" outlineLevel="3" x14ac:dyDescent="0.2">
      <c r="A197" s="52"/>
      <c r="B197" s="53"/>
      <c r="C197" s="54">
        <v>67</v>
      </c>
      <c r="D197" s="55" t="s">
        <v>25</v>
      </c>
      <c r="E197" s="56" t="s">
        <v>2716</v>
      </c>
      <c r="F197" s="57" t="s">
        <v>2717</v>
      </c>
      <c r="G197" s="55" t="s">
        <v>172</v>
      </c>
      <c r="H197" s="58">
        <v>786</v>
      </c>
      <c r="I197" s="59"/>
      <c r="J197" s="60">
        <f t="shared" si="10"/>
        <v>0</v>
      </c>
      <c r="K197" s="58">
        <v>1.9000000000000001E-4</v>
      </c>
      <c r="L197" s="58">
        <f t="shared" si="11"/>
        <v>0.14934</v>
      </c>
      <c r="M197" s="58"/>
      <c r="N197" s="58">
        <f t="shared" si="12"/>
        <v>0</v>
      </c>
      <c r="O197" s="60">
        <v>21</v>
      </c>
      <c r="P197" s="60">
        <f t="shared" si="13"/>
        <v>0</v>
      </c>
      <c r="Q197" s="60">
        <f t="shared" si="14"/>
        <v>0</v>
      </c>
      <c r="R197" s="15"/>
      <c r="S197" s="15"/>
      <c r="T197" s="15"/>
    </row>
    <row r="198" spans="1:20" ht="9.75" outlineLevel="4" x14ac:dyDescent="0.2">
      <c r="A198" s="61"/>
      <c r="B198" s="62"/>
      <c r="C198" s="62"/>
      <c r="D198" s="63"/>
      <c r="E198" s="64" t="s">
        <v>29</v>
      </c>
      <c r="F198" s="65" t="s">
        <v>2718</v>
      </c>
      <c r="G198" s="63"/>
      <c r="H198" s="66">
        <v>786</v>
      </c>
      <c r="I198" s="67"/>
      <c r="J198" s="68"/>
      <c r="K198" s="66"/>
      <c r="L198" s="66"/>
      <c r="M198" s="66"/>
      <c r="N198" s="66"/>
      <c r="O198" s="68"/>
      <c r="P198" s="68"/>
      <c r="Q198" s="68"/>
      <c r="R198" s="10"/>
      <c r="S198" s="15"/>
    </row>
    <row r="199" spans="1:20" ht="7.5" customHeight="1" outlineLevel="4" x14ac:dyDescent="0.15">
      <c r="A199" s="15"/>
      <c r="B199" s="69"/>
      <c r="C199" s="70"/>
      <c r="D199" s="71"/>
      <c r="E199" s="72"/>
      <c r="F199" s="73"/>
      <c r="G199" s="71"/>
      <c r="H199" s="74"/>
      <c r="I199" s="75"/>
      <c r="J199" s="76"/>
      <c r="K199" s="77"/>
      <c r="L199" s="77"/>
      <c r="M199" s="77"/>
      <c r="N199" s="77"/>
      <c r="O199" s="76"/>
      <c r="P199" s="76"/>
      <c r="Q199" s="76"/>
      <c r="R199" s="10"/>
      <c r="S199" s="15"/>
    </row>
    <row r="200" spans="1:20" ht="11.25" outlineLevel="3" x14ac:dyDescent="0.2">
      <c r="A200" s="52"/>
      <c r="B200" s="53"/>
      <c r="C200" s="54">
        <v>68</v>
      </c>
      <c r="D200" s="55" t="s">
        <v>25</v>
      </c>
      <c r="E200" s="56" t="s">
        <v>2719</v>
      </c>
      <c r="F200" s="57" t="s">
        <v>2720</v>
      </c>
      <c r="G200" s="55" t="s">
        <v>172</v>
      </c>
      <c r="H200" s="58">
        <v>786</v>
      </c>
      <c r="I200" s="59"/>
      <c r="J200" s="60">
        <f t="shared" ref="J200:J210" si="15">H200*I200</f>
        <v>0</v>
      </c>
      <c r="K200" s="58">
        <v>1.0000000000000001E-5</v>
      </c>
      <c r="L200" s="58">
        <f t="shared" ref="L200:L210" si="16">H200*K200</f>
        <v>7.8600000000000007E-3</v>
      </c>
      <c r="M200" s="58"/>
      <c r="N200" s="58">
        <f t="shared" ref="N200:N210" si="17">H200*M200</f>
        <v>0</v>
      </c>
      <c r="O200" s="60">
        <v>21</v>
      </c>
      <c r="P200" s="60">
        <f t="shared" ref="P200:P210" si="18">J200*(O200/100)</f>
        <v>0</v>
      </c>
      <c r="Q200" s="60">
        <f t="shared" ref="Q200:Q210" si="19">J200+P200</f>
        <v>0</v>
      </c>
      <c r="R200" s="15"/>
      <c r="S200" s="15"/>
      <c r="T200" s="15"/>
    </row>
    <row r="201" spans="1:20" ht="11.25" outlineLevel="3" x14ac:dyDescent="0.2">
      <c r="A201" s="52"/>
      <c r="B201" s="53"/>
      <c r="C201" s="54">
        <v>117</v>
      </c>
      <c r="D201" s="55" t="s">
        <v>25</v>
      </c>
      <c r="E201" s="56" t="s">
        <v>2721</v>
      </c>
      <c r="F201" s="57" t="s">
        <v>2722</v>
      </c>
      <c r="G201" s="55" t="s">
        <v>72</v>
      </c>
      <c r="H201" s="58">
        <v>14</v>
      </c>
      <c r="I201" s="59"/>
      <c r="J201" s="60">
        <f t="shared" si="15"/>
        <v>0</v>
      </c>
      <c r="K201" s="58">
        <v>3.1E-4</v>
      </c>
      <c r="L201" s="58">
        <f t="shared" si="16"/>
        <v>4.3400000000000001E-3</v>
      </c>
      <c r="M201" s="58"/>
      <c r="N201" s="58">
        <f t="shared" si="17"/>
        <v>0</v>
      </c>
      <c r="O201" s="60">
        <v>21</v>
      </c>
      <c r="P201" s="60">
        <f t="shared" si="18"/>
        <v>0</v>
      </c>
      <c r="Q201" s="60">
        <f t="shared" si="19"/>
        <v>0</v>
      </c>
      <c r="R201" s="15"/>
      <c r="S201" s="15"/>
      <c r="T201" s="15"/>
    </row>
    <row r="202" spans="1:20" ht="11.25" outlineLevel="3" x14ac:dyDescent="0.2">
      <c r="A202" s="52"/>
      <c r="B202" s="53"/>
      <c r="C202" s="54">
        <v>118</v>
      </c>
      <c r="D202" s="55" t="s">
        <v>25</v>
      </c>
      <c r="E202" s="56" t="s">
        <v>2723</v>
      </c>
      <c r="F202" s="57" t="s">
        <v>2724</v>
      </c>
      <c r="G202" s="55" t="s">
        <v>72</v>
      </c>
      <c r="H202" s="58">
        <v>14</v>
      </c>
      <c r="I202" s="59"/>
      <c r="J202" s="60">
        <f t="shared" si="15"/>
        <v>0</v>
      </c>
      <c r="K202" s="58">
        <v>6.9999999999999999E-4</v>
      </c>
      <c r="L202" s="58">
        <f t="shared" si="16"/>
        <v>9.7999999999999997E-3</v>
      </c>
      <c r="M202" s="58"/>
      <c r="N202" s="58">
        <f t="shared" si="17"/>
        <v>0</v>
      </c>
      <c r="O202" s="60">
        <v>21</v>
      </c>
      <c r="P202" s="60">
        <f t="shared" si="18"/>
        <v>0</v>
      </c>
      <c r="Q202" s="60">
        <f t="shared" si="19"/>
        <v>0</v>
      </c>
      <c r="R202" s="15"/>
      <c r="S202" s="15"/>
      <c r="T202" s="15"/>
    </row>
    <row r="203" spans="1:20" ht="11.25" outlineLevel="3" x14ac:dyDescent="0.2">
      <c r="A203" s="52"/>
      <c r="B203" s="53"/>
      <c r="C203" s="54">
        <v>119</v>
      </c>
      <c r="D203" s="55" t="s">
        <v>25</v>
      </c>
      <c r="E203" s="56" t="s">
        <v>2725</v>
      </c>
      <c r="F203" s="57" t="s">
        <v>2726</v>
      </c>
      <c r="G203" s="55" t="s">
        <v>72</v>
      </c>
      <c r="H203" s="58">
        <v>14</v>
      </c>
      <c r="I203" s="59"/>
      <c r="J203" s="60">
        <f t="shared" si="15"/>
        <v>0</v>
      </c>
      <c r="K203" s="58">
        <v>1.33E-3</v>
      </c>
      <c r="L203" s="58">
        <f t="shared" si="16"/>
        <v>1.8620000000000001E-2</v>
      </c>
      <c r="M203" s="58"/>
      <c r="N203" s="58">
        <f t="shared" si="17"/>
        <v>0</v>
      </c>
      <c r="O203" s="60">
        <v>21</v>
      </c>
      <c r="P203" s="60">
        <f t="shared" si="18"/>
        <v>0</v>
      </c>
      <c r="Q203" s="60">
        <f t="shared" si="19"/>
        <v>0</v>
      </c>
      <c r="R203" s="15"/>
      <c r="S203" s="15"/>
      <c r="T203" s="15"/>
    </row>
    <row r="204" spans="1:20" ht="11.25" outlineLevel="3" x14ac:dyDescent="0.2">
      <c r="A204" s="52"/>
      <c r="B204" s="53"/>
      <c r="C204" s="54">
        <v>120</v>
      </c>
      <c r="D204" s="55" t="s">
        <v>25</v>
      </c>
      <c r="E204" s="56" t="s">
        <v>2727</v>
      </c>
      <c r="F204" s="57" t="s">
        <v>2728</v>
      </c>
      <c r="G204" s="55" t="s">
        <v>72</v>
      </c>
      <c r="H204" s="58">
        <v>1</v>
      </c>
      <c r="I204" s="59"/>
      <c r="J204" s="60">
        <f t="shared" si="15"/>
        <v>0</v>
      </c>
      <c r="K204" s="58">
        <v>1.75E-3</v>
      </c>
      <c r="L204" s="58">
        <f t="shared" si="16"/>
        <v>1.75E-3</v>
      </c>
      <c r="M204" s="58"/>
      <c r="N204" s="58">
        <f t="shared" si="17"/>
        <v>0</v>
      </c>
      <c r="O204" s="60">
        <v>21</v>
      </c>
      <c r="P204" s="60">
        <f t="shared" si="18"/>
        <v>0</v>
      </c>
      <c r="Q204" s="60">
        <f t="shared" si="19"/>
        <v>0</v>
      </c>
      <c r="R204" s="15"/>
      <c r="S204" s="15"/>
      <c r="T204" s="15"/>
    </row>
    <row r="205" spans="1:20" ht="11.25" outlineLevel="3" x14ac:dyDescent="0.2">
      <c r="A205" s="52"/>
      <c r="B205" s="53"/>
      <c r="C205" s="54">
        <v>121</v>
      </c>
      <c r="D205" s="55" t="s">
        <v>25</v>
      </c>
      <c r="E205" s="56" t="s">
        <v>2729</v>
      </c>
      <c r="F205" s="57" t="s">
        <v>2730</v>
      </c>
      <c r="G205" s="55" t="s">
        <v>72</v>
      </c>
      <c r="H205" s="58">
        <v>14</v>
      </c>
      <c r="I205" s="59"/>
      <c r="J205" s="60">
        <f t="shared" si="15"/>
        <v>0</v>
      </c>
      <c r="K205" s="58">
        <v>1.6199999999999999E-3</v>
      </c>
      <c r="L205" s="58">
        <f t="shared" si="16"/>
        <v>2.2679999999999999E-2</v>
      </c>
      <c r="M205" s="58"/>
      <c r="N205" s="58">
        <f t="shared" si="17"/>
        <v>0</v>
      </c>
      <c r="O205" s="60">
        <v>21</v>
      </c>
      <c r="P205" s="60">
        <f t="shared" si="18"/>
        <v>0</v>
      </c>
      <c r="Q205" s="60">
        <f t="shared" si="19"/>
        <v>0</v>
      </c>
      <c r="R205" s="15"/>
      <c r="S205" s="15"/>
      <c r="T205" s="15"/>
    </row>
    <row r="206" spans="1:20" ht="11.25" outlineLevel="3" x14ac:dyDescent="0.2">
      <c r="A206" s="52"/>
      <c r="B206" s="53"/>
      <c r="C206" s="54">
        <v>122</v>
      </c>
      <c r="D206" s="55" t="s">
        <v>25</v>
      </c>
      <c r="E206" s="56" t="s">
        <v>2731</v>
      </c>
      <c r="F206" s="57" t="s">
        <v>2732</v>
      </c>
      <c r="G206" s="55" t="s">
        <v>72</v>
      </c>
      <c r="H206" s="58">
        <v>14</v>
      </c>
      <c r="I206" s="59"/>
      <c r="J206" s="60">
        <f t="shared" si="15"/>
        <v>0</v>
      </c>
      <c r="K206" s="58">
        <v>6.2E-4</v>
      </c>
      <c r="L206" s="58">
        <f t="shared" si="16"/>
        <v>8.6800000000000002E-3</v>
      </c>
      <c r="M206" s="58"/>
      <c r="N206" s="58">
        <f t="shared" si="17"/>
        <v>0</v>
      </c>
      <c r="O206" s="60">
        <v>21</v>
      </c>
      <c r="P206" s="60">
        <f t="shared" si="18"/>
        <v>0</v>
      </c>
      <c r="Q206" s="60">
        <f t="shared" si="19"/>
        <v>0</v>
      </c>
      <c r="R206" s="15"/>
      <c r="S206" s="15"/>
      <c r="T206" s="15"/>
    </row>
    <row r="207" spans="1:20" ht="11.25" outlineLevel="3" x14ac:dyDescent="0.2">
      <c r="A207" s="52"/>
      <c r="B207" s="53"/>
      <c r="C207" s="54">
        <v>123</v>
      </c>
      <c r="D207" s="55" t="s">
        <v>25</v>
      </c>
      <c r="E207" s="56" t="s">
        <v>2733</v>
      </c>
      <c r="F207" s="57" t="s">
        <v>2734</v>
      </c>
      <c r="G207" s="55" t="s">
        <v>72</v>
      </c>
      <c r="H207" s="58">
        <v>12</v>
      </c>
      <c r="I207" s="59"/>
      <c r="J207" s="60">
        <f t="shared" si="15"/>
        <v>0</v>
      </c>
      <c r="K207" s="58">
        <v>7.7999999999999999E-4</v>
      </c>
      <c r="L207" s="58">
        <f t="shared" si="16"/>
        <v>9.3600000000000003E-3</v>
      </c>
      <c r="M207" s="58"/>
      <c r="N207" s="58">
        <f t="shared" si="17"/>
        <v>0</v>
      </c>
      <c r="O207" s="60">
        <v>21</v>
      </c>
      <c r="P207" s="60">
        <f t="shared" si="18"/>
        <v>0</v>
      </c>
      <c r="Q207" s="60">
        <f t="shared" si="19"/>
        <v>0</v>
      </c>
      <c r="R207" s="15"/>
      <c r="S207" s="15"/>
      <c r="T207" s="15"/>
    </row>
    <row r="208" spans="1:20" ht="11.25" outlineLevel="3" x14ac:dyDescent="0.2">
      <c r="A208" s="52"/>
      <c r="B208" s="53"/>
      <c r="C208" s="54">
        <v>124</v>
      </c>
      <c r="D208" s="55" t="s">
        <v>25</v>
      </c>
      <c r="E208" s="56" t="s">
        <v>2735</v>
      </c>
      <c r="F208" s="57" t="s">
        <v>2736</v>
      </c>
      <c r="G208" s="55" t="s">
        <v>72</v>
      </c>
      <c r="H208" s="58">
        <v>12</v>
      </c>
      <c r="I208" s="59"/>
      <c r="J208" s="60">
        <f t="shared" si="15"/>
        <v>0</v>
      </c>
      <c r="K208" s="58">
        <v>1.47E-3</v>
      </c>
      <c r="L208" s="58">
        <f t="shared" si="16"/>
        <v>1.7639999999999999E-2</v>
      </c>
      <c r="M208" s="58"/>
      <c r="N208" s="58">
        <f t="shared" si="17"/>
        <v>0</v>
      </c>
      <c r="O208" s="60">
        <v>21</v>
      </c>
      <c r="P208" s="60">
        <f t="shared" si="18"/>
        <v>0</v>
      </c>
      <c r="Q208" s="60">
        <f t="shared" si="19"/>
        <v>0</v>
      </c>
      <c r="R208" s="15"/>
      <c r="S208" s="15"/>
      <c r="T208" s="15"/>
    </row>
    <row r="209" spans="1:20" ht="11.25" outlineLevel="3" x14ac:dyDescent="0.2">
      <c r="A209" s="52"/>
      <c r="B209" s="53"/>
      <c r="C209" s="54">
        <v>125</v>
      </c>
      <c r="D209" s="55" t="s">
        <v>25</v>
      </c>
      <c r="E209" s="56" t="s">
        <v>2737</v>
      </c>
      <c r="F209" s="57" t="s">
        <v>2738</v>
      </c>
      <c r="G209" s="55" t="s">
        <v>72</v>
      </c>
      <c r="H209" s="58">
        <v>12</v>
      </c>
      <c r="I209" s="59"/>
      <c r="J209" s="60">
        <f t="shared" si="15"/>
        <v>0</v>
      </c>
      <c r="K209" s="58">
        <v>2.0300000000000001E-3</v>
      </c>
      <c r="L209" s="58">
        <f t="shared" si="16"/>
        <v>2.436E-2</v>
      </c>
      <c r="M209" s="58"/>
      <c r="N209" s="58">
        <f t="shared" si="17"/>
        <v>0</v>
      </c>
      <c r="O209" s="60">
        <v>21</v>
      </c>
      <c r="P209" s="60">
        <f t="shared" si="18"/>
        <v>0</v>
      </c>
      <c r="Q209" s="60">
        <f t="shared" si="19"/>
        <v>0</v>
      </c>
      <c r="R209" s="15"/>
      <c r="S209" s="15"/>
      <c r="T209" s="15"/>
    </row>
    <row r="210" spans="1:20" ht="11.25" outlineLevel="3" x14ac:dyDescent="0.2">
      <c r="A210" s="52"/>
      <c r="B210" s="53"/>
      <c r="C210" s="54">
        <v>126</v>
      </c>
      <c r="D210" s="55" t="s">
        <v>25</v>
      </c>
      <c r="E210" s="56" t="s">
        <v>2739</v>
      </c>
      <c r="F210" s="57" t="s">
        <v>2740</v>
      </c>
      <c r="G210" s="55" t="s">
        <v>72</v>
      </c>
      <c r="H210" s="58">
        <v>12</v>
      </c>
      <c r="I210" s="59"/>
      <c r="J210" s="60">
        <f t="shared" si="15"/>
        <v>0</v>
      </c>
      <c r="K210" s="58">
        <v>2.0600000000000002E-3</v>
      </c>
      <c r="L210" s="58">
        <f t="shared" si="16"/>
        <v>2.4720000000000002E-2</v>
      </c>
      <c r="M210" s="58"/>
      <c r="N210" s="58">
        <f t="shared" si="17"/>
        <v>0</v>
      </c>
      <c r="O210" s="60">
        <v>21</v>
      </c>
      <c r="P210" s="60">
        <f t="shared" si="18"/>
        <v>0</v>
      </c>
      <c r="Q210" s="60">
        <f t="shared" si="19"/>
        <v>0</v>
      </c>
      <c r="R210" s="15"/>
      <c r="S210" s="15"/>
      <c r="T210" s="15"/>
    </row>
    <row r="211" spans="1:20" outlineLevel="3" x14ac:dyDescent="0.15">
      <c r="B211" s="10"/>
      <c r="C211" s="10"/>
      <c r="D211" s="10"/>
      <c r="E211" s="10"/>
      <c r="F211" s="10"/>
      <c r="G211" s="10"/>
      <c r="H211" s="10"/>
      <c r="I211" s="15"/>
      <c r="J211" s="15"/>
      <c r="K211" s="10"/>
      <c r="L211" s="10"/>
      <c r="M211" s="10"/>
      <c r="N211" s="10"/>
      <c r="O211" s="10"/>
      <c r="P211" s="15"/>
      <c r="Q211" s="15"/>
    </row>
    <row r="212" spans="1:20" ht="11.25" outlineLevel="2" x14ac:dyDescent="0.2">
      <c r="A212" s="42" t="s">
        <v>2741</v>
      </c>
      <c r="B212" s="43">
        <v>3</v>
      </c>
      <c r="C212" s="44"/>
      <c r="D212" s="45" t="s">
        <v>23</v>
      </c>
      <c r="E212" s="45"/>
      <c r="F212" s="46" t="s">
        <v>2742</v>
      </c>
      <c r="G212" s="45"/>
      <c r="H212" s="47"/>
      <c r="I212" s="48"/>
      <c r="J212" s="49">
        <f>SUBTOTAL(9,J213:J236)</f>
        <v>0</v>
      </c>
      <c r="K212" s="47"/>
      <c r="L212" s="50">
        <f>SUBTOTAL(9,L213:L236)</f>
        <v>1.1101000000000001</v>
      </c>
      <c r="M212" s="47"/>
      <c r="N212" s="50">
        <f>SUBTOTAL(9,N213:N236)</f>
        <v>0</v>
      </c>
      <c r="O212" s="51"/>
      <c r="P212" s="49">
        <f>SUBTOTAL(9,P213:P236)</f>
        <v>0</v>
      </c>
      <c r="Q212" s="49">
        <f>SUBTOTAL(9,Q213:Q236)</f>
        <v>0</v>
      </c>
      <c r="R212" s="10"/>
      <c r="S212" s="15"/>
      <c r="T212" s="15"/>
    </row>
    <row r="213" spans="1:20" ht="11.25" outlineLevel="3" x14ac:dyDescent="0.2">
      <c r="A213" s="52"/>
      <c r="B213" s="53"/>
      <c r="C213" s="54">
        <v>17</v>
      </c>
      <c r="D213" s="55" t="s">
        <v>25</v>
      </c>
      <c r="E213" s="56" t="s">
        <v>2743</v>
      </c>
      <c r="F213" s="57" t="s">
        <v>2744</v>
      </c>
      <c r="G213" s="55" t="s">
        <v>169</v>
      </c>
      <c r="H213" s="58">
        <v>100</v>
      </c>
      <c r="I213" s="59"/>
      <c r="J213" s="60">
        <f>H213*I213</f>
        <v>0</v>
      </c>
      <c r="K213" s="58">
        <v>2.4000000000000001E-4</v>
      </c>
      <c r="L213" s="58">
        <f>H213*K213</f>
        <v>2.4E-2</v>
      </c>
      <c r="M213" s="58"/>
      <c r="N213" s="58">
        <f>H213*M213</f>
        <v>0</v>
      </c>
      <c r="O213" s="60">
        <v>21</v>
      </c>
      <c r="P213" s="60">
        <f>J213*(O213/100)</f>
        <v>0</v>
      </c>
      <c r="Q213" s="60">
        <f>J213+P213</f>
        <v>0</v>
      </c>
      <c r="R213" s="15"/>
      <c r="S213" s="15"/>
      <c r="T213" s="15"/>
    </row>
    <row r="214" spans="1:20" ht="9.75" outlineLevel="4" x14ac:dyDescent="0.2">
      <c r="A214" s="61"/>
      <c r="B214" s="62"/>
      <c r="C214" s="62"/>
      <c r="D214" s="63"/>
      <c r="E214" s="64" t="s">
        <v>29</v>
      </c>
      <c r="F214" s="65" t="s">
        <v>2745</v>
      </c>
      <c r="G214" s="63"/>
      <c r="H214" s="66">
        <v>100</v>
      </c>
      <c r="I214" s="67"/>
      <c r="J214" s="68"/>
      <c r="K214" s="66"/>
      <c r="L214" s="66"/>
      <c r="M214" s="66"/>
      <c r="N214" s="66"/>
      <c r="O214" s="68"/>
      <c r="P214" s="68"/>
      <c r="Q214" s="68"/>
      <c r="R214" s="10"/>
      <c r="S214" s="15"/>
    </row>
    <row r="215" spans="1:20" ht="7.5" customHeight="1" outlineLevel="4" x14ac:dyDescent="0.15">
      <c r="A215" s="15"/>
      <c r="B215" s="69"/>
      <c r="C215" s="70"/>
      <c r="D215" s="71"/>
      <c r="E215" s="72"/>
      <c r="F215" s="73"/>
      <c r="G215" s="71"/>
      <c r="H215" s="74"/>
      <c r="I215" s="75"/>
      <c r="J215" s="76"/>
      <c r="K215" s="77"/>
      <c r="L215" s="77"/>
      <c r="M215" s="77"/>
      <c r="N215" s="77"/>
      <c r="O215" s="76"/>
      <c r="P215" s="76"/>
      <c r="Q215" s="76"/>
      <c r="R215" s="10"/>
      <c r="S215" s="15"/>
    </row>
    <row r="216" spans="1:20" ht="11.25" outlineLevel="3" x14ac:dyDescent="0.2">
      <c r="A216" s="52"/>
      <c r="B216" s="53"/>
      <c r="C216" s="54">
        <v>32</v>
      </c>
      <c r="D216" s="55" t="s">
        <v>25</v>
      </c>
      <c r="E216" s="56" t="s">
        <v>2746</v>
      </c>
      <c r="F216" s="57" t="s">
        <v>2747</v>
      </c>
      <c r="G216" s="55" t="s">
        <v>72</v>
      </c>
      <c r="H216" s="58">
        <v>32</v>
      </c>
      <c r="I216" s="59"/>
      <c r="J216" s="60">
        <f>H216*I216</f>
        <v>0</v>
      </c>
      <c r="K216" s="58">
        <v>3.1E-4</v>
      </c>
      <c r="L216" s="58">
        <f>H216*K216</f>
        <v>9.92E-3</v>
      </c>
      <c r="M216" s="58"/>
      <c r="N216" s="58">
        <f>H216*M216</f>
        <v>0</v>
      </c>
      <c r="O216" s="60">
        <v>21</v>
      </c>
      <c r="P216" s="60">
        <f>J216*(O216/100)</f>
        <v>0</v>
      </c>
      <c r="Q216" s="60">
        <f>J216+P216</f>
        <v>0</v>
      </c>
      <c r="R216" s="15"/>
      <c r="S216" s="15"/>
      <c r="T216" s="15"/>
    </row>
    <row r="217" spans="1:20" ht="9.75" outlineLevel="4" x14ac:dyDescent="0.2">
      <c r="A217" s="61"/>
      <c r="B217" s="62"/>
      <c r="C217" s="62"/>
      <c r="D217" s="63"/>
      <c r="E217" s="64" t="s">
        <v>29</v>
      </c>
      <c r="F217" s="65" t="s">
        <v>2748</v>
      </c>
      <c r="G217" s="63"/>
      <c r="H217" s="66">
        <v>26</v>
      </c>
      <c r="I217" s="67"/>
      <c r="J217" s="68"/>
      <c r="K217" s="66"/>
      <c r="L217" s="66"/>
      <c r="M217" s="66"/>
      <c r="N217" s="66"/>
      <c r="O217" s="68"/>
      <c r="P217" s="68"/>
      <c r="Q217" s="68"/>
      <c r="R217" s="10"/>
      <c r="S217" s="15"/>
    </row>
    <row r="218" spans="1:20" ht="7.5" customHeight="1" outlineLevel="4" x14ac:dyDescent="0.15">
      <c r="A218" s="15"/>
      <c r="B218" s="69"/>
      <c r="C218" s="70"/>
      <c r="D218" s="71"/>
      <c r="E218" s="72"/>
      <c r="F218" s="73"/>
      <c r="G218" s="71"/>
      <c r="H218" s="74"/>
      <c r="I218" s="75"/>
      <c r="J218" s="76"/>
      <c r="K218" s="77"/>
      <c r="L218" s="77"/>
      <c r="M218" s="77"/>
      <c r="N218" s="77"/>
      <c r="O218" s="76"/>
      <c r="P218" s="76"/>
      <c r="Q218" s="76"/>
      <c r="R218" s="10"/>
      <c r="S218" s="15"/>
    </row>
    <row r="219" spans="1:20" ht="11.25" outlineLevel="3" x14ac:dyDescent="0.2">
      <c r="A219" s="52"/>
      <c r="B219" s="53"/>
      <c r="C219" s="54">
        <v>76</v>
      </c>
      <c r="D219" s="55" t="s">
        <v>25</v>
      </c>
      <c r="E219" s="56" t="s">
        <v>2749</v>
      </c>
      <c r="F219" s="57" t="s">
        <v>2750</v>
      </c>
      <c r="G219" s="55" t="s">
        <v>169</v>
      </c>
      <c r="H219" s="58">
        <v>15</v>
      </c>
      <c r="I219" s="59"/>
      <c r="J219" s="60">
        <f>H219*I219</f>
        <v>0</v>
      </c>
      <c r="K219" s="58">
        <v>1.4970000000000001E-2</v>
      </c>
      <c r="L219" s="58">
        <f>H219*K219</f>
        <v>0.22455</v>
      </c>
      <c r="M219" s="58"/>
      <c r="N219" s="58">
        <f>H219*M219</f>
        <v>0</v>
      </c>
      <c r="O219" s="60">
        <v>21</v>
      </c>
      <c r="P219" s="60">
        <f>J219*(O219/100)</f>
        <v>0</v>
      </c>
      <c r="Q219" s="60">
        <f>J219+P219</f>
        <v>0</v>
      </c>
      <c r="R219" s="15"/>
      <c r="S219" s="15"/>
      <c r="T219" s="15"/>
    </row>
    <row r="220" spans="1:20" ht="11.25" outlineLevel="3" x14ac:dyDescent="0.2">
      <c r="A220" s="52"/>
      <c r="B220" s="53"/>
      <c r="C220" s="54">
        <v>77</v>
      </c>
      <c r="D220" s="55" t="s">
        <v>25</v>
      </c>
      <c r="E220" s="56" t="s">
        <v>2751</v>
      </c>
      <c r="F220" s="57" t="s">
        <v>2752</v>
      </c>
      <c r="G220" s="55" t="s">
        <v>169</v>
      </c>
      <c r="H220" s="58">
        <v>30</v>
      </c>
      <c r="I220" s="59"/>
      <c r="J220" s="60">
        <f>H220*I220</f>
        <v>0</v>
      </c>
      <c r="K220" s="58">
        <v>1.8400000000000001E-3</v>
      </c>
      <c r="L220" s="58">
        <f>H220*K220</f>
        <v>5.5199999999999999E-2</v>
      </c>
      <c r="M220" s="58"/>
      <c r="N220" s="58">
        <f>H220*M220</f>
        <v>0</v>
      </c>
      <c r="O220" s="60">
        <v>21</v>
      </c>
      <c r="P220" s="60">
        <f>J220*(O220/100)</f>
        <v>0</v>
      </c>
      <c r="Q220" s="60">
        <f>J220+P220</f>
        <v>0</v>
      </c>
      <c r="R220" s="15"/>
      <c r="S220" s="15"/>
      <c r="T220" s="15"/>
    </row>
    <row r="221" spans="1:20" ht="9.75" outlineLevel="4" x14ac:dyDescent="0.2">
      <c r="A221" s="61"/>
      <c r="B221" s="62"/>
      <c r="C221" s="62"/>
      <c r="D221" s="63"/>
      <c r="E221" s="64" t="s">
        <v>29</v>
      </c>
      <c r="F221" s="65" t="s">
        <v>2753</v>
      </c>
      <c r="G221" s="63"/>
      <c r="H221" s="66">
        <v>30</v>
      </c>
      <c r="I221" s="67"/>
      <c r="J221" s="68"/>
      <c r="K221" s="66"/>
      <c r="L221" s="66"/>
      <c r="M221" s="66"/>
      <c r="N221" s="66"/>
      <c r="O221" s="68"/>
      <c r="P221" s="68"/>
      <c r="Q221" s="68"/>
      <c r="R221" s="10"/>
      <c r="S221" s="15"/>
    </row>
    <row r="222" spans="1:20" ht="7.5" customHeight="1" outlineLevel="4" x14ac:dyDescent="0.15">
      <c r="A222" s="15"/>
      <c r="B222" s="69"/>
      <c r="C222" s="70"/>
      <c r="D222" s="71"/>
      <c r="E222" s="72"/>
      <c r="F222" s="73"/>
      <c r="G222" s="71"/>
      <c r="H222" s="74"/>
      <c r="I222" s="75"/>
      <c r="J222" s="76"/>
      <c r="K222" s="77"/>
      <c r="L222" s="77"/>
      <c r="M222" s="77"/>
      <c r="N222" s="77"/>
      <c r="O222" s="76"/>
      <c r="P222" s="76"/>
      <c r="Q222" s="76"/>
      <c r="R222" s="10"/>
      <c r="S222" s="15"/>
    </row>
    <row r="223" spans="1:20" ht="11.25" outlineLevel="3" x14ac:dyDescent="0.2">
      <c r="A223" s="52"/>
      <c r="B223" s="53"/>
      <c r="C223" s="54">
        <v>78</v>
      </c>
      <c r="D223" s="55" t="s">
        <v>25</v>
      </c>
      <c r="E223" s="56" t="s">
        <v>2754</v>
      </c>
      <c r="F223" s="57" t="s">
        <v>2755</v>
      </c>
      <c r="G223" s="55" t="s">
        <v>169</v>
      </c>
      <c r="H223" s="58">
        <v>1</v>
      </c>
      <c r="I223" s="59"/>
      <c r="J223" s="60">
        <f t="shared" ref="J223:J235" si="20">H223*I223</f>
        <v>0</v>
      </c>
      <c r="K223" s="58">
        <v>1.9210000000000001E-2</v>
      </c>
      <c r="L223" s="58">
        <f t="shared" ref="L223:L235" si="21">H223*K223</f>
        <v>1.9210000000000001E-2</v>
      </c>
      <c r="M223" s="58"/>
      <c r="N223" s="58">
        <f t="shared" ref="N223:N235" si="22">H223*M223</f>
        <v>0</v>
      </c>
      <c r="O223" s="60">
        <v>21</v>
      </c>
      <c r="P223" s="60">
        <f t="shared" ref="P223:P235" si="23">J223*(O223/100)</f>
        <v>0</v>
      </c>
      <c r="Q223" s="60">
        <f t="shared" ref="Q223:Q235" si="24">J223+P223</f>
        <v>0</v>
      </c>
      <c r="R223" s="15"/>
      <c r="S223" s="15"/>
      <c r="T223" s="15"/>
    </row>
    <row r="224" spans="1:20" ht="11.25" outlineLevel="3" x14ac:dyDescent="0.2">
      <c r="A224" s="52"/>
      <c r="B224" s="53"/>
      <c r="C224" s="54">
        <v>79</v>
      </c>
      <c r="D224" s="55" t="s">
        <v>25</v>
      </c>
      <c r="E224" s="56" t="s">
        <v>2756</v>
      </c>
      <c r="F224" s="57" t="s">
        <v>2757</v>
      </c>
      <c r="G224" s="55" t="s">
        <v>169</v>
      </c>
      <c r="H224" s="58">
        <v>1</v>
      </c>
      <c r="I224" s="59"/>
      <c r="J224" s="60">
        <f t="shared" si="20"/>
        <v>0</v>
      </c>
      <c r="K224" s="58">
        <v>1.8E-3</v>
      </c>
      <c r="L224" s="58">
        <f t="shared" si="21"/>
        <v>1.8E-3</v>
      </c>
      <c r="M224" s="58"/>
      <c r="N224" s="58">
        <f t="shared" si="22"/>
        <v>0</v>
      </c>
      <c r="O224" s="60">
        <v>21</v>
      </c>
      <c r="P224" s="60">
        <f t="shared" si="23"/>
        <v>0</v>
      </c>
      <c r="Q224" s="60">
        <f t="shared" si="24"/>
        <v>0</v>
      </c>
      <c r="R224" s="15"/>
      <c r="S224" s="15"/>
      <c r="T224" s="15"/>
    </row>
    <row r="225" spans="1:20" ht="11.25" outlineLevel="3" x14ac:dyDescent="0.2">
      <c r="A225" s="52"/>
      <c r="B225" s="53"/>
      <c r="C225" s="54">
        <v>80</v>
      </c>
      <c r="D225" s="55" t="s">
        <v>25</v>
      </c>
      <c r="E225" s="56" t="s">
        <v>2758</v>
      </c>
      <c r="F225" s="57" t="s">
        <v>2759</v>
      </c>
      <c r="G225" s="55" t="s">
        <v>169</v>
      </c>
      <c r="H225" s="58">
        <v>14</v>
      </c>
      <c r="I225" s="59"/>
      <c r="J225" s="60">
        <f t="shared" si="20"/>
        <v>0</v>
      </c>
      <c r="K225" s="58">
        <v>1.6969999999999999E-2</v>
      </c>
      <c r="L225" s="58">
        <f t="shared" si="21"/>
        <v>0.23757999999999999</v>
      </c>
      <c r="M225" s="58"/>
      <c r="N225" s="58">
        <f t="shared" si="22"/>
        <v>0</v>
      </c>
      <c r="O225" s="60">
        <v>21</v>
      </c>
      <c r="P225" s="60">
        <f t="shared" si="23"/>
        <v>0</v>
      </c>
      <c r="Q225" s="60">
        <f t="shared" si="24"/>
        <v>0</v>
      </c>
      <c r="R225" s="15"/>
      <c r="S225" s="15"/>
      <c r="T225" s="15"/>
    </row>
    <row r="226" spans="1:20" ht="11.25" outlineLevel="3" x14ac:dyDescent="0.2">
      <c r="A226" s="52"/>
      <c r="B226" s="53"/>
      <c r="C226" s="54">
        <v>91</v>
      </c>
      <c r="D226" s="55" t="s">
        <v>25</v>
      </c>
      <c r="E226" s="56" t="s">
        <v>2760</v>
      </c>
      <c r="F226" s="57" t="s">
        <v>2761</v>
      </c>
      <c r="G226" s="55" t="s">
        <v>169</v>
      </c>
      <c r="H226" s="58">
        <v>15</v>
      </c>
      <c r="I226" s="59"/>
      <c r="J226" s="60">
        <f t="shared" si="20"/>
        <v>0</v>
      </c>
      <c r="K226" s="58">
        <v>1.213E-2</v>
      </c>
      <c r="L226" s="58">
        <f t="shared" si="21"/>
        <v>0.18195</v>
      </c>
      <c r="M226" s="58"/>
      <c r="N226" s="58">
        <f t="shared" si="22"/>
        <v>0</v>
      </c>
      <c r="O226" s="60">
        <v>21</v>
      </c>
      <c r="P226" s="60">
        <f t="shared" si="23"/>
        <v>0</v>
      </c>
      <c r="Q226" s="60">
        <f t="shared" si="24"/>
        <v>0</v>
      </c>
      <c r="R226" s="15"/>
      <c r="S226" s="15"/>
      <c r="T226" s="15"/>
    </row>
    <row r="227" spans="1:20" ht="11.25" outlineLevel="3" x14ac:dyDescent="0.2">
      <c r="A227" s="52"/>
      <c r="B227" s="53"/>
      <c r="C227" s="54">
        <v>92</v>
      </c>
      <c r="D227" s="55" t="s">
        <v>25</v>
      </c>
      <c r="E227" s="56" t="s">
        <v>2762</v>
      </c>
      <c r="F227" s="57" t="s">
        <v>2763</v>
      </c>
      <c r="G227" s="55" t="s">
        <v>169</v>
      </c>
      <c r="H227" s="58">
        <v>2</v>
      </c>
      <c r="I227" s="59"/>
      <c r="J227" s="60">
        <f t="shared" si="20"/>
        <v>0</v>
      </c>
      <c r="K227" s="58">
        <v>9.8300000000000002E-3</v>
      </c>
      <c r="L227" s="58">
        <f t="shared" si="21"/>
        <v>1.966E-2</v>
      </c>
      <c r="M227" s="58"/>
      <c r="N227" s="58">
        <f t="shared" si="22"/>
        <v>0</v>
      </c>
      <c r="O227" s="60">
        <v>21</v>
      </c>
      <c r="P227" s="60">
        <f t="shared" si="23"/>
        <v>0</v>
      </c>
      <c r="Q227" s="60">
        <f t="shared" si="24"/>
        <v>0</v>
      </c>
      <c r="R227" s="15"/>
      <c r="S227" s="15"/>
      <c r="T227" s="15"/>
    </row>
    <row r="228" spans="1:20" ht="11.25" outlineLevel="3" x14ac:dyDescent="0.2">
      <c r="A228" s="52"/>
      <c r="B228" s="53"/>
      <c r="C228" s="54">
        <v>93</v>
      </c>
      <c r="D228" s="55" t="s">
        <v>25</v>
      </c>
      <c r="E228" s="56" t="s">
        <v>2764</v>
      </c>
      <c r="F228" s="57" t="s">
        <v>2765</v>
      </c>
      <c r="G228" s="55" t="s">
        <v>169</v>
      </c>
      <c r="H228" s="58">
        <v>2</v>
      </c>
      <c r="I228" s="59"/>
      <c r="J228" s="60">
        <f t="shared" si="20"/>
        <v>0</v>
      </c>
      <c r="K228" s="58">
        <v>1.8E-3</v>
      </c>
      <c r="L228" s="58">
        <f t="shared" si="21"/>
        <v>3.5999999999999999E-3</v>
      </c>
      <c r="M228" s="58"/>
      <c r="N228" s="58">
        <f t="shared" si="22"/>
        <v>0</v>
      </c>
      <c r="O228" s="60">
        <v>21</v>
      </c>
      <c r="P228" s="60">
        <f t="shared" si="23"/>
        <v>0</v>
      </c>
      <c r="Q228" s="60">
        <f t="shared" si="24"/>
        <v>0</v>
      </c>
      <c r="R228" s="15"/>
      <c r="S228" s="15"/>
      <c r="T228" s="15"/>
    </row>
    <row r="229" spans="1:20" ht="11.25" outlineLevel="3" x14ac:dyDescent="0.2">
      <c r="A229" s="52"/>
      <c r="B229" s="53"/>
      <c r="C229" s="54">
        <v>94</v>
      </c>
      <c r="D229" s="55" t="s">
        <v>25</v>
      </c>
      <c r="E229" s="56" t="s">
        <v>2766</v>
      </c>
      <c r="F229" s="57" t="s">
        <v>2767</v>
      </c>
      <c r="G229" s="55" t="s">
        <v>169</v>
      </c>
      <c r="H229" s="58">
        <v>3</v>
      </c>
      <c r="I229" s="59"/>
      <c r="J229" s="60">
        <f t="shared" si="20"/>
        <v>0</v>
      </c>
      <c r="K229" s="58">
        <v>1.6889999999999999E-2</v>
      </c>
      <c r="L229" s="58">
        <f t="shared" si="21"/>
        <v>5.0669999999999993E-2</v>
      </c>
      <c r="M229" s="58"/>
      <c r="N229" s="58">
        <f t="shared" si="22"/>
        <v>0</v>
      </c>
      <c r="O229" s="60">
        <v>21</v>
      </c>
      <c r="P229" s="60">
        <f t="shared" si="23"/>
        <v>0</v>
      </c>
      <c r="Q229" s="60">
        <f t="shared" si="24"/>
        <v>0</v>
      </c>
      <c r="R229" s="15"/>
      <c r="S229" s="15"/>
      <c r="T229" s="15"/>
    </row>
    <row r="230" spans="1:20" ht="11.25" outlineLevel="3" x14ac:dyDescent="0.2">
      <c r="A230" s="52"/>
      <c r="B230" s="53"/>
      <c r="C230" s="54">
        <v>95</v>
      </c>
      <c r="D230" s="55" t="s">
        <v>25</v>
      </c>
      <c r="E230" s="56" t="s">
        <v>2768</v>
      </c>
      <c r="F230" s="57" t="s">
        <v>2769</v>
      </c>
      <c r="G230" s="55" t="s">
        <v>169</v>
      </c>
      <c r="H230" s="58">
        <v>3</v>
      </c>
      <c r="I230" s="59"/>
      <c r="J230" s="60">
        <f t="shared" si="20"/>
        <v>0</v>
      </c>
      <c r="K230" s="58">
        <v>1.8400000000000001E-3</v>
      </c>
      <c r="L230" s="58">
        <f t="shared" si="21"/>
        <v>5.5200000000000006E-3</v>
      </c>
      <c r="M230" s="58"/>
      <c r="N230" s="58">
        <f t="shared" si="22"/>
        <v>0</v>
      </c>
      <c r="O230" s="60">
        <v>21</v>
      </c>
      <c r="P230" s="60">
        <f t="shared" si="23"/>
        <v>0</v>
      </c>
      <c r="Q230" s="60">
        <f t="shared" si="24"/>
        <v>0</v>
      </c>
      <c r="R230" s="15"/>
      <c r="S230" s="15"/>
      <c r="T230" s="15"/>
    </row>
    <row r="231" spans="1:20" ht="11.25" outlineLevel="3" x14ac:dyDescent="0.2">
      <c r="A231" s="52"/>
      <c r="B231" s="53"/>
      <c r="C231" s="54">
        <v>96</v>
      </c>
      <c r="D231" s="55" t="s">
        <v>25</v>
      </c>
      <c r="E231" s="56" t="s">
        <v>2770</v>
      </c>
      <c r="F231" s="57" t="s">
        <v>2771</v>
      </c>
      <c r="G231" s="55" t="s">
        <v>169</v>
      </c>
      <c r="H231" s="58">
        <v>4</v>
      </c>
      <c r="I231" s="59"/>
      <c r="J231" s="60">
        <f t="shared" si="20"/>
        <v>0</v>
      </c>
      <c r="K231" s="58">
        <v>1.4749999999999999E-2</v>
      </c>
      <c r="L231" s="58">
        <f t="shared" si="21"/>
        <v>5.8999999999999997E-2</v>
      </c>
      <c r="M231" s="58"/>
      <c r="N231" s="58">
        <f t="shared" si="22"/>
        <v>0</v>
      </c>
      <c r="O231" s="60">
        <v>21</v>
      </c>
      <c r="P231" s="60">
        <f t="shared" si="23"/>
        <v>0</v>
      </c>
      <c r="Q231" s="60">
        <f t="shared" si="24"/>
        <v>0</v>
      </c>
      <c r="R231" s="15"/>
      <c r="S231" s="15"/>
      <c r="T231" s="15"/>
    </row>
    <row r="232" spans="1:20" ht="11.25" outlineLevel="3" x14ac:dyDescent="0.2">
      <c r="A232" s="52"/>
      <c r="B232" s="53"/>
      <c r="C232" s="54">
        <v>97</v>
      </c>
      <c r="D232" s="55" t="s">
        <v>25</v>
      </c>
      <c r="E232" s="56" t="s">
        <v>2772</v>
      </c>
      <c r="F232" s="57" t="s">
        <v>2773</v>
      </c>
      <c r="G232" s="55" t="s">
        <v>169</v>
      </c>
      <c r="H232" s="58">
        <v>4</v>
      </c>
      <c r="I232" s="59"/>
      <c r="J232" s="60">
        <f t="shared" si="20"/>
        <v>0</v>
      </c>
      <c r="K232" s="58">
        <v>3.7599999999999999E-3</v>
      </c>
      <c r="L232" s="58">
        <f t="shared" si="21"/>
        <v>1.504E-2</v>
      </c>
      <c r="M232" s="58"/>
      <c r="N232" s="58">
        <f t="shared" si="22"/>
        <v>0</v>
      </c>
      <c r="O232" s="60">
        <v>21</v>
      </c>
      <c r="P232" s="60">
        <f t="shared" si="23"/>
        <v>0</v>
      </c>
      <c r="Q232" s="60">
        <f t="shared" si="24"/>
        <v>0</v>
      </c>
      <c r="R232" s="15"/>
      <c r="S232" s="15"/>
      <c r="T232" s="15"/>
    </row>
    <row r="233" spans="1:20" ht="11.25" outlineLevel="3" x14ac:dyDescent="0.2">
      <c r="A233" s="52"/>
      <c r="B233" s="53"/>
      <c r="C233" s="54">
        <v>98</v>
      </c>
      <c r="D233" s="55" t="s">
        <v>25</v>
      </c>
      <c r="E233" s="56" t="s">
        <v>2774</v>
      </c>
      <c r="F233" s="57" t="s">
        <v>2775</v>
      </c>
      <c r="G233" s="55" t="s">
        <v>169</v>
      </c>
      <c r="H233" s="58">
        <v>4</v>
      </c>
      <c r="I233" s="59"/>
      <c r="J233" s="60">
        <f t="shared" si="20"/>
        <v>0</v>
      </c>
      <c r="K233" s="58">
        <v>1.25E-3</v>
      </c>
      <c r="L233" s="58">
        <f t="shared" si="21"/>
        <v>5.0000000000000001E-3</v>
      </c>
      <c r="M233" s="58"/>
      <c r="N233" s="58">
        <f t="shared" si="22"/>
        <v>0</v>
      </c>
      <c r="O233" s="60">
        <v>21</v>
      </c>
      <c r="P233" s="60">
        <f t="shared" si="23"/>
        <v>0</v>
      </c>
      <c r="Q233" s="60">
        <f t="shared" si="24"/>
        <v>0</v>
      </c>
      <c r="R233" s="15"/>
      <c r="S233" s="15"/>
      <c r="T233" s="15"/>
    </row>
    <row r="234" spans="1:20" ht="11.25" outlineLevel="3" x14ac:dyDescent="0.2">
      <c r="A234" s="52"/>
      <c r="B234" s="53"/>
      <c r="C234" s="54">
        <v>99</v>
      </c>
      <c r="D234" s="55" t="s">
        <v>25</v>
      </c>
      <c r="E234" s="56" t="s">
        <v>2776</v>
      </c>
      <c r="F234" s="57" t="s">
        <v>2777</v>
      </c>
      <c r="G234" s="55" t="s">
        <v>169</v>
      </c>
      <c r="H234" s="58">
        <v>10</v>
      </c>
      <c r="I234" s="59"/>
      <c r="J234" s="60">
        <f t="shared" si="20"/>
        <v>0</v>
      </c>
      <c r="K234" s="58">
        <v>1.908E-2</v>
      </c>
      <c r="L234" s="58">
        <f t="shared" si="21"/>
        <v>0.1908</v>
      </c>
      <c r="M234" s="58"/>
      <c r="N234" s="58">
        <f t="shared" si="22"/>
        <v>0</v>
      </c>
      <c r="O234" s="60">
        <v>21</v>
      </c>
      <c r="P234" s="60">
        <f t="shared" si="23"/>
        <v>0</v>
      </c>
      <c r="Q234" s="60">
        <f t="shared" si="24"/>
        <v>0</v>
      </c>
      <c r="R234" s="15"/>
      <c r="S234" s="15"/>
      <c r="T234" s="15"/>
    </row>
    <row r="235" spans="1:20" ht="11.25" outlineLevel="3" x14ac:dyDescent="0.2">
      <c r="A235" s="52"/>
      <c r="B235" s="53"/>
      <c r="C235" s="54">
        <v>100</v>
      </c>
      <c r="D235" s="55" t="s">
        <v>342</v>
      </c>
      <c r="E235" s="56" t="s">
        <v>2778</v>
      </c>
      <c r="F235" s="57" t="s">
        <v>2779</v>
      </c>
      <c r="G235" s="55" t="s">
        <v>72</v>
      </c>
      <c r="H235" s="58">
        <v>6</v>
      </c>
      <c r="I235" s="59"/>
      <c r="J235" s="60">
        <f t="shared" si="20"/>
        <v>0</v>
      </c>
      <c r="K235" s="58">
        <v>1.1000000000000001E-3</v>
      </c>
      <c r="L235" s="58">
        <f t="shared" si="21"/>
        <v>6.6E-3</v>
      </c>
      <c r="M235" s="58"/>
      <c r="N235" s="58">
        <f t="shared" si="22"/>
        <v>0</v>
      </c>
      <c r="O235" s="60">
        <v>21</v>
      </c>
      <c r="P235" s="60">
        <f t="shared" si="23"/>
        <v>0</v>
      </c>
      <c r="Q235" s="60">
        <f t="shared" si="24"/>
        <v>0</v>
      </c>
      <c r="R235" s="15"/>
      <c r="S235" s="15"/>
      <c r="T235" s="15"/>
    </row>
    <row r="236" spans="1:20" outlineLevel="3" x14ac:dyDescent="0.15">
      <c r="B236" s="10"/>
      <c r="C236" s="10"/>
      <c r="D236" s="10"/>
      <c r="E236" s="10"/>
      <c r="F236" s="10"/>
      <c r="G236" s="10"/>
      <c r="H236" s="10"/>
      <c r="I236" s="15"/>
      <c r="J236" s="15"/>
      <c r="K236" s="10"/>
      <c r="L236" s="10"/>
      <c r="M236" s="10"/>
      <c r="N236" s="10"/>
      <c r="O236" s="10"/>
      <c r="P236" s="15"/>
      <c r="Q236" s="15"/>
    </row>
    <row r="237" spans="1:20" ht="11.25" outlineLevel="2" x14ac:dyDescent="0.2">
      <c r="A237" s="42" t="s">
        <v>2780</v>
      </c>
      <c r="B237" s="43">
        <v>3</v>
      </c>
      <c r="C237" s="44"/>
      <c r="D237" s="45" t="s">
        <v>23</v>
      </c>
      <c r="E237" s="45"/>
      <c r="F237" s="46" t="s">
        <v>2781</v>
      </c>
      <c r="G237" s="45"/>
      <c r="H237" s="47"/>
      <c r="I237" s="48"/>
      <c r="J237" s="49">
        <f>SUBTOTAL(9,J238:J248)</f>
        <v>0</v>
      </c>
      <c r="K237" s="47"/>
      <c r="L237" s="50">
        <f>SUBTOTAL(9,L238:L248)</f>
        <v>0.22259999999999999</v>
      </c>
      <c r="M237" s="47"/>
      <c r="N237" s="50">
        <f>SUBTOTAL(9,N238:N248)</f>
        <v>0</v>
      </c>
      <c r="O237" s="51"/>
      <c r="P237" s="49">
        <f>SUBTOTAL(9,P238:P248)</f>
        <v>0</v>
      </c>
      <c r="Q237" s="49">
        <f>SUBTOTAL(9,Q238:Q248)</f>
        <v>0</v>
      </c>
      <c r="R237" s="10"/>
      <c r="S237" s="15"/>
      <c r="T237" s="15"/>
    </row>
    <row r="238" spans="1:20" ht="11.25" outlineLevel="3" x14ac:dyDescent="0.2">
      <c r="A238" s="52"/>
      <c r="B238" s="53"/>
      <c r="C238" s="54">
        <v>81</v>
      </c>
      <c r="D238" s="55" t="s">
        <v>25</v>
      </c>
      <c r="E238" s="56" t="s">
        <v>2782</v>
      </c>
      <c r="F238" s="57" t="s">
        <v>2783</v>
      </c>
      <c r="G238" s="55" t="s">
        <v>169</v>
      </c>
      <c r="H238" s="58">
        <v>3</v>
      </c>
      <c r="I238" s="59"/>
      <c r="J238" s="60">
        <f t="shared" ref="J238:J247" si="25">H238*I238</f>
        <v>0</v>
      </c>
      <c r="K238" s="58">
        <v>3.8999999999999998E-3</v>
      </c>
      <c r="L238" s="58">
        <f t="shared" ref="L238:L247" si="26">H238*K238</f>
        <v>1.1699999999999999E-2</v>
      </c>
      <c r="M238" s="58"/>
      <c r="N238" s="58">
        <f t="shared" ref="N238:N247" si="27">H238*M238</f>
        <v>0</v>
      </c>
      <c r="O238" s="60">
        <v>21</v>
      </c>
      <c r="P238" s="60">
        <f t="shared" ref="P238:P247" si="28">J238*(O238/100)</f>
        <v>0</v>
      </c>
      <c r="Q238" s="60">
        <f t="shared" ref="Q238:Q247" si="29">J238+P238</f>
        <v>0</v>
      </c>
      <c r="R238" s="15"/>
      <c r="S238" s="15"/>
      <c r="T238" s="15"/>
    </row>
    <row r="239" spans="1:20" ht="22.5" outlineLevel="3" x14ac:dyDescent="0.2">
      <c r="A239" s="52"/>
      <c r="B239" s="53"/>
      <c r="C239" s="54">
        <v>82</v>
      </c>
      <c r="D239" s="55" t="s">
        <v>25</v>
      </c>
      <c r="E239" s="56" t="s">
        <v>2784</v>
      </c>
      <c r="F239" s="57" t="s">
        <v>2785</v>
      </c>
      <c r="G239" s="55" t="s">
        <v>169</v>
      </c>
      <c r="H239" s="58">
        <v>1</v>
      </c>
      <c r="I239" s="59"/>
      <c r="J239" s="60">
        <f t="shared" si="25"/>
        <v>0</v>
      </c>
      <c r="K239" s="58">
        <v>1.7649999999999999E-2</v>
      </c>
      <c r="L239" s="58">
        <f t="shared" si="26"/>
        <v>1.7649999999999999E-2</v>
      </c>
      <c r="M239" s="58"/>
      <c r="N239" s="58">
        <f t="shared" si="27"/>
        <v>0</v>
      </c>
      <c r="O239" s="60">
        <v>21</v>
      </c>
      <c r="P239" s="60">
        <f t="shared" si="28"/>
        <v>0</v>
      </c>
      <c r="Q239" s="60">
        <f t="shared" si="29"/>
        <v>0</v>
      </c>
      <c r="R239" s="15"/>
      <c r="S239" s="15"/>
      <c r="T239" s="15"/>
    </row>
    <row r="240" spans="1:20" ht="11.25" outlineLevel="3" x14ac:dyDescent="0.2">
      <c r="A240" s="52"/>
      <c r="B240" s="53"/>
      <c r="C240" s="54">
        <v>83</v>
      </c>
      <c r="D240" s="55" t="s">
        <v>25</v>
      </c>
      <c r="E240" s="56" t="s">
        <v>2786</v>
      </c>
      <c r="F240" s="57" t="s">
        <v>2787</v>
      </c>
      <c r="G240" s="55" t="s">
        <v>169</v>
      </c>
      <c r="H240" s="58">
        <v>13</v>
      </c>
      <c r="I240" s="59"/>
      <c r="J240" s="60">
        <f t="shared" si="25"/>
        <v>0</v>
      </c>
      <c r="K240" s="58">
        <v>9.1999999999999998E-3</v>
      </c>
      <c r="L240" s="58">
        <f t="shared" si="26"/>
        <v>0.1196</v>
      </c>
      <c r="M240" s="58"/>
      <c r="N240" s="58">
        <f t="shared" si="27"/>
        <v>0</v>
      </c>
      <c r="O240" s="60">
        <v>21</v>
      </c>
      <c r="P240" s="60">
        <f t="shared" si="28"/>
        <v>0</v>
      </c>
      <c r="Q240" s="60">
        <f t="shared" si="29"/>
        <v>0</v>
      </c>
      <c r="R240" s="15"/>
      <c r="S240" s="15"/>
      <c r="T240" s="15"/>
    </row>
    <row r="241" spans="1:20" ht="11.25" outlineLevel="3" x14ac:dyDescent="0.2">
      <c r="A241" s="52"/>
      <c r="B241" s="53"/>
      <c r="C241" s="54">
        <v>84</v>
      </c>
      <c r="D241" s="55" t="s">
        <v>25</v>
      </c>
      <c r="E241" s="56" t="s">
        <v>2788</v>
      </c>
      <c r="F241" s="57" t="s">
        <v>2789</v>
      </c>
      <c r="G241" s="55" t="s">
        <v>169</v>
      </c>
      <c r="H241" s="58">
        <v>14</v>
      </c>
      <c r="I241" s="59"/>
      <c r="J241" s="60">
        <f t="shared" si="25"/>
        <v>0</v>
      </c>
      <c r="K241" s="58">
        <v>1.4999999999999999E-4</v>
      </c>
      <c r="L241" s="58">
        <f t="shared" si="26"/>
        <v>2.0999999999999999E-3</v>
      </c>
      <c r="M241" s="58"/>
      <c r="N241" s="58">
        <f t="shared" si="27"/>
        <v>0</v>
      </c>
      <c r="O241" s="60">
        <v>21</v>
      </c>
      <c r="P241" s="60">
        <f t="shared" si="28"/>
        <v>0</v>
      </c>
      <c r="Q241" s="60">
        <f t="shared" si="29"/>
        <v>0</v>
      </c>
      <c r="R241" s="15"/>
      <c r="S241" s="15"/>
      <c r="T241" s="15"/>
    </row>
    <row r="242" spans="1:20" ht="11.25" outlineLevel="3" x14ac:dyDescent="0.2">
      <c r="A242" s="52"/>
      <c r="B242" s="53"/>
      <c r="C242" s="54">
        <v>85</v>
      </c>
      <c r="D242" s="55" t="s">
        <v>25</v>
      </c>
      <c r="E242" s="56" t="s">
        <v>2790</v>
      </c>
      <c r="F242" s="57" t="s">
        <v>2791</v>
      </c>
      <c r="G242" s="55" t="s">
        <v>169</v>
      </c>
      <c r="H242" s="58">
        <v>14</v>
      </c>
      <c r="I242" s="59"/>
      <c r="J242" s="60">
        <f t="shared" si="25"/>
        <v>0</v>
      </c>
      <c r="K242" s="58">
        <v>5.0000000000000001E-4</v>
      </c>
      <c r="L242" s="58">
        <f t="shared" si="26"/>
        <v>7.0000000000000001E-3</v>
      </c>
      <c r="M242" s="58"/>
      <c r="N242" s="58">
        <f t="shared" si="27"/>
        <v>0</v>
      </c>
      <c r="O242" s="60">
        <v>21</v>
      </c>
      <c r="P242" s="60">
        <f t="shared" si="28"/>
        <v>0</v>
      </c>
      <c r="Q242" s="60">
        <f t="shared" si="29"/>
        <v>0</v>
      </c>
      <c r="R242" s="15"/>
      <c r="S242" s="15"/>
      <c r="T242" s="15"/>
    </row>
    <row r="243" spans="1:20" ht="11.25" outlineLevel="3" x14ac:dyDescent="0.2">
      <c r="A243" s="52"/>
      <c r="B243" s="53"/>
      <c r="C243" s="54">
        <v>86</v>
      </c>
      <c r="D243" s="55" t="s">
        <v>25</v>
      </c>
      <c r="E243" s="56" t="s">
        <v>2792</v>
      </c>
      <c r="F243" s="57" t="s">
        <v>2793</v>
      </c>
      <c r="G243" s="55" t="s">
        <v>169</v>
      </c>
      <c r="H243" s="58">
        <v>2</v>
      </c>
      <c r="I243" s="59"/>
      <c r="J243" s="60">
        <f t="shared" si="25"/>
        <v>0</v>
      </c>
      <c r="K243" s="58">
        <v>1.17E-2</v>
      </c>
      <c r="L243" s="58">
        <f t="shared" si="26"/>
        <v>2.3400000000000001E-2</v>
      </c>
      <c r="M243" s="58"/>
      <c r="N243" s="58">
        <f t="shared" si="27"/>
        <v>0</v>
      </c>
      <c r="O243" s="60">
        <v>21</v>
      </c>
      <c r="P243" s="60">
        <f t="shared" si="28"/>
        <v>0</v>
      </c>
      <c r="Q243" s="60">
        <f t="shared" si="29"/>
        <v>0</v>
      </c>
      <c r="R243" s="15"/>
      <c r="S243" s="15"/>
      <c r="T243" s="15"/>
    </row>
    <row r="244" spans="1:20" ht="11.25" outlineLevel="3" x14ac:dyDescent="0.2">
      <c r="A244" s="52"/>
      <c r="B244" s="53"/>
      <c r="C244" s="54">
        <v>87</v>
      </c>
      <c r="D244" s="55" t="s">
        <v>342</v>
      </c>
      <c r="E244" s="56" t="s">
        <v>2794</v>
      </c>
      <c r="F244" s="57" t="s">
        <v>2795</v>
      </c>
      <c r="G244" s="55" t="s">
        <v>72</v>
      </c>
      <c r="H244" s="58">
        <v>14</v>
      </c>
      <c r="I244" s="59"/>
      <c r="J244" s="60">
        <f t="shared" si="25"/>
        <v>0</v>
      </c>
      <c r="K244" s="58">
        <v>2.2000000000000001E-3</v>
      </c>
      <c r="L244" s="58">
        <f t="shared" si="26"/>
        <v>3.0800000000000001E-2</v>
      </c>
      <c r="M244" s="58"/>
      <c r="N244" s="58">
        <f t="shared" si="27"/>
        <v>0</v>
      </c>
      <c r="O244" s="60">
        <v>21</v>
      </c>
      <c r="P244" s="60">
        <f t="shared" si="28"/>
        <v>0</v>
      </c>
      <c r="Q244" s="60">
        <f t="shared" si="29"/>
        <v>0</v>
      </c>
      <c r="R244" s="15"/>
      <c r="S244" s="15"/>
      <c r="T244" s="15"/>
    </row>
    <row r="245" spans="1:20" ht="11.25" outlineLevel="3" x14ac:dyDescent="0.2">
      <c r="A245" s="52"/>
      <c r="B245" s="53"/>
      <c r="C245" s="54">
        <v>88</v>
      </c>
      <c r="D245" s="55" t="s">
        <v>342</v>
      </c>
      <c r="E245" s="56" t="s">
        <v>2796</v>
      </c>
      <c r="F245" s="57" t="s">
        <v>2797</v>
      </c>
      <c r="G245" s="55" t="s">
        <v>72</v>
      </c>
      <c r="H245" s="58">
        <v>14</v>
      </c>
      <c r="I245" s="59"/>
      <c r="J245" s="60">
        <f t="shared" si="25"/>
        <v>0</v>
      </c>
      <c r="K245" s="58">
        <v>5.0000000000000001E-4</v>
      </c>
      <c r="L245" s="58">
        <f t="shared" si="26"/>
        <v>7.0000000000000001E-3</v>
      </c>
      <c r="M245" s="58"/>
      <c r="N245" s="58">
        <f t="shared" si="27"/>
        <v>0</v>
      </c>
      <c r="O245" s="60">
        <v>21</v>
      </c>
      <c r="P245" s="60">
        <f t="shared" si="28"/>
        <v>0</v>
      </c>
      <c r="Q245" s="60">
        <f t="shared" si="29"/>
        <v>0</v>
      </c>
      <c r="R245" s="15"/>
      <c r="S245" s="15"/>
      <c r="T245" s="15"/>
    </row>
    <row r="246" spans="1:20" ht="11.25" outlineLevel="3" x14ac:dyDescent="0.2">
      <c r="A246" s="52"/>
      <c r="B246" s="53"/>
      <c r="C246" s="54">
        <v>89</v>
      </c>
      <c r="D246" s="55" t="s">
        <v>342</v>
      </c>
      <c r="E246" s="56" t="s">
        <v>2798</v>
      </c>
      <c r="F246" s="57" t="s">
        <v>2799</v>
      </c>
      <c r="G246" s="55" t="s">
        <v>72</v>
      </c>
      <c r="H246" s="58">
        <v>1</v>
      </c>
      <c r="I246" s="59"/>
      <c r="J246" s="60">
        <f t="shared" si="25"/>
        <v>0</v>
      </c>
      <c r="K246" s="58">
        <v>2.3500000000000001E-3</v>
      </c>
      <c r="L246" s="58">
        <f t="shared" si="26"/>
        <v>2.3500000000000001E-3</v>
      </c>
      <c r="M246" s="58"/>
      <c r="N246" s="58">
        <f t="shared" si="27"/>
        <v>0</v>
      </c>
      <c r="O246" s="60">
        <v>21</v>
      </c>
      <c r="P246" s="60">
        <f t="shared" si="28"/>
        <v>0</v>
      </c>
      <c r="Q246" s="60">
        <f t="shared" si="29"/>
        <v>0</v>
      </c>
      <c r="R246" s="15"/>
      <c r="S246" s="15"/>
      <c r="T246" s="15"/>
    </row>
    <row r="247" spans="1:20" ht="11.25" outlineLevel="3" x14ac:dyDescent="0.2">
      <c r="A247" s="52"/>
      <c r="B247" s="53"/>
      <c r="C247" s="54">
        <v>90</v>
      </c>
      <c r="D247" s="55" t="s">
        <v>342</v>
      </c>
      <c r="E247" s="56" t="s">
        <v>2800</v>
      </c>
      <c r="F247" s="57" t="s">
        <v>2801</v>
      </c>
      <c r="G247" s="55" t="s">
        <v>72</v>
      </c>
      <c r="H247" s="58">
        <v>1</v>
      </c>
      <c r="I247" s="59"/>
      <c r="J247" s="60">
        <f t="shared" si="25"/>
        <v>0</v>
      </c>
      <c r="K247" s="58">
        <v>1E-3</v>
      </c>
      <c r="L247" s="58">
        <f t="shared" si="26"/>
        <v>1E-3</v>
      </c>
      <c r="M247" s="58"/>
      <c r="N247" s="58">
        <f t="shared" si="27"/>
        <v>0</v>
      </c>
      <c r="O247" s="60">
        <v>21</v>
      </c>
      <c r="P247" s="60">
        <f t="shared" si="28"/>
        <v>0</v>
      </c>
      <c r="Q247" s="60">
        <f t="shared" si="29"/>
        <v>0</v>
      </c>
      <c r="R247" s="15"/>
      <c r="S247" s="15"/>
      <c r="T247" s="15"/>
    </row>
    <row r="248" spans="1:20" outlineLevel="3" x14ac:dyDescent="0.15">
      <c r="B248" s="10"/>
      <c r="C248" s="10"/>
      <c r="D248" s="10"/>
      <c r="E248" s="10"/>
      <c r="F248" s="10"/>
      <c r="G248" s="10"/>
      <c r="H248" s="10"/>
      <c r="I248" s="15"/>
      <c r="J248" s="15"/>
      <c r="K248" s="10"/>
      <c r="L248" s="10"/>
      <c r="M248" s="10"/>
      <c r="N248" s="10"/>
      <c r="O248" s="10"/>
      <c r="P248" s="15"/>
      <c r="Q248" s="15"/>
    </row>
    <row r="249" spans="1:20" ht="11.25" outlineLevel="2" x14ac:dyDescent="0.2">
      <c r="A249" s="42" t="s">
        <v>2802</v>
      </c>
      <c r="B249" s="43">
        <v>3</v>
      </c>
      <c r="C249" s="44"/>
      <c r="D249" s="45" t="s">
        <v>23</v>
      </c>
      <c r="E249" s="45"/>
      <c r="F249" s="46" t="s">
        <v>2803</v>
      </c>
      <c r="G249" s="45"/>
      <c r="H249" s="47"/>
      <c r="I249" s="48"/>
      <c r="J249" s="49">
        <f>SUBTOTAL(9,J250:J262)</f>
        <v>0</v>
      </c>
      <c r="K249" s="47"/>
      <c r="L249" s="50">
        <f>SUBTOTAL(9,L250:L262)</f>
        <v>3.7890000000000007E-2</v>
      </c>
      <c r="M249" s="47"/>
      <c r="N249" s="50">
        <f>SUBTOTAL(9,N250:N262)</f>
        <v>0</v>
      </c>
      <c r="O249" s="51"/>
      <c r="P249" s="49">
        <f>SUBTOTAL(9,P250:P262)</f>
        <v>0</v>
      </c>
      <c r="Q249" s="49">
        <f>SUBTOTAL(9,Q250:Q262)</f>
        <v>0</v>
      </c>
      <c r="R249" s="10"/>
      <c r="S249" s="15"/>
      <c r="T249" s="15"/>
    </row>
    <row r="250" spans="1:20" ht="11.25" outlineLevel="3" x14ac:dyDescent="0.2">
      <c r="A250" s="52"/>
      <c r="B250" s="53"/>
      <c r="C250" s="54">
        <v>103</v>
      </c>
      <c r="D250" s="55" t="s">
        <v>25</v>
      </c>
      <c r="E250" s="56" t="s">
        <v>2804</v>
      </c>
      <c r="F250" s="57" t="s">
        <v>2805</v>
      </c>
      <c r="G250" s="55" t="s">
        <v>72</v>
      </c>
      <c r="H250" s="58">
        <v>12</v>
      </c>
      <c r="I250" s="59"/>
      <c r="J250" s="60">
        <f t="shared" ref="J250:J261" si="30">H250*I250</f>
        <v>0</v>
      </c>
      <c r="K250" s="58">
        <v>3.4000000000000002E-4</v>
      </c>
      <c r="L250" s="58">
        <f t="shared" ref="L250:L261" si="31">H250*K250</f>
        <v>4.0800000000000003E-3</v>
      </c>
      <c r="M250" s="58"/>
      <c r="N250" s="58">
        <f t="shared" ref="N250:N261" si="32">H250*M250</f>
        <v>0</v>
      </c>
      <c r="O250" s="60">
        <v>21</v>
      </c>
      <c r="P250" s="60">
        <f t="shared" ref="P250:P261" si="33">J250*(O250/100)</f>
        <v>0</v>
      </c>
      <c r="Q250" s="60">
        <f t="shared" ref="Q250:Q261" si="34">J250+P250</f>
        <v>0</v>
      </c>
      <c r="R250" s="15"/>
      <c r="S250" s="15"/>
      <c r="T250" s="15"/>
    </row>
    <row r="251" spans="1:20" ht="11.25" outlineLevel="3" x14ac:dyDescent="0.2">
      <c r="A251" s="52"/>
      <c r="B251" s="53"/>
      <c r="C251" s="54">
        <v>104</v>
      </c>
      <c r="D251" s="55" t="s">
        <v>25</v>
      </c>
      <c r="E251" s="56" t="s">
        <v>2806</v>
      </c>
      <c r="F251" s="57" t="s">
        <v>2807</v>
      </c>
      <c r="G251" s="55" t="s">
        <v>72</v>
      </c>
      <c r="H251" s="58">
        <v>12</v>
      </c>
      <c r="I251" s="59"/>
      <c r="J251" s="60">
        <f t="shared" si="30"/>
        <v>0</v>
      </c>
      <c r="K251" s="58">
        <v>2.0000000000000002E-5</v>
      </c>
      <c r="L251" s="58">
        <f t="shared" si="31"/>
        <v>2.4000000000000003E-4</v>
      </c>
      <c r="M251" s="58"/>
      <c r="N251" s="58">
        <f t="shared" si="32"/>
        <v>0</v>
      </c>
      <c r="O251" s="60">
        <v>21</v>
      </c>
      <c r="P251" s="60">
        <f t="shared" si="33"/>
        <v>0</v>
      </c>
      <c r="Q251" s="60">
        <f t="shared" si="34"/>
        <v>0</v>
      </c>
      <c r="R251" s="15"/>
      <c r="S251" s="15"/>
      <c r="T251" s="15"/>
    </row>
    <row r="252" spans="1:20" ht="11.25" outlineLevel="3" x14ac:dyDescent="0.2">
      <c r="A252" s="52"/>
      <c r="B252" s="53"/>
      <c r="C252" s="54">
        <v>105</v>
      </c>
      <c r="D252" s="55" t="s">
        <v>25</v>
      </c>
      <c r="E252" s="56" t="s">
        <v>2808</v>
      </c>
      <c r="F252" s="57" t="s">
        <v>2809</v>
      </c>
      <c r="G252" s="55" t="s">
        <v>72</v>
      </c>
      <c r="H252" s="58">
        <v>12</v>
      </c>
      <c r="I252" s="59"/>
      <c r="J252" s="60">
        <f t="shared" si="30"/>
        <v>0</v>
      </c>
      <c r="K252" s="58">
        <v>1.2999999999999999E-4</v>
      </c>
      <c r="L252" s="58">
        <f t="shared" si="31"/>
        <v>1.5599999999999998E-3</v>
      </c>
      <c r="M252" s="58"/>
      <c r="N252" s="58">
        <f t="shared" si="32"/>
        <v>0</v>
      </c>
      <c r="O252" s="60">
        <v>21</v>
      </c>
      <c r="P252" s="60">
        <f t="shared" si="33"/>
        <v>0</v>
      </c>
      <c r="Q252" s="60">
        <f t="shared" si="34"/>
        <v>0</v>
      </c>
      <c r="R252" s="15"/>
      <c r="S252" s="15"/>
      <c r="T252" s="15"/>
    </row>
    <row r="253" spans="1:20" ht="11.25" outlineLevel="3" x14ac:dyDescent="0.2">
      <c r="A253" s="52"/>
      <c r="B253" s="53"/>
      <c r="C253" s="54">
        <v>106</v>
      </c>
      <c r="D253" s="55" t="s">
        <v>25</v>
      </c>
      <c r="E253" s="56" t="s">
        <v>2810</v>
      </c>
      <c r="F253" s="57" t="s">
        <v>2811</v>
      </c>
      <c r="G253" s="55" t="s">
        <v>72</v>
      </c>
      <c r="H253" s="58">
        <v>12</v>
      </c>
      <c r="I253" s="59"/>
      <c r="J253" s="60">
        <f t="shared" si="30"/>
        <v>0</v>
      </c>
      <c r="K253" s="58">
        <v>6.0000000000000002E-5</v>
      </c>
      <c r="L253" s="58">
        <f t="shared" si="31"/>
        <v>7.2000000000000005E-4</v>
      </c>
      <c r="M253" s="58"/>
      <c r="N253" s="58">
        <f t="shared" si="32"/>
        <v>0</v>
      </c>
      <c r="O253" s="60">
        <v>21</v>
      </c>
      <c r="P253" s="60">
        <f t="shared" si="33"/>
        <v>0</v>
      </c>
      <c r="Q253" s="60">
        <f t="shared" si="34"/>
        <v>0</v>
      </c>
      <c r="R253" s="15"/>
      <c r="S253" s="15"/>
      <c r="T253" s="15"/>
    </row>
    <row r="254" spans="1:20" ht="11.25" outlineLevel="3" x14ac:dyDescent="0.2">
      <c r="A254" s="52"/>
      <c r="B254" s="53"/>
      <c r="C254" s="54">
        <v>107</v>
      </c>
      <c r="D254" s="55" t="s">
        <v>25</v>
      </c>
      <c r="E254" s="56" t="s">
        <v>2812</v>
      </c>
      <c r="F254" s="57" t="s">
        <v>2813</v>
      </c>
      <c r="G254" s="55" t="s">
        <v>72</v>
      </c>
      <c r="H254" s="58">
        <v>12</v>
      </c>
      <c r="I254" s="59"/>
      <c r="J254" s="60">
        <f t="shared" si="30"/>
        <v>0</v>
      </c>
      <c r="K254" s="58">
        <v>1.7000000000000001E-4</v>
      </c>
      <c r="L254" s="58">
        <f t="shared" si="31"/>
        <v>2.0400000000000001E-3</v>
      </c>
      <c r="M254" s="58"/>
      <c r="N254" s="58">
        <f t="shared" si="32"/>
        <v>0</v>
      </c>
      <c r="O254" s="60">
        <v>21</v>
      </c>
      <c r="P254" s="60">
        <f t="shared" si="33"/>
        <v>0</v>
      </c>
      <c r="Q254" s="60">
        <f t="shared" si="34"/>
        <v>0</v>
      </c>
      <c r="R254" s="15"/>
      <c r="S254" s="15"/>
      <c r="T254" s="15"/>
    </row>
    <row r="255" spans="1:20" ht="22.5" outlineLevel="3" x14ac:dyDescent="0.2">
      <c r="A255" s="52"/>
      <c r="B255" s="53"/>
      <c r="C255" s="54">
        <v>108</v>
      </c>
      <c r="D255" s="55" t="s">
        <v>25</v>
      </c>
      <c r="E255" s="56" t="s">
        <v>2814</v>
      </c>
      <c r="F255" s="57" t="s">
        <v>2815</v>
      </c>
      <c r="G255" s="55" t="s">
        <v>72</v>
      </c>
      <c r="H255" s="58">
        <v>9</v>
      </c>
      <c r="I255" s="59"/>
      <c r="J255" s="60">
        <f t="shared" si="30"/>
        <v>0</v>
      </c>
      <c r="K255" s="58">
        <v>5.0000000000000001E-4</v>
      </c>
      <c r="L255" s="58">
        <f t="shared" si="31"/>
        <v>4.5000000000000005E-3</v>
      </c>
      <c r="M255" s="58"/>
      <c r="N255" s="58">
        <f t="shared" si="32"/>
        <v>0</v>
      </c>
      <c r="O255" s="60">
        <v>21</v>
      </c>
      <c r="P255" s="60">
        <f t="shared" si="33"/>
        <v>0</v>
      </c>
      <c r="Q255" s="60">
        <f t="shared" si="34"/>
        <v>0</v>
      </c>
      <c r="R255" s="15"/>
      <c r="S255" s="15"/>
      <c r="T255" s="15"/>
    </row>
    <row r="256" spans="1:20" ht="22.5" outlineLevel="3" x14ac:dyDescent="0.2">
      <c r="A256" s="52"/>
      <c r="B256" s="53"/>
      <c r="C256" s="54">
        <v>109</v>
      </c>
      <c r="D256" s="55" t="s">
        <v>25</v>
      </c>
      <c r="E256" s="56" t="s">
        <v>2816</v>
      </c>
      <c r="F256" s="57" t="s">
        <v>2817</v>
      </c>
      <c r="G256" s="55" t="s">
        <v>72</v>
      </c>
      <c r="H256" s="58">
        <v>9</v>
      </c>
      <c r="I256" s="59"/>
      <c r="J256" s="60">
        <f t="shared" si="30"/>
        <v>0</v>
      </c>
      <c r="K256" s="58">
        <v>5.6999999999999998E-4</v>
      </c>
      <c r="L256" s="58">
        <f t="shared" si="31"/>
        <v>5.13E-3</v>
      </c>
      <c r="M256" s="58"/>
      <c r="N256" s="58">
        <f t="shared" si="32"/>
        <v>0</v>
      </c>
      <c r="O256" s="60">
        <v>21</v>
      </c>
      <c r="P256" s="60">
        <f t="shared" si="33"/>
        <v>0</v>
      </c>
      <c r="Q256" s="60">
        <f t="shared" si="34"/>
        <v>0</v>
      </c>
      <c r="R256" s="15"/>
      <c r="S256" s="15"/>
      <c r="T256" s="15"/>
    </row>
    <row r="257" spans="1:20" ht="22.5" outlineLevel="3" x14ac:dyDescent="0.2">
      <c r="A257" s="52"/>
      <c r="B257" s="53"/>
      <c r="C257" s="54">
        <v>110</v>
      </c>
      <c r="D257" s="55" t="s">
        <v>25</v>
      </c>
      <c r="E257" s="56" t="s">
        <v>2818</v>
      </c>
      <c r="F257" s="57" t="s">
        <v>2819</v>
      </c>
      <c r="G257" s="55" t="s">
        <v>72</v>
      </c>
      <c r="H257" s="58">
        <v>9</v>
      </c>
      <c r="I257" s="59"/>
      <c r="J257" s="60">
        <f t="shared" si="30"/>
        <v>0</v>
      </c>
      <c r="K257" s="58">
        <v>3.3E-4</v>
      </c>
      <c r="L257" s="58">
        <f t="shared" si="31"/>
        <v>2.97E-3</v>
      </c>
      <c r="M257" s="58"/>
      <c r="N257" s="58">
        <f t="shared" si="32"/>
        <v>0</v>
      </c>
      <c r="O257" s="60">
        <v>21</v>
      </c>
      <c r="P257" s="60">
        <f t="shared" si="33"/>
        <v>0</v>
      </c>
      <c r="Q257" s="60">
        <f t="shared" si="34"/>
        <v>0</v>
      </c>
      <c r="R257" s="15"/>
      <c r="S257" s="15"/>
      <c r="T257" s="15"/>
    </row>
    <row r="258" spans="1:20" ht="22.5" outlineLevel="3" x14ac:dyDescent="0.2">
      <c r="A258" s="52"/>
      <c r="B258" s="53"/>
      <c r="C258" s="54">
        <v>111</v>
      </c>
      <c r="D258" s="55" t="s">
        <v>25</v>
      </c>
      <c r="E258" s="56" t="s">
        <v>2820</v>
      </c>
      <c r="F258" s="57" t="s">
        <v>2821</v>
      </c>
      <c r="G258" s="55" t="s">
        <v>72</v>
      </c>
      <c r="H258" s="58">
        <v>9</v>
      </c>
      <c r="I258" s="59"/>
      <c r="J258" s="60">
        <f t="shared" si="30"/>
        <v>0</v>
      </c>
      <c r="K258" s="58">
        <v>2.7999999999999998E-4</v>
      </c>
      <c r="L258" s="58">
        <f t="shared" si="31"/>
        <v>2.5199999999999997E-3</v>
      </c>
      <c r="M258" s="58"/>
      <c r="N258" s="58">
        <f t="shared" si="32"/>
        <v>0</v>
      </c>
      <c r="O258" s="60">
        <v>21</v>
      </c>
      <c r="P258" s="60">
        <f t="shared" si="33"/>
        <v>0</v>
      </c>
      <c r="Q258" s="60">
        <f t="shared" si="34"/>
        <v>0</v>
      </c>
      <c r="R258" s="15"/>
      <c r="S258" s="15"/>
      <c r="T258" s="15"/>
    </row>
    <row r="259" spans="1:20" ht="11.25" outlineLevel="3" x14ac:dyDescent="0.2">
      <c r="A259" s="52"/>
      <c r="B259" s="53"/>
      <c r="C259" s="54">
        <v>112</v>
      </c>
      <c r="D259" s="55" t="s">
        <v>25</v>
      </c>
      <c r="E259" s="56" t="s">
        <v>2822</v>
      </c>
      <c r="F259" s="57" t="s">
        <v>2823</v>
      </c>
      <c r="G259" s="55" t="s">
        <v>72</v>
      </c>
      <c r="H259" s="58">
        <v>9</v>
      </c>
      <c r="I259" s="59"/>
      <c r="J259" s="60">
        <f t="shared" si="30"/>
        <v>0</v>
      </c>
      <c r="K259" s="58">
        <v>2.1000000000000001E-4</v>
      </c>
      <c r="L259" s="58">
        <f t="shared" si="31"/>
        <v>1.8900000000000002E-3</v>
      </c>
      <c r="M259" s="58"/>
      <c r="N259" s="58">
        <f t="shared" si="32"/>
        <v>0</v>
      </c>
      <c r="O259" s="60">
        <v>21</v>
      </c>
      <c r="P259" s="60">
        <f t="shared" si="33"/>
        <v>0</v>
      </c>
      <c r="Q259" s="60">
        <f t="shared" si="34"/>
        <v>0</v>
      </c>
      <c r="R259" s="15"/>
      <c r="S259" s="15"/>
      <c r="T259" s="15"/>
    </row>
    <row r="260" spans="1:20" ht="22.5" outlineLevel="3" x14ac:dyDescent="0.2">
      <c r="A260" s="52"/>
      <c r="B260" s="53"/>
      <c r="C260" s="54">
        <v>113</v>
      </c>
      <c r="D260" s="55" t="s">
        <v>25</v>
      </c>
      <c r="E260" s="56" t="s">
        <v>2824</v>
      </c>
      <c r="F260" s="57" t="s">
        <v>2825</v>
      </c>
      <c r="G260" s="55" t="s">
        <v>72</v>
      </c>
      <c r="H260" s="58">
        <v>9</v>
      </c>
      <c r="I260" s="59"/>
      <c r="J260" s="60">
        <f t="shared" si="30"/>
        <v>0</v>
      </c>
      <c r="K260" s="58">
        <v>4.6999999999999999E-4</v>
      </c>
      <c r="L260" s="58">
        <f t="shared" si="31"/>
        <v>4.2300000000000003E-3</v>
      </c>
      <c r="M260" s="58"/>
      <c r="N260" s="58">
        <f t="shared" si="32"/>
        <v>0</v>
      </c>
      <c r="O260" s="60">
        <v>21</v>
      </c>
      <c r="P260" s="60">
        <f t="shared" si="33"/>
        <v>0</v>
      </c>
      <c r="Q260" s="60">
        <f t="shared" si="34"/>
        <v>0</v>
      </c>
      <c r="R260" s="15"/>
      <c r="S260" s="15"/>
      <c r="T260" s="15"/>
    </row>
    <row r="261" spans="1:20" ht="22.5" outlineLevel="3" x14ac:dyDescent="0.2">
      <c r="A261" s="52"/>
      <c r="B261" s="53"/>
      <c r="C261" s="54">
        <v>114</v>
      </c>
      <c r="D261" s="55" t="s">
        <v>25</v>
      </c>
      <c r="E261" s="56" t="s">
        <v>2826</v>
      </c>
      <c r="F261" s="57" t="s">
        <v>2827</v>
      </c>
      <c r="G261" s="55" t="s">
        <v>72</v>
      </c>
      <c r="H261" s="58">
        <v>9</v>
      </c>
      <c r="I261" s="59"/>
      <c r="J261" s="60">
        <f t="shared" si="30"/>
        <v>0</v>
      </c>
      <c r="K261" s="58">
        <v>8.8999999999999995E-4</v>
      </c>
      <c r="L261" s="58">
        <f t="shared" si="31"/>
        <v>8.0099999999999998E-3</v>
      </c>
      <c r="M261" s="58"/>
      <c r="N261" s="58">
        <f t="shared" si="32"/>
        <v>0</v>
      </c>
      <c r="O261" s="60">
        <v>21</v>
      </c>
      <c r="P261" s="60">
        <f t="shared" si="33"/>
        <v>0</v>
      </c>
      <c r="Q261" s="60">
        <f t="shared" si="34"/>
        <v>0</v>
      </c>
      <c r="R261" s="15"/>
      <c r="S261" s="15"/>
      <c r="T261" s="15"/>
    </row>
    <row r="262" spans="1:20" outlineLevel="3" x14ac:dyDescent="0.15">
      <c r="B262" s="10"/>
      <c r="C262" s="10"/>
      <c r="D262" s="10"/>
      <c r="E262" s="10"/>
      <c r="F262" s="10"/>
      <c r="G262" s="10"/>
      <c r="H262" s="10"/>
      <c r="I262" s="15"/>
      <c r="J262" s="15"/>
      <c r="K262" s="10"/>
      <c r="L262" s="10"/>
      <c r="M262" s="10"/>
      <c r="N262" s="10"/>
      <c r="O262" s="10"/>
      <c r="P262" s="15"/>
      <c r="Q262" s="15"/>
    </row>
    <row r="263" spans="1:20" ht="11.25" outlineLevel="2" x14ac:dyDescent="0.2">
      <c r="A263" s="42" t="s">
        <v>2828</v>
      </c>
      <c r="B263" s="43">
        <v>3</v>
      </c>
      <c r="C263" s="44"/>
      <c r="D263" s="45" t="s">
        <v>23</v>
      </c>
      <c r="E263" s="45"/>
      <c r="F263" s="46" t="s">
        <v>2829</v>
      </c>
      <c r="G263" s="45"/>
      <c r="H263" s="47"/>
      <c r="I263" s="48"/>
      <c r="J263" s="49">
        <f>SUBTOTAL(9,J264:J269)</f>
        <v>0</v>
      </c>
      <c r="K263" s="47"/>
      <c r="L263" s="50">
        <f>SUBTOTAL(9,L264:L269)</f>
        <v>1.5769999999999999E-2</v>
      </c>
      <c r="M263" s="47"/>
      <c r="N263" s="50">
        <f>SUBTOTAL(9,N264:N269)</f>
        <v>0</v>
      </c>
      <c r="O263" s="51"/>
      <c r="P263" s="49">
        <f>SUBTOTAL(9,P264:P269)</f>
        <v>0</v>
      </c>
      <c r="Q263" s="49">
        <f>SUBTOTAL(9,Q264:Q269)</f>
        <v>0</v>
      </c>
      <c r="R263" s="10"/>
      <c r="S263" s="15"/>
      <c r="T263" s="15"/>
    </row>
    <row r="264" spans="1:20" ht="11.25" outlineLevel="3" x14ac:dyDescent="0.2">
      <c r="A264" s="52"/>
      <c r="B264" s="53"/>
      <c r="C264" s="54">
        <v>69</v>
      </c>
      <c r="D264" s="55" t="s">
        <v>25</v>
      </c>
      <c r="E264" s="56" t="s">
        <v>2830</v>
      </c>
      <c r="F264" s="57" t="s">
        <v>2831</v>
      </c>
      <c r="G264" s="55" t="s">
        <v>169</v>
      </c>
      <c r="H264" s="58">
        <v>1</v>
      </c>
      <c r="I264" s="59"/>
      <c r="J264" s="60">
        <f>H264*I264</f>
        <v>0</v>
      </c>
      <c r="K264" s="58">
        <v>3.2799999999999999E-3</v>
      </c>
      <c r="L264" s="58">
        <f>H264*K264</f>
        <v>3.2799999999999999E-3</v>
      </c>
      <c r="M264" s="58"/>
      <c r="N264" s="58">
        <f>H264*M264</f>
        <v>0</v>
      </c>
      <c r="O264" s="60">
        <v>21</v>
      </c>
      <c r="P264" s="60">
        <f>J264*(O264/100)</f>
        <v>0</v>
      </c>
      <c r="Q264" s="60">
        <f>J264+P264</f>
        <v>0</v>
      </c>
      <c r="R264" s="15"/>
      <c r="S264" s="15"/>
      <c r="T264" s="15"/>
    </row>
    <row r="265" spans="1:20" ht="22.5" outlineLevel="3" x14ac:dyDescent="0.2">
      <c r="A265" s="52"/>
      <c r="B265" s="53"/>
      <c r="C265" s="54">
        <v>70</v>
      </c>
      <c r="D265" s="55" t="s">
        <v>25</v>
      </c>
      <c r="E265" s="56" t="s">
        <v>2832</v>
      </c>
      <c r="F265" s="57" t="s">
        <v>2833</v>
      </c>
      <c r="G265" s="55" t="s">
        <v>169</v>
      </c>
      <c r="H265" s="58">
        <v>1</v>
      </c>
      <c r="I265" s="59"/>
      <c r="J265" s="60">
        <f>H265*I265</f>
        <v>0</v>
      </c>
      <c r="K265" s="58">
        <v>9.6299999999999997E-3</v>
      </c>
      <c r="L265" s="58">
        <f>H265*K265</f>
        <v>9.6299999999999997E-3</v>
      </c>
      <c r="M265" s="58"/>
      <c r="N265" s="58">
        <f>H265*M265</f>
        <v>0</v>
      </c>
      <c r="O265" s="60">
        <v>21</v>
      </c>
      <c r="P265" s="60">
        <f>J265*(O265/100)</f>
        <v>0</v>
      </c>
      <c r="Q265" s="60">
        <f>J265+P265</f>
        <v>0</v>
      </c>
      <c r="R265" s="15"/>
      <c r="S265" s="15"/>
      <c r="T265" s="15"/>
    </row>
    <row r="266" spans="1:20" ht="11.25" outlineLevel="3" x14ac:dyDescent="0.2">
      <c r="A266" s="52"/>
      <c r="B266" s="53"/>
      <c r="C266" s="54">
        <v>71</v>
      </c>
      <c r="D266" s="55" t="s">
        <v>25</v>
      </c>
      <c r="E266" s="56" t="s">
        <v>2834</v>
      </c>
      <c r="F266" s="57" t="s">
        <v>2835</v>
      </c>
      <c r="G266" s="55" t="s">
        <v>169</v>
      </c>
      <c r="H266" s="58">
        <v>1</v>
      </c>
      <c r="I266" s="59"/>
      <c r="J266" s="60">
        <f>H266*I266</f>
        <v>0</v>
      </c>
      <c r="K266" s="58">
        <v>6.4999999999999997E-4</v>
      </c>
      <c r="L266" s="58">
        <f>H266*K266</f>
        <v>6.4999999999999997E-4</v>
      </c>
      <c r="M266" s="58"/>
      <c r="N266" s="58">
        <f>H266*M266</f>
        <v>0</v>
      </c>
      <c r="O266" s="60">
        <v>21</v>
      </c>
      <c r="P266" s="60">
        <f>J266*(O266/100)</f>
        <v>0</v>
      </c>
      <c r="Q266" s="60">
        <f>J266+P266</f>
        <v>0</v>
      </c>
      <c r="R266" s="15"/>
      <c r="S266" s="15"/>
      <c r="T266" s="15"/>
    </row>
    <row r="267" spans="1:20" ht="11.25" outlineLevel="3" x14ac:dyDescent="0.2">
      <c r="A267" s="52"/>
      <c r="B267" s="53"/>
      <c r="C267" s="54">
        <v>72</v>
      </c>
      <c r="D267" s="55" t="s">
        <v>25</v>
      </c>
      <c r="E267" s="56" t="s">
        <v>2836</v>
      </c>
      <c r="F267" s="57" t="s">
        <v>2837</v>
      </c>
      <c r="G267" s="55" t="s">
        <v>169</v>
      </c>
      <c r="H267" s="58">
        <v>1</v>
      </c>
      <c r="I267" s="59"/>
      <c r="J267" s="60">
        <f>H267*I267</f>
        <v>0</v>
      </c>
      <c r="K267" s="58">
        <v>1.4499999999999999E-3</v>
      </c>
      <c r="L267" s="58">
        <f>H267*K267</f>
        <v>1.4499999999999999E-3</v>
      </c>
      <c r="M267" s="58"/>
      <c r="N267" s="58">
        <f>H267*M267</f>
        <v>0</v>
      </c>
      <c r="O267" s="60">
        <v>21</v>
      </c>
      <c r="P267" s="60">
        <f>J267*(O267/100)</f>
        <v>0</v>
      </c>
      <c r="Q267" s="60">
        <f>J267+P267</f>
        <v>0</v>
      </c>
      <c r="R267" s="15"/>
      <c r="S267" s="15"/>
      <c r="T267" s="15"/>
    </row>
    <row r="268" spans="1:20" ht="11.25" outlineLevel="3" x14ac:dyDescent="0.2">
      <c r="A268" s="52"/>
      <c r="B268" s="53"/>
      <c r="C268" s="54">
        <v>73</v>
      </c>
      <c r="D268" s="55" t="s">
        <v>25</v>
      </c>
      <c r="E268" s="56" t="s">
        <v>2838</v>
      </c>
      <c r="F268" s="57" t="s">
        <v>2839</v>
      </c>
      <c r="G268" s="55" t="s">
        <v>72</v>
      </c>
      <c r="H268" s="58">
        <v>1</v>
      </c>
      <c r="I268" s="59"/>
      <c r="J268" s="60">
        <f>H268*I268</f>
        <v>0</v>
      </c>
      <c r="K268" s="58">
        <v>7.6000000000000004E-4</v>
      </c>
      <c r="L268" s="58">
        <f>H268*K268</f>
        <v>7.6000000000000004E-4</v>
      </c>
      <c r="M268" s="58"/>
      <c r="N268" s="58">
        <f>H268*M268</f>
        <v>0</v>
      </c>
      <c r="O268" s="60">
        <v>21</v>
      </c>
      <c r="P268" s="60">
        <f>J268*(O268/100)</f>
        <v>0</v>
      </c>
      <c r="Q268" s="60">
        <f>J268+P268</f>
        <v>0</v>
      </c>
      <c r="R268" s="15"/>
      <c r="S268" s="15"/>
      <c r="T268" s="15"/>
    </row>
    <row r="269" spans="1:20" outlineLevel="3" x14ac:dyDescent="0.15">
      <c r="B269" s="10"/>
      <c r="C269" s="10"/>
      <c r="D269" s="10"/>
      <c r="E269" s="10"/>
      <c r="F269" s="10"/>
      <c r="G269" s="10"/>
      <c r="H269" s="10"/>
      <c r="I269" s="15"/>
      <c r="J269" s="15"/>
      <c r="K269" s="10"/>
      <c r="L269" s="10"/>
      <c r="M269" s="10"/>
      <c r="N269" s="10"/>
      <c r="O269" s="10"/>
      <c r="P269" s="15"/>
      <c r="Q269" s="15"/>
    </row>
    <row r="270" spans="1:20" outlineLevel="1" x14ac:dyDescent="0.15"/>
  </sheetData>
  <pageMargins left="0.7" right="0.7" top="0.78740157499999996" bottom="0.78740157499999996"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97D52C-F00E-42F2-9CE2-34C7BD18904E}">
  <dimension ref="A1:V162"/>
  <sheetViews>
    <sheetView topLeftCell="C1" workbookViewId="0">
      <selection activeCell="I9" sqref="I9:I163"/>
    </sheetView>
  </sheetViews>
  <sheetFormatPr defaultRowHeight="8.25" outlineLevelRow="4" x14ac:dyDescent="0.15"/>
  <cols>
    <col min="1" max="1" width="28.7109375" style="1" hidden="1" customWidth="1"/>
    <col min="2" max="2" width="3.7109375" style="1" hidden="1" customWidth="1"/>
    <col min="3" max="3" width="5.7109375" style="1" customWidth="1"/>
    <col min="4" max="4" width="4.7109375" style="1" customWidth="1"/>
    <col min="5" max="5" width="14.7109375" style="1" customWidth="1"/>
    <col min="6" max="6" width="72.7109375" style="1" customWidth="1"/>
    <col min="7" max="7" width="4.7109375" style="1" customWidth="1"/>
    <col min="8" max="8" width="14.7109375" style="1" customWidth="1"/>
    <col min="9" max="9" width="12.7109375" style="1" customWidth="1"/>
    <col min="10" max="10" width="15.7109375" style="1" customWidth="1"/>
    <col min="11" max="11" width="11.7109375" style="1" hidden="1" customWidth="1"/>
    <col min="12" max="12" width="14.7109375" style="1" hidden="1" customWidth="1"/>
    <col min="13" max="13" width="11.7109375" style="1" hidden="1" customWidth="1"/>
    <col min="14" max="14" width="14.7109375" style="1" hidden="1" customWidth="1"/>
    <col min="15" max="15" width="9.7109375" style="1" hidden="1" customWidth="1"/>
    <col min="16" max="16" width="14.7109375" style="1" hidden="1" customWidth="1"/>
    <col min="17" max="17" width="15.7109375" style="1" hidden="1" customWidth="1"/>
    <col min="18" max="18" width="38.7109375" style="1" customWidth="1"/>
    <col min="19" max="22" width="9.140625" style="1"/>
    <col min="23" max="23" width="5.5703125" style="1" customWidth="1"/>
    <col min="24" max="256" width="9.140625" style="1"/>
    <col min="257" max="258" width="0" style="1" hidden="1" customWidth="1"/>
    <col min="259" max="259" width="5.7109375" style="1" customWidth="1"/>
    <col min="260" max="260" width="4.7109375" style="1" customWidth="1"/>
    <col min="261" max="261" width="14.7109375" style="1" customWidth="1"/>
    <col min="262" max="262" width="72.7109375" style="1" customWidth="1"/>
    <col min="263" max="263" width="4.7109375" style="1" customWidth="1"/>
    <col min="264" max="264" width="14.7109375" style="1" customWidth="1"/>
    <col min="265" max="265" width="12.7109375" style="1" customWidth="1"/>
    <col min="266" max="266" width="15.7109375" style="1" customWidth="1"/>
    <col min="267" max="273" width="0" style="1" hidden="1" customWidth="1"/>
    <col min="274" max="274" width="38.7109375" style="1" customWidth="1"/>
    <col min="275" max="278" width="9.140625" style="1"/>
    <col min="279" max="279" width="5.5703125" style="1" customWidth="1"/>
    <col min="280" max="512" width="9.140625" style="1"/>
    <col min="513" max="514" width="0" style="1" hidden="1" customWidth="1"/>
    <col min="515" max="515" width="5.7109375" style="1" customWidth="1"/>
    <col min="516" max="516" width="4.7109375" style="1" customWidth="1"/>
    <col min="517" max="517" width="14.7109375" style="1" customWidth="1"/>
    <col min="518" max="518" width="72.7109375" style="1" customWidth="1"/>
    <col min="519" max="519" width="4.7109375" style="1" customWidth="1"/>
    <col min="520" max="520" width="14.7109375" style="1" customWidth="1"/>
    <col min="521" max="521" width="12.7109375" style="1" customWidth="1"/>
    <col min="522" max="522" width="15.7109375" style="1" customWidth="1"/>
    <col min="523" max="529" width="0" style="1" hidden="1" customWidth="1"/>
    <col min="530" max="530" width="38.7109375" style="1" customWidth="1"/>
    <col min="531" max="534" width="9.140625" style="1"/>
    <col min="535" max="535" width="5.5703125" style="1" customWidth="1"/>
    <col min="536" max="768" width="9.140625" style="1"/>
    <col min="769" max="770" width="0" style="1" hidden="1" customWidth="1"/>
    <col min="771" max="771" width="5.7109375" style="1" customWidth="1"/>
    <col min="772" max="772" width="4.7109375" style="1" customWidth="1"/>
    <col min="773" max="773" width="14.7109375" style="1" customWidth="1"/>
    <col min="774" max="774" width="72.7109375" style="1" customWidth="1"/>
    <col min="775" max="775" width="4.7109375" style="1" customWidth="1"/>
    <col min="776" max="776" width="14.7109375" style="1" customWidth="1"/>
    <col min="777" max="777" width="12.7109375" style="1" customWidth="1"/>
    <col min="778" max="778" width="15.7109375" style="1" customWidth="1"/>
    <col min="779" max="785" width="0" style="1" hidden="1" customWidth="1"/>
    <col min="786" max="786" width="38.7109375" style="1" customWidth="1"/>
    <col min="787" max="790" width="9.140625" style="1"/>
    <col min="791" max="791" width="5.5703125" style="1" customWidth="1"/>
    <col min="792" max="1024" width="9.140625" style="1"/>
    <col min="1025" max="1026" width="0" style="1" hidden="1" customWidth="1"/>
    <col min="1027" max="1027" width="5.7109375" style="1" customWidth="1"/>
    <col min="1028" max="1028" width="4.7109375" style="1" customWidth="1"/>
    <col min="1029" max="1029" width="14.7109375" style="1" customWidth="1"/>
    <col min="1030" max="1030" width="72.7109375" style="1" customWidth="1"/>
    <col min="1031" max="1031" width="4.7109375" style="1" customWidth="1"/>
    <col min="1032" max="1032" width="14.7109375" style="1" customWidth="1"/>
    <col min="1033" max="1033" width="12.7109375" style="1" customWidth="1"/>
    <col min="1034" max="1034" width="15.7109375" style="1" customWidth="1"/>
    <col min="1035" max="1041" width="0" style="1" hidden="1" customWidth="1"/>
    <col min="1042" max="1042" width="38.7109375" style="1" customWidth="1"/>
    <col min="1043" max="1046" width="9.140625" style="1"/>
    <col min="1047" max="1047" width="5.5703125" style="1" customWidth="1"/>
    <col min="1048" max="1280" width="9.140625" style="1"/>
    <col min="1281" max="1282" width="0" style="1" hidden="1" customWidth="1"/>
    <col min="1283" max="1283" width="5.7109375" style="1" customWidth="1"/>
    <col min="1284" max="1284" width="4.7109375" style="1" customWidth="1"/>
    <col min="1285" max="1285" width="14.7109375" style="1" customWidth="1"/>
    <col min="1286" max="1286" width="72.7109375" style="1" customWidth="1"/>
    <col min="1287" max="1287" width="4.7109375" style="1" customWidth="1"/>
    <col min="1288" max="1288" width="14.7109375" style="1" customWidth="1"/>
    <col min="1289" max="1289" width="12.7109375" style="1" customWidth="1"/>
    <col min="1290" max="1290" width="15.7109375" style="1" customWidth="1"/>
    <col min="1291" max="1297" width="0" style="1" hidden="1" customWidth="1"/>
    <col min="1298" max="1298" width="38.7109375" style="1" customWidth="1"/>
    <col min="1299" max="1302" width="9.140625" style="1"/>
    <col min="1303" max="1303" width="5.5703125" style="1" customWidth="1"/>
    <col min="1304" max="1536" width="9.140625" style="1"/>
    <col min="1537" max="1538" width="0" style="1" hidden="1" customWidth="1"/>
    <col min="1539" max="1539" width="5.7109375" style="1" customWidth="1"/>
    <col min="1540" max="1540" width="4.7109375" style="1" customWidth="1"/>
    <col min="1541" max="1541" width="14.7109375" style="1" customWidth="1"/>
    <col min="1542" max="1542" width="72.7109375" style="1" customWidth="1"/>
    <col min="1543" max="1543" width="4.7109375" style="1" customWidth="1"/>
    <col min="1544" max="1544" width="14.7109375" style="1" customWidth="1"/>
    <col min="1545" max="1545" width="12.7109375" style="1" customWidth="1"/>
    <col min="1546" max="1546" width="15.7109375" style="1" customWidth="1"/>
    <col min="1547" max="1553" width="0" style="1" hidden="1" customWidth="1"/>
    <col min="1554" max="1554" width="38.7109375" style="1" customWidth="1"/>
    <col min="1555" max="1558" width="9.140625" style="1"/>
    <col min="1559" max="1559" width="5.5703125" style="1" customWidth="1"/>
    <col min="1560" max="1792" width="9.140625" style="1"/>
    <col min="1793" max="1794" width="0" style="1" hidden="1" customWidth="1"/>
    <col min="1795" max="1795" width="5.7109375" style="1" customWidth="1"/>
    <col min="1796" max="1796" width="4.7109375" style="1" customWidth="1"/>
    <col min="1797" max="1797" width="14.7109375" style="1" customWidth="1"/>
    <col min="1798" max="1798" width="72.7109375" style="1" customWidth="1"/>
    <col min="1799" max="1799" width="4.7109375" style="1" customWidth="1"/>
    <col min="1800" max="1800" width="14.7109375" style="1" customWidth="1"/>
    <col min="1801" max="1801" width="12.7109375" style="1" customWidth="1"/>
    <col min="1802" max="1802" width="15.7109375" style="1" customWidth="1"/>
    <col min="1803" max="1809" width="0" style="1" hidden="1" customWidth="1"/>
    <col min="1810" max="1810" width="38.7109375" style="1" customWidth="1"/>
    <col min="1811" max="1814" width="9.140625" style="1"/>
    <col min="1815" max="1815" width="5.5703125" style="1" customWidth="1"/>
    <col min="1816" max="2048" width="9.140625" style="1"/>
    <col min="2049" max="2050" width="0" style="1" hidden="1" customWidth="1"/>
    <col min="2051" max="2051" width="5.7109375" style="1" customWidth="1"/>
    <col min="2052" max="2052" width="4.7109375" style="1" customWidth="1"/>
    <col min="2053" max="2053" width="14.7109375" style="1" customWidth="1"/>
    <col min="2054" max="2054" width="72.7109375" style="1" customWidth="1"/>
    <col min="2055" max="2055" width="4.7109375" style="1" customWidth="1"/>
    <col min="2056" max="2056" width="14.7109375" style="1" customWidth="1"/>
    <col min="2057" max="2057" width="12.7109375" style="1" customWidth="1"/>
    <col min="2058" max="2058" width="15.7109375" style="1" customWidth="1"/>
    <col min="2059" max="2065" width="0" style="1" hidden="1" customWidth="1"/>
    <col min="2066" max="2066" width="38.7109375" style="1" customWidth="1"/>
    <col min="2067" max="2070" width="9.140625" style="1"/>
    <col min="2071" max="2071" width="5.5703125" style="1" customWidth="1"/>
    <col min="2072" max="2304" width="9.140625" style="1"/>
    <col min="2305" max="2306" width="0" style="1" hidden="1" customWidth="1"/>
    <col min="2307" max="2307" width="5.7109375" style="1" customWidth="1"/>
    <col min="2308" max="2308" width="4.7109375" style="1" customWidth="1"/>
    <col min="2309" max="2309" width="14.7109375" style="1" customWidth="1"/>
    <col min="2310" max="2310" width="72.7109375" style="1" customWidth="1"/>
    <col min="2311" max="2311" width="4.7109375" style="1" customWidth="1"/>
    <col min="2312" max="2312" width="14.7109375" style="1" customWidth="1"/>
    <col min="2313" max="2313" width="12.7109375" style="1" customWidth="1"/>
    <col min="2314" max="2314" width="15.7109375" style="1" customWidth="1"/>
    <col min="2315" max="2321" width="0" style="1" hidden="1" customWidth="1"/>
    <col min="2322" max="2322" width="38.7109375" style="1" customWidth="1"/>
    <col min="2323" max="2326" width="9.140625" style="1"/>
    <col min="2327" max="2327" width="5.5703125" style="1" customWidth="1"/>
    <col min="2328" max="2560" width="9.140625" style="1"/>
    <col min="2561" max="2562" width="0" style="1" hidden="1" customWidth="1"/>
    <col min="2563" max="2563" width="5.7109375" style="1" customWidth="1"/>
    <col min="2564" max="2564" width="4.7109375" style="1" customWidth="1"/>
    <col min="2565" max="2565" width="14.7109375" style="1" customWidth="1"/>
    <col min="2566" max="2566" width="72.7109375" style="1" customWidth="1"/>
    <col min="2567" max="2567" width="4.7109375" style="1" customWidth="1"/>
    <col min="2568" max="2568" width="14.7109375" style="1" customWidth="1"/>
    <col min="2569" max="2569" width="12.7109375" style="1" customWidth="1"/>
    <col min="2570" max="2570" width="15.7109375" style="1" customWidth="1"/>
    <col min="2571" max="2577" width="0" style="1" hidden="1" customWidth="1"/>
    <col min="2578" max="2578" width="38.7109375" style="1" customWidth="1"/>
    <col min="2579" max="2582" width="9.140625" style="1"/>
    <col min="2583" max="2583" width="5.5703125" style="1" customWidth="1"/>
    <col min="2584" max="2816" width="9.140625" style="1"/>
    <col min="2817" max="2818" width="0" style="1" hidden="1" customWidth="1"/>
    <col min="2819" max="2819" width="5.7109375" style="1" customWidth="1"/>
    <col min="2820" max="2820" width="4.7109375" style="1" customWidth="1"/>
    <col min="2821" max="2821" width="14.7109375" style="1" customWidth="1"/>
    <col min="2822" max="2822" width="72.7109375" style="1" customWidth="1"/>
    <col min="2823" max="2823" width="4.7109375" style="1" customWidth="1"/>
    <col min="2824" max="2824" width="14.7109375" style="1" customWidth="1"/>
    <col min="2825" max="2825" width="12.7109375" style="1" customWidth="1"/>
    <col min="2826" max="2826" width="15.7109375" style="1" customWidth="1"/>
    <col min="2827" max="2833" width="0" style="1" hidden="1" customWidth="1"/>
    <col min="2834" max="2834" width="38.7109375" style="1" customWidth="1"/>
    <col min="2835" max="2838" width="9.140625" style="1"/>
    <col min="2839" max="2839" width="5.5703125" style="1" customWidth="1"/>
    <col min="2840" max="3072" width="9.140625" style="1"/>
    <col min="3073" max="3074" width="0" style="1" hidden="1" customWidth="1"/>
    <col min="3075" max="3075" width="5.7109375" style="1" customWidth="1"/>
    <col min="3076" max="3076" width="4.7109375" style="1" customWidth="1"/>
    <col min="3077" max="3077" width="14.7109375" style="1" customWidth="1"/>
    <col min="3078" max="3078" width="72.7109375" style="1" customWidth="1"/>
    <col min="3079" max="3079" width="4.7109375" style="1" customWidth="1"/>
    <col min="3080" max="3080" width="14.7109375" style="1" customWidth="1"/>
    <col min="3081" max="3081" width="12.7109375" style="1" customWidth="1"/>
    <col min="3082" max="3082" width="15.7109375" style="1" customWidth="1"/>
    <col min="3083" max="3089" width="0" style="1" hidden="1" customWidth="1"/>
    <col min="3090" max="3090" width="38.7109375" style="1" customWidth="1"/>
    <col min="3091" max="3094" width="9.140625" style="1"/>
    <col min="3095" max="3095" width="5.5703125" style="1" customWidth="1"/>
    <col min="3096" max="3328" width="9.140625" style="1"/>
    <col min="3329" max="3330" width="0" style="1" hidden="1" customWidth="1"/>
    <col min="3331" max="3331" width="5.7109375" style="1" customWidth="1"/>
    <col min="3332" max="3332" width="4.7109375" style="1" customWidth="1"/>
    <col min="3333" max="3333" width="14.7109375" style="1" customWidth="1"/>
    <col min="3334" max="3334" width="72.7109375" style="1" customWidth="1"/>
    <col min="3335" max="3335" width="4.7109375" style="1" customWidth="1"/>
    <col min="3336" max="3336" width="14.7109375" style="1" customWidth="1"/>
    <col min="3337" max="3337" width="12.7109375" style="1" customWidth="1"/>
    <col min="3338" max="3338" width="15.7109375" style="1" customWidth="1"/>
    <col min="3339" max="3345" width="0" style="1" hidden="1" customWidth="1"/>
    <col min="3346" max="3346" width="38.7109375" style="1" customWidth="1"/>
    <col min="3347" max="3350" width="9.140625" style="1"/>
    <col min="3351" max="3351" width="5.5703125" style="1" customWidth="1"/>
    <col min="3352" max="3584" width="9.140625" style="1"/>
    <col min="3585" max="3586" width="0" style="1" hidden="1" customWidth="1"/>
    <col min="3587" max="3587" width="5.7109375" style="1" customWidth="1"/>
    <col min="3588" max="3588" width="4.7109375" style="1" customWidth="1"/>
    <col min="3589" max="3589" width="14.7109375" style="1" customWidth="1"/>
    <col min="3590" max="3590" width="72.7109375" style="1" customWidth="1"/>
    <col min="3591" max="3591" width="4.7109375" style="1" customWidth="1"/>
    <col min="3592" max="3592" width="14.7109375" style="1" customWidth="1"/>
    <col min="3593" max="3593" width="12.7109375" style="1" customWidth="1"/>
    <col min="3594" max="3594" width="15.7109375" style="1" customWidth="1"/>
    <col min="3595" max="3601" width="0" style="1" hidden="1" customWidth="1"/>
    <col min="3602" max="3602" width="38.7109375" style="1" customWidth="1"/>
    <col min="3603" max="3606" width="9.140625" style="1"/>
    <col min="3607" max="3607" width="5.5703125" style="1" customWidth="1"/>
    <col min="3608" max="3840" width="9.140625" style="1"/>
    <col min="3841" max="3842" width="0" style="1" hidden="1" customWidth="1"/>
    <col min="3843" max="3843" width="5.7109375" style="1" customWidth="1"/>
    <col min="3844" max="3844" width="4.7109375" style="1" customWidth="1"/>
    <col min="3845" max="3845" width="14.7109375" style="1" customWidth="1"/>
    <col min="3846" max="3846" width="72.7109375" style="1" customWidth="1"/>
    <col min="3847" max="3847" width="4.7109375" style="1" customWidth="1"/>
    <col min="3848" max="3848" width="14.7109375" style="1" customWidth="1"/>
    <col min="3849" max="3849" width="12.7109375" style="1" customWidth="1"/>
    <col min="3850" max="3850" width="15.7109375" style="1" customWidth="1"/>
    <col min="3851" max="3857" width="0" style="1" hidden="1" customWidth="1"/>
    <col min="3858" max="3858" width="38.7109375" style="1" customWidth="1"/>
    <col min="3859" max="3862" width="9.140625" style="1"/>
    <col min="3863" max="3863" width="5.5703125" style="1" customWidth="1"/>
    <col min="3864" max="4096" width="9.140625" style="1"/>
    <col min="4097" max="4098" width="0" style="1" hidden="1" customWidth="1"/>
    <col min="4099" max="4099" width="5.7109375" style="1" customWidth="1"/>
    <col min="4100" max="4100" width="4.7109375" style="1" customWidth="1"/>
    <col min="4101" max="4101" width="14.7109375" style="1" customWidth="1"/>
    <col min="4102" max="4102" width="72.7109375" style="1" customWidth="1"/>
    <col min="4103" max="4103" width="4.7109375" style="1" customWidth="1"/>
    <col min="4104" max="4104" width="14.7109375" style="1" customWidth="1"/>
    <col min="4105" max="4105" width="12.7109375" style="1" customWidth="1"/>
    <col min="4106" max="4106" width="15.7109375" style="1" customWidth="1"/>
    <col min="4107" max="4113" width="0" style="1" hidden="1" customWidth="1"/>
    <col min="4114" max="4114" width="38.7109375" style="1" customWidth="1"/>
    <col min="4115" max="4118" width="9.140625" style="1"/>
    <col min="4119" max="4119" width="5.5703125" style="1" customWidth="1"/>
    <col min="4120" max="4352" width="9.140625" style="1"/>
    <col min="4353" max="4354" width="0" style="1" hidden="1" customWidth="1"/>
    <col min="4355" max="4355" width="5.7109375" style="1" customWidth="1"/>
    <col min="4356" max="4356" width="4.7109375" style="1" customWidth="1"/>
    <col min="4357" max="4357" width="14.7109375" style="1" customWidth="1"/>
    <col min="4358" max="4358" width="72.7109375" style="1" customWidth="1"/>
    <col min="4359" max="4359" width="4.7109375" style="1" customWidth="1"/>
    <col min="4360" max="4360" width="14.7109375" style="1" customWidth="1"/>
    <col min="4361" max="4361" width="12.7109375" style="1" customWidth="1"/>
    <col min="4362" max="4362" width="15.7109375" style="1" customWidth="1"/>
    <col min="4363" max="4369" width="0" style="1" hidden="1" customWidth="1"/>
    <col min="4370" max="4370" width="38.7109375" style="1" customWidth="1"/>
    <col min="4371" max="4374" width="9.140625" style="1"/>
    <col min="4375" max="4375" width="5.5703125" style="1" customWidth="1"/>
    <col min="4376" max="4608" width="9.140625" style="1"/>
    <col min="4609" max="4610" width="0" style="1" hidden="1" customWidth="1"/>
    <col min="4611" max="4611" width="5.7109375" style="1" customWidth="1"/>
    <col min="4612" max="4612" width="4.7109375" style="1" customWidth="1"/>
    <col min="4613" max="4613" width="14.7109375" style="1" customWidth="1"/>
    <col min="4614" max="4614" width="72.7109375" style="1" customWidth="1"/>
    <col min="4615" max="4615" width="4.7109375" style="1" customWidth="1"/>
    <col min="4616" max="4616" width="14.7109375" style="1" customWidth="1"/>
    <col min="4617" max="4617" width="12.7109375" style="1" customWidth="1"/>
    <col min="4618" max="4618" width="15.7109375" style="1" customWidth="1"/>
    <col min="4619" max="4625" width="0" style="1" hidden="1" customWidth="1"/>
    <col min="4626" max="4626" width="38.7109375" style="1" customWidth="1"/>
    <col min="4627" max="4630" width="9.140625" style="1"/>
    <col min="4631" max="4631" width="5.5703125" style="1" customWidth="1"/>
    <col min="4632" max="4864" width="9.140625" style="1"/>
    <col min="4865" max="4866" width="0" style="1" hidden="1" customWidth="1"/>
    <col min="4867" max="4867" width="5.7109375" style="1" customWidth="1"/>
    <col min="4868" max="4868" width="4.7109375" style="1" customWidth="1"/>
    <col min="4869" max="4869" width="14.7109375" style="1" customWidth="1"/>
    <col min="4870" max="4870" width="72.7109375" style="1" customWidth="1"/>
    <col min="4871" max="4871" width="4.7109375" style="1" customWidth="1"/>
    <col min="4872" max="4872" width="14.7109375" style="1" customWidth="1"/>
    <col min="4873" max="4873" width="12.7109375" style="1" customWidth="1"/>
    <col min="4874" max="4874" width="15.7109375" style="1" customWidth="1"/>
    <col min="4875" max="4881" width="0" style="1" hidden="1" customWidth="1"/>
    <col min="4882" max="4882" width="38.7109375" style="1" customWidth="1"/>
    <col min="4883" max="4886" width="9.140625" style="1"/>
    <col min="4887" max="4887" width="5.5703125" style="1" customWidth="1"/>
    <col min="4888" max="5120" width="9.140625" style="1"/>
    <col min="5121" max="5122" width="0" style="1" hidden="1" customWidth="1"/>
    <col min="5123" max="5123" width="5.7109375" style="1" customWidth="1"/>
    <col min="5124" max="5124" width="4.7109375" style="1" customWidth="1"/>
    <col min="5125" max="5125" width="14.7109375" style="1" customWidth="1"/>
    <col min="5126" max="5126" width="72.7109375" style="1" customWidth="1"/>
    <col min="5127" max="5127" width="4.7109375" style="1" customWidth="1"/>
    <col min="5128" max="5128" width="14.7109375" style="1" customWidth="1"/>
    <col min="5129" max="5129" width="12.7109375" style="1" customWidth="1"/>
    <col min="5130" max="5130" width="15.7109375" style="1" customWidth="1"/>
    <col min="5131" max="5137" width="0" style="1" hidden="1" customWidth="1"/>
    <col min="5138" max="5138" width="38.7109375" style="1" customWidth="1"/>
    <col min="5139" max="5142" width="9.140625" style="1"/>
    <col min="5143" max="5143" width="5.5703125" style="1" customWidth="1"/>
    <col min="5144" max="5376" width="9.140625" style="1"/>
    <col min="5377" max="5378" width="0" style="1" hidden="1" customWidth="1"/>
    <col min="5379" max="5379" width="5.7109375" style="1" customWidth="1"/>
    <col min="5380" max="5380" width="4.7109375" style="1" customWidth="1"/>
    <col min="5381" max="5381" width="14.7109375" style="1" customWidth="1"/>
    <col min="5382" max="5382" width="72.7109375" style="1" customWidth="1"/>
    <col min="5383" max="5383" width="4.7109375" style="1" customWidth="1"/>
    <col min="5384" max="5384" width="14.7109375" style="1" customWidth="1"/>
    <col min="5385" max="5385" width="12.7109375" style="1" customWidth="1"/>
    <col min="5386" max="5386" width="15.7109375" style="1" customWidth="1"/>
    <col min="5387" max="5393" width="0" style="1" hidden="1" customWidth="1"/>
    <col min="5394" max="5394" width="38.7109375" style="1" customWidth="1"/>
    <col min="5395" max="5398" width="9.140625" style="1"/>
    <col min="5399" max="5399" width="5.5703125" style="1" customWidth="1"/>
    <col min="5400" max="5632" width="9.140625" style="1"/>
    <col min="5633" max="5634" width="0" style="1" hidden="1" customWidth="1"/>
    <col min="5635" max="5635" width="5.7109375" style="1" customWidth="1"/>
    <col min="5636" max="5636" width="4.7109375" style="1" customWidth="1"/>
    <col min="5637" max="5637" width="14.7109375" style="1" customWidth="1"/>
    <col min="5638" max="5638" width="72.7109375" style="1" customWidth="1"/>
    <col min="5639" max="5639" width="4.7109375" style="1" customWidth="1"/>
    <col min="5640" max="5640" width="14.7109375" style="1" customWidth="1"/>
    <col min="5641" max="5641" width="12.7109375" style="1" customWidth="1"/>
    <col min="5642" max="5642" width="15.7109375" style="1" customWidth="1"/>
    <col min="5643" max="5649" width="0" style="1" hidden="1" customWidth="1"/>
    <col min="5650" max="5650" width="38.7109375" style="1" customWidth="1"/>
    <col min="5651" max="5654" width="9.140625" style="1"/>
    <col min="5655" max="5655" width="5.5703125" style="1" customWidth="1"/>
    <col min="5656" max="5888" width="9.140625" style="1"/>
    <col min="5889" max="5890" width="0" style="1" hidden="1" customWidth="1"/>
    <col min="5891" max="5891" width="5.7109375" style="1" customWidth="1"/>
    <col min="5892" max="5892" width="4.7109375" style="1" customWidth="1"/>
    <col min="5893" max="5893" width="14.7109375" style="1" customWidth="1"/>
    <col min="5894" max="5894" width="72.7109375" style="1" customWidth="1"/>
    <col min="5895" max="5895" width="4.7109375" style="1" customWidth="1"/>
    <col min="5896" max="5896" width="14.7109375" style="1" customWidth="1"/>
    <col min="5897" max="5897" width="12.7109375" style="1" customWidth="1"/>
    <col min="5898" max="5898" width="15.7109375" style="1" customWidth="1"/>
    <col min="5899" max="5905" width="0" style="1" hidden="1" customWidth="1"/>
    <col min="5906" max="5906" width="38.7109375" style="1" customWidth="1"/>
    <col min="5907" max="5910" width="9.140625" style="1"/>
    <col min="5911" max="5911" width="5.5703125" style="1" customWidth="1"/>
    <col min="5912" max="6144" width="9.140625" style="1"/>
    <col min="6145" max="6146" width="0" style="1" hidden="1" customWidth="1"/>
    <col min="6147" max="6147" width="5.7109375" style="1" customWidth="1"/>
    <col min="6148" max="6148" width="4.7109375" style="1" customWidth="1"/>
    <col min="6149" max="6149" width="14.7109375" style="1" customWidth="1"/>
    <col min="6150" max="6150" width="72.7109375" style="1" customWidth="1"/>
    <col min="6151" max="6151" width="4.7109375" style="1" customWidth="1"/>
    <col min="6152" max="6152" width="14.7109375" style="1" customWidth="1"/>
    <col min="6153" max="6153" width="12.7109375" style="1" customWidth="1"/>
    <col min="6154" max="6154" width="15.7109375" style="1" customWidth="1"/>
    <col min="6155" max="6161" width="0" style="1" hidden="1" customWidth="1"/>
    <col min="6162" max="6162" width="38.7109375" style="1" customWidth="1"/>
    <col min="6163" max="6166" width="9.140625" style="1"/>
    <col min="6167" max="6167" width="5.5703125" style="1" customWidth="1"/>
    <col min="6168" max="6400" width="9.140625" style="1"/>
    <col min="6401" max="6402" width="0" style="1" hidden="1" customWidth="1"/>
    <col min="6403" max="6403" width="5.7109375" style="1" customWidth="1"/>
    <col min="6404" max="6404" width="4.7109375" style="1" customWidth="1"/>
    <col min="6405" max="6405" width="14.7109375" style="1" customWidth="1"/>
    <col min="6406" max="6406" width="72.7109375" style="1" customWidth="1"/>
    <col min="6407" max="6407" width="4.7109375" style="1" customWidth="1"/>
    <col min="6408" max="6408" width="14.7109375" style="1" customWidth="1"/>
    <col min="6409" max="6409" width="12.7109375" style="1" customWidth="1"/>
    <col min="6410" max="6410" width="15.7109375" style="1" customWidth="1"/>
    <col min="6411" max="6417" width="0" style="1" hidden="1" customWidth="1"/>
    <col min="6418" max="6418" width="38.7109375" style="1" customWidth="1"/>
    <col min="6419" max="6422" width="9.140625" style="1"/>
    <col min="6423" max="6423" width="5.5703125" style="1" customWidth="1"/>
    <col min="6424" max="6656" width="9.140625" style="1"/>
    <col min="6657" max="6658" width="0" style="1" hidden="1" customWidth="1"/>
    <col min="6659" max="6659" width="5.7109375" style="1" customWidth="1"/>
    <col min="6660" max="6660" width="4.7109375" style="1" customWidth="1"/>
    <col min="6661" max="6661" width="14.7109375" style="1" customWidth="1"/>
    <col min="6662" max="6662" width="72.7109375" style="1" customWidth="1"/>
    <col min="6663" max="6663" width="4.7109375" style="1" customWidth="1"/>
    <col min="6664" max="6664" width="14.7109375" style="1" customWidth="1"/>
    <col min="6665" max="6665" width="12.7109375" style="1" customWidth="1"/>
    <col min="6666" max="6666" width="15.7109375" style="1" customWidth="1"/>
    <col min="6667" max="6673" width="0" style="1" hidden="1" customWidth="1"/>
    <col min="6674" max="6674" width="38.7109375" style="1" customWidth="1"/>
    <col min="6675" max="6678" width="9.140625" style="1"/>
    <col min="6679" max="6679" width="5.5703125" style="1" customWidth="1"/>
    <col min="6680" max="6912" width="9.140625" style="1"/>
    <col min="6913" max="6914" width="0" style="1" hidden="1" customWidth="1"/>
    <col min="6915" max="6915" width="5.7109375" style="1" customWidth="1"/>
    <col min="6916" max="6916" width="4.7109375" style="1" customWidth="1"/>
    <col min="6917" max="6917" width="14.7109375" style="1" customWidth="1"/>
    <col min="6918" max="6918" width="72.7109375" style="1" customWidth="1"/>
    <col min="6919" max="6919" width="4.7109375" style="1" customWidth="1"/>
    <col min="6920" max="6920" width="14.7109375" style="1" customWidth="1"/>
    <col min="6921" max="6921" width="12.7109375" style="1" customWidth="1"/>
    <col min="6922" max="6922" width="15.7109375" style="1" customWidth="1"/>
    <col min="6923" max="6929" width="0" style="1" hidden="1" customWidth="1"/>
    <col min="6930" max="6930" width="38.7109375" style="1" customWidth="1"/>
    <col min="6931" max="6934" width="9.140625" style="1"/>
    <col min="6935" max="6935" width="5.5703125" style="1" customWidth="1"/>
    <col min="6936" max="7168" width="9.140625" style="1"/>
    <col min="7169" max="7170" width="0" style="1" hidden="1" customWidth="1"/>
    <col min="7171" max="7171" width="5.7109375" style="1" customWidth="1"/>
    <col min="7172" max="7172" width="4.7109375" style="1" customWidth="1"/>
    <col min="7173" max="7173" width="14.7109375" style="1" customWidth="1"/>
    <col min="7174" max="7174" width="72.7109375" style="1" customWidth="1"/>
    <col min="7175" max="7175" width="4.7109375" style="1" customWidth="1"/>
    <col min="7176" max="7176" width="14.7109375" style="1" customWidth="1"/>
    <col min="7177" max="7177" width="12.7109375" style="1" customWidth="1"/>
    <col min="7178" max="7178" width="15.7109375" style="1" customWidth="1"/>
    <col min="7179" max="7185" width="0" style="1" hidden="1" customWidth="1"/>
    <col min="7186" max="7186" width="38.7109375" style="1" customWidth="1"/>
    <col min="7187" max="7190" width="9.140625" style="1"/>
    <col min="7191" max="7191" width="5.5703125" style="1" customWidth="1"/>
    <col min="7192" max="7424" width="9.140625" style="1"/>
    <col min="7425" max="7426" width="0" style="1" hidden="1" customWidth="1"/>
    <col min="7427" max="7427" width="5.7109375" style="1" customWidth="1"/>
    <col min="7428" max="7428" width="4.7109375" style="1" customWidth="1"/>
    <col min="7429" max="7429" width="14.7109375" style="1" customWidth="1"/>
    <col min="7430" max="7430" width="72.7109375" style="1" customWidth="1"/>
    <col min="7431" max="7431" width="4.7109375" style="1" customWidth="1"/>
    <col min="7432" max="7432" width="14.7109375" style="1" customWidth="1"/>
    <col min="7433" max="7433" width="12.7109375" style="1" customWidth="1"/>
    <col min="7434" max="7434" width="15.7109375" style="1" customWidth="1"/>
    <col min="7435" max="7441" width="0" style="1" hidden="1" customWidth="1"/>
    <col min="7442" max="7442" width="38.7109375" style="1" customWidth="1"/>
    <col min="7443" max="7446" width="9.140625" style="1"/>
    <col min="7447" max="7447" width="5.5703125" style="1" customWidth="1"/>
    <col min="7448" max="7680" width="9.140625" style="1"/>
    <col min="7681" max="7682" width="0" style="1" hidden="1" customWidth="1"/>
    <col min="7683" max="7683" width="5.7109375" style="1" customWidth="1"/>
    <col min="7684" max="7684" width="4.7109375" style="1" customWidth="1"/>
    <col min="7685" max="7685" width="14.7109375" style="1" customWidth="1"/>
    <col min="7686" max="7686" width="72.7109375" style="1" customWidth="1"/>
    <col min="7687" max="7687" width="4.7109375" style="1" customWidth="1"/>
    <col min="7688" max="7688" width="14.7109375" style="1" customWidth="1"/>
    <col min="7689" max="7689" width="12.7109375" style="1" customWidth="1"/>
    <col min="7690" max="7690" width="15.7109375" style="1" customWidth="1"/>
    <col min="7691" max="7697" width="0" style="1" hidden="1" customWidth="1"/>
    <col min="7698" max="7698" width="38.7109375" style="1" customWidth="1"/>
    <col min="7699" max="7702" width="9.140625" style="1"/>
    <col min="7703" max="7703" width="5.5703125" style="1" customWidth="1"/>
    <col min="7704" max="7936" width="9.140625" style="1"/>
    <col min="7937" max="7938" width="0" style="1" hidden="1" customWidth="1"/>
    <col min="7939" max="7939" width="5.7109375" style="1" customWidth="1"/>
    <col min="7940" max="7940" width="4.7109375" style="1" customWidth="1"/>
    <col min="7941" max="7941" width="14.7109375" style="1" customWidth="1"/>
    <col min="7942" max="7942" width="72.7109375" style="1" customWidth="1"/>
    <col min="7943" max="7943" width="4.7109375" style="1" customWidth="1"/>
    <col min="7944" max="7944" width="14.7109375" style="1" customWidth="1"/>
    <col min="7945" max="7945" width="12.7109375" style="1" customWidth="1"/>
    <col min="7946" max="7946" width="15.7109375" style="1" customWidth="1"/>
    <col min="7947" max="7953" width="0" style="1" hidden="1" customWidth="1"/>
    <col min="7954" max="7954" width="38.7109375" style="1" customWidth="1"/>
    <col min="7955" max="7958" width="9.140625" style="1"/>
    <col min="7959" max="7959" width="5.5703125" style="1" customWidth="1"/>
    <col min="7960" max="8192" width="9.140625" style="1"/>
    <col min="8193" max="8194" width="0" style="1" hidden="1" customWidth="1"/>
    <col min="8195" max="8195" width="5.7109375" style="1" customWidth="1"/>
    <col min="8196" max="8196" width="4.7109375" style="1" customWidth="1"/>
    <col min="8197" max="8197" width="14.7109375" style="1" customWidth="1"/>
    <col min="8198" max="8198" width="72.7109375" style="1" customWidth="1"/>
    <col min="8199" max="8199" width="4.7109375" style="1" customWidth="1"/>
    <col min="8200" max="8200" width="14.7109375" style="1" customWidth="1"/>
    <col min="8201" max="8201" width="12.7109375" style="1" customWidth="1"/>
    <col min="8202" max="8202" width="15.7109375" style="1" customWidth="1"/>
    <col min="8203" max="8209" width="0" style="1" hidden="1" customWidth="1"/>
    <col min="8210" max="8210" width="38.7109375" style="1" customWidth="1"/>
    <col min="8211" max="8214" width="9.140625" style="1"/>
    <col min="8215" max="8215" width="5.5703125" style="1" customWidth="1"/>
    <col min="8216" max="8448" width="9.140625" style="1"/>
    <col min="8449" max="8450" width="0" style="1" hidden="1" customWidth="1"/>
    <col min="8451" max="8451" width="5.7109375" style="1" customWidth="1"/>
    <col min="8452" max="8452" width="4.7109375" style="1" customWidth="1"/>
    <col min="8453" max="8453" width="14.7109375" style="1" customWidth="1"/>
    <col min="8454" max="8454" width="72.7109375" style="1" customWidth="1"/>
    <col min="8455" max="8455" width="4.7109375" style="1" customWidth="1"/>
    <col min="8456" max="8456" width="14.7109375" style="1" customWidth="1"/>
    <col min="8457" max="8457" width="12.7109375" style="1" customWidth="1"/>
    <col min="8458" max="8458" width="15.7109375" style="1" customWidth="1"/>
    <col min="8459" max="8465" width="0" style="1" hidden="1" customWidth="1"/>
    <col min="8466" max="8466" width="38.7109375" style="1" customWidth="1"/>
    <col min="8467" max="8470" width="9.140625" style="1"/>
    <col min="8471" max="8471" width="5.5703125" style="1" customWidth="1"/>
    <col min="8472" max="8704" width="9.140625" style="1"/>
    <col min="8705" max="8706" width="0" style="1" hidden="1" customWidth="1"/>
    <col min="8707" max="8707" width="5.7109375" style="1" customWidth="1"/>
    <col min="8708" max="8708" width="4.7109375" style="1" customWidth="1"/>
    <col min="8709" max="8709" width="14.7109375" style="1" customWidth="1"/>
    <col min="8710" max="8710" width="72.7109375" style="1" customWidth="1"/>
    <col min="8711" max="8711" width="4.7109375" style="1" customWidth="1"/>
    <col min="8712" max="8712" width="14.7109375" style="1" customWidth="1"/>
    <col min="8713" max="8713" width="12.7109375" style="1" customWidth="1"/>
    <col min="8714" max="8714" width="15.7109375" style="1" customWidth="1"/>
    <col min="8715" max="8721" width="0" style="1" hidden="1" customWidth="1"/>
    <col min="8722" max="8722" width="38.7109375" style="1" customWidth="1"/>
    <col min="8723" max="8726" width="9.140625" style="1"/>
    <col min="8727" max="8727" width="5.5703125" style="1" customWidth="1"/>
    <col min="8728" max="8960" width="9.140625" style="1"/>
    <col min="8961" max="8962" width="0" style="1" hidden="1" customWidth="1"/>
    <col min="8963" max="8963" width="5.7109375" style="1" customWidth="1"/>
    <col min="8964" max="8964" width="4.7109375" style="1" customWidth="1"/>
    <col min="8965" max="8965" width="14.7109375" style="1" customWidth="1"/>
    <col min="8966" max="8966" width="72.7109375" style="1" customWidth="1"/>
    <col min="8967" max="8967" width="4.7109375" style="1" customWidth="1"/>
    <col min="8968" max="8968" width="14.7109375" style="1" customWidth="1"/>
    <col min="8969" max="8969" width="12.7109375" style="1" customWidth="1"/>
    <col min="8970" max="8970" width="15.7109375" style="1" customWidth="1"/>
    <col min="8971" max="8977" width="0" style="1" hidden="1" customWidth="1"/>
    <col min="8978" max="8978" width="38.7109375" style="1" customWidth="1"/>
    <col min="8979" max="8982" width="9.140625" style="1"/>
    <col min="8983" max="8983" width="5.5703125" style="1" customWidth="1"/>
    <col min="8984" max="9216" width="9.140625" style="1"/>
    <col min="9217" max="9218" width="0" style="1" hidden="1" customWidth="1"/>
    <col min="9219" max="9219" width="5.7109375" style="1" customWidth="1"/>
    <col min="9220" max="9220" width="4.7109375" style="1" customWidth="1"/>
    <col min="9221" max="9221" width="14.7109375" style="1" customWidth="1"/>
    <col min="9222" max="9222" width="72.7109375" style="1" customWidth="1"/>
    <col min="9223" max="9223" width="4.7109375" style="1" customWidth="1"/>
    <col min="9224" max="9224" width="14.7109375" style="1" customWidth="1"/>
    <col min="9225" max="9225" width="12.7109375" style="1" customWidth="1"/>
    <col min="9226" max="9226" width="15.7109375" style="1" customWidth="1"/>
    <col min="9227" max="9233" width="0" style="1" hidden="1" customWidth="1"/>
    <col min="9234" max="9234" width="38.7109375" style="1" customWidth="1"/>
    <col min="9235" max="9238" width="9.140625" style="1"/>
    <col min="9239" max="9239" width="5.5703125" style="1" customWidth="1"/>
    <col min="9240" max="9472" width="9.140625" style="1"/>
    <col min="9473" max="9474" width="0" style="1" hidden="1" customWidth="1"/>
    <col min="9475" max="9475" width="5.7109375" style="1" customWidth="1"/>
    <col min="9476" max="9476" width="4.7109375" style="1" customWidth="1"/>
    <col min="9477" max="9477" width="14.7109375" style="1" customWidth="1"/>
    <col min="9478" max="9478" width="72.7109375" style="1" customWidth="1"/>
    <col min="9479" max="9479" width="4.7109375" style="1" customWidth="1"/>
    <col min="9480" max="9480" width="14.7109375" style="1" customWidth="1"/>
    <col min="9481" max="9481" width="12.7109375" style="1" customWidth="1"/>
    <col min="9482" max="9482" width="15.7109375" style="1" customWidth="1"/>
    <col min="9483" max="9489" width="0" style="1" hidden="1" customWidth="1"/>
    <col min="9490" max="9490" width="38.7109375" style="1" customWidth="1"/>
    <col min="9491" max="9494" width="9.140625" style="1"/>
    <col min="9495" max="9495" width="5.5703125" style="1" customWidth="1"/>
    <col min="9496" max="9728" width="9.140625" style="1"/>
    <col min="9729" max="9730" width="0" style="1" hidden="1" customWidth="1"/>
    <col min="9731" max="9731" width="5.7109375" style="1" customWidth="1"/>
    <col min="9732" max="9732" width="4.7109375" style="1" customWidth="1"/>
    <col min="9733" max="9733" width="14.7109375" style="1" customWidth="1"/>
    <col min="9734" max="9734" width="72.7109375" style="1" customWidth="1"/>
    <col min="9735" max="9735" width="4.7109375" style="1" customWidth="1"/>
    <col min="9736" max="9736" width="14.7109375" style="1" customWidth="1"/>
    <col min="9737" max="9737" width="12.7109375" style="1" customWidth="1"/>
    <col min="9738" max="9738" width="15.7109375" style="1" customWidth="1"/>
    <col min="9739" max="9745" width="0" style="1" hidden="1" customWidth="1"/>
    <col min="9746" max="9746" width="38.7109375" style="1" customWidth="1"/>
    <col min="9747" max="9750" width="9.140625" style="1"/>
    <col min="9751" max="9751" width="5.5703125" style="1" customWidth="1"/>
    <col min="9752" max="9984" width="9.140625" style="1"/>
    <col min="9985" max="9986" width="0" style="1" hidden="1" customWidth="1"/>
    <col min="9987" max="9987" width="5.7109375" style="1" customWidth="1"/>
    <col min="9988" max="9988" width="4.7109375" style="1" customWidth="1"/>
    <col min="9989" max="9989" width="14.7109375" style="1" customWidth="1"/>
    <col min="9990" max="9990" width="72.7109375" style="1" customWidth="1"/>
    <col min="9991" max="9991" width="4.7109375" style="1" customWidth="1"/>
    <col min="9992" max="9992" width="14.7109375" style="1" customWidth="1"/>
    <col min="9993" max="9993" width="12.7109375" style="1" customWidth="1"/>
    <col min="9994" max="9994" width="15.7109375" style="1" customWidth="1"/>
    <col min="9995" max="10001" width="0" style="1" hidden="1" customWidth="1"/>
    <col min="10002" max="10002" width="38.7109375" style="1" customWidth="1"/>
    <col min="10003" max="10006" width="9.140625" style="1"/>
    <col min="10007" max="10007" width="5.5703125" style="1" customWidth="1"/>
    <col min="10008" max="10240" width="9.140625" style="1"/>
    <col min="10241" max="10242" width="0" style="1" hidden="1" customWidth="1"/>
    <col min="10243" max="10243" width="5.7109375" style="1" customWidth="1"/>
    <col min="10244" max="10244" width="4.7109375" style="1" customWidth="1"/>
    <col min="10245" max="10245" width="14.7109375" style="1" customWidth="1"/>
    <col min="10246" max="10246" width="72.7109375" style="1" customWidth="1"/>
    <col min="10247" max="10247" width="4.7109375" style="1" customWidth="1"/>
    <col min="10248" max="10248" width="14.7109375" style="1" customWidth="1"/>
    <col min="10249" max="10249" width="12.7109375" style="1" customWidth="1"/>
    <col min="10250" max="10250" width="15.7109375" style="1" customWidth="1"/>
    <col min="10251" max="10257" width="0" style="1" hidden="1" customWidth="1"/>
    <col min="10258" max="10258" width="38.7109375" style="1" customWidth="1"/>
    <col min="10259" max="10262" width="9.140625" style="1"/>
    <col min="10263" max="10263" width="5.5703125" style="1" customWidth="1"/>
    <col min="10264" max="10496" width="9.140625" style="1"/>
    <col min="10497" max="10498" width="0" style="1" hidden="1" customWidth="1"/>
    <col min="10499" max="10499" width="5.7109375" style="1" customWidth="1"/>
    <col min="10500" max="10500" width="4.7109375" style="1" customWidth="1"/>
    <col min="10501" max="10501" width="14.7109375" style="1" customWidth="1"/>
    <col min="10502" max="10502" width="72.7109375" style="1" customWidth="1"/>
    <col min="10503" max="10503" width="4.7109375" style="1" customWidth="1"/>
    <col min="10504" max="10504" width="14.7109375" style="1" customWidth="1"/>
    <col min="10505" max="10505" width="12.7109375" style="1" customWidth="1"/>
    <col min="10506" max="10506" width="15.7109375" style="1" customWidth="1"/>
    <col min="10507" max="10513" width="0" style="1" hidden="1" customWidth="1"/>
    <col min="10514" max="10514" width="38.7109375" style="1" customWidth="1"/>
    <col min="10515" max="10518" width="9.140625" style="1"/>
    <col min="10519" max="10519" width="5.5703125" style="1" customWidth="1"/>
    <col min="10520" max="10752" width="9.140625" style="1"/>
    <col min="10753" max="10754" width="0" style="1" hidden="1" customWidth="1"/>
    <col min="10755" max="10755" width="5.7109375" style="1" customWidth="1"/>
    <col min="10756" max="10756" width="4.7109375" style="1" customWidth="1"/>
    <col min="10757" max="10757" width="14.7109375" style="1" customWidth="1"/>
    <col min="10758" max="10758" width="72.7109375" style="1" customWidth="1"/>
    <col min="10759" max="10759" width="4.7109375" style="1" customWidth="1"/>
    <col min="10760" max="10760" width="14.7109375" style="1" customWidth="1"/>
    <col min="10761" max="10761" width="12.7109375" style="1" customWidth="1"/>
    <col min="10762" max="10762" width="15.7109375" style="1" customWidth="1"/>
    <col min="10763" max="10769" width="0" style="1" hidden="1" customWidth="1"/>
    <col min="10770" max="10770" width="38.7109375" style="1" customWidth="1"/>
    <col min="10771" max="10774" width="9.140625" style="1"/>
    <col min="10775" max="10775" width="5.5703125" style="1" customWidth="1"/>
    <col min="10776" max="11008" width="9.140625" style="1"/>
    <col min="11009" max="11010" width="0" style="1" hidden="1" customWidth="1"/>
    <col min="11011" max="11011" width="5.7109375" style="1" customWidth="1"/>
    <col min="11012" max="11012" width="4.7109375" style="1" customWidth="1"/>
    <col min="11013" max="11013" width="14.7109375" style="1" customWidth="1"/>
    <col min="11014" max="11014" width="72.7109375" style="1" customWidth="1"/>
    <col min="11015" max="11015" width="4.7109375" style="1" customWidth="1"/>
    <col min="11016" max="11016" width="14.7109375" style="1" customWidth="1"/>
    <col min="11017" max="11017" width="12.7109375" style="1" customWidth="1"/>
    <col min="11018" max="11018" width="15.7109375" style="1" customWidth="1"/>
    <col min="11019" max="11025" width="0" style="1" hidden="1" customWidth="1"/>
    <col min="11026" max="11026" width="38.7109375" style="1" customWidth="1"/>
    <col min="11027" max="11030" width="9.140625" style="1"/>
    <col min="11031" max="11031" width="5.5703125" style="1" customWidth="1"/>
    <col min="11032" max="11264" width="9.140625" style="1"/>
    <col min="11265" max="11266" width="0" style="1" hidden="1" customWidth="1"/>
    <col min="11267" max="11267" width="5.7109375" style="1" customWidth="1"/>
    <col min="11268" max="11268" width="4.7109375" style="1" customWidth="1"/>
    <col min="11269" max="11269" width="14.7109375" style="1" customWidth="1"/>
    <col min="11270" max="11270" width="72.7109375" style="1" customWidth="1"/>
    <col min="11271" max="11271" width="4.7109375" style="1" customWidth="1"/>
    <col min="11272" max="11272" width="14.7109375" style="1" customWidth="1"/>
    <col min="11273" max="11273" width="12.7109375" style="1" customWidth="1"/>
    <col min="11274" max="11274" width="15.7109375" style="1" customWidth="1"/>
    <col min="11275" max="11281" width="0" style="1" hidden="1" customWidth="1"/>
    <col min="11282" max="11282" width="38.7109375" style="1" customWidth="1"/>
    <col min="11283" max="11286" width="9.140625" style="1"/>
    <col min="11287" max="11287" width="5.5703125" style="1" customWidth="1"/>
    <col min="11288" max="11520" width="9.140625" style="1"/>
    <col min="11521" max="11522" width="0" style="1" hidden="1" customWidth="1"/>
    <col min="11523" max="11523" width="5.7109375" style="1" customWidth="1"/>
    <col min="11524" max="11524" width="4.7109375" style="1" customWidth="1"/>
    <col min="11525" max="11525" width="14.7109375" style="1" customWidth="1"/>
    <col min="11526" max="11526" width="72.7109375" style="1" customWidth="1"/>
    <col min="11527" max="11527" width="4.7109375" style="1" customWidth="1"/>
    <col min="11528" max="11528" width="14.7109375" style="1" customWidth="1"/>
    <col min="11529" max="11529" width="12.7109375" style="1" customWidth="1"/>
    <col min="11530" max="11530" width="15.7109375" style="1" customWidth="1"/>
    <col min="11531" max="11537" width="0" style="1" hidden="1" customWidth="1"/>
    <col min="11538" max="11538" width="38.7109375" style="1" customWidth="1"/>
    <col min="11539" max="11542" width="9.140625" style="1"/>
    <col min="11543" max="11543" width="5.5703125" style="1" customWidth="1"/>
    <col min="11544" max="11776" width="9.140625" style="1"/>
    <col min="11777" max="11778" width="0" style="1" hidden="1" customWidth="1"/>
    <col min="11779" max="11779" width="5.7109375" style="1" customWidth="1"/>
    <col min="11780" max="11780" width="4.7109375" style="1" customWidth="1"/>
    <col min="11781" max="11781" width="14.7109375" style="1" customWidth="1"/>
    <col min="11782" max="11782" width="72.7109375" style="1" customWidth="1"/>
    <col min="11783" max="11783" width="4.7109375" style="1" customWidth="1"/>
    <col min="11784" max="11784" width="14.7109375" style="1" customWidth="1"/>
    <col min="11785" max="11785" width="12.7109375" style="1" customWidth="1"/>
    <col min="11786" max="11786" width="15.7109375" style="1" customWidth="1"/>
    <col min="11787" max="11793" width="0" style="1" hidden="1" customWidth="1"/>
    <col min="11794" max="11794" width="38.7109375" style="1" customWidth="1"/>
    <col min="11795" max="11798" width="9.140625" style="1"/>
    <col min="11799" max="11799" width="5.5703125" style="1" customWidth="1"/>
    <col min="11800" max="12032" width="9.140625" style="1"/>
    <col min="12033" max="12034" width="0" style="1" hidden="1" customWidth="1"/>
    <col min="12035" max="12035" width="5.7109375" style="1" customWidth="1"/>
    <col min="12036" max="12036" width="4.7109375" style="1" customWidth="1"/>
    <col min="12037" max="12037" width="14.7109375" style="1" customWidth="1"/>
    <col min="12038" max="12038" width="72.7109375" style="1" customWidth="1"/>
    <col min="12039" max="12039" width="4.7109375" style="1" customWidth="1"/>
    <col min="12040" max="12040" width="14.7109375" style="1" customWidth="1"/>
    <col min="12041" max="12041" width="12.7109375" style="1" customWidth="1"/>
    <col min="12042" max="12042" width="15.7109375" style="1" customWidth="1"/>
    <col min="12043" max="12049" width="0" style="1" hidden="1" customWidth="1"/>
    <col min="12050" max="12050" width="38.7109375" style="1" customWidth="1"/>
    <col min="12051" max="12054" width="9.140625" style="1"/>
    <col min="12055" max="12055" width="5.5703125" style="1" customWidth="1"/>
    <col min="12056" max="12288" width="9.140625" style="1"/>
    <col min="12289" max="12290" width="0" style="1" hidden="1" customWidth="1"/>
    <col min="12291" max="12291" width="5.7109375" style="1" customWidth="1"/>
    <col min="12292" max="12292" width="4.7109375" style="1" customWidth="1"/>
    <col min="12293" max="12293" width="14.7109375" style="1" customWidth="1"/>
    <col min="12294" max="12294" width="72.7109375" style="1" customWidth="1"/>
    <col min="12295" max="12295" width="4.7109375" style="1" customWidth="1"/>
    <col min="12296" max="12296" width="14.7109375" style="1" customWidth="1"/>
    <col min="12297" max="12297" width="12.7109375" style="1" customWidth="1"/>
    <col min="12298" max="12298" width="15.7109375" style="1" customWidth="1"/>
    <col min="12299" max="12305" width="0" style="1" hidden="1" customWidth="1"/>
    <col min="12306" max="12306" width="38.7109375" style="1" customWidth="1"/>
    <col min="12307" max="12310" width="9.140625" style="1"/>
    <col min="12311" max="12311" width="5.5703125" style="1" customWidth="1"/>
    <col min="12312" max="12544" width="9.140625" style="1"/>
    <col min="12545" max="12546" width="0" style="1" hidden="1" customWidth="1"/>
    <col min="12547" max="12547" width="5.7109375" style="1" customWidth="1"/>
    <col min="12548" max="12548" width="4.7109375" style="1" customWidth="1"/>
    <col min="12549" max="12549" width="14.7109375" style="1" customWidth="1"/>
    <col min="12550" max="12550" width="72.7109375" style="1" customWidth="1"/>
    <col min="12551" max="12551" width="4.7109375" style="1" customWidth="1"/>
    <col min="12552" max="12552" width="14.7109375" style="1" customWidth="1"/>
    <col min="12553" max="12553" width="12.7109375" style="1" customWidth="1"/>
    <col min="12554" max="12554" width="15.7109375" style="1" customWidth="1"/>
    <col min="12555" max="12561" width="0" style="1" hidden="1" customWidth="1"/>
    <col min="12562" max="12562" width="38.7109375" style="1" customWidth="1"/>
    <col min="12563" max="12566" width="9.140625" style="1"/>
    <col min="12567" max="12567" width="5.5703125" style="1" customWidth="1"/>
    <col min="12568" max="12800" width="9.140625" style="1"/>
    <col min="12801" max="12802" width="0" style="1" hidden="1" customWidth="1"/>
    <col min="12803" max="12803" width="5.7109375" style="1" customWidth="1"/>
    <col min="12804" max="12804" width="4.7109375" style="1" customWidth="1"/>
    <col min="12805" max="12805" width="14.7109375" style="1" customWidth="1"/>
    <col min="12806" max="12806" width="72.7109375" style="1" customWidth="1"/>
    <col min="12807" max="12807" width="4.7109375" style="1" customWidth="1"/>
    <col min="12808" max="12808" width="14.7109375" style="1" customWidth="1"/>
    <col min="12809" max="12809" width="12.7109375" style="1" customWidth="1"/>
    <col min="12810" max="12810" width="15.7109375" style="1" customWidth="1"/>
    <col min="12811" max="12817" width="0" style="1" hidden="1" customWidth="1"/>
    <col min="12818" max="12818" width="38.7109375" style="1" customWidth="1"/>
    <col min="12819" max="12822" width="9.140625" style="1"/>
    <col min="12823" max="12823" width="5.5703125" style="1" customWidth="1"/>
    <col min="12824" max="13056" width="9.140625" style="1"/>
    <col min="13057" max="13058" width="0" style="1" hidden="1" customWidth="1"/>
    <col min="13059" max="13059" width="5.7109375" style="1" customWidth="1"/>
    <col min="13060" max="13060" width="4.7109375" style="1" customWidth="1"/>
    <col min="13061" max="13061" width="14.7109375" style="1" customWidth="1"/>
    <col min="13062" max="13062" width="72.7109375" style="1" customWidth="1"/>
    <col min="13063" max="13063" width="4.7109375" style="1" customWidth="1"/>
    <col min="13064" max="13064" width="14.7109375" style="1" customWidth="1"/>
    <col min="13065" max="13065" width="12.7109375" style="1" customWidth="1"/>
    <col min="13066" max="13066" width="15.7109375" style="1" customWidth="1"/>
    <col min="13067" max="13073" width="0" style="1" hidden="1" customWidth="1"/>
    <col min="13074" max="13074" width="38.7109375" style="1" customWidth="1"/>
    <col min="13075" max="13078" width="9.140625" style="1"/>
    <col min="13079" max="13079" width="5.5703125" style="1" customWidth="1"/>
    <col min="13080" max="13312" width="9.140625" style="1"/>
    <col min="13313" max="13314" width="0" style="1" hidden="1" customWidth="1"/>
    <col min="13315" max="13315" width="5.7109375" style="1" customWidth="1"/>
    <col min="13316" max="13316" width="4.7109375" style="1" customWidth="1"/>
    <col min="13317" max="13317" width="14.7109375" style="1" customWidth="1"/>
    <col min="13318" max="13318" width="72.7109375" style="1" customWidth="1"/>
    <col min="13319" max="13319" width="4.7109375" style="1" customWidth="1"/>
    <col min="13320" max="13320" width="14.7109375" style="1" customWidth="1"/>
    <col min="13321" max="13321" width="12.7109375" style="1" customWidth="1"/>
    <col min="13322" max="13322" width="15.7109375" style="1" customWidth="1"/>
    <col min="13323" max="13329" width="0" style="1" hidden="1" customWidth="1"/>
    <col min="13330" max="13330" width="38.7109375" style="1" customWidth="1"/>
    <col min="13331" max="13334" width="9.140625" style="1"/>
    <col min="13335" max="13335" width="5.5703125" style="1" customWidth="1"/>
    <col min="13336" max="13568" width="9.140625" style="1"/>
    <col min="13569" max="13570" width="0" style="1" hidden="1" customWidth="1"/>
    <col min="13571" max="13571" width="5.7109375" style="1" customWidth="1"/>
    <col min="13572" max="13572" width="4.7109375" style="1" customWidth="1"/>
    <col min="13573" max="13573" width="14.7109375" style="1" customWidth="1"/>
    <col min="13574" max="13574" width="72.7109375" style="1" customWidth="1"/>
    <col min="13575" max="13575" width="4.7109375" style="1" customWidth="1"/>
    <col min="13576" max="13576" width="14.7109375" style="1" customWidth="1"/>
    <col min="13577" max="13577" width="12.7109375" style="1" customWidth="1"/>
    <col min="13578" max="13578" width="15.7109375" style="1" customWidth="1"/>
    <col min="13579" max="13585" width="0" style="1" hidden="1" customWidth="1"/>
    <col min="13586" max="13586" width="38.7109375" style="1" customWidth="1"/>
    <col min="13587" max="13590" width="9.140625" style="1"/>
    <col min="13591" max="13591" width="5.5703125" style="1" customWidth="1"/>
    <col min="13592" max="13824" width="9.140625" style="1"/>
    <col min="13825" max="13826" width="0" style="1" hidden="1" customWidth="1"/>
    <col min="13827" max="13827" width="5.7109375" style="1" customWidth="1"/>
    <col min="13828" max="13828" width="4.7109375" style="1" customWidth="1"/>
    <col min="13829" max="13829" width="14.7109375" style="1" customWidth="1"/>
    <col min="13830" max="13830" width="72.7109375" style="1" customWidth="1"/>
    <col min="13831" max="13831" width="4.7109375" style="1" customWidth="1"/>
    <col min="13832" max="13832" width="14.7109375" style="1" customWidth="1"/>
    <col min="13833" max="13833" width="12.7109375" style="1" customWidth="1"/>
    <col min="13834" max="13834" width="15.7109375" style="1" customWidth="1"/>
    <col min="13835" max="13841" width="0" style="1" hidden="1" customWidth="1"/>
    <col min="13842" max="13842" width="38.7109375" style="1" customWidth="1"/>
    <col min="13843" max="13846" width="9.140625" style="1"/>
    <col min="13847" max="13847" width="5.5703125" style="1" customWidth="1"/>
    <col min="13848" max="14080" width="9.140625" style="1"/>
    <col min="14081" max="14082" width="0" style="1" hidden="1" customWidth="1"/>
    <col min="14083" max="14083" width="5.7109375" style="1" customWidth="1"/>
    <col min="14084" max="14084" width="4.7109375" style="1" customWidth="1"/>
    <col min="14085" max="14085" width="14.7109375" style="1" customWidth="1"/>
    <col min="14086" max="14086" width="72.7109375" style="1" customWidth="1"/>
    <col min="14087" max="14087" width="4.7109375" style="1" customWidth="1"/>
    <col min="14088" max="14088" width="14.7109375" style="1" customWidth="1"/>
    <col min="14089" max="14089" width="12.7109375" style="1" customWidth="1"/>
    <col min="14090" max="14090" width="15.7109375" style="1" customWidth="1"/>
    <col min="14091" max="14097" width="0" style="1" hidden="1" customWidth="1"/>
    <col min="14098" max="14098" width="38.7109375" style="1" customWidth="1"/>
    <col min="14099" max="14102" width="9.140625" style="1"/>
    <col min="14103" max="14103" width="5.5703125" style="1" customWidth="1"/>
    <col min="14104" max="14336" width="9.140625" style="1"/>
    <col min="14337" max="14338" width="0" style="1" hidden="1" customWidth="1"/>
    <col min="14339" max="14339" width="5.7109375" style="1" customWidth="1"/>
    <col min="14340" max="14340" width="4.7109375" style="1" customWidth="1"/>
    <col min="14341" max="14341" width="14.7109375" style="1" customWidth="1"/>
    <col min="14342" max="14342" width="72.7109375" style="1" customWidth="1"/>
    <col min="14343" max="14343" width="4.7109375" style="1" customWidth="1"/>
    <col min="14344" max="14344" width="14.7109375" style="1" customWidth="1"/>
    <col min="14345" max="14345" width="12.7109375" style="1" customWidth="1"/>
    <col min="14346" max="14346" width="15.7109375" style="1" customWidth="1"/>
    <col min="14347" max="14353" width="0" style="1" hidden="1" customWidth="1"/>
    <col min="14354" max="14354" width="38.7109375" style="1" customWidth="1"/>
    <col min="14355" max="14358" width="9.140625" style="1"/>
    <col min="14359" max="14359" width="5.5703125" style="1" customWidth="1"/>
    <col min="14360" max="14592" width="9.140625" style="1"/>
    <col min="14593" max="14594" width="0" style="1" hidden="1" customWidth="1"/>
    <col min="14595" max="14595" width="5.7109375" style="1" customWidth="1"/>
    <col min="14596" max="14596" width="4.7109375" style="1" customWidth="1"/>
    <col min="14597" max="14597" width="14.7109375" style="1" customWidth="1"/>
    <col min="14598" max="14598" width="72.7109375" style="1" customWidth="1"/>
    <col min="14599" max="14599" width="4.7109375" style="1" customWidth="1"/>
    <col min="14600" max="14600" width="14.7109375" style="1" customWidth="1"/>
    <col min="14601" max="14601" width="12.7109375" style="1" customWidth="1"/>
    <col min="14602" max="14602" width="15.7109375" style="1" customWidth="1"/>
    <col min="14603" max="14609" width="0" style="1" hidden="1" customWidth="1"/>
    <col min="14610" max="14610" width="38.7109375" style="1" customWidth="1"/>
    <col min="14611" max="14614" width="9.140625" style="1"/>
    <col min="14615" max="14615" width="5.5703125" style="1" customWidth="1"/>
    <col min="14616" max="14848" width="9.140625" style="1"/>
    <col min="14849" max="14850" width="0" style="1" hidden="1" customWidth="1"/>
    <col min="14851" max="14851" width="5.7109375" style="1" customWidth="1"/>
    <col min="14852" max="14852" width="4.7109375" style="1" customWidth="1"/>
    <col min="14853" max="14853" width="14.7109375" style="1" customWidth="1"/>
    <col min="14854" max="14854" width="72.7109375" style="1" customWidth="1"/>
    <col min="14855" max="14855" width="4.7109375" style="1" customWidth="1"/>
    <col min="14856" max="14856" width="14.7109375" style="1" customWidth="1"/>
    <col min="14857" max="14857" width="12.7109375" style="1" customWidth="1"/>
    <col min="14858" max="14858" width="15.7109375" style="1" customWidth="1"/>
    <col min="14859" max="14865" width="0" style="1" hidden="1" customWidth="1"/>
    <col min="14866" max="14866" width="38.7109375" style="1" customWidth="1"/>
    <col min="14867" max="14870" width="9.140625" style="1"/>
    <col min="14871" max="14871" width="5.5703125" style="1" customWidth="1"/>
    <col min="14872" max="15104" width="9.140625" style="1"/>
    <col min="15105" max="15106" width="0" style="1" hidden="1" customWidth="1"/>
    <col min="15107" max="15107" width="5.7109375" style="1" customWidth="1"/>
    <col min="15108" max="15108" width="4.7109375" style="1" customWidth="1"/>
    <col min="15109" max="15109" width="14.7109375" style="1" customWidth="1"/>
    <col min="15110" max="15110" width="72.7109375" style="1" customWidth="1"/>
    <col min="15111" max="15111" width="4.7109375" style="1" customWidth="1"/>
    <col min="15112" max="15112" width="14.7109375" style="1" customWidth="1"/>
    <col min="15113" max="15113" width="12.7109375" style="1" customWidth="1"/>
    <col min="15114" max="15114" width="15.7109375" style="1" customWidth="1"/>
    <col min="15115" max="15121" width="0" style="1" hidden="1" customWidth="1"/>
    <col min="15122" max="15122" width="38.7109375" style="1" customWidth="1"/>
    <col min="15123" max="15126" width="9.140625" style="1"/>
    <col min="15127" max="15127" width="5.5703125" style="1" customWidth="1"/>
    <col min="15128" max="15360" width="9.140625" style="1"/>
    <col min="15361" max="15362" width="0" style="1" hidden="1" customWidth="1"/>
    <col min="15363" max="15363" width="5.7109375" style="1" customWidth="1"/>
    <col min="15364" max="15364" width="4.7109375" style="1" customWidth="1"/>
    <col min="15365" max="15365" width="14.7109375" style="1" customWidth="1"/>
    <col min="15366" max="15366" width="72.7109375" style="1" customWidth="1"/>
    <col min="15367" max="15367" width="4.7109375" style="1" customWidth="1"/>
    <col min="15368" max="15368" width="14.7109375" style="1" customWidth="1"/>
    <col min="15369" max="15369" width="12.7109375" style="1" customWidth="1"/>
    <col min="15370" max="15370" width="15.7109375" style="1" customWidth="1"/>
    <col min="15371" max="15377" width="0" style="1" hidden="1" customWidth="1"/>
    <col min="15378" max="15378" width="38.7109375" style="1" customWidth="1"/>
    <col min="15379" max="15382" width="9.140625" style="1"/>
    <col min="15383" max="15383" width="5.5703125" style="1" customWidth="1"/>
    <col min="15384" max="15616" width="9.140625" style="1"/>
    <col min="15617" max="15618" width="0" style="1" hidden="1" customWidth="1"/>
    <col min="15619" max="15619" width="5.7109375" style="1" customWidth="1"/>
    <col min="15620" max="15620" width="4.7109375" style="1" customWidth="1"/>
    <col min="15621" max="15621" width="14.7109375" style="1" customWidth="1"/>
    <col min="15622" max="15622" width="72.7109375" style="1" customWidth="1"/>
    <col min="15623" max="15623" width="4.7109375" style="1" customWidth="1"/>
    <col min="15624" max="15624" width="14.7109375" style="1" customWidth="1"/>
    <col min="15625" max="15625" width="12.7109375" style="1" customWidth="1"/>
    <col min="15626" max="15626" width="15.7109375" style="1" customWidth="1"/>
    <col min="15627" max="15633" width="0" style="1" hidden="1" customWidth="1"/>
    <col min="15634" max="15634" width="38.7109375" style="1" customWidth="1"/>
    <col min="15635" max="15638" width="9.140625" style="1"/>
    <col min="15639" max="15639" width="5.5703125" style="1" customWidth="1"/>
    <col min="15640" max="15872" width="9.140625" style="1"/>
    <col min="15873" max="15874" width="0" style="1" hidden="1" customWidth="1"/>
    <col min="15875" max="15875" width="5.7109375" style="1" customWidth="1"/>
    <col min="15876" max="15876" width="4.7109375" style="1" customWidth="1"/>
    <col min="15877" max="15877" width="14.7109375" style="1" customWidth="1"/>
    <col min="15878" max="15878" width="72.7109375" style="1" customWidth="1"/>
    <col min="15879" max="15879" width="4.7109375" style="1" customWidth="1"/>
    <col min="15880" max="15880" width="14.7109375" style="1" customWidth="1"/>
    <col min="15881" max="15881" width="12.7109375" style="1" customWidth="1"/>
    <col min="15882" max="15882" width="15.7109375" style="1" customWidth="1"/>
    <col min="15883" max="15889" width="0" style="1" hidden="1" customWidth="1"/>
    <col min="15890" max="15890" width="38.7109375" style="1" customWidth="1"/>
    <col min="15891" max="15894" width="9.140625" style="1"/>
    <col min="15895" max="15895" width="5.5703125" style="1" customWidth="1"/>
    <col min="15896" max="16128" width="9.140625" style="1"/>
    <col min="16129" max="16130" width="0" style="1" hidden="1" customWidth="1"/>
    <col min="16131" max="16131" width="5.7109375" style="1" customWidth="1"/>
    <col min="16132" max="16132" width="4.7109375" style="1" customWidth="1"/>
    <col min="16133" max="16133" width="14.7109375" style="1" customWidth="1"/>
    <col min="16134" max="16134" width="72.7109375" style="1" customWidth="1"/>
    <col min="16135" max="16135" width="4.7109375" style="1" customWidth="1"/>
    <col min="16136" max="16136" width="14.7109375" style="1" customWidth="1"/>
    <col min="16137" max="16137" width="12.7109375" style="1" customWidth="1"/>
    <col min="16138" max="16138" width="15.7109375" style="1" customWidth="1"/>
    <col min="16139" max="16145" width="0" style="1" hidden="1" customWidth="1"/>
    <col min="16146" max="16146" width="38.7109375" style="1" customWidth="1"/>
    <col min="16147" max="16150" width="9.140625" style="1"/>
    <col min="16151" max="16151" width="5.5703125" style="1" customWidth="1"/>
    <col min="16152" max="16384" width="9.140625" style="1"/>
  </cols>
  <sheetData>
    <row r="1" spans="1:22" ht="15.75" x14ac:dyDescent="0.15">
      <c r="F1" s="2" t="s">
        <v>4106</v>
      </c>
    </row>
    <row r="2" spans="1:22" ht="15.75" x14ac:dyDescent="0.15">
      <c r="B2" s="3"/>
      <c r="C2" s="3"/>
      <c r="D2" s="4"/>
      <c r="E2" s="4"/>
      <c r="F2" s="2" t="s">
        <v>1</v>
      </c>
      <c r="G2" s="4"/>
      <c r="H2" s="5"/>
      <c r="I2" s="6"/>
      <c r="J2" s="7"/>
      <c r="K2" s="5"/>
      <c r="L2" s="5"/>
      <c r="M2" s="5"/>
      <c r="N2" s="5"/>
      <c r="O2" s="7"/>
      <c r="P2" s="7"/>
      <c r="Q2" s="7"/>
      <c r="S2" s="8"/>
      <c r="V2" s="9"/>
    </row>
    <row r="3" spans="1:22" ht="7.5" customHeight="1" x14ac:dyDescent="0.15">
      <c r="A3" s="10"/>
      <c r="B3" s="11"/>
      <c r="C3" s="3"/>
      <c r="D3" s="12"/>
      <c r="E3" s="4"/>
      <c r="F3" s="4"/>
      <c r="G3" s="4"/>
      <c r="H3" s="5"/>
      <c r="I3" s="6"/>
      <c r="J3" s="7"/>
      <c r="K3" s="13"/>
      <c r="L3" s="13"/>
      <c r="M3" s="13"/>
      <c r="N3" s="13"/>
      <c r="O3" s="14"/>
      <c r="P3" s="14"/>
      <c r="Q3" s="14"/>
      <c r="R3" s="15"/>
    </row>
    <row r="4" spans="1:22" ht="11.25" x14ac:dyDescent="0.2">
      <c r="A4" s="16"/>
      <c r="B4" s="17"/>
      <c r="C4" s="17" t="s">
        <v>2</v>
      </c>
      <c r="D4" s="18" t="s">
        <v>3</v>
      </c>
      <c r="E4" s="18" t="s">
        <v>4</v>
      </c>
      <c r="F4" s="18" t="s">
        <v>5</v>
      </c>
      <c r="G4" s="18" t="s">
        <v>6</v>
      </c>
      <c r="H4" s="19" t="s">
        <v>7</v>
      </c>
      <c r="I4" s="20" t="s">
        <v>8</v>
      </c>
      <c r="J4" s="21" t="s">
        <v>9</v>
      </c>
      <c r="K4" s="19" t="s">
        <v>10</v>
      </c>
      <c r="L4" s="19" t="s">
        <v>11</v>
      </c>
      <c r="M4" s="19" t="s">
        <v>12</v>
      </c>
      <c r="N4" s="19" t="s">
        <v>13</v>
      </c>
      <c r="O4" s="21" t="s">
        <v>14</v>
      </c>
      <c r="P4" s="21" t="s">
        <v>15</v>
      </c>
      <c r="Q4" s="21" t="s">
        <v>16</v>
      </c>
      <c r="R4" s="10"/>
      <c r="S4" s="15"/>
    </row>
    <row r="5" spans="1:22" ht="7.5" customHeight="1" x14ac:dyDescent="0.15">
      <c r="B5" s="3"/>
      <c r="C5" s="3"/>
      <c r="D5" s="4"/>
      <c r="E5" s="4"/>
      <c r="F5" s="4"/>
      <c r="G5" s="4"/>
      <c r="H5" s="5"/>
      <c r="I5" s="6"/>
      <c r="J5" s="7"/>
      <c r="K5" s="5"/>
      <c r="L5" s="5"/>
      <c r="M5" s="5"/>
      <c r="N5" s="5"/>
      <c r="O5" s="7"/>
      <c r="P5" s="7"/>
      <c r="Q5" s="7"/>
      <c r="R5" s="15"/>
    </row>
    <row r="6" spans="1:22" ht="12" x14ac:dyDescent="0.2">
      <c r="A6" s="22" t="s">
        <v>2482</v>
      </c>
      <c r="B6" s="23">
        <v>1</v>
      </c>
      <c r="C6" s="24"/>
      <c r="D6" s="25" t="s">
        <v>18</v>
      </c>
      <c r="E6" s="25"/>
      <c r="F6" s="26" t="s">
        <v>2483</v>
      </c>
      <c r="G6" s="25"/>
      <c r="H6" s="27"/>
      <c r="I6" s="28"/>
      <c r="J6" s="29">
        <f>SUBTOTAL(9,J7:J162)</f>
        <v>0</v>
      </c>
      <c r="K6" s="27"/>
      <c r="L6" s="30">
        <f>SUBTOTAL(9,L7:L162)</f>
        <v>41.93788680000003</v>
      </c>
      <c r="M6" s="27"/>
      <c r="N6" s="30">
        <f>SUBTOTAL(9,N7:N162)</f>
        <v>1.7279999999999998</v>
      </c>
      <c r="O6" s="31"/>
      <c r="P6" s="29">
        <f>SUBTOTAL(9,P7:P162)</f>
        <v>0</v>
      </c>
      <c r="Q6" s="29">
        <f>SUBTOTAL(9,Q7:Q162)</f>
        <v>0</v>
      </c>
      <c r="R6" s="10"/>
      <c r="S6" s="15"/>
      <c r="T6" s="15"/>
    </row>
    <row r="7" spans="1:22" ht="12" outlineLevel="1" x14ac:dyDescent="0.2">
      <c r="A7" s="32" t="s">
        <v>2484</v>
      </c>
      <c r="B7" s="33">
        <v>2</v>
      </c>
      <c r="C7" s="34"/>
      <c r="D7" s="35" t="s">
        <v>20</v>
      </c>
      <c r="E7" s="35"/>
      <c r="F7" s="36" t="s">
        <v>2485</v>
      </c>
      <c r="G7" s="35"/>
      <c r="H7" s="37"/>
      <c r="I7" s="38"/>
      <c r="J7" s="39">
        <f>SUBTOTAL(9,J8:J161)</f>
        <v>0</v>
      </c>
      <c r="K7" s="37"/>
      <c r="L7" s="40">
        <f>SUBTOTAL(9,L8:L161)</f>
        <v>41.93788680000003</v>
      </c>
      <c r="M7" s="37"/>
      <c r="N7" s="40">
        <f>SUBTOTAL(9,N8:N161)</f>
        <v>1.7279999999999998</v>
      </c>
      <c r="O7" s="41"/>
      <c r="P7" s="39">
        <f>SUBTOTAL(9,P8:P161)</f>
        <v>0</v>
      </c>
      <c r="Q7" s="39">
        <f>SUBTOTAL(9,Q8:Q161)</f>
        <v>0</v>
      </c>
      <c r="R7" s="10"/>
      <c r="S7" s="15"/>
      <c r="T7" s="15"/>
    </row>
    <row r="8" spans="1:22" ht="11.25" outlineLevel="2" x14ac:dyDescent="0.2">
      <c r="A8" s="42" t="s">
        <v>2486</v>
      </c>
      <c r="B8" s="43">
        <v>3</v>
      </c>
      <c r="C8" s="44"/>
      <c r="D8" s="45" t="s">
        <v>23</v>
      </c>
      <c r="E8" s="45"/>
      <c r="F8" s="46" t="s">
        <v>24</v>
      </c>
      <c r="G8" s="45"/>
      <c r="H8" s="47"/>
      <c r="I8" s="48"/>
      <c r="J8" s="49">
        <f>SUBTOTAL(9,J9:J36)</f>
        <v>0</v>
      </c>
      <c r="K8" s="47"/>
      <c r="L8" s="50">
        <f>SUBTOTAL(9,L9:L36)</f>
        <v>37.840000000000003</v>
      </c>
      <c r="M8" s="47"/>
      <c r="N8" s="50">
        <f>SUBTOTAL(9,N9:N36)</f>
        <v>0</v>
      </c>
      <c r="O8" s="51"/>
      <c r="P8" s="49">
        <f>SUBTOTAL(9,P9:P36)</f>
        <v>0</v>
      </c>
      <c r="Q8" s="49">
        <f>SUBTOTAL(9,Q9:Q36)</f>
        <v>0</v>
      </c>
      <c r="R8" s="10"/>
      <c r="S8" s="15"/>
      <c r="T8" s="15"/>
    </row>
    <row r="9" spans="1:22" ht="11.25" outlineLevel="3" x14ac:dyDescent="0.2">
      <c r="A9" s="52"/>
      <c r="B9" s="53"/>
      <c r="C9" s="54">
        <v>14</v>
      </c>
      <c r="D9" s="55" t="s">
        <v>25</v>
      </c>
      <c r="E9" s="56" t="s">
        <v>4107</v>
      </c>
      <c r="F9" s="57" t="s">
        <v>4108</v>
      </c>
      <c r="G9" s="55" t="s">
        <v>28</v>
      </c>
      <c r="H9" s="58">
        <v>8</v>
      </c>
      <c r="I9" s="59"/>
      <c r="J9" s="60">
        <f>H9*I9</f>
        <v>0</v>
      </c>
      <c r="K9" s="58"/>
      <c r="L9" s="58">
        <f>H9*K9</f>
        <v>0</v>
      </c>
      <c r="M9" s="58"/>
      <c r="N9" s="58">
        <f>H9*M9</f>
        <v>0</v>
      </c>
      <c r="O9" s="60">
        <v>21</v>
      </c>
      <c r="P9" s="60">
        <f>J9*(O9/100)</f>
        <v>0</v>
      </c>
      <c r="Q9" s="60">
        <f>J9+P9</f>
        <v>0</v>
      </c>
      <c r="R9" s="15"/>
      <c r="S9" s="15"/>
      <c r="T9" s="15"/>
    </row>
    <row r="10" spans="1:22" ht="9.75" outlineLevel="4" x14ac:dyDescent="0.2">
      <c r="A10" s="61"/>
      <c r="B10" s="62"/>
      <c r="C10" s="62"/>
      <c r="D10" s="63"/>
      <c r="E10" s="64" t="s">
        <v>29</v>
      </c>
      <c r="F10" s="65" t="s">
        <v>4109</v>
      </c>
      <c r="G10" s="63"/>
      <c r="H10" s="66">
        <v>8</v>
      </c>
      <c r="I10" s="67"/>
      <c r="J10" s="68"/>
      <c r="K10" s="66"/>
      <c r="L10" s="66"/>
      <c r="M10" s="66"/>
      <c r="N10" s="66"/>
      <c r="O10" s="68"/>
      <c r="P10" s="68"/>
      <c r="Q10" s="68"/>
      <c r="R10" s="10"/>
      <c r="S10" s="15"/>
    </row>
    <row r="11" spans="1:22" ht="7.5" customHeight="1" outlineLevel="4" x14ac:dyDescent="0.15">
      <c r="A11" s="15"/>
      <c r="B11" s="69"/>
      <c r="C11" s="70"/>
      <c r="D11" s="71"/>
      <c r="E11" s="72"/>
      <c r="F11" s="73"/>
      <c r="G11" s="71"/>
      <c r="H11" s="74"/>
      <c r="I11" s="75"/>
      <c r="J11" s="76"/>
      <c r="K11" s="77"/>
      <c r="L11" s="77"/>
      <c r="M11" s="77"/>
      <c r="N11" s="77"/>
      <c r="O11" s="76"/>
      <c r="P11" s="76"/>
      <c r="Q11" s="76"/>
      <c r="R11" s="10"/>
      <c r="S11" s="15"/>
    </row>
    <row r="12" spans="1:22" ht="22.5" outlineLevel="3" x14ac:dyDescent="0.2">
      <c r="A12" s="52"/>
      <c r="B12" s="53"/>
      <c r="C12" s="54">
        <v>15</v>
      </c>
      <c r="D12" s="55" t="s">
        <v>25</v>
      </c>
      <c r="E12" s="56" t="s">
        <v>2487</v>
      </c>
      <c r="F12" s="57" t="s">
        <v>2488</v>
      </c>
      <c r="G12" s="55" t="s">
        <v>28</v>
      </c>
      <c r="H12" s="58">
        <v>11.76</v>
      </c>
      <c r="I12" s="59"/>
      <c r="J12" s="60">
        <f>H12*I12</f>
        <v>0</v>
      </c>
      <c r="K12" s="58"/>
      <c r="L12" s="58">
        <f>H12*K12</f>
        <v>0</v>
      </c>
      <c r="M12" s="58"/>
      <c r="N12" s="58">
        <f>H12*M12</f>
        <v>0</v>
      </c>
      <c r="O12" s="60">
        <v>21</v>
      </c>
      <c r="P12" s="60">
        <f>J12*(O12/100)</f>
        <v>0</v>
      </c>
      <c r="Q12" s="60">
        <f>J12+P12</f>
        <v>0</v>
      </c>
      <c r="R12" s="15"/>
      <c r="S12" s="15"/>
      <c r="T12" s="15"/>
    </row>
    <row r="13" spans="1:22" ht="9.75" outlineLevel="4" x14ac:dyDescent="0.2">
      <c r="A13" s="61"/>
      <c r="B13" s="62"/>
      <c r="C13" s="62"/>
      <c r="D13" s="63"/>
      <c r="E13" s="64" t="s">
        <v>29</v>
      </c>
      <c r="F13" s="65" t="s">
        <v>4110</v>
      </c>
      <c r="G13" s="63"/>
      <c r="H13" s="66">
        <v>11.76</v>
      </c>
      <c r="I13" s="67"/>
      <c r="J13" s="68"/>
      <c r="K13" s="66"/>
      <c r="L13" s="66"/>
      <c r="M13" s="66"/>
      <c r="N13" s="66"/>
      <c r="O13" s="68"/>
      <c r="P13" s="68"/>
      <c r="Q13" s="68"/>
      <c r="R13" s="10"/>
      <c r="S13" s="15"/>
    </row>
    <row r="14" spans="1:22" ht="7.5" customHeight="1" outlineLevel="4" x14ac:dyDescent="0.15">
      <c r="A14" s="15"/>
      <c r="B14" s="69"/>
      <c r="C14" s="70"/>
      <c r="D14" s="71"/>
      <c r="E14" s="72"/>
      <c r="F14" s="73"/>
      <c r="G14" s="71"/>
      <c r="H14" s="74"/>
      <c r="I14" s="75"/>
      <c r="J14" s="76"/>
      <c r="K14" s="77"/>
      <c r="L14" s="77"/>
      <c r="M14" s="77"/>
      <c r="N14" s="77"/>
      <c r="O14" s="76"/>
      <c r="P14" s="76"/>
      <c r="Q14" s="76"/>
      <c r="R14" s="10"/>
      <c r="S14" s="15"/>
    </row>
    <row r="15" spans="1:22" ht="22.5" outlineLevel="3" x14ac:dyDescent="0.2">
      <c r="A15" s="52"/>
      <c r="B15" s="53"/>
      <c r="C15" s="54">
        <v>18</v>
      </c>
      <c r="D15" s="55" t="s">
        <v>25</v>
      </c>
      <c r="E15" s="56" t="s">
        <v>48</v>
      </c>
      <c r="F15" s="57" t="s">
        <v>49</v>
      </c>
      <c r="G15" s="55" t="s">
        <v>28</v>
      </c>
      <c r="H15" s="58">
        <v>19.760000000000002</v>
      </c>
      <c r="I15" s="59"/>
      <c r="J15" s="60">
        <f>H15*I15</f>
        <v>0</v>
      </c>
      <c r="K15" s="58"/>
      <c r="L15" s="58">
        <f>H15*K15</f>
        <v>0</v>
      </c>
      <c r="M15" s="58"/>
      <c r="N15" s="58">
        <f>H15*M15</f>
        <v>0</v>
      </c>
      <c r="O15" s="60">
        <v>21</v>
      </c>
      <c r="P15" s="60">
        <f>J15*(O15/100)</f>
        <v>0</v>
      </c>
      <c r="Q15" s="60">
        <f>J15+P15</f>
        <v>0</v>
      </c>
      <c r="R15" s="15"/>
      <c r="S15" s="15"/>
      <c r="T15" s="15"/>
    </row>
    <row r="16" spans="1:22" ht="22.5" outlineLevel="3" x14ac:dyDescent="0.2">
      <c r="A16" s="52"/>
      <c r="B16" s="53"/>
      <c r="C16" s="54">
        <v>19</v>
      </c>
      <c r="D16" s="55" t="s">
        <v>25</v>
      </c>
      <c r="E16" s="56" t="s">
        <v>52</v>
      </c>
      <c r="F16" s="57" t="s">
        <v>53</v>
      </c>
      <c r="G16" s="55" t="s">
        <v>28</v>
      </c>
      <c r="H16" s="58">
        <v>395.20000000000005</v>
      </c>
      <c r="I16" s="59"/>
      <c r="J16" s="60">
        <f>H16*I16</f>
        <v>0</v>
      </c>
      <c r="K16" s="58"/>
      <c r="L16" s="58">
        <f>H16*K16</f>
        <v>0</v>
      </c>
      <c r="M16" s="58"/>
      <c r="N16" s="58">
        <f>H16*M16</f>
        <v>0</v>
      </c>
      <c r="O16" s="60">
        <v>21</v>
      </c>
      <c r="P16" s="60">
        <f>J16*(O16/100)</f>
        <v>0</v>
      </c>
      <c r="Q16" s="60">
        <f>J16+P16</f>
        <v>0</v>
      </c>
      <c r="R16" s="15"/>
      <c r="S16" s="15"/>
      <c r="T16" s="15"/>
    </row>
    <row r="17" spans="1:20" ht="9.75" outlineLevel="4" x14ac:dyDescent="0.2">
      <c r="A17" s="61"/>
      <c r="B17" s="62"/>
      <c r="C17" s="62"/>
      <c r="D17" s="63"/>
      <c r="E17" s="64" t="s">
        <v>29</v>
      </c>
      <c r="F17" s="65" t="s">
        <v>4111</v>
      </c>
      <c r="G17" s="63"/>
      <c r="H17" s="66">
        <v>395.20000000000005</v>
      </c>
      <c r="I17" s="67"/>
      <c r="J17" s="68"/>
      <c r="K17" s="66"/>
      <c r="L17" s="66"/>
      <c r="M17" s="66"/>
      <c r="N17" s="66"/>
      <c r="O17" s="68"/>
      <c r="P17" s="68"/>
      <c r="Q17" s="68"/>
      <c r="R17" s="10"/>
      <c r="S17" s="15"/>
    </row>
    <row r="18" spans="1:20" ht="7.5" customHeight="1" outlineLevel="4" x14ac:dyDescent="0.15">
      <c r="A18" s="15"/>
      <c r="B18" s="69"/>
      <c r="C18" s="70"/>
      <c r="D18" s="71"/>
      <c r="E18" s="72"/>
      <c r="F18" s="73"/>
      <c r="G18" s="71"/>
      <c r="H18" s="74"/>
      <c r="I18" s="75"/>
      <c r="J18" s="76"/>
      <c r="K18" s="77"/>
      <c r="L18" s="77"/>
      <c r="M18" s="77"/>
      <c r="N18" s="77"/>
      <c r="O18" s="76"/>
      <c r="P18" s="76"/>
      <c r="Q18" s="76"/>
      <c r="R18" s="10"/>
      <c r="S18" s="15"/>
    </row>
    <row r="19" spans="1:20" ht="11.25" outlineLevel="3" x14ac:dyDescent="0.2">
      <c r="A19" s="52"/>
      <c r="B19" s="53"/>
      <c r="C19" s="54">
        <v>20</v>
      </c>
      <c r="D19" s="55" t="s">
        <v>25</v>
      </c>
      <c r="E19" s="56" t="s">
        <v>2494</v>
      </c>
      <c r="F19" s="57" t="s">
        <v>2495</v>
      </c>
      <c r="G19" s="55" t="s">
        <v>60</v>
      </c>
      <c r="H19" s="58">
        <v>39.520000000000003</v>
      </c>
      <c r="I19" s="59"/>
      <c r="J19" s="60">
        <f>H19*I19</f>
        <v>0</v>
      </c>
      <c r="K19" s="58"/>
      <c r="L19" s="58">
        <f>H19*K19</f>
        <v>0</v>
      </c>
      <c r="M19" s="58"/>
      <c r="N19" s="58">
        <f>H19*M19</f>
        <v>0</v>
      </c>
      <c r="O19" s="60">
        <v>21</v>
      </c>
      <c r="P19" s="60">
        <f>J19*(O19/100)</f>
        <v>0</v>
      </c>
      <c r="Q19" s="60">
        <f>J19+P19</f>
        <v>0</v>
      </c>
      <c r="R19" s="15"/>
      <c r="S19" s="15"/>
      <c r="T19" s="15"/>
    </row>
    <row r="20" spans="1:20" ht="9.75" outlineLevel="4" x14ac:dyDescent="0.2">
      <c r="A20" s="61"/>
      <c r="B20" s="62"/>
      <c r="C20" s="62"/>
      <c r="D20" s="63"/>
      <c r="E20" s="64" t="s">
        <v>29</v>
      </c>
      <c r="F20" s="65" t="s">
        <v>4112</v>
      </c>
      <c r="G20" s="63"/>
      <c r="H20" s="66">
        <v>39.520000000000003</v>
      </c>
      <c r="I20" s="67"/>
      <c r="J20" s="68"/>
      <c r="K20" s="66"/>
      <c r="L20" s="66"/>
      <c r="M20" s="66"/>
      <c r="N20" s="66"/>
      <c r="O20" s="68"/>
      <c r="P20" s="68"/>
      <c r="Q20" s="68"/>
      <c r="R20" s="10"/>
      <c r="S20" s="15"/>
    </row>
    <row r="21" spans="1:20" ht="7.5" customHeight="1" outlineLevel="4" x14ac:dyDescent="0.15">
      <c r="A21" s="15"/>
      <c r="B21" s="69"/>
      <c r="C21" s="70"/>
      <c r="D21" s="71"/>
      <c r="E21" s="72"/>
      <c r="F21" s="73"/>
      <c r="G21" s="71"/>
      <c r="H21" s="74"/>
      <c r="I21" s="75"/>
      <c r="J21" s="76"/>
      <c r="K21" s="77"/>
      <c r="L21" s="77"/>
      <c r="M21" s="77"/>
      <c r="N21" s="77"/>
      <c r="O21" s="76"/>
      <c r="P21" s="76"/>
      <c r="Q21" s="76"/>
      <c r="R21" s="10"/>
      <c r="S21" s="15"/>
    </row>
    <row r="22" spans="1:20" ht="11.25" outlineLevel="3" x14ac:dyDescent="0.2">
      <c r="A22" s="52"/>
      <c r="B22" s="53"/>
      <c r="C22" s="54">
        <v>21</v>
      </c>
      <c r="D22" s="55" t="s">
        <v>25</v>
      </c>
      <c r="E22" s="56" t="s">
        <v>62</v>
      </c>
      <c r="F22" s="57" t="s">
        <v>63</v>
      </c>
      <c r="G22" s="55" t="s">
        <v>28</v>
      </c>
      <c r="H22" s="58">
        <v>9.879999999999999</v>
      </c>
      <c r="I22" s="59"/>
      <c r="J22" s="60">
        <f>H22*I22</f>
        <v>0</v>
      </c>
      <c r="K22" s="58"/>
      <c r="L22" s="58">
        <f>H22*K22</f>
        <v>0</v>
      </c>
      <c r="M22" s="58"/>
      <c r="N22" s="58">
        <f>H22*M22</f>
        <v>0</v>
      </c>
      <c r="O22" s="60">
        <v>21</v>
      </c>
      <c r="P22" s="60">
        <f>J22*(O22/100)</f>
        <v>0</v>
      </c>
      <c r="Q22" s="60">
        <f>J22+P22</f>
        <v>0</v>
      </c>
      <c r="R22" s="15"/>
      <c r="S22" s="15"/>
      <c r="T22" s="15"/>
    </row>
    <row r="23" spans="1:20" ht="9.75" outlineLevel="4" x14ac:dyDescent="0.2">
      <c r="A23" s="61"/>
      <c r="B23" s="62"/>
      <c r="C23" s="62"/>
      <c r="D23" s="63"/>
      <c r="E23" s="64" t="s">
        <v>29</v>
      </c>
      <c r="F23" s="65" t="s">
        <v>4113</v>
      </c>
      <c r="G23" s="63"/>
      <c r="H23" s="66">
        <v>4</v>
      </c>
      <c r="I23" s="67"/>
      <c r="J23" s="68"/>
      <c r="K23" s="66"/>
      <c r="L23" s="66"/>
      <c r="M23" s="66"/>
      <c r="N23" s="66"/>
      <c r="O23" s="68"/>
      <c r="P23" s="68"/>
      <c r="Q23" s="68"/>
      <c r="R23" s="10"/>
      <c r="S23" s="15"/>
    </row>
    <row r="24" spans="1:20" ht="9.75" outlineLevel="4" x14ac:dyDescent="0.2">
      <c r="A24" s="61"/>
      <c r="B24" s="62"/>
      <c r="C24" s="62"/>
      <c r="D24" s="63"/>
      <c r="E24" s="64"/>
      <c r="F24" s="65" t="s">
        <v>4114</v>
      </c>
      <c r="G24" s="63"/>
      <c r="H24" s="66">
        <v>5.88</v>
      </c>
      <c r="I24" s="67"/>
      <c r="J24" s="68"/>
      <c r="K24" s="66"/>
      <c r="L24" s="66"/>
      <c r="M24" s="66"/>
      <c r="N24" s="66"/>
      <c r="O24" s="68"/>
      <c r="P24" s="68"/>
      <c r="Q24" s="68"/>
      <c r="R24" s="10"/>
      <c r="S24" s="15"/>
    </row>
    <row r="25" spans="1:20" ht="7.5" customHeight="1" outlineLevel="4" x14ac:dyDescent="0.15">
      <c r="A25" s="15"/>
      <c r="B25" s="69"/>
      <c r="C25" s="70"/>
      <c r="D25" s="71"/>
      <c r="E25" s="72"/>
      <c r="F25" s="73"/>
      <c r="G25" s="71"/>
      <c r="H25" s="74"/>
      <c r="I25" s="75"/>
      <c r="J25" s="76"/>
      <c r="K25" s="77"/>
      <c r="L25" s="77"/>
      <c r="M25" s="77"/>
      <c r="N25" s="77"/>
      <c r="O25" s="76"/>
      <c r="P25" s="76"/>
      <c r="Q25" s="76"/>
      <c r="R25" s="10"/>
      <c r="S25" s="15"/>
    </row>
    <row r="26" spans="1:20" ht="11.25" outlineLevel="3" x14ac:dyDescent="0.2">
      <c r="A26" s="52"/>
      <c r="B26" s="53"/>
      <c r="C26" s="54">
        <v>22</v>
      </c>
      <c r="D26" s="55" t="s">
        <v>25</v>
      </c>
      <c r="E26" s="56" t="s">
        <v>2499</v>
      </c>
      <c r="F26" s="57" t="s">
        <v>2500</v>
      </c>
      <c r="G26" s="55" t="s">
        <v>28</v>
      </c>
      <c r="H26" s="58">
        <v>9.0399999999999991</v>
      </c>
      <c r="I26" s="59"/>
      <c r="J26" s="60">
        <f>H26*I26</f>
        <v>0</v>
      </c>
      <c r="K26" s="58"/>
      <c r="L26" s="58">
        <f>H26*K26</f>
        <v>0</v>
      </c>
      <c r="M26" s="58"/>
      <c r="N26" s="58">
        <f>H26*M26</f>
        <v>0</v>
      </c>
      <c r="O26" s="60">
        <v>21</v>
      </c>
      <c r="P26" s="60">
        <f>J26*(O26/100)</f>
        <v>0</v>
      </c>
      <c r="Q26" s="60">
        <f>J26+P26</f>
        <v>0</v>
      </c>
      <c r="R26" s="15"/>
      <c r="S26" s="15"/>
      <c r="T26" s="15"/>
    </row>
    <row r="27" spans="1:20" ht="9.75" outlineLevel="4" x14ac:dyDescent="0.2">
      <c r="A27" s="61"/>
      <c r="B27" s="62"/>
      <c r="C27" s="62"/>
      <c r="D27" s="63"/>
      <c r="E27" s="64" t="s">
        <v>29</v>
      </c>
      <c r="F27" s="65" t="s">
        <v>4115</v>
      </c>
      <c r="G27" s="63"/>
      <c r="H27" s="66">
        <v>5.04</v>
      </c>
      <c r="I27" s="67"/>
      <c r="J27" s="68"/>
      <c r="K27" s="66"/>
      <c r="L27" s="66"/>
      <c r="M27" s="66"/>
      <c r="N27" s="66"/>
      <c r="O27" s="68"/>
      <c r="P27" s="68"/>
      <c r="Q27" s="68"/>
      <c r="R27" s="10"/>
      <c r="S27" s="15"/>
    </row>
    <row r="28" spans="1:20" ht="9.75" outlineLevel="4" x14ac:dyDescent="0.2">
      <c r="A28" s="61"/>
      <c r="B28" s="62"/>
      <c r="C28" s="62"/>
      <c r="D28" s="63"/>
      <c r="E28" s="64"/>
      <c r="F28" s="65" t="s">
        <v>4113</v>
      </c>
      <c r="G28" s="63"/>
      <c r="H28" s="66">
        <v>4</v>
      </c>
      <c r="I28" s="67"/>
      <c r="J28" s="68"/>
      <c r="K28" s="66"/>
      <c r="L28" s="66"/>
      <c r="M28" s="66"/>
      <c r="N28" s="66"/>
      <c r="O28" s="68"/>
      <c r="P28" s="68"/>
      <c r="Q28" s="68"/>
      <c r="R28" s="10"/>
      <c r="S28" s="15"/>
    </row>
    <row r="29" spans="1:20" ht="7.5" customHeight="1" outlineLevel="4" x14ac:dyDescent="0.15">
      <c r="A29" s="15"/>
      <c r="B29" s="69"/>
      <c r="C29" s="70"/>
      <c r="D29" s="71"/>
      <c r="E29" s="72"/>
      <c r="F29" s="73"/>
      <c r="G29" s="71"/>
      <c r="H29" s="74"/>
      <c r="I29" s="75"/>
      <c r="J29" s="76"/>
      <c r="K29" s="77"/>
      <c r="L29" s="77"/>
      <c r="M29" s="77"/>
      <c r="N29" s="77"/>
      <c r="O29" s="76"/>
      <c r="P29" s="76"/>
      <c r="Q29" s="76"/>
      <c r="R29" s="10"/>
      <c r="S29" s="15"/>
    </row>
    <row r="30" spans="1:20" ht="11.25" outlineLevel="3" x14ac:dyDescent="0.2">
      <c r="A30" s="52"/>
      <c r="B30" s="53"/>
      <c r="C30" s="54">
        <v>23</v>
      </c>
      <c r="D30" s="55" t="s">
        <v>342</v>
      </c>
      <c r="E30" s="56" t="s">
        <v>2503</v>
      </c>
      <c r="F30" s="57" t="s">
        <v>2504</v>
      </c>
      <c r="G30" s="55" t="s">
        <v>60</v>
      </c>
      <c r="H30" s="58">
        <v>19.760000000000002</v>
      </c>
      <c r="I30" s="59"/>
      <c r="J30" s="60">
        <f>H30*I30</f>
        <v>0</v>
      </c>
      <c r="K30" s="58">
        <v>1</v>
      </c>
      <c r="L30" s="58">
        <f>H30*K30</f>
        <v>19.760000000000002</v>
      </c>
      <c r="M30" s="58"/>
      <c r="N30" s="58">
        <f>H30*M30</f>
        <v>0</v>
      </c>
      <c r="O30" s="60">
        <v>21</v>
      </c>
      <c r="P30" s="60">
        <f>J30*(O30/100)</f>
        <v>0</v>
      </c>
      <c r="Q30" s="60">
        <f>J30+P30</f>
        <v>0</v>
      </c>
      <c r="R30" s="15"/>
      <c r="S30" s="15"/>
      <c r="T30" s="15"/>
    </row>
    <row r="31" spans="1:20" ht="9.75" outlineLevel="4" x14ac:dyDescent="0.2">
      <c r="A31" s="61"/>
      <c r="B31" s="62"/>
      <c r="C31" s="62"/>
      <c r="D31" s="63"/>
      <c r="E31" s="64" t="s">
        <v>29</v>
      </c>
      <c r="F31" s="65" t="s">
        <v>4116</v>
      </c>
      <c r="G31" s="63"/>
      <c r="H31" s="66">
        <v>19.760000000000002</v>
      </c>
      <c r="I31" s="67"/>
      <c r="J31" s="68"/>
      <c r="K31" s="66"/>
      <c r="L31" s="66"/>
      <c r="M31" s="66"/>
      <c r="N31" s="66"/>
      <c r="O31" s="68"/>
      <c r="P31" s="68"/>
      <c r="Q31" s="68"/>
      <c r="R31" s="10"/>
      <c r="S31" s="15"/>
    </row>
    <row r="32" spans="1:20" ht="7.5" customHeight="1" outlineLevel="4" x14ac:dyDescent="0.15">
      <c r="A32" s="15"/>
      <c r="B32" s="69"/>
      <c r="C32" s="70"/>
      <c r="D32" s="71"/>
      <c r="E32" s="72"/>
      <c r="F32" s="73"/>
      <c r="G32" s="71"/>
      <c r="H32" s="74"/>
      <c r="I32" s="75"/>
      <c r="J32" s="76"/>
      <c r="K32" s="77"/>
      <c r="L32" s="77"/>
      <c r="M32" s="77"/>
      <c r="N32" s="77"/>
      <c r="O32" s="76"/>
      <c r="P32" s="76"/>
      <c r="Q32" s="76"/>
      <c r="R32" s="10"/>
      <c r="S32" s="15"/>
    </row>
    <row r="33" spans="1:20" ht="11.25" outlineLevel="3" x14ac:dyDescent="0.2">
      <c r="A33" s="52"/>
      <c r="B33" s="53"/>
      <c r="C33" s="54">
        <v>24</v>
      </c>
      <c r="D33" s="55" t="s">
        <v>342</v>
      </c>
      <c r="E33" s="56" t="s">
        <v>2506</v>
      </c>
      <c r="F33" s="57" t="s">
        <v>2507</v>
      </c>
      <c r="G33" s="55" t="s">
        <v>60</v>
      </c>
      <c r="H33" s="58">
        <v>18.079999999999998</v>
      </c>
      <c r="I33" s="59"/>
      <c r="J33" s="60">
        <f>H33*I33</f>
        <v>0</v>
      </c>
      <c r="K33" s="58">
        <v>1</v>
      </c>
      <c r="L33" s="58">
        <f>H33*K33</f>
        <v>18.079999999999998</v>
      </c>
      <c r="M33" s="58"/>
      <c r="N33" s="58">
        <f>H33*M33</f>
        <v>0</v>
      </c>
      <c r="O33" s="60">
        <v>21</v>
      </c>
      <c r="P33" s="60">
        <f>J33*(O33/100)</f>
        <v>0</v>
      </c>
      <c r="Q33" s="60">
        <f>J33+P33</f>
        <v>0</v>
      </c>
      <c r="R33" s="15"/>
      <c r="S33" s="15"/>
      <c r="T33" s="15"/>
    </row>
    <row r="34" spans="1:20" ht="9.75" outlineLevel="4" x14ac:dyDescent="0.2">
      <c r="A34" s="61"/>
      <c r="B34" s="62"/>
      <c r="C34" s="62"/>
      <c r="D34" s="63"/>
      <c r="E34" s="64" t="s">
        <v>29</v>
      </c>
      <c r="F34" s="65" t="s">
        <v>4117</v>
      </c>
      <c r="G34" s="63"/>
      <c r="H34" s="66">
        <v>18.079999999999998</v>
      </c>
      <c r="I34" s="67"/>
      <c r="J34" s="68"/>
      <c r="K34" s="66"/>
      <c r="L34" s="66"/>
      <c r="M34" s="66"/>
      <c r="N34" s="66"/>
      <c r="O34" s="68"/>
      <c r="P34" s="68"/>
      <c r="Q34" s="68"/>
      <c r="R34" s="10"/>
      <c r="S34" s="15"/>
    </row>
    <row r="35" spans="1:20" ht="7.5" customHeight="1" outlineLevel="4" x14ac:dyDescent="0.15">
      <c r="A35" s="15"/>
      <c r="B35" s="69"/>
      <c r="C35" s="70"/>
      <c r="D35" s="71"/>
      <c r="E35" s="72"/>
      <c r="F35" s="73"/>
      <c r="G35" s="71"/>
      <c r="H35" s="74"/>
      <c r="I35" s="75"/>
      <c r="J35" s="76"/>
      <c r="K35" s="77"/>
      <c r="L35" s="77"/>
      <c r="M35" s="77"/>
      <c r="N35" s="77"/>
      <c r="O35" s="76"/>
      <c r="P35" s="76"/>
      <c r="Q35" s="76"/>
      <c r="R35" s="10"/>
      <c r="S35" s="15"/>
    </row>
    <row r="36" spans="1:20" outlineLevel="3" x14ac:dyDescent="0.15">
      <c r="B36" s="10"/>
      <c r="C36" s="10"/>
      <c r="D36" s="10"/>
      <c r="E36" s="10"/>
      <c r="F36" s="10"/>
      <c r="G36" s="10"/>
      <c r="H36" s="10"/>
      <c r="I36" s="15"/>
      <c r="J36" s="15"/>
      <c r="K36" s="10"/>
      <c r="L36" s="10"/>
      <c r="M36" s="10"/>
      <c r="N36" s="10"/>
      <c r="O36" s="10"/>
      <c r="P36" s="15"/>
      <c r="Q36" s="15"/>
    </row>
    <row r="37" spans="1:20" ht="11.25" outlineLevel="2" x14ac:dyDescent="0.2">
      <c r="A37" s="42" t="s">
        <v>4118</v>
      </c>
      <c r="B37" s="43">
        <v>3</v>
      </c>
      <c r="C37" s="44"/>
      <c r="D37" s="45" t="s">
        <v>23</v>
      </c>
      <c r="E37" s="45"/>
      <c r="F37" s="46" t="s">
        <v>108</v>
      </c>
      <c r="G37" s="45"/>
      <c r="H37" s="47"/>
      <c r="I37" s="48"/>
      <c r="J37" s="49">
        <f>SUBTOTAL(9,J38:J40)</f>
        <v>0</v>
      </c>
      <c r="K37" s="47"/>
      <c r="L37" s="50">
        <f>SUBTOTAL(9,L38:L40)</f>
        <v>0.20599999999999999</v>
      </c>
      <c r="M37" s="47"/>
      <c r="N37" s="50">
        <f>SUBTOTAL(9,N38:N40)</f>
        <v>0</v>
      </c>
      <c r="O37" s="51"/>
      <c r="P37" s="49">
        <f>SUBTOTAL(9,P38:P40)</f>
        <v>0</v>
      </c>
      <c r="Q37" s="49">
        <f>SUBTOTAL(9,Q38:Q40)</f>
        <v>0</v>
      </c>
      <c r="R37" s="10"/>
      <c r="S37" s="15"/>
      <c r="T37" s="15"/>
    </row>
    <row r="38" spans="1:20" ht="11.25" outlineLevel="3" x14ac:dyDescent="0.2">
      <c r="A38" s="52"/>
      <c r="B38" s="53"/>
      <c r="C38" s="54">
        <v>11</v>
      </c>
      <c r="D38" s="55" t="s">
        <v>25</v>
      </c>
      <c r="E38" s="56" t="s">
        <v>4119</v>
      </c>
      <c r="F38" s="57" t="s">
        <v>4120</v>
      </c>
      <c r="G38" s="55" t="s">
        <v>72</v>
      </c>
      <c r="H38" s="58">
        <v>1</v>
      </c>
      <c r="I38" s="59"/>
      <c r="J38" s="60">
        <f>H38*I38</f>
        <v>0</v>
      </c>
      <c r="K38" s="58"/>
      <c r="L38" s="58">
        <f>H38*K38</f>
        <v>0</v>
      </c>
      <c r="M38" s="58"/>
      <c r="N38" s="58">
        <f>H38*M38</f>
        <v>0</v>
      </c>
      <c r="O38" s="60">
        <v>21</v>
      </c>
      <c r="P38" s="60">
        <f>J38*(O38/100)</f>
        <v>0</v>
      </c>
      <c r="Q38" s="60">
        <f>J38+P38</f>
        <v>0</v>
      </c>
      <c r="R38" s="15"/>
      <c r="S38" s="15"/>
      <c r="T38" s="15"/>
    </row>
    <row r="39" spans="1:20" ht="11.25" outlineLevel="3" x14ac:dyDescent="0.2">
      <c r="A39" s="52"/>
      <c r="B39" s="53"/>
      <c r="C39" s="54">
        <v>12</v>
      </c>
      <c r="D39" s="55" t="s">
        <v>342</v>
      </c>
      <c r="E39" s="56" t="s">
        <v>4121</v>
      </c>
      <c r="F39" s="57" t="s">
        <v>4122</v>
      </c>
      <c r="G39" s="55" t="s">
        <v>72</v>
      </c>
      <c r="H39" s="58">
        <v>1</v>
      </c>
      <c r="I39" s="59"/>
      <c r="J39" s="60">
        <f>H39*I39</f>
        <v>0</v>
      </c>
      <c r="K39" s="58">
        <v>0.20599999999999999</v>
      </c>
      <c r="L39" s="58">
        <f>H39*K39</f>
        <v>0.20599999999999999</v>
      </c>
      <c r="M39" s="58"/>
      <c r="N39" s="58">
        <f>H39*M39</f>
        <v>0</v>
      </c>
      <c r="O39" s="60">
        <v>21</v>
      </c>
      <c r="P39" s="60">
        <f>J39*(O39/100)</f>
        <v>0</v>
      </c>
      <c r="Q39" s="60">
        <f>J39+P39</f>
        <v>0</v>
      </c>
      <c r="R39" s="15"/>
      <c r="S39" s="15"/>
      <c r="T39" s="15"/>
    </row>
    <row r="40" spans="1:20" outlineLevel="3" x14ac:dyDescent="0.15">
      <c r="B40" s="10"/>
      <c r="C40" s="10"/>
      <c r="D40" s="10"/>
      <c r="E40" s="10"/>
      <c r="F40" s="10"/>
      <c r="G40" s="10"/>
      <c r="H40" s="10"/>
      <c r="I40" s="15"/>
      <c r="J40" s="15"/>
      <c r="K40" s="10"/>
      <c r="L40" s="10"/>
      <c r="M40" s="10"/>
      <c r="N40" s="10"/>
      <c r="O40" s="10"/>
      <c r="P40" s="15"/>
      <c r="Q40" s="15"/>
    </row>
    <row r="41" spans="1:20" ht="11.25" outlineLevel="2" x14ac:dyDescent="0.2">
      <c r="A41" s="42" t="s">
        <v>2509</v>
      </c>
      <c r="B41" s="43">
        <v>3</v>
      </c>
      <c r="C41" s="44"/>
      <c r="D41" s="45" t="s">
        <v>23</v>
      </c>
      <c r="E41" s="45"/>
      <c r="F41" s="46" t="s">
        <v>411</v>
      </c>
      <c r="G41" s="45"/>
      <c r="H41" s="47"/>
      <c r="I41" s="48"/>
      <c r="J41" s="49">
        <f>SUBTOTAL(9,J42:J45)</f>
        <v>0</v>
      </c>
      <c r="K41" s="47"/>
      <c r="L41" s="50">
        <f>SUBTOTAL(9,L42:L45)</f>
        <v>1.5882468000000003</v>
      </c>
      <c r="M41" s="47"/>
      <c r="N41" s="50">
        <f>SUBTOTAL(9,N42:N45)</f>
        <v>0</v>
      </c>
      <c r="O41" s="51"/>
      <c r="P41" s="49">
        <f>SUBTOTAL(9,P42:P45)</f>
        <v>0</v>
      </c>
      <c r="Q41" s="49">
        <f>SUBTOTAL(9,Q42:Q45)</f>
        <v>0</v>
      </c>
      <c r="R41" s="10"/>
      <c r="S41" s="15"/>
      <c r="T41" s="15"/>
    </row>
    <row r="42" spans="1:20" ht="11.25" outlineLevel="3" x14ac:dyDescent="0.2">
      <c r="A42" s="52"/>
      <c r="B42" s="53"/>
      <c r="C42" s="54">
        <v>25</v>
      </c>
      <c r="D42" s="55" t="s">
        <v>25</v>
      </c>
      <c r="E42" s="56" t="s">
        <v>2510</v>
      </c>
      <c r="F42" s="57" t="s">
        <v>2511</v>
      </c>
      <c r="G42" s="55" t="s">
        <v>28</v>
      </c>
      <c r="H42" s="58">
        <v>0.84000000000000008</v>
      </c>
      <c r="I42" s="59"/>
      <c r="J42" s="60">
        <f>H42*I42</f>
        <v>0</v>
      </c>
      <c r="K42" s="58">
        <v>1.8907700000000001</v>
      </c>
      <c r="L42" s="58">
        <f>H42*K42</f>
        <v>1.5882468000000003</v>
      </c>
      <c r="M42" s="58"/>
      <c r="N42" s="58">
        <f>H42*M42</f>
        <v>0</v>
      </c>
      <c r="O42" s="60">
        <v>21</v>
      </c>
      <c r="P42" s="60">
        <f>J42*(O42/100)</f>
        <v>0</v>
      </c>
      <c r="Q42" s="60">
        <f>J42+P42</f>
        <v>0</v>
      </c>
      <c r="R42" s="15"/>
      <c r="S42" s="15"/>
      <c r="T42" s="15"/>
    </row>
    <row r="43" spans="1:20" ht="9.75" outlineLevel="4" x14ac:dyDescent="0.2">
      <c r="A43" s="61"/>
      <c r="B43" s="62"/>
      <c r="C43" s="62"/>
      <c r="D43" s="63"/>
      <c r="E43" s="64" t="s">
        <v>29</v>
      </c>
      <c r="F43" s="65" t="s">
        <v>4123</v>
      </c>
      <c r="G43" s="63"/>
      <c r="H43" s="66">
        <v>0.84000000000000008</v>
      </c>
      <c r="I43" s="67"/>
      <c r="J43" s="68"/>
      <c r="K43" s="66"/>
      <c r="L43" s="66"/>
      <c r="M43" s="66"/>
      <c r="N43" s="66"/>
      <c r="O43" s="68"/>
      <c r="P43" s="68"/>
      <c r="Q43" s="68"/>
      <c r="R43" s="10"/>
      <c r="S43" s="15"/>
    </row>
    <row r="44" spans="1:20" ht="7.5" customHeight="1" outlineLevel="4" x14ac:dyDescent="0.15">
      <c r="A44" s="15"/>
      <c r="B44" s="69"/>
      <c r="C44" s="70"/>
      <c r="D44" s="71"/>
      <c r="E44" s="72"/>
      <c r="F44" s="73"/>
      <c r="G44" s="71"/>
      <c r="H44" s="74"/>
      <c r="I44" s="75"/>
      <c r="J44" s="76"/>
      <c r="K44" s="77"/>
      <c r="L44" s="77"/>
      <c r="M44" s="77"/>
      <c r="N44" s="77"/>
      <c r="O44" s="76"/>
      <c r="P44" s="76"/>
      <c r="Q44" s="76"/>
      <c r="R44" s="10"/>
      <c r="S44" s="15"/>
    </row>
    <row r="45" spans="1:20" outlineLevel="3" x14ac:dyDescent="0.15">
      <c r="B45" s="10"/>
      <c r="C45" s="10"/>
      <c r="D45" s="10"/>
      <c r="E45" s="10"/>
      <c r="F45" s="10"/>
      <c r="G45" s="10"/>
      <c r="H45" s="10"/>
      <c r="I45" s="15"/>
      <c r="J45" s="15"/>
      <c r="K45" s="10"/>
      <c r="L45" s="10"/>
      <c r="M45" s="10"/>
      <c r="N45" s="10"/>
      <c r="O45" s="10"/>
      <c r="P45" s="15"/>
      <c r="Q45" s="15"/>
    </row>
    <row r="46" spans="1:20" ht="11.25" outlineLevel="2" x14ac:dyDescent="0.2">
      <c r="A46" s="42" t="s">
        <v>2514</v>
      </c>
      <c r="B46" s="43">
        <v>3</v>
      </c>
      <c r="C46" s="44"/>
      <c r="D46" s="45" t="s">
        <v>23</v>
      </c>
      <c r="E46" s="45"/>
      <c r="F46" s="46" t="s">
        <v>2515</v>
      </c>
      <c r="G46" s="45"/>
      <c r="H46" s="47"/>
      <c r="I46" s="48"/>
      <c r="J46" s="49">
        <f>SUBTOTAL(9,J47:J50)</f>
        <v>0</v>
      </c>
      <c r="K46" s="47"/>
      <c r="L46" s="50">
        <f>SUBTOTAL(9,L47:L50)</f>
        <v>0.76800000000000013</v>
      </c>
      <c r="M46" s="47"/>
      <c r="N46" s="50">
        <f>SUBTOTAL(9,N47:N50)</f>
        <v>0</v>
      </c>
      <c r="O46" s="51"/>
      <c r="P46" s="49">
        <f>SUBTOTAL(9,P47:P50)</f>
        <v>0</v>
      </c>
      <c r="Q46" s="49">
        <f>SUBTOTAL(9,Q47:Q50)</f>
        <v>0</v>
      </c>
      <c r="R46" s="10"/>
      <c r="S46" s="15"/>
      <c r="T46" s="15"/>
    </row>
    <row r="47" spans="1:20" ht="11.25" outlineLevel="3" x14ac:dyDescent="0.2">
      <c r="A47" s="52"/>
      <c r="B47" s="53"/>
      <c r="C47" s="54">
        <v>67</v>
      </c>
      <c r="D47" s="55" t="s">
        <v>25</v>
      </c>
      <c r="E47" s="56" t="s">
        <v>2516</v>
      </c>
      <c r="F47" s="57" t="s">
        <v>2517</v>
      </c>
      <c r="G47" s="55" t="s">
        <v>67</v>
      </c>
      <c r="H47" s="58">
        <v>19.200000000000003</v>
      </c>
      <c r="I47" s="59"/>
      <c r="J47" s="60">
        <f>H47*I47</f>
        <v>0</v>
      </c>
      <c r="K47" s="58">
        <v>0.04</v>
      </c>
      <c r="L47" s="58">
        <f>H47*K47</f>
        <v>0.76800000000000013</v>
      </c>
      <c r="M47" s="58"/>
      <c r="N47" s="58">
        <f>H47*M47</f>
        <v>0</v>
      </c>
      <c r="O47" s="60">
        <v>21</v>
      </c>
      <c r="P47" s="60">
        <f>J47*(O47/100)</f>
        <v>0</v>
      </c>
      <c r="Q47" s="60">
        <f>J47+P47</f>
        <v>0</v>
      </c>
      <c r="R47" s="15"/>
      <c r="S47" s="15"/>
      <c r="T47" s="15"/>
    </row>
    <row r="48" spans="1:20" ht="9.75" outlineLevel="4" x14ac:dyDescent="0.2">
      <c r="A48" s="61"/>
      <c r="B48" s="62"/>
      <c r="C48" s="62"/>
      <c r="D48" s="63"/>
      <c r="E48" s="64" t="s">
        <v>29</v>
      </c>
      <c r="F48" s="65" t="s">
        <v>4124</v>
      </c>
      <c r="G48" s="63"/>
      <c r="H48" s="66">
        <v>19.200000000000003</v>
      </c>
      <c r="I48" s="67"/>
      <c r="J48" s="68"/>
      <c r="K48" s="66"/>
      <c r="L48" s="66"/>
      <c r="M48" s="66"/>
      <c r="N48" s="66"/>
      <c r="O48" s="68"/>
      <c r="P48" s="68"/>
      <c r="Q48" s="68"/>
      <c r="R48" s="10"/>
      <c r="S48" s="15"/>
    </row>
    <row r="49" spans="1:20" ht="7.5" customHeight="1" outlineLevel="4" x14ac:dyDescent="0.15">
      <c r="A49" s="15"/>
      <c r="B49" s="69"/>
      <c r="C49" s="70"/>
      <c r="D49" s="71"/>
      <c r="E49" s="72"/>
      <c r="F49" s="73"/>
      <c r="G49" s="71"/>
      <c r="H49" s="74"/>
      <c r="I49" s="75"/>
      <c r="J49" s="76"/>
      <c r="K49" s="77"/>
      <c r="L49" s="77"/>
      <c r="M49" s="77"/>
      <c r="N49" s="77"/>
      <c r="O49" s="76"/>
      <c r="P49" s="76"/>
      <c r="Q49" s="76"/>
      <c r="R49" s="10"/>
      <c r="S49" s="15"/>
    </row>
    <row r="50" spans="1:20" outlineLevel="3" x14ac:dyDescent="0.15">
      <c r="B50" s="10"/>
      <c r="C50" s="10"/>
      <c r="D50" s="10"/>
      <c r="E50" s="10"/>
      <c r="F50" s="10"/>
      <c r="G50" s="10"/>
      <c r="H50" s="10"/>
      <c r="I50" s="15"/>
      <c r="J50" s="15"/>
      <c r="K50" s="10"/>
      <c r="L50" s="10"/>
      <c r="M50" s="10"/>
      <c r="N50" s="10"/>
      <c r="O50" s="10"/>
      <c r="P50" s="15"/>
      <c r="Q50" s="15"/>
    </row>
    <row r="51" spans="1:20" ht="11.25" outlineLevel="2" x14ac:dyDescent="0.2">
      <c r="A51" s="42" t="s">
        <v>2519</v>
      </c>
      <c r="B51" s="43">
        <v>3</v>
      </c>
      <c r="C51" s="44"/>
      <c r="D51" s="45" t="s">
        <v>23</v>
      </c>
      <c r="E51" s="45"/>
      <c r="F51" s="46" t="s">
        <v>2520</v>
      </c>
      <c r="G51" s="45"/>
      <c r="H51" s="47"/>
      <c r="I51" s="48"/>
      <c r="J51" s="49">
        <f>SUBTOTAL(9,J52:J56)</f>
        <v>0</v>
      </c>
      <c r="K51" s="47"/>
      <c r="L51" s="50">
        <f>SUBTOTAL(9,L52:L56)</f>
        <v>0.43384</v>
      </c>
      <c r="M51" s="47"/>
      <c r="N51" s="50">
        <f>SUBTOTAL(9,N52:N56)</f>
        <v>0</v>
      </c>
      <c r="O51" s="51"/>
      <c r="P51" s="49">
        <f>SUBTOTAL(9,P52:P56)</f>
        <v>0</v>
      </c>
      <c r="Q51" s="49">
        <f>SUBTOTAL(9,Q52:Q56)</f>
        <v>0</v>
      </c>
      <c r="R51" s="10"/>
      <c r="S51" s="15"/>
      <c r="T51" s="15"/>
    </row>
    <row r="52" spans="1:20" ht="11.25" outlineLevel="3" x14ac:dyDescent="0.2">
      <c r="A52" s="52"/>
      <c r="B52" s="53"/>
      <c r="C52" s="54">
        <v>31</v>
      </c>
      <c r="D52" s="55" t="s">
        <v>25</v>
      </c>
      <c r="E52" s="56" t="s">
        <v>4125</v>
      </c>
      <c r="F52" s="57" t="s">
        <v>4126</v>
      </c>
      <c r="G52" s="55" t="s">
        <v>72</v>
      </c>
      <c r="H52" s="58">
        <v>1</v>
      </c>
      <c r="I52" s="59"/>
      <c r="J52" s="60">
        <f>H52*I52</f>
        <v>0</v>
      </c>
      <c r="K52" s="58">
        <v>0.1056</v>
      </c>
      <c r="L52" s="58">
        <f>H52*K52</f>
        <v>0.1056</v>
      </c>
      <c r="M52" s="58"/>
      <c r="N52" s="58">
        <f>H52*M52</f>
        <v>0</v>
      </c>
      <c r="O52" s="60">
        <v>21</v>
      </c>
      <c r="P52" s="60">
        <f>J52*(O52/100)</f>
        <v>0</v>
      </c>
      <c r="Q52" s="60">
        <f>J52+P52</f>
        <v>0</v>
      </c>
      <c r="R52" s="15"/>
      <c r="S52" s="15"/>
      <c r="T52" s="15"/>
    </row>
    <row r="53" spans="1:20" ht="11.25" outlineLevel="3" x14ac:dyDescent="0.2">
      <c r="A53" s="52"/>
      <c r="B53" s="53"/>
      <c r="C53" s="54">
        <v>32</v>
      </c>
      <c r="D53" s="55" t="s">
        <v>25</v>
      </c>
      <c r="E53" s="56" t="s">
        <v>4127</v>
      </c>
      <c r="F53" s="57" t="s">
        <v>4128</v>
      </c>
      <c r="G53" s="55" t="s">
        <v>72</v>
      </c>
      <c r="H53" s="58">
        <v>1</v>
      </c>
      <c r="I53" s="59"/>
      <c r="J53" s="60">
        <f>H53*I53</f>
        <v>0</v>
      </c>
      <c r="K53" s="58"/>
      <c r="L53" s="58">
        <f>H53*K53</f>
        <v>0</v>
      </c>
      <c r="M53" s="58"/>
      <c r="N53" s="58">
        <f>H53*M53</f>
        <v>0</v>
      </c>
      <c r="O53" s="60">
        <v>21</v>
      </c>
      <c r="P53" s="60">
        <f>J53*(O53/100)</f>
        <v>0</v>
      </c>
      <c r="Q53" s="60">
        <f>J53+P53</f>
        <v>0</v>
      </c>
      <c r="R53" s="15"/>
      <c r="S53" s="15"/>
      <c r="T53" s="15"/>
    </row>
    <row r="54" spans="1:20" ht="11.25" outlineLevel="3" x14ac:dyDescent="0.2">
      <c r="A54" s="52"/>
      <c r="B54" s="53"/>
      <c r="C54" s="54">
        <v>33</v>
      </c>
      <c r="D54" s="55" t="s">
        <v>25</v>
      </c>
      <c r="E54" s="56" t="s">
        <v>4129</v>
      </c>
      <c r="F54" s="57" t="s">
        <v>4130</v>
      </c>
      <c r="G54" s="55" t="s">
        <v>72</v>
      </c>
      <c r="H54" s="58">
        <v>1</v>
      </c>
      <c r="I54" s="59"/>
      <c r="J54" s="60">
        <f>H54*I54</f>
        <v>0</v>
      </c>
      <c r="K54" s="58">
        <v>2.4240000000000001E-2</v>
      </c>
      <c r="L54" s="58">
        <f>H54*K54</f>
        <v>2.4240000000000001E-2</v>
      </c>
      <c r="M54" s="58"/>
      <c r="N54" s="58">
        <f>H54*M54</f>
        <v>0</v>
      </c>
      <c r="O54" s="60">
        <v>21</v>
      </c>
      <c r="P54" s="60">
        <f>J54*(O54/100)</f>
        <v>0</v>
      </c>
      <c r="Q54" s="60">
        <f>J54+P54</f>
        <v>0</v>
      </c>
      <c r="R54" s="15"/>
      <c r="S54" s="15"/>
      <c r="T54" s="15"/>
    </row>
    <row r="55" spans="1:20" ht="11.25" outlineLevel="3" x14ac:dyDescent="0.2">
      <c r="A55" s="52"/>
      <c r="B55" s="53"/>
      <c r="C55" s="54">
        <v>34</v>
      </c>
      <c r="D55" s="55" t="s">
        <v>25</v>
      </c>
      <c r="E55" s="56" t="s">
        <v>4131</v>
      </c>
      <c r="F55" s="57" t="s">
        <v>4132</v>
      </c>
      <c r="G55" s="55" t="s">
        <v>72</v>
      </c>
      <c r="H55" s="58">
        <v>1</v>
      </c>
      <c r="I55" s="59"/>
      <c r="J55" s="60">
        <f>H55*I55</f>
        <v>0</v>
      </c>
      <c r="K55" s="58">
        <v>0.30399999999999999</v>
      </c>
      <c r="L55" s="58">
        <f>H55*K55</f>
        <v>0.30399999999999999</v>
      </c>
      <c r="M55" s="58"/>
      <c r="N55" s="58">
        <f>H55*M55</f>
        <v>0</v>
      </c>
      <c r="O55" s="60">
        <v>21</v>
      </c>
      <c r="P55" s="60">
        <f>J55*(O55/100)</f>
        <v>0</v>
      </c>
      <c r="Q55" s="60">
        <f>J55+P55</f>
        <v>0</v>
      </c>
      <c r="R55" s="15"/>
      <c r="S55" s="15"/>
      <c r="T55" s="15"/>
    </row>
    <row r="56" spans="1:20" outlineLevel="3" x14ac:dyDescent="0.15">
      <c r="B56" s="10"/>
      <c r="C56" s="10"/>
      <c r="D56" s="10"/>
      <c r="E56" s="10"/>
      <c r="F56" s="10"/>
      <c r="G56" s="10"/>
      <c r="H56" s="10"/>
      <c r="I56" s="15"/>
      <c r="J56" s="15"/>
      <c r="K56" s="10"/>
      <c r="L56" s="10"/>
      <c r="M56" s="10"/>
      <c r="N56" s="10"/>
      <c r="O56" s="10"/>
      <c r="P56" s="15"/>
      <c r="Q56" s="15"/>
    </row>
    <row r="57" spans="1:20" ht="11.25" outlineLevel="2" x14ac:dyDescent="0.2">
      <c r="A57" s="42" t="s">
        <v>2539</v>
      </c>
      <c r="B57" s="43">
        <v>3</v>
      </c>
      <c r="C57" s="44"/>
      <c r="D57" s="45" t="s">
        <v>23</v>
      </c>
      <c r="E57" s="45"/>
      <c r="F57" s="46" t="s">
        <v>2540</v>
      </c>
      <c r="G57" s="45"/>
      <c r="H57" s="47"/>
      <c r="I57" s="48"/>
      <c r="J57" s="49">
        <f>SUBTOTAL(9,J58:J64)</f>
        <v>0</v>
      </c>
      <c r="K57" s="47"/>
      <c r="L57" s="50">
        <f>SUBTOTAL(9,L58:L64)</f>
        <v>0</v>
      </c>
      <c r="M57" s="47"/>
      <c r="N57" s="50">
        <f>SUBTOTAL(9,N58:N64)</f>
        <v>1.7279999999999998</v>
      </c>
      <c r="O57" s="51"/>
      <c r="P57" s="49">
        <f>SUBTOTAL(9,P58:P64)</f>
        <v>0</v>
      </c>
      <c r="Q57" s="49">
        <f>SUBTOTAL(9,Q58:Q64)</f>
        <v>0</v>
      </c>
      <c r="R57" s="10"/>
      <c r="S57" s="15"/>
      <c r="T57" s="15"/>
    </row>
    <row r="58" spans="1:20" ht="11.25" outlineLevel="3" x14ac:dyDescent="0.2">
      <c r="A58" s="52"/>
      <c r="B58" s="53"/>
      <c r="C58" s="54">
        <v>37</v>
      </c>
      <c r="D58" s="55" t="s">
        <v>25</v>
      </c>
      <c r="E58" s="56" t="s">
        <v>2541</v>
      </c>
      <c r="F58" s="57" t="s">
        <v>2542</v>
      </c>
      <c r="G58" s="55" t="s">
        <v>172</v>
      </c>
      <c r="H58" s="58">
        <v>96</v>
      </c>
      <c r="I58" s="59"/>
      <c r="J58" s="60">
        <f>H58*I58</f>
        <v>0</v>
      </c>
      <c r="K58" s="58"/>
      <c r="L58" s="58">
        <f>H58*K58</f>
        <v>0</v>
      </c>
      <c r="M58" s="58">
        <v>1.7999999999999999E-2</v>
      </c>
      <c r="N58" s="58">
        <f>H58*M58</f>
        <v>1.7279999999999998</v>
      </c>
      <c r="O58" s="60">
        <v>21</v>
      </c>
      <c r="P58" s="60">
        <f>J58*(O58/100)</f>
        <v>0</v>
      </c>
      <c r="Q58" s="60">
        <f>J58+P58</f>
        <v>0</v>
      </c>
      <c r="R58" s="15"/>
      <c r="S58" s="15"/>
      <c r="T58" s="15"/>
    </row>
    <row r="59" spans="1:20" ht="9.75" outlineLevel="4" x14ac:dyDescent="0.2">
      <c r="A59" s="61"/>
      <c r="B59" s="62"/>
      <c r="C59" s="62"/>
      <c r="D59" s="63"/>
      <c r="E59" s="64" t="s">
        <v>29</v>
      </c>
      <c r="F59" s="65" t="s">
        <v>2489</v>
      </c>
      <c r="G59" s="63"/>
      <c r="H59" s="66">
        <v>0</v>
      </c>
      <c r="I59" s="67"/>
      <c r="J59" s="68"/>
      <c r="K59" s="66"/>
      <c r="L59" s="66"/>
      <c r="M59" s="66"/>
      <c r="N59" s="66"/>
      <c r="O59" s="68"/>
      <c r="P59" s="68"/>
      <c r="Q59" s="68"/>
      <c r="R59" s="10"/>
      <c r="S59" s="15"/>
    </row>
    <row r="60" spans="1:20" ht="9.75" outlineLevel="4" x14ac:dyDescent="0.2">
      <c r="A60" s="61"/>
      <c r="B60" s="62"/>
      <c r="C60" s="62"/>
      <c r="D60" s="63"/>
      <c r="E60" s="64"/>
      <c r="F60" s="65" t="s">
        <v>4133</v>
      </c>
      <c r="G60" s="63"/>
      <c r="H60" s="66">
        <v>42</v>
      </c>
      <c r="I60" s="67"/>
      <c r="J60" s="68"/>
      <c r="K60" s="66"/>
      <c r="L60" s="66"/>
      <c r="M60" s="66"/>
      <c r="N60" s="66"/>
      <c r="O60" s="68"/>
      <c r="P60" s="68"/>
      <c r="Q60" s="68"/>
      <c r="R60" s="10"/>
      <c r="S60" s="15"/>
    </row>
    <row r="61" spans="1:20" ht="9.75" outlineLevel="4" x14ac:dyDescent="0.2">
      <c r="A61" s="61"/>
      <c r="B61" s="62"/>
      <c r="C61" s="62"/>
      <c r="D61" s="63"/>
      <c r="E61" s="64"/>
      <c r="F61" s="65" t="s">
        <v>4134</v>
      </c>
      <c r="G61" s="63"/>
      <c r="H61" s="66">
        <v>0</v>
      </c>
      <c r="I61" s="67"/>
      <c r="J61" s="68"/>
      <c r="K61" s="66"/>
      <c r="L61" s="66"/>
      <c r="M61" s="66"/>
      <c r="N61" s="66"/>
      <c r="O61" s="68"/>
      <c r="P61" s="68"/>
      <c r="Q61" s="68"/>
      <c r="R61" s="10"/>
      <c r="S61" s="15"/>
    </row>
    <row r="62" spans="1:20" ht="9.75" outlineLevel="4" x14ac:dyDescent="0.2">
      <c r="A62" s="61"/>
      <c r="B62" s="62"/>
      <c r="C62" s="62"/>
      <c r="D62" s="63"/>
      <c r="E62" s="64"/>
      <c r="F62" s="65" t="s">
        <v>4135</v>
      </c>
      <c r="G62" s="63"/>
      <c r="H62" s="66">
        <v>54</v>
      </c>
      <c r="I62" s="67"/>
      <c r="J62" s="68"/>
      <c r="K62" s="66"/>
      <c r="L62" s="66"/>
      <c r="M62" s="66"/>
      <c r="N62" s="66"/>
      <c r="O62" s="68"/>
      <c r="P62" s="68"/>
      <c r="Q62" s="68"/>
      <c r="R62" s="10"/>
      <c r="S62" s="15"/>
    </row>
    <row r="63" spans="1:20" ht="7.5" customHeight="1" outlineLevel="4" x14ac:dyDescent="0.15">
      <c r="A63" s="15"/>
      <c r="B63" s="69"/>
      <c r="C63" s="70"/>
      <c r="D63" s="71"/>
      <c r="E63" s="72"/>
      <c r="F63" s="73"/>
      <c r="G63" s="71"/>
      <c r="H63" s="74"/>
      <c r="I63" s="75"/>
      <c r="J63" s="76"/>
      <c r="K63" s="77"/>
      <c r="L63" s="77"/>
      <c r="M63" s="77"/>
      <c r="N63" s="77"/>
      <c r="O63" s="76"/>
      <c r="P63" s="76"/>
      <c r="Q63" s="76"/>
      <c r="R63" s="10"/>
      <c r="S63" s="15"/>
    </row>
    <row r="64" spans="1:20" outlineLevel="3" x14ac:dyDescent="0.15">
      <c r="B64" s="10"/>
      <c r="C64" s="10"/>
      <c r="D64" s="10"/>
      <c r="E64" s="10"/>
      <c r="F64" s="10"/>
      <c r="G64" s="10"/>
      <c r="H64" s="10"/>
      <c r="I64" s="15"/>
      <c r="J64" s="15"/>
      <c r="K64" s="10"/>
      <c r="L64" s="10"/>
      <c r="M64" s="10"/>
      <c r="N64" s="10"/>
      <c r="O64" s="10"/>
      <c r="P64" s="15"/>
      <c r="Q64" s="15"/>
    </row>
    <row r="65" spans="1:20" ht="11.25" outlineLevel="2" x14ac:dyDescent="0.2">
      <c r="A65" s="42" t="s">
        <v>2545</v>
      </c>
      <c r="B65" s="43">
        <v>3</v>
      </c>
      <c r="C65" s="44"/>
      <c r="D65" s="45" t="s">
        <v>23</v>
      </c>
      <c r="E65" s="45"/>
      <c r="F65" s="46" t="s">
        <v>2546</v>
      </c>
      <c r="G65" s="45"/>
      <c r="H65" s="47"/>
      <c r="I65" s="48"/>
      <c r="J65" s="49">
        <f>SUBTOTAL(9,J66:J74)</f>
        <v>0</v>
      </c>
      <c r="K65" s="47"/>
      <c r="L65" s="50">
        <f>SUBTOTAL(9,L66:L74)</f>
        <v>0</v>
      </c>
      <c r="M65" s="47"/>
      <c r="N65" s="50">
        <f>SUBTOTAL(9,N66:N74)</f>
        <v>0</v>
      </c>
      <c r="O65" s="51"/>
      <c r="P65" s="49">
        <f>SUBTOTAL(9,P66:P74)</f>
        <v>0</v>
      </c>
      <c r="Q65" s="49">
        <f>SUBTOTAL(9,Q66:Q74)</f>
        <v>0</v>
      </c>
      <c r="R65" s="10"/>
      <c r="S65" s="15"/>
      <c r="T65" s="15"/>
    </row>
    <row r="66" spans="1:20" ht="11.25" outlineLevel="3" x14ac:dyDescent="0.2">
      <c r="A66" s="52"/>
      <c r="B66" s="53"/>
      <c r="C66" s="54">
        <v>27</v>
      </c>
      <c r="D66" s="55" t="s">
        <v>25</v>
      </c>
      <c r="E66" s="56" t="s">
        <v>2547</v>
      </c>
      <c r="F66" s="57" t="s">
        <v>2548</v>
      </c>
      <c r="G66" s="55" t="s">
        <v>60</v>
      </c>
      <c r="H66" s="58">
        <v>1.7279999999999998</v>
      </c>
      <c r="I66" s="59"/>
      <c r="J66" s="60">
        <f>H66*I66</f>
        <v>0</v>
      </c>
      <c r="K66" s="58"/>
      <c r="L66" s="58">
        <f>H66*K66</f>
        <v>0</v>
      </c>
      <c r="M66" s="58"/>
      <c r="N66" s="58">
        <f>H66*M66</f>
        <v>0</v>
      </c>
      <c r="O66" s="60">
        <v>21</v>
      </c>
      <c r="P66" s="60">
        <f>J66*(O66/100)</f>
        <v>0</v>
      </c>
      <c r="Q66" s="60">
        <f>J66+P66</f>
        <v>0</v>
      </c>
      <c r="R66" s="15"/>
      <c r="S66" s="15"/>
      <c r="T66" s="15"/>
    </row>
    <row r="67" spans="1:20" ht="11.25" outlineLevel="3" x14ac:dyDescent="0.2">
      <c r="A67" s="52"/>
      <c r="B67" s="53"/>
      <c r="C67" s="54">
        <v>28</v>
      </c>
      <c r="D67" s="55" t="s">
        <v>25</v>
      </c>
      <c r="E67" s="56" t="s">
        <v>2549</v>
      </c>
      <c r="F67" s="57" t="s">
        <v>2550</v>
      </c>
      <c r="G67" s="55" t="s">
        <v>60</v>
      </c>
      <c r="H67" s="58">
        <v>1.7279999999999998</v>
      </c>
      <c r="I67" s="59"/>
      <c r="J67" s="60">
        <f>H67*I67</f>
        <v>0</v>
      </c>
      <c r="K67" s="58"/>
      <c r="L67" s="58">
        <f>H67*K67</f>
        <v>0</v>
      </c>
      <c r="M67" s="58"/>
      <c r="N67" s="58">
        <f>H67*M67</f>
        <v>0</v>
      </c>
      <c r="O67" s="60">
        <v>21</v>
      </c>
      <c r="P67" s="60">
        <f>J67*(O67/100)</f>
        <v>0</v>
      </c>
      <c r="Q67" s="60">
        <f>J67+P67</f>
        <v>0</v>
      </c>
      <c r="R67" s="15"/>
      <c r="S67" s="15"/>
      <c r="T67" s="15"/>
    </row>
    <row r="68" spans="1:20" ht="11.25" outlineLevel="3" x14ac:dyDescent="0.2">
      <c r="A68" s="52"/>
      <c r="B68" s="53"/>
      <c r="C68" s="54">
        <v>29</v>
      </c>
      <c r="D68" s="55" t="s">
        <v>25</v>
      </c>
      <c r="E68" s="56" t="s">
        <v>2551</v>
      </c>
      <c r="F68" s="57" t="s">
        <v>2552</v>
      </c>
      <c r="G68" s="55" t="s">
        <v>60</v>
      </c>
      <c r="H68" s="58">
        <v>1.7279999999999998</v>
      </c>
      <c r="I68" s="59"/>
      <c r="J68" s="60">
        <f>H68*I68</f>
        <v>0</v>
      </c>
      <c r="K68" s="58"/>
      <c r="L68" s="58">
        <f>H68*K68</f>
        <v>0</v>
      </c>
      <c r="M68" s="58"/>
      <c r="N68" s="58">
        <f>H68*M68</f>
        <v>0</v>
      </c>
      <c r="O68" s="60">
        <v>21</v>
      </c>
      <c r="P68" s="60">
        <f>J68*(O68/100)</f>
        <v>0</v>
      </c>
      <c r="Q68" s="60">
        <f>J68+P68</f>
        <v>0</v>
      </c>
      <c r="R68" s="15"/>
      <c r="S68" s="15"/>
      <c r="T68" s="15"/>
    </row>
    <row r="69" spans="1:20" ht="11.25" outlineLevel="3" x14ac:dyDescent="0.2">
      <c r="A69" s="52"/>
      <c r="B69" s="53"/>
      <c r="C69" s="54">
        <v>30</v>
      </c>
      <c r="D69" s="55" t="s">
        <v>25</v>
      </c>
      <c r="E69" s="56" t="s">
        <v>2553</v>
      </c>
      <c r="F69" s="57" t="s">
        <v>2554</v>
      </c>
      <c r="G69" s="55" t="s">
        <v>60</v>
      </c>
      <c r="H69" s="58">
        <v>50.112000000000002</v>
      </c>
      <c r="I69" s="59"/>
      <c r="J69" s="60">
        <f>H69*I69</f>
        <v>0</v>
      </c>
      <c r="K69" s="58"/>
      <c r="L69" s="58">
        <f>H69*K69</f>
        <v>0</v>
      </c>
      <c r="M69" s="58"/>
      <c r="N69" s="58">
        <f>H69*M69</f>
        <v>0</v>
      </c>
      <c r="O69" s="60">
        <v>21</v>
      </c>
      <c r="P69" s="60">
        <f>J69*(O69/100)</f>
        <v>0</v>
      </c>
      <c r="Q69" s="60">
        <f>J69+P69</f>
        <v>0</v>
      </c>
      <c r="R69" s="15"/>
      <c r="S69" s="15"/>
      <c r="T69" s="15"/>
    </row>
    <row r="70" spans="1:20" ht="9.75" outlineLevel="4" x14ac:dyDescent="0.2">
      <c r="A70" s="61"/>
      <c r="B70" s="62"/>
      <c r="C70" s="62"/>
      <c r="D70" s="63"/>
      <c r="E70" s="64" t="s">
        <v>29</v>
      </c>
      <c r="F70" s="65" t="s">
        <v>4136</v>
      </c>
      <c r="G70" s="63"/>
      <c r="H70" s="66">
        <v>50.112000000000002</v>
      </c>
      <c r="I70" s="67"/>
      <c r="J70" s="68"/>
      <c r="K70" s="66"/>
      <c r="L70" s="66"/>
      <c r="M70" s="66"/>
      <c r="N70" s="66"/>
      <c r="O70" s="68"/>
      <c r="P70" s="68"/>
      <c r="Q70" s="68"/>
      <c r="R70" s="10"/>
      <c r="S70" s="15"/>
    </row>
    <row r="71" spans="1:20" ht="7.5" customHeight="1" outlineLevel="4" x14ac:dyDescent="0.15">
      <c r="A71" s="15"/>
      <c r="B71" s="69"/>
      <c r="C71" s="70"/>
      <c r="D71" s="71"/>
      <c r="E71" s="72"/>
      <c r="F71" s="73"/>
      <c r="G71" s="71"/>
      <c r="H71" s="74"/>
      <c r="I71" s="75"/>
      <c r="J71" s="76"/>
      <c r="K71" s="77"/>
      <c r="L71" s="77"/>
      <c r="M71" s="77"/>
      <c r="N71" s="77"/>
      <c r="O71" s="76"/>
      <c r="P71" s="76"/>
      <c r="Q71" s="76"/>
      <c r="R71" s="10"/>
      <c r="S71" s="15"/>
    </row>
    <row r="72" spans="1:20" ht="22.5" outlineLevel="3" x14ac:dyDescent="0.2">
      <c r="A72" s="52"/>
      <c r="B72" s="53"/>
      <c r="C72" s="54">
        <v>31</v>
      </c>
      <c r="D72" s="55" t="s">
        <v>25</v>
      </c>
      <c r="E72" s="56" t="s">
        <v>2556</v>
      </c>
      <c r="F72" s="57" t="s">
        <v>2557</v>
      </c>
      <c r="G72" s="55" t="s">
        <v>60</v>
      </c>
      <c r="H72" s="58">
        <v>1.7279999999999998</v>
      </c>
      <c r="I72" s="59"/>
      <c r="J72" s="60">
        <f>H72*I72</f>
        <v>0</v>
      </c>
      <c r="K72" s="58"/>
      <c r="L72" s="58">
        <f>H72*K72</f>
        <v>0</v>
      </c>
      <c r="M72" s="58"/>
      <c r="N72" s="58">
        <f>H72*M72</f>
        <v>0</v>
      </c>
      <c r="O72" s="60">
        <v>21</v>
      </c>
      <c r="P72" s="60">
        <f>J72*(O72/100)</f>
        <v>0</v>
      </c>
      <c r="Q72" s="60">
        <f>J72+P72</f>
        <v>0</v>
      </c>
      <c r="R72" s="15"/>
      <c r="S72" s="15"/>
      <c r="T72" s="15"/>
    </row>
    <row r="73" spans="1:20" ht="11.25" outlineLevel="3" x14ac:dyDescent="0.2">
      <c r="A73" s="52"/>
      <c r="B73" s="53"/>
      <c r="C73" s="54">
        <v>32</v>
      </c>
      <c r="D73" s="55" t="s">
        <v>25</v>
      </c>
      <c r="E73" s="56" t="s">
        <v>2558</v>
      </c>
      <c r="F73" s="57" t="s">
        <v>2559</v>
      </c>
      <c r="G73" s="55" t="s">
        <v>60</v>
      </c>
      <c r="H73" s="58">
        <v>1.728</v>
      </c>
      <c r="I73" s="59"/>
      <c r="J73" s="60">
        <f>H73*I73</f>
        <v>0</v>
      </c>
      <c r="K73" s="58"/>
      <c r="L73" s="58">
        <f>H73*K73</f>
        <v>0</v>
      </c>
      <c r="M73" s="58"/>
      <c r="N73" s="58">
        <f>H73*M73</f>
        <v>0</v>
      </c>
      <c r="O73" s="60">
        <v>21</v>
      </c>
      <c r="P73" s="60">
        <f>J73*(O73/100)</f>
        <v>0</v>
      </c>
      <c r="Q73" s="60">
        <f>J73+P73</f>
        <v>0</v>
      </c>
      <c r="R73" s="15"/>
      <c r="S73" s="15"/>
      <c r="T73" s="15"/>
    </row>
    <row r="74" spans="1:20" outlineLevel="3" x14ac:dyDescent="0.15">
      <c r="B74" s="10"/>
      <c r="C74" s="10"/>
      <c r="D74" s="10"/>
      <c r="E74" s="10"/>
      <c r="F74" s="10"/>
      <c r="G74" s="10"/>
      <c r="H74" s="10"/>
      <c r="I74" s="15"/>
      <c r="J74" s="15"/>
      <c r="K74" s="10"/>
      <c r="L74" s="10"/>
      <c r="M74" s="10"/>
      <c r="N74" s="10"/>
      <c r="O74" s="10"/>
      <c r="P74" s="15"/>
      <c r="Q74" s="15"/>
    </row>
    <row r="75" spans="1:20" ht="11.25" outlineLevel="2" x14ac:dyDescent="0.2">
      <c r="A75" s="42" t="s">
        <v>2560</v>
      </c>
      <c r="B75" s="43">
        <v>3</v>
      </c>
      <c r="C75" s="44"/>
      <c r="D75" s="45" t="s">
        <v>23</v>
      </c>
      <c r="E75" s="45"/>
      <c r="F75" s="46" t="s">
        <v>1229</v>
      </c>
      <c r="G75" s="45"/>
      <c r="H75" s="47"/>
      <c r="I75" s="48"/>
      <c r="J75" s="49">
        <f>SUBTOTAL(9,J76:J94)</f>
        <v>0</v>
      </c>
      <c r="K75" s="47"/>
      <c r="L75" s="50">
        <f>SUBTOTAL(9,L76:L94)</f>
        <v>0.49389999999999995</v>
      </c>
      <c r="M75" s="47"/>
      <c r="N75" s="50">
        <f>SUBTOTAL(9,N76:N94)</f>
        <v>0</v>
      </c>
      <c r="O75" s="51"/>
      <c r="P75" s="49">
        <f>SUBTOTAL(9,P76:P94)</f>
        <v>0</v>
      </c>
      <c r="Q75" s="49">
        <f>SUBTOTAL(9,Q76:Q94)</f>
        <v>0</v>
      </c>
      <c r="R75" s="10"/>
      <c r="S75" s="15"/>
      <c r="T75" s="15"/>
    </row>
    <row r="76" spans="1:20" ht="11.25" outlineLevel="3" x14ac:dyDescent="0.2">
      <c r="A76" s="52"/>
      <c r="B76" s="53"/>
      <c r="C76" s="54">
        <v>1</v>
      </c>
      <c r="D76" s="55" t="s">
        <v>25</v>
      </c>
      <c r="E76" s="56" t="s">
        <v>2567</v>
      </c>
      <c r="F76" s="57" t="s">
        <v>2568</v>
      </c>
      <c r="G76" s="55" t="s">
        <v>172</v>
      </c>
      <c r="H76" s="58">
        <v>53</v>
      </c>
      <c r="I76" s="59"/>
      <c r="J76" s="60">
        <f>H76*I76</f>
        <v>0</v>
      </c>
      <c r="K76" s="58">
        <v>1.42E-3</v>
      </c>
      <c r="L76" s="58">
        <f>H76*K76</f>
        <v>7.5260000000000007E-2</v>
      </c>
      <c r="M76" s="58"/>
      <c r="N76" s="58">
        <f>H76*M76</f>
        <v>0</v>
      </c>
      <c r="O76" s="60">
        <v>21</v>
      </c>
      <c r="P76" s="60">
        <f>J76*(O76/100)</f>
        <v>0</v>
      </c>
      <c r="Q76" s="60">
        <f>J76+P76</f>
        <v>0</v>
      </c>
      <c r="R76" s="15"/>
      <c r="S76" s="15"/>
      <c r="T76" s="15"/>
    </row>
    <row r="77" spans="1:20" ht="9.75" outlineLevel="4" x14ac:dyDescent="0.2">
      <c r="A77" s="61"/>
      <c r="B77" s="62"/>
      <c r="C77" s="62"/>
      <c r="D77" s="63"/>
      <c r="E77" s="64" t="s">
        <v>29</v>
      </c>
      <c r="F77" s="65" t="s">
        <v>4137</v>
      </c>
      <c r="G77" s="63"/>
      <c r="H77" s="66">
        <v>53</v>
      </c>
      <c r="I77" s="67"/>
      <c r="J77" s="68"/>
      <c r="K77" s="66"/>
      <c r="L77" s="66"/>
      <c r="M77" s="66"/>
      <c r="N77" s="66"/>
      <c r="O77" s="68"/>
      <c r="P77" s="68"/>
      <c r="Q77" s="68"/>
      <c r="R77" s="10"/>
      <c r="S77" s="15"/>
    </row>
    <row r="78" spans="1:20" ht="7.5" customHeight="1" outlineLevel="4" x14ac:dyDescent="0.15">
      <c r="A78" s="15"/>
      <c r="B78" s="69"/>
      <c r="C78" s="70"/>
      <c r="D78" s="71"/>
      <c r="E78" s="72"/>
      <c r="F78" s="73"/>
      <c r="G78" s="71"/>
      <c r="H78" s="74"/>
      <c r="I78" s="75"/>
      <c r="J78" s="76"/>
      <c r="K78" s="77"/>
      <c r="L78" s="77"/>
      <c r="M78" s="77"/>
      <c r="N78" s="77"/>
      <c r="O78" s="76"/>
      <c r="P78" s="76"/>
      <c r="Q78" s="76"/>
      <c r="R78" s="10"/>
      <c r="S78" s="15"/>
    </row>
    <row r="79" spans="1:20" ht="11.25" outlineLevel="3" x14ac:dyDescent="0.2">
      <c r="A79" s="52"/>
      <c r="B79" s="53"/>
      <c r="C79" s="54">
        <v>2</v>
      </c>
      <c r="D79" s="55" t="s">
        <v>25</v>
      </c>
      <c r="E79" s="56" t="s">
        <v>2570</v>
      </c>
      <c r="F79" s="57" t="s">
        <v>2571</v>
      </c>
      <c r="G79" s="55" t="s">
        <v>172</v>
      </c>
      <c r="H79" s="58">
        <v>52</v>
      </c>
      <c r="I79" s="59"/>
      <c r="J79" s="60">
        <f>H79*I79</f>
        <v>0</v>
      </c>
      <c r="K79" s="58">
        <v>7.4400000000000004E-3</v>
      </c>
      <c r="L79" s="58">
        <f>H79*K79</f>
        <v>0.38688</v>
      </c>
      <c r="M79" s="58"/>
      <c r="N79" s="58">
        <f>H79*M79</f>
        <v>0</v>
      </c>
      <c r="O79" s="60">
        <v>21</v>
      </c>
      <c r="P79" s="60">
        <f>J79*(O79/100)</f>
        <v>0</v>
      </c>
      <c r="Q79" s="60">
        <f>J79+P79</f>
        <v>0</v>
      </c>
      <c r="R79" s="15"/>
      <c r="S79" s="15"/>
      <c r="T79" s="15"/>
    </row>
    <row r="80" spans="1:20" ht="9.75" outlineLevel="4" x14ac:dyDescent="0.2">
      <c r="A80" s="61"/>
      <c r="B80" s="62"/>
      <c r="C80" s="62"/>
      <c r="D80" s="63"/>
      <c r="E80" s="64" t="s">
        <v>29</v>
      </c>
      <c r="F80" s="65" t="s">
        <v>4138</v>
      </c>
      <c r="G80" s="63"/>
      <c r="H80" s="66">
        <v>52</v>
      </c>
      <c r="I80" s="67"/>
      <c r="J80" s="68"/>
      <c r="K80" s="66"/>
      <c r="L80" s="66"/>
      <c r="M80" s="66"/>
      <c r="N80" s="66"/>
      <c r="O80" s="68"/>
      <c r="P80" s="68"/>
      <c r="Q80" s="68"/>
      <c r="R80" s="10"/>
      <c r="S80" s="15"/>
    </row>
    <row r="81" spans="1:20" ht="7.5" customHeight="1" outlineLevel="4" x14ac:dyDescent="0.15">
      <c r="A81" s="15"/>
      <c r="B81" s="69"/>
      <c r="C81" s="70"/>
      <c r="D81" s="71"/>
      <c r="E81" s="72"/>
      <c r="F81" s="73"/>
      <c r="G81" s="71"/>
      <c r="H81" s="74"/>
      <c r="I81" s="75"/>
      <c r="J81" s="76"/>
      <c r="K81" s="77"/>
      <c r="L81" s="77"/>
      <c r="M81" s="77"/>
      <c r="N81" s="77"/>
      <c r="O81" s="76"/>
      <c r="P81" s="76"/>
      <c r="Q81" s="76"/>
      <c r="R81" s="10"/>
      <c r="S81" s="15"/>
    </row>
    <row r="82" spans="1:20" ht="11.25" outlineLevel="3" x14ac:dyDescent="0.2">
      <c r="A82" s="52"/>
      <c r="B82" s="53"/>
      <c r="C82" s="54">
        <v>3</v>
      </c>
      <c r="D82" s="55" t="s">
        <v>25</v>
      </c>
      <c r="E82" s="56" t="s">
        <v>2592</v>
      </c>
      <c r="F82" s="57" t="s">
        <v>2593</v>
      </c>
      <c r="G82" s="55" t="s">
        <v>172</v>
      </c>
      <c r="H82" s="58">
        <v>4</v>
      </c>
      <c r="I82" s="59"/>
      <c r="J82" s="60">
        <f t="shared" ref="J82:J91" si="0">H82*I82</f>
        <v>0</v>
      </c>
      <c r="K82" s="58">
        <v>4.8000000000000001E-4</v>
      </c>
      <c r="L82" s="58">
        <f t="shared" ref="L82:L91" si="1">H82*K82</f>
        <v>1.92E-3</v>
      </c>
      <c r="M82" s="58"/>
      <c r="N82" s="58">
        <f t="shared" ref="N82:N91" si="2">H82*M82</f>
        <v>0</v>
      </c>
      <c r="O82" s="60">
        <v>21</v>
      </c>
      <c r="P82" s="60">
        <f t="shared" ref="P82:P91" si="3">J82*(O82/100)</f>
        <v>0</v>
      </c>
      <c r="Q82" s="60">
        <f t="shared" ref="Q82:Q91" si="4">J82+P82</f>
        <v>0</v>
      </c>
      <c r="R82" s="15"/>
      <c r="S82" s="15"/>
      <c r="T82" s="15"/>
    </row>
    <row r="83" spans="1:20" ht="11.25" outlineLevel="3" x14ac:dyDescent="0.2">
      <c r="A83" s="52"/>
      <c r="B83" s="53"/>
      <c r="C83" s="54">
        <v>4</v>
      </c>
      <c r="D83" s="55" t="s">
        <v>25</v>
      </c>
      <c r="E83" s="56" t="s">
        <v>2595</v>
      </c>
      <c r="F83" s="57" t="s">
        <v>2596</v>
      </c>
      <c r="G83" s="55" t="s">
        <v>172</v>
      </c>
      <c r="H83" s="58">
        <v>6</v>
      </c>
      <c r="I83" s="59"/>
      <c r="J83" s="60">
        <f t="shared" si="0"/>
        <v>0</v>
      </c>
      <c r="K83" s="58">
        <v>7.1000000000000002E-4</v>
      </c>
      <c r="L83" s="58">
        <f t="shared" si="1"/>
        <v>4.2599999999999999E-3</v>
      </c>
      <c r="M83" s="58"/>
      <c r="N83" s="58">
        <f t="shared" si="2"/>
        <v>0</v>
      </c>
      <c r="O83" s="60">
        <v>21</v>
      </c>
      <c r="P83" s="60">
        <f t="shared" si="3"/>
        <v>0</v>
      </c>
      <c r="Q83" s="60">
        <f t="shared" si="4"/>
        <v>0</v>
      </c>
      <c r="R83" s="15"/>
      <c r="S83" s="15"/>
      <c r="T83" s="15"/>
    </row>
    <row r="84" spans="1:20" ht="11.25" outlineLevel="3" x14ac:dyDescent="0.2">
      <c r="A84" s="52"/>
      <c r="B84" s="53"/>
      <c r="C84" s="54">
        <v>5</v>
      </c>
      <c r="D84" s="55" t="s">
        <v>25</v>
      </c>
      <c r="E84" s="56" t="s">
        <v>2598</v>
      </c>
      <c r="F84" s="57" t="s">
        <v>2599</v>
      </c>
      <c r="G84" s="55" t="s">
        <v>172</v>
      </c>
      <c r="H84" s="58">
        <v>4</v>
      </c>
      <c r="I84" s="59"/>
      <c r="J84" s="60">
        <f t="shared" si="0"/>
        <v>0</v>
      </c>
      <c r="K84" s="58">
        <v>2.2399999999999998E-3</v>
      </c>
      <c r="L84" s="58">
        <f t="shared" si="1"/>
        <v>8.9599999999999992E-3</v>
      </c>
      <c r="M84" s="58"/>
      <c r="N84" s="58">
        <f t="shared" si="2"/>
        <v>0</v>
      </c>
      <c r="O84" s="60">
        <v>21</v>
      </c>
      <c r="P84" s="60">
        <f t="shared" si="3"/>
        <v>0</v>
      </c>
      <c r="Q84" s="60">
        <f t="shared" si="4"/>
        <v>0</v>
      </c>
      <c r="R84" s="15"/>
      <c r="S84" s="15"/>
      <c r="T84" s="15"/>
    </row>
    <row r="85" spans="1:20" ht="11.25" outlineLevel="3" x14ac:dyDescent="0.2">
      <c r="A85" s="52"/>
      <c r="B85" s="53"/>
      <c r="C85" s="54">
        <v>6</v>
      </c>
      <c r="D85" s="55" t="s">
        <v>25</v>
      </c>
      <c r="E85" s="56" t="s">
        <v>2579</v>
      </c>
      <c r="F85" s="57" t="s">
        <v>2580</v>
      </c>
      <c r="G85" s="55" t="s">
        <v>172</v>
      </c>
      <c r="H85" s="58">
        <v>6</v>
      </c>
      <c r="I85" s="59"/>
      <c r="J85" s="60">
        <f t="shared" si="0"/>
        <v>0</v>
      </c>
      <c r="K85" s="58">
        <v>2.0600000000000002E-3</v>
      </c>
      <c r="L85" s="58">
        <f t="shared" si="1"/>
        <v>1.2360000000000001E-2</v>
      </c>
      <c r="M85" s="58"/>
      <c r="N85" s="58">
        <f t="shared" si="2"/>
        <v>0</v>
      </c>
      <c r="O85" s="60">
        <v>21</v>
      </c>
      <c r="P85" s="60">
        <f t="shared" si="3"/>
        <v>0</v>
      </c>
      <c r="Q85" s="60">
        <f t="shared" si="4"/>
        <v>0</v>
      </c>
      <c r="R85" s="15"/>
      <c r="S85" s="15"/>
      <c r="T85" s="15"/>
    </row>
    <row r="86" spans="1:20" ht="11.25" outlineLevel="3" x14ac:dyDescent="0.2">
      <c r="A86" s="52"/>
      <c r="B86" s="53"/>
      <c r="C86" s="54">
        <v>7</v>
      </c>
      <c r="D86" s="55" t="s">
        <v>25</v>
      </c>
      <c r="E86" s="56" t="s">
        <v>2576</v>
      </c>
      <c r="F86" s="57" t="s">
        <v>2577</v>
      </c>
      <c r="G86" s="55" t="s">
        <v>172</v>
      </c>
      <c r="H86" s="58">
        <v>6</v>
      </c>
      <c r="I86" s="59"/>
      <c r="J86" s="60">
        <f t="shared" si="0"/>
        <v>0</v>
      </c>
      <c r="K86" s="58">
        <v>7.1000000000000002E-4</v>
      </c>
      <c r="L86" s="58">
        <f t="shared" si="1"/>
        <v>4.2599999999999999E-3</v>
      </c>
      <c r="M86" s="58"/>
      <c r="N86" s="58">
        <f t="shared" si="2"/>
        <v>0</v>
      </c>
      <c r="O86" s="60">
        <v>21</v>
      </c>
      <c r="P86" s="60">
        <f t="shared" si="3"/>
        <v>0</v>
      </c>
      <c r="Q86" s="60">
        <f t="shared" si="4"/>
        <v>0</v>
      </c>
      <c r="R86" s="15"/>
      <c r="S86" s="15"/>
      <c r="T86" s="15"/>
    </row>
    <row r="87" spans="1:20" ht="11.25" outlineLevel="3" x14ac:dyDescent="0.2">
      <c r="A87" s="52"/>
      <c r="B87" s="53"/>
      <c r="C87" s="54">
        <v>8</v>
      </c>
      <c r="D87" s="55" t="s">
        <v>25</v>
      </c>
      <c r="E87" s="56" t="s">
        <v>2612</v>
      </c>
      <c r="F87" s="57" t="s">
        <v>2613</v>
      </c>
      <c r="G87" s="55" t="s">
        <v>72</v>
      </c>
      <c r="H87" s="58">
        <v>12</v>
      </c>
      <c r="I87" s="59"/>
      <c r="J87" s="60">
        <f t="shared" si="0"/>
        <v>0</v>
      </c>
      <c r="K87" s="58"/>
      <c r="L87" s="58">
        <f t="shared" si="1"/>
        <v>0</v>
      </c>
      <c r="M87" s="58"/>
      <c r="N87" s="58">
        <f t="shared" si="2"/>
        <v>0</v>
      </c>
      <c r="O87" s="60">
        <v>21</v>
      </c>
      <c r="P87" s="60">
        <f t="shared" si="3"/>
        <v>0</v>
      </c>
      <c r="Q87" s="60">
        <f t="shared" si="4"/>
        <v>0</v>
      </c>
      <c r="R87" s="15"/>
      <c r="S87" s="15"/>
      <c r="T87" s="15"/>
    </row>
    <row r="88" spans="1:20" ht="11.25" outlineLevel="3" x14ac:dyDescent="0.2">
      <c r="A88" s="52"/>
      <c r="B88" s="53"/>
      <c r="C88" s="54">
        <v>9</v>
      </c>
      <c r="D88" s="55" t="s">
        <v>25</v>
      </c>
      <c r="E88" s="56" t="s">
        <v>2610</v>
      </c>
      <c r="F88" s="57" t="s">
        <v>2611</v>
      </c>
      <c r="G88" s="55" t="s">
        <v>72</v>
      </c>
      <c r="H88" s="58">
        <v>4</v>
      </c>
      <c r="I88" s="59"/>
      <c r="J88" s="60">
        <f t="shared" si="0"/>
        <v>0</v>
      </c>
      <c r="K88" s="58"/>
      <c r="L88" s="58">
        <f t="shared" si="1"/>
        <v>0</v>
      </c>
      <c r="M88" s="58"/>
      <c r="N88" s="58">
        <f t="shared" si="2"/>
        <v>0</v>
      </c>
      <c r="O88" s="60">
        <v>21</v>
      </c>
      <c r="P88" s="60">
        <f t="shared" si="3"/>
        <v>0</v>
      </c>
      <c r="Q88" s="60">
        <f t="shared" si="4"/>
        <v>0</v>
      </c>
      <c r="R88" s="15"/>
      <c r="S88" s="15"/>
      <c r="T88" s="15"/>
    </row>
    <row r="89" spans="1:20" ht="11.25" outlineLevel="3" x14ac:dyDescent="0.2">
      <c r="A89" s="52"/>
      <c r="B89" s="53"/>
      <c r="C89" s="54">
        <v>10</v>
      </c>
      <c r="D89" s="55" t="s">
        <v>25</v>
      </c>
      <c r="E89" s="56" t="s">
        <v>2616</v>
      </c>
      <c r="F89" s="57" t="s">
        <v>2617</v>
      </c>
      <c r="G89" s="55" t="s">
        <v>72</v>
      </c>
      <c r="H89" s="58">
        <v>8</v>
      </c>
      <c r="I89" s="59"/>
      <c r="J89" s="60">
        <f t="shared" si="0"/>
        <v>0</v>
      </c>
      <c r="K89" s="58"/>
      <c r="L89" s="58">
        <f t="shared" si="1"/>
        <v>0</v>
      </c>
      <c r="M89" s="58"/>
      <c r="N89" s="58">
        <f t="shared" si="2"/>
        <v>0</v>
      </c>
      <c r="O89" s="60">
        <v>21</v>
      </c>
      <c r="P89" s="60">
        <f t="shared" si="3"/>
        <v>0</v>
      </c>
      <c r="Q89" s="60">
        <f t="shared" si="4"/>
        <v>0</v>
      </c>
      <c r="R89" s="15"/>
      <c r="S89" s="15"/>
      <c r="T89" s="15"/>
    </row>
    <row r="90" spans="1:20" ht="11.25" outlineLevel="3" x14ac:dyDescent="0.2">
      <c r="A90" s="52"/>
      <c r="B90" s="53"/>
      <c r="C90" s="54">
        <v>29</v>
      </c>
      <c r="D90" s="55" t="s">
        <v>2536</v>
      </c>
      <c r="E90" s="56" t="s">
        <v>2626</v>
      </c>
      <c r="F90" s="57" t="s">
        <v>2627</v>
      </c>
      <c r="G90" s="55" t="s">
        <v>72</v>
      </c>
      <c r="H90" s="58">
        <v>4</v>
      </c>
      <c r="I90" s="59"/>
      <c r="J90" s="60">
        <f t="shared" si="0"/>
        <v>0</v>
      </c>
      <c r="K90" s="58"/>
      <c r="L90" s="58">
        <f t="shared" si="1"/>
        <v>0</v>
      </c>
      <c r="M90" s="58"/>
      <c r="N90" s="58">
        <f t="shared" si="2"/>
        <v>0</v>
      </c>
      <c r="O90" s="60">
        <v>21</v>
      </c>
      <c r="P90" s="60">
        <f t="shared" si="3"/>
        <v>0</v>
      </c>
      <c r="Q90" s="60">
        <f t="shared" si="4"/>
        <v>0</v>
      </c>
      <c r="R90" s="15"/>
      <c r="S90" s="15"/>
      <c r="T90" s="15"/>
    </row>
    <row r="91" spans="1:20" ht="11.25" outlineLevel="3" x14ac:dyDescent="0.2">
      <c r="A91" s="52"/>
      <c r="B91" s="53"/>
      <c r="C91" s="54">
        <v>106</v>
      </c>
      <c r="D91" s="55" t="s">
        <v>25</v>
      </c>
      <c r="E91" s="56" t="s">
        <v>2630</v>
      </c>
      <c r="F91" s="57" t="s">
        <v>2631</v>
      </c>
      <c r="G91" s="55" t="s">
        <v>172</v>
      </c>
      <c r="H91" s="58">
        <v>131</v>
      </c>
      <c r="I91" s="59"/>
      <c r="J91" s="60">
        <f t="shared" si="0"/>
        <v>0</v>
      </c>
      <c r="K91" s="58"/>
      <c r="L91" s="58">
        <f t="shared" si="1"/>
        <v>0</v>
      </c>
      <c r="M91" s="58"/>
      <c r="N91" s="58">
        <f t="shared" si="2"/>
        <v>0</v>
      </c>
      <c r="O91" s="60">
        <v>21</v>
      </c>
      <c r="P91" s="60">
        <f t="shared" si="3"/>
        <v>0</v>
      </c>
      <c r="Q91" s="60">
        <f t="shared" si="4"/>
        <v>0</v>
      </c>
      <c r="R91" s="15"/>
      <c r="S91" s="15"/>
      <c r="T91" s="15"/>
    </row>
    <row r="92" spans="1:20" ht="9.75" outlineLevel="4" x14ac:dyDescent="0.2">
      <c r="A92" s="61"/>
      <c r="B92" s="62"/>
      <c r="C92" s="62"/>
      <c r="D92" s="63"/>
      <c r="E92" s="64" t="s">
        <v>29</v>
      </c>
      <c r="F92" s="65" t="s">
        <v>4139</v>
      </c>
      <c r="G92" s="63"/>
      <c r="H92" s="66">
        <v>131</v>
      </c>
      <c r="I92" s="67"/>
      <c r="J92" s="68"/>
      <c r="K92" s="66"/>
      <c r="L92" s="66"/>
      <c r="M92" s="66"/>
      <c r="N92" s="66"/>
      <c r="O92" s="68"/>
      <c r="P92" s="68"/>
      <c r="Q92" s="68"/>
      <c r="R92" s="10"/>
      <c r="S92" s="15"/>
    </row>
    <row r="93" spans="1:20" ht="7.5" customHeight="1" outlineLevel="4" x14ac:dyDescent="0.15">
      <c r="A93" s="15"/>
      <c r="B93" s="69"/>
      <c r="C93" s="70"/>
      <c r="D93" s="71"/>
      <c r="E93" s="72"/>
      <c r="F93" s="73"/>
      <c r="G93" s="71"/>
      <c r="H93" s="74"/>
      <c r="I93" s="75"/>
      <c r="J93" s="76"/>
      <c r="K93" s="77"/>
      <c r="L93" s="77"/>
      <c r="M93" s="77"/>
      <c r="N93" s="77"/>
      <c r="O93" s="76"/>
      <c r="P93" s="76"/>
      <c r="Q93" s="76"/>
      <c r="R93" s="10"/>
      <c r="S93" s="15"/>
    </row>
    <row r="94" spans="1:20" outlineLevel="3" x14ac:dyDescent="0.15">
      <c r="B94" s="10"/>
      <c r="C94" s="10"/>
      <c r="D94" s="10"/>
      <c r="E94" s="10"/>
      <c r="F94" s="10"/>
      <c r="G94" s="10"/>
      <c r="H94" s="10"/>
      <c r="I94" s="15"/>
      <c r="J94" s="15"/>
      <c r="K94" s="10"/>
      <c r="L94" s="10"/>
      <c r="M94" s="10"/>
      <c r="N94" s="10"/>
      <c r="O94" s="10"/>
      <c r="P94" s="15"/>
      <c r="Q94" s="15"/>
    </row>
    <row r="95" spans="1:20" ht="11.25" outlineLevel="2" x14ac:dyDescent="0.2">
      <c r="A95" s="42" t="s">
        <v>2642</v>
      </c>
      <c r="B95" s="43">
        <v>3</v>
      </c>
      <c r="C95" s="44"/>
      <c r="D95" s="45" t="s">
        <v>23</v>
      </c>
      <c r="E95" s="45"/>
      <c r="F95" s="46" t="s">
        <v>2643</v>
      </c>
      <c r="G95" s="45"/>
      <c r="H95" s="47"/>
      <c r="I95" s="48"/>
      <c r="J95" s="49">
        <f>SUBTOTAL(9,J96:J131)</f>
        <v>0</v>
      </c>
      <c r="K95" s="47"/>
      <c r="L95" s="50">
        <f>SUBTOTAL(9,L96:L131)</f>
        <v>0.47015999999999997</v>
      </c>
      <c r="M95" s="47"/>
      <c r="N95" s="50">
        <f>SUBTOTAL(9,N96:N131)</f>
        <v>0</v>
      </c>
      <c r="O95" s="51"/>
      <c r="P95" s="49">
        <f>SUBTOTAL(9,P96:P131)</f>
        <v>0</v>
      </c>
      <c r="Q95" s="49">
        <f>SUBTOTAL(9,Q96:Q131)</f>
        <v>0</v>
      </c>
      <c r="R95" s="10"/>
      <c r="S95" s="15"/>
      <c r="T95" s="15"/>
    </row>
    <row r="96" spans="1:20" ht="11.25" outlineLevel="3" x14ac:dyDescent="0.2">
      <c r="A96" s="52"/>
      <c r="B96" s="53"/>
      <c r="C96" s="54">
        <v>13</v>
      </c>
      <c r="D96" s="55" t="s">
        <v>25</v>
      </c>
      <c r="E96" s="56" t="s">
        <v>4140</v>
      </c>
      <c r="F96" s="57" t="s">
        <v>4141</v>
      </c>
      <c r="G96" s="55" t="s">
        <v>169</v>
      </c>
      <c r="H96" s="58">
        <v>1</v>
      </c>
      <c r="I96" s="59"/>
      <c r="J96" s="60">
        <f>H96*I96</f>
        <v>0</v>
      </c>
      <c r="K96" s="58">
        <v>5.6999999999999998E-4</v>
      </c>
      <c r="L96" s="58">
        <f>H96*K96</f>
        <v>5.6999999999999998E-4</v>
      </c>
      <c r="M96" s="58"/>
      <c r="N96" s="58">
        <f>H96*M96</f>
        <v>0</v>
      </c>
      <c r="O96" s="60">
        <v>21</v>
      </c>
      <c r="P96" s="60">
        <f>J96*(O96/100)</f>
        <v>0</v>
      </c>
      <c r="Q96" s="60">
        <f>J96+P96</f>
        <v>0</v>
      </c>
      <c r="R96" s="15"/>
      <c r="S96" s="15"/>
      <c r="T96" s="15"/>
    </row>
    <row r="97" spans="1:20" ht="11.25" outlineLevel="3" x14ac:dyDescent="0.2">
      <c r="A97" s="52"/>
      <c r="B97" s="53"/>
      <c r="C97" s="54">
        <v>26</v>
      </c>
      <c r="D97" s="55" t="s">
        <v>25</v>
      </c>
      <c r="E97" s="56" t="s">
        <v>2682</v>
      </c>
      <c r="F97" s="57" t="s">
        <v>2683</v>
      </c>
      <c r="G97" s="55" t="s">
        <v>72</v>
      </c>
      <c r="H97" s="58">
        <v>6</v>
      </c>
      <c r="I97" s="59"/>
      <c r="J97" s="60">
        <f>H97*I97</f>
        <v>0</v>
      </c>
      <c r="K97" s="58">
        <v>2.0000000000000001E-4</v>
      </c>
      <c r="L97" s="58">
        <f>H97*K97</f>
        <v>1.2000000000000001E-3</v>
      </c>
      <c r="M97" s="58"/>
      <c r="N97" s="58">
        <f>H97*M97</f>
        <v>0</v>
      </c>
      <c r="O97" s="60">
        <v>21</v>
      </c>
      <c r="P97" s="60">
        <f>J97*(O97/100)</f>
        <v>0</v>
      </c>
      <c r="Q97" s="60">
        <f>J97+P97</f>
        <v>0</v>
      </c>
      <c r="R97" s="15"/>
      <c r="S97" s="15"/>
      <c r="T97" s="15"/>
    </row>
    <row r="98" spans="1:20" ht="11.25" outlineLevel="3" x14ac:dyDescent="0.2">
      <c r="A98" s="52"/>
      <c r="B98" s="53"/>
      <c r="C98" s="54">
        <v>28</v>
      </c>
      <c r="D98" s="55" t="s">
        <v>25</v>
      </c>
      <c r="E98" s="56" t="s">
        <v>4142</v>
      </c>
      <c r="F98" s="57" t="s">
        <v>4143</v>
      </c>
      <c r="G98" s="55" t="s">
        <v>72</v>
      </c>
      <c r="H98" s="58">
        <v>18</v>
      </c>
      <c r="I98" s="59"/>
      <c r="J98" s="60">
        <f>H98*I98</f>
        <v>0</v>
      </c>
      <c r="K98" s="58"/>
      <c r="L98" s="58">
        <f>H98*K98</f>
        <v>0</v>
      </c>
      <c r="M98" s="58"/>
      <c r="N98" s="58">
        <f>H98*M98</f>
        <v>0</v>
      </c>
      <c r="O98" s="60">
        <v>21</v>
      </c>
      <c r="P98" s="60">
        <f>J98*(O98/100)</f>
        <v>0</v>
      </c>
      <c r="Q98" s="60">
        <f>J98+P98</f>
        <v>0</v>
      </c>
      <c r="R98" s="15"/>
      <c r="S98" s="15"/>
      <c r="T98" s="15"/>
    </row>
    <row r="99" spans="1:20" ht="11.25" outlineLevel="3" x14ac:dyDescent="0.2">
      <c r="A99" s="52"/>
      <c r="B99" s="53"/>
      <c r="C99" s="54">
        <v>47</v>
      </c>
      <c r="D99" s="55" t="s">
        <v>25</v>
      </c>
      <c r="E99" s="56" t="s">
        <v>2652</v>
      </c>
      <c r="F99" s="57" t="s">
        <v>2653</v>
      </c>
      <c r="G99" s="55" t="s">
        <v>172</v>
      </c>
      <c r="H99" s="58">
        <v>56</v>
      </c>
      <c r="I99" s="59"/>
      <c r="J99" s="60">
        <f>H99*I99</f>
        <v>0</v>
      </c>
      <c r="K99" s="58">
        <v>9.7999999999999997E-4</v>
      </c>
      <c r="L99" s="58">
        <f>H99*K99</f>
        <v>5.4879999999999998E-2</v>
      </c>
      <c r="M99" s="58"/>
      <c r="N99" s="58">
        <f>H99*M99</f>
        <v>0</v>
      </c>
      <c r="O99" s="60">
        <v>21</v>
      </c>
      <c r="P99" s="60">
        <f>J99*(O99/100)</f>
        <v>0</v>
      </c>
      <c r="Q99" s="60">
        <f>J99+P99</f>
        <v>0</v>
      </c>
      <c r="R99" s="15"/>
      <c r="S99" s="15"/>
      <c r="T99" s="15"/>
    </row>
    <row r="100" spans="1:20" ht="9.75" outlineLevel="4" x14ac:dyDescent="0.2">
      <c r="A100" s="61"/>
      <c r="B100" s="62"/>
      <c r="C100" s="62"/>
      <c r="D100" s="63"/>
      <c r="E100" s="64" t="s">
        <v>29</v>
      </c>
      <c r="F100" s="65" t="s">
        <v>4144</v>
      </c>
      <c r="G100" s="63"/>
      <c r="H100" s="66">
        <v>56</v>
      </c>
      <c r="I100" s="67"/>
      <c r="J100" s="68"/>
      <c r="K100" s="66"/>
      <c r="L100" s="66"/>
      <c r="M100" s="66"/>
      <c r="N100" s="66"/>
      <c r="O100" s="68"/>
      <c r="P100" s="68"/>
      <c r="Q100" s="68"/>
      <c r="R100" s="10"/>
      <c r="S100" s="15"/>
    </row>
    <row r="101" spans="1:20" ht="7.5" customHeight="1" outlineLevel="4" x14ac:dyDescent="0.15">
      <c r="A101" s="15"/>
      <c r="B101" s="69"/>
      <c r="C101" s="70"/>
      <c r="D101" s="71"/>
      <c r="E101" s="72"/>
      <c r="F101" s="73"/>
      <c r="G101" s="71"/>
      <c r="H101" s="74"/>
      <c r="I101" s="75"/>
      <c r="J101" s="76"/>
      <c r="K101" s="77"/>
      <c r="L101" s="77"/>
      <c r="M101" s="77"/>
      <c r="N101" s="77"/>
      <c r="O101" s="76"/>
      <c r="P101" s="76"/>
      <c r="Q101" s="76"/>
      <c r="R101" s="10"/>
      <c r="S101" s="15"/>
    </row>
    <row r="102" spans="1:20" ht="11.25" outlineLevel="3" x14ac:dyDescent="0.2">
      <c r="A102" s="52"/>
      <c r="B102" s="53"/>
      <c r="C102" s="54">
        <v>48</v>
      </c>
      <c r="D102" s="55" t="s">
        <v>25</v>
      </c>
      <c r="E102" s="56" t="s">
        <v>2657</v>
      </c>
      <c r="F102" s="57" t="s">
        <v>2658</v>
      </c>
      <c r="G102" s="55" t="s">
        <v>172</v>
      </c>
      <c r="H102" s="58">
        <v>70</v>
      </c>
      <c r="I102" s="59"/>
      <c r="J102" s="60">
        <f>H102*I102</f>
        <v>0</v>
      </c>
      <c r="K102" s="58">
        <v>1.2600000000000001E-3</v>
      </c>
      <c r="L102" s="58">
        <f>H102*K102</f>
        <v>8.8200000000000001E-2</v>
      </c>
      <c r="M102" s="58"/>
      <c r="N102" s="58">
        <f>H102*M102</f>
        <v>0</v>
      </c>
      <c r="O102" s="60">
        <v>21</v>
      </c>
      <c r="P102" s="60">
        <f>J102*(O102/100)</f>
        <v>0</v>
      </c>
      <c r="Q102" s="60">
        <f>J102+P102</f>
        <v>0</v>
      </c>
      <c r="R102" s="15"/>
      <c r="S102" s="15"/>
      <c r="T102" s="15"/>
    </row>
    <row r="103" spans="1:20" ht="9.75" outlineLevel="4" x14ac:dyDescent="0.2">
      <c r="A103" s="61"/>
      <c r="B103" s="62"/>
      <c r="C103" s="62"/>
      <c r="D103" s="63"/>
      <c r="E103" s="64" t="s">
        <v>29</v>
      </c>
      <c r="F103" s="65" t="s">
        <v>4145</v>
      </c>
      <c r="G103" s="63"/>
      <c r="H103" s="66">
        <v>70</v>
      </c>
      <c r="I103" s="67"/>
      <c r="J103" s="68"/>
      <c r="K103" s="66"/>
      <c r="L103" s="66"/>
      <c r="M103" s="66"/>
      <c r="N103" s="66"/>
      <c r="O103" s="68"/>
      <c r="P103" s="68"/>
      <c r="Q103" s="68"/>
      <c r="R103" s="10"/>
      <c r="S103" s="15"/>
    </row>
    <row r="104" spans="1:20" ht="7.5" customHeight="1" outlineLevel="4" x14ac:dyDescent="0.15">
      <c r="A104" s="15"/>
      <c r="B104" s="69"/>
      <c r="C104" s="70"/>
      <c r="D104" s="71"/>
      <c r="E104" s="72"/>
      <c r="F104" s="73"/>
      <c r="G104" s="71"/>
      <c r="H104" s="74"/>
      <c r="I104" s="75"/>
      <c r="J104" s="76"/>
      <c r="K104" s="77"/>
      <c r="L104" s="77"/>
      <c r="M104" s="77"/>
      <c r="N104" s="77"/>
      <c r="O104" s="76"/>
      <c r="P104" s="76"/>
      <c r="Q104" s="76"/>
      <c r="R104" s="10"/>
      <c r="S104" s="15"/>
    </row>
    <row r="105" spans="1:20" ht="11.25" outlineLevel="3" x14ac:dyDescent="0.2">
      <c r="A105" s="52"/>
      <c r="B105" s="53"/>
      <c r="C105" s="54">
        <v>49</v>
      </c>
      <c r="D105" s="55" t="s">
        <v>25</v>
      </c>
      <c r="E105" s="56" t="s">
        <v>2662</v>
      </c>
      <c r="F105" s="57" t="s">
        <v>2663</v>
      </c>
      <c r="G105" s="55" t="s">
        <v>172</v>
      </c>
      <c r="H105" s="58">
        <v>24</v>
      </c>
      <c r="I105" s="59"/>
      <c r="J105" s="60">
        <f>H105*I105</f>
        <v>0</v>
      </c>
      <c r="K105" s="58">
        <v>1.5299999999999999E-3</v>
      </c>
      <c r="L105" s="58">
        <f>H105*K105</f>
        <v>3.6719999999999996E-2</v>
      </c>
      <c r="M105" s="58"/>
      <c r="N105" s="58">
        <f>H105*M105</f>
        <v>0</v>
      </c>
      <c r="O105" s="60">
        <v>21</v>
      </c>
      <c r="P105" s="60">
        <f>J105*(O105/100)</f>
        <v>0</v>
      </c>
      <c r="Q105" s="60">
        <f>J105+P105</f>
        <v>0</v>
      </c>
      <c r="R105" s="15"/>
      <c r="S105" s="15"/>
      <c r="T105" s="15"/>
    </row>
    <row r="106" spans="1:20" ht="9.75" outlineLevel="4" x14ac:dyDescent="0.2">
      <c r="A106" s="61"/>
      <c r="B106" s="62"/>
      <c r="C106" s="62"/>
      <c r="D106" s="63"/>
      <c r="E106" s="64" t="s">
        <v>29</v>
      </c>
      <c r="F106" s="65" t="s">
        <v>4146</v>
      </c>
      <c r="G106" s="63"/>
      <c r="H106" s="66">
        <v>24</v>
      </c>
      <c r="I106" s="67"/>
      <c r="J106" s="68"/>
      <c r="K106" s="66"/>
      <c r="L106" s="66"/>
      <c r="M106" s="66"/>
      <c r="N106" s="66"/>
      <c r="O106" s="68"/>
      <c r="P106" s="68"/>
      <c r="Q106" s="68"/>
      <c r="R106" s="10"/>
      <c r="S106" s="15"/>
    </row>
    <row r="107" spans="1:20" ht="7.5" customHeight="1" outlineLevel="4" x14ac:dyDescent="0.15">
      <c r="A107" s="15"/>
      <c r="B107" s="69"/>
      <c r="C107" s="70"/>
      <c r="D107" s="71"/>
      <c r="E107" s="72"/>
      <c r="F107" s="73"/>
      <c r="G107" s="71"/>
      <c r="H107" s="74"/>
      <c r="I107" s="75"/>
      <c r="J107" s="76"/>
      <c r="K107" s="77"/>
      <c r="L107" s="77"/>
      <c r="M107" s="77"/>
      <c r="N107" s="77"/>
      <c r="O107" s="76"/>
      <c r="P107" s="76"/>
      <c r="Q107" s="76"/>
      <c r="R107" s="10"/>
      <c r="S107" s="15"/>
    </row>
    <row r="108" spans="1:20" ht="22.5" outlineLevel="3" x14ac:dyDescent="0.2">
      <c r="A108" s="52"/>
      <c r="B108" s="53"/>
      <c r="C108" s="54">
        <v>50</v>
      </c>
      <c r="D108" s="55" t="s">
        <v>25</v>
      </c>
      <c r="E108" s="56" t="s">
        <v>4147</v>
      </c>
      <c r="F108" s="57" t="s">
        <v>4148</v>
      </c>
      <c r="G108" s="55" t="s">
        <v>172</v>
      </c>
      <c r="H108" s="58">
        <v>94</v>
      </c>
      <c r="I108" s="59"/>
      <c r="J108" s="60">
        <f>H108*I108</f>
        <v>0</v>
      </c>
      <c r="K108" s="58">
        <v>1.6000000000000001E-4</v>
      </c>
      <c r="L108" s="58">
        <f>H108*K108</f>
        <v>1.5040000000000001E-2</v>
      </c>
      <c r="M108" s="58"/>
      <c r="N108" s="58">
        <f>H108*M108</f>
        <v>0</v>
      </c>
      <c r="O108" s="60">
        <v>21</v>
      </c>
      <c r="P108" s="60">
        <f>J108*(O108/100)</f>
        <v>0</v>
      </c>
      <c r="Q108" s="60">
        <f>J108+P108</f>
        <v>0</v>
      </c>
      <c r="R108" s="15"/>
      <c r="S108" s="15"/>
      <c r="T108" s="15"/>
    </row>
    <row r="109" spans="1:20" ht="22.5" outlineLevel="3" x14ac:dyDescent="0.2">
      <c r="A109" s="52"/>
      <c r="B109" s="53"/>
      <c r="C109" s="54">
        <v>51</v>
      </c>
      <c r="D109" s="55" t="s">
        <v>25</v>
      </c>
      <c r="E109" s="56" t="s">
        <v>4149</v>
      </c>
      <c r="F109" s="57" t="s">
        <v>4150</v>
      </c>
      <c r="G109" s="55" t="s">
        <v>172</v>
      </c>
      <c r="H109" s="58">
        <v>56</v>
      </c>
      <c r="I109" s="59"/>
      <c r="J109" s="60">
        <f>H109*I109</f>
        <v>0</v>
      </c>
      <c r="K109" s="58">
        <v>1.2E-4</v>
      </c>
      <c r="L109" s="58">
        <f>H109*K109</f>
        <v>6.7200000000000003E-3</v>
      </c>
      <c r="M109" s="58"/>
      <c r="N109" s="58">
        <f>H109*M109</f>
        <v>0</v>
      </c>
      <c r="O109" s="60">
        <v>21</v>
      </c>
      <c r="P109" s="60">
        <f>J109*(O109/100)</f>
        <v>0</v>
      </c>
      <c r="Q109" s="60">
        <f>J109+P109</f>
        <v>0</v>
      </c>
      <c r="R109" s="15"/>
      <c r="S109" s="15"/>
      <c r="T109" s="15"/>
    </row>
    <row r="110" spans="1:20" ht="11.25" outlineLevel="3" x14ac:dyDescent="0.2">
      <c r="A110" s="52"/>
      <c r="B110" s="53"/>
      <c r="C110" s="54">
        <v>55</v>
      </c>
      <c r="D110" s="55" t="s">
        <v>25</v>
      </c>
      <c r="E110" s="56" t="s">
        <v>2680</v>
      </c>
      <c r="F110" s="57" t="s">
        <v>2681</v>
      </c>
      <c r="G110" s="55" t="s">
        <v>72</v>
      </c>
      <c r="H110" s="58">
        <v>28</v>
      </c>
      <c r="I110" s="59"/>
      <c r="J110" s="60">
        <f>H110*I110</f>
        <v>0</v>
      </c>
      <c r="K110" s="58">
        <v>1.7000000000000001E-4</v>
      </c>
      <c r="L110" s="58">
        <f>H110*K110</f>
        <v>4.7600000000000003E-3</v>
      </c>
      <c r="M110" s="58"/>
      <c r="N110" s="58">
        <f>H110*M110</f>
        <v>0</v>
      </c>
      <c r="O110" s="60">
        <v>21</v>
      </c>
      <c r="P110" s="60">
        <f>J110*(O110/100)</f>
        <v>0</v>
      </c>
      <c r="Q110" s="60">
        <f>J110+P110</f>
        <v>0</v>
      </c>
      <c r="R110" s="15"/>
      <c r="S110" s="15"/>
      <c r="T110" s="15"/>
    </row>
    <row r="111" spans="1:20" ht="9.75" outlineLevel="4" x14ac:dyDescent="0.2">
      <c r="A111" s="61"/>
      <c r="B111" s="62"/>
      <c r="C111" s="62"/>
      <c r="D111" s="63"/>
      <c r="E111" s="64" t="s">
        <v>29</v>
      </c>
      <c r="F111" s="65" t="s">
        <v>4151</v>
      </c>
      <c r="G111" s="63"/>
      <c r="H111" s="66">
        <v>28</v>
      </c>
      <c r="I111" s="67"/>
      <c r="J111" s="68"/>
      <c r="K111" s="66"/>
      <c r="L111" s="66"/>
      <c r="M111" s="66"/>
      <c r="N111" s="66"/>
      <c r="O111" s="68"/>
      <c r="P111" s="68"/>
      <c r="Q111" s="68"/>
      <c r="R111" s="10"/>
      <c r="S111" s="15"/>
    </row>
    <row r="112" spans="1:20" ht="7.5" customHeight="1" outlineLevel="4" x14ac:dyDescent="0.15">
      <c r="A112" s="15"/>
      <c r="B112" s="69"/>
      <c r="C112" s="70"/>
      <c r="D112" s="71"/>
      <c r="E112" s="72"/>
      <c r="F112" s="73"/>
      <c r="G112" s="71"/>
      <c r="H112" s="74"/>
      <c r="I112" s="75"/>
      <c r="J112" s="76"/>
      <c r="K112" s="77"/>
      <c r="L112" s="77"/>
      <c r="M112" s="77"/>
      <c r="N112" s="77"/>
      <c r="O112" s="76"/>
      <c r="P112" s="76"/>
      <c r="Q112" s="76"/>
      <c r="R112" s="10"/>
      <c r="S112" s="15"/>
    </row>
    <row r="113" spans="1:20" ht="11.25" outlineLevel="3" x14ac:dyDescent="0.2">
      <c r="A113" s="52"/>
      <c r="B113" s="53"/>
      <c r="C113" s="54">
        <v>57</v>
      </c>
      <c r="D113" s="55" t="s">
        <v>25</v>
      </c>
      <c r="E113" s="56" t="s">
        <v>2698</v>
      </c>
      <c r="F113" s="57" t="s">
        <v>2699</v>
      </c>
      <c r="G113" s="55" t="s">
        <v>72</v>
      </c>
      <c r="H113" s="58">
        <v>4</v>
      </c>
      <c r="I113" s="59"/>
      <c r="J113" s="60">
        <f t="shared" ref="J113:J119" si="5">H113*I113</f>
        <v>0</v>
      </c>
      <c r="K113" s="58">
        <v>3.4000000000000002E-4</v>
      </c>
      <c r="L113" s="58">
        <f t="shared" ref="L113:L119" si="6">H113*K113</f>
        <v>1.3600000000000001E-3</v>
      </c>
      <c r="M113" s="58"/>
      <c r="N113" s="58">
        <f t="shared" ref="N113:N119" si="7">H113*M113</f>
        <v>0</v>
      </c>
      <c r="O113" s="60">
        <v>21</v>
      </c>
      <c r="P113" s="60">
        <f t="shared" ref="P113:P119" si="8">J113*(O113/100)</f>
        <v>0</v>
      </c>
      <c r="Q113" s="60">
        <f t="shared" ref="Q113:Q119" si="9">J113+P113</f>
        <v>0</v>
      </c>
      <c r="R113" s="15"/>
      <c r="S113" s="15"/>
      <c r="T113" s="15"/>
    </row>
    <row r="114" spans="1:20" ht="11.25" outlineLevel="3" x14ac:dyDescent="0.2">
      <c r="A114" s="52"/>
      <c r="B114" s="53"/>
      <c r="C114" s="54">
        <v>58</v>
      </c>
      <c r="D114" s="55" t="s">
        <v>25</v>
      </c>
      <c r="E114" s="56" t="s">
        <v>2692</v>
      </c>
      <c r="F114" s="57" t="s">
        <v>2693</v>
      </c>
      <c r="G114" s="55" t="s">
        <v>72</v>
      </c>
      <c r="H114" s="58">
        <v>4</v>
      </c>
      <c r="I114" s="59"/>
      <c r="J114" s="60">
        <f t="shared" si="5"/>
        <v>0</v>
      </c>
      <c r="K114" s="58">
        <v>5.0000000000000001E-4</v>
      </c>
      <c r="L114" s="58">
        <f t="shared" si="6"/>
        <v>2E-3</v>
      </c>
      <c r="M114" s="58"/>
      <c r="N114" s="58">
        <f t="shared" si="7"/>
        <v>0</v>
      </c>
      <c r="O114" s="60">
        <v>21</v>
      </c>
      <c r="P114" s="60">
        <f t="shared" si="8"/>
        <v>0</v>
      </c>
      <c r="Q114" s="60">
        <f t="shared" si="9"/>
        <v>0</v>
      </c>
      <c r="R114" s="15"/>
      <c r="S114" s="15"/>
      <c r="T114" s="15"/>
    </row>
    <row r="115" spans="1:20" ht="11.25" outlineLevel="3" x14ac:dyDescent="0.2">
      <c r="A115" s="52"/>
      <c r="B115" s="53"/>
      <c r="C115" s="54">
        <v>59</v>
      </c>
      <c r="D115" s="55" t="s">
        <v>25</v>
      </c>
      <c r="E115" s="56" t="s">
        <v>2706</v>
      </c>
      <c r="F115" s="57" t="s">
        <v>2707</v>
      </c>
      <c r="G115" s="55" t="s">
        <v>72</v>
      </c>
      <c r="H115" s="58">
        <v>4</v>
      </c>
      <c r="I115" s="59"/>
      <c r="J115" s="60">
        <f t="shared" si="5"/>
        <v>0</v>
      </c>
      <c r="K115" s="58">
        <v>7.5000000000000002E-4</v>
      </c>
      <c r="L115" s="58">
        <f t="shared" si="6"/>
        <v>3.0000000000000001E-3</v>
      </c>
      <c r="M115" s="58"/>
      <c r="N115" s="58">
        <f t="shared" si="7"/>
        <v>0</v>
      </c>
      <c r="O115" s="60">
        <v>21</v>
      </c>
      <c r="P115" s="60">
        <f t="shared" si="8"/>
        <v>0</v>
      </c>
      <c r="Q115" s="60">
        <f t="shared" si="9"/>
        <v>0</v>
      </c>
      <c r="R115" s="15"/>
      <c r="S115" s="15"/>
      <c r="T115" s="15"/>
    </row>
    <row r="116" spans="1:20" ht="11.25" outlineLevel="3" x14ac:dyDescent="0.2">
      <c r="A116" s="52"/>
      <c r="B116" s="53"/>
      <c r="C116" s="54">
        <v>60</v>
      </c>
      <c r="D116" s="55" t="s">
        <v>25</v>
      </c>
      <c r="E116" s="56" t="s">
        <v>2708</v>
      </c>
      <c r="F116" s="57" t="s">
        <v>2709</v>
      </c>
      <c r="G116" s="55" t="s">
        <v>72</v>
      </c>
      <c r="H116" s="58">
        <v>4</v>
      </c>
      <c r="I116" s="59"/>
      <c r="J116" s="60">
        <f t="shared" si="5"/>
        <v>0</v>
      </c>
      <c r="K116" s="58">
        <v>9.7000000000000005E-4</v>
      </c>
      <c r="L116" s="58">
        <f t="shared" si="6"/>
        <v>3.8800000000000002E-3</v>
      </c>
      <c r="M116" s="58"/>
      <c r="N116" s="58">
        <f t="shared" si="7"/>
        <v>0</v>
      </c>
      <c r="O116" s="60">
        <v>21</v>
      </c>
      <c r="P116" s="60">
        <f t="shared" si="8"/>
        <v>0</v>
      </c>
      <c r="Q116" s="60">
        <f t="shared" si="9"/>
        <v>0</v>
      </c>
      <c r="R116" s="15"/>
      <c r="S116" s="15"/>
      <c r="T116" s="15"/>
    </row>
    <row r="117" spans="1:20" ht="11.25" outlineLevel="3" x14ac:dyDescent="0.2">
      <c r="A117" s="52"/>
      <c r="B117" s="53"/>
      <c r="C117" s="54">
        <v>61</v>
      </c>
      <c r="D117" s="55" t="s">
        <v>25</v>
      </c>
      <c r="E117" s="56" t="s">
        <v>4152</v>
      </c>
      <c r="F117" s="57" t="s">
        <v>4153</v>
      </c>
      <c r="G117" s="55" t="s">
        <v>72</v>
      </c>
      <c r="H117" s="58">
        <v>2</v>
      </c>
      <c r="I117" s="59"/>
      <c r="J117" s="60">
        <f t="shared" si="5"/>
        <v>0</v>
      </c>
      <c r="K117" s="58">
        <v>1.23E-3</v>
      </c>
      <c r="L117" s="58">
        <f t="shared" si="6"/>
        <v>2.4599999999999999E-3</v>
      </c>
      <c r="M117" s="58"/>
      <c r="N117" s="58">
        <f t="shared" si="7"/>
        <v>0</v>
      </c>
      <c r="O117" s="60">
        <v>21</v>
      </c>
      <c r="P117" s="60">
        <f t="shared" si="8"/>
        <v>0</v>
      </c>
      <c r="Q117" s="60">
        <f t="shared" si="9"/>
        <v>0</v>
      </c>
      <c r="R117" s="15"/>
      <c r="S117" s="15"/>
      <c r="T117" s="15"/>
    </row>
    <row r="118" spans="1:20" ht="11.25" outlineLevel="3" x14ac:dyDescent="0.2">
      <c r="A118" s="52"/>
      <c r="B118" s="53"/>
      <c r="C118" s="54">
        <v>62</v>
      </c>
      <c r="D118" s="55" t="s">
        <v>25</v>
      </c>
      <c r="E118" s="56" t="s">
        <v>2716</v>
      </c>
      <c r="F118" s="57" t="s">
        <v>2717</v>
      </c>
      <c r="G118" s="55" t="s">
        <v>172</v>
      </c>
      <c r="H118" s="58">
        <v>150</v>
      </c>
      <c r="I118" s="59"/>
      <c r="J118" s="60">
        <f t="shared" si="5"/>
        <v>0</v>
      </c>
      <c r="K118" s="58">
        <v>1.9000000000000001E-4</v>
      </c>
      <c r="L118" s="58">
        <f t="shared" si="6"/>
        <v>2.8500000000000001E-2</v>
      </c>
      <c r="M118" s="58"/>
      <c r="N118" s="58">
        <f t="shared" si="7"/>
        <v>0</v>
      </c>
      <c r="O118" s="60">
        <v>21</v>
      </c>
      <c r="P118" s="60">
        <f t="shared" si="8"/>
        <v>0</v>
      </c>
      <c r="Q118" s="60">
        <f t="shared" si="9"/>
        <v>0</v>
      </c>
      <c r="R118" s="15"/>
      <c r="S118" s="15"/>
      <c r="T118" s="15"/>
    </row>
    <row r="119" spans="1:20" ht="11.25" outlineLevel="3" x14ac:dyDescent="0.2">
      <c r="A119" s="52"/>
      <c r="B119" s="53"/>
      <c r="C119" s="54">
        <v>63</v>
      </c>
      <c r="D119" s="55" t="s">
        <v>25</v>
      </c>
      <c r="E119" s="56" t="s">
        <v>2719</v>
      </c>
      <c r="F119" s="57" t="s">
        <v>2720</v>
      </c>
      <c r="G119" s="55" t="s">
        <v>172</v>
      </c>
      <c r="H119" s="58">
        <v>150</v>
      </c>
      <c r="I119" s="59"/>
      <c r="J119" s="60">
        <f t="shared" si="5"/>
        <v>0</v>
      </c>
      <c r="K119" s="58">
        <v>1.0000000000000001E-5</v>
      </c>
      <c r="L119" s="58">
        <f t="shared" si="6"/>
        <v>1.5E-3</v>
      </c>
      <c r="M119" s="58"/>
      <c r="N119" s="58">
        <f t="shared" si="7"/>
        <v>0</v>
      </c>
      <c r="O119" s="60">
        <v>21</v>
      </c>
      <c r="P119" s="60">
        <f t="shared" si="8"/>
        <v>0</v>
      </c>
      <c r="Q119" s="60">
        <f t="shared" si="9"/>
        <v>0</v>
      </c>
      <c r="R119" s="15"/>
      <c r="S119" s="15"/>
      <c r="T119" s="15"/>
    </row>
    <row r="120" spans="1:20" ht="9.75" outlineLevel="4" x14ac:dyDescent="0.2">
      <c r="A120" s="61"/>
      <c r="B120" s="62"/>
      <c r="C120" s="62"/>
      <c r="D120" s="63"/>
      <c r="E120" s="64" t="s">
        <v>29</v>
      </c>
      <c r="F120" s="65" t="s">
        <v>4154</v>
      </c>
      <c r="G120" s="63"/>
      <c r="H120" s="66">
        <v>150</v>
      </c>
      <c r="I120" s="67"/>
      <c r="J120" s="68"/>
      <c r="K120" s="66"/>
      <c r="L120" s="66"/>
      <c r="M120" s="66"/>
      <c r="N120" s="66"/>
      <c r="O120" s="68"/>
      <c r="P120" s="68"/>
      <c r="Q120" s="68"/>
      <c r="R120" s="10"/>
      <c r="S120" s="15"/>
    </row>
    <row r="121" spans="1:20" ht="7.5" customHeight="1" outlineLevel="4" x14ac:dyDescent="0.15">
      <c r="A121" s="15"/>
      <c r="B121" s="69"/>
      <c r="C121" s="70"/>
      <c r="D121" s="71"/>
      <c r="E121" s="72"/>
      <c r="F121" s="73"/>
      <c r="G121" s="71"/>
      <c r="H121" s="74"/>
      <c r="I121" s="75"/>
      <c r="J121" s="76"/>
      <c r="K121" s="77"/>
      <c r="L121" s="77"/>
      <c r="M121" s="77"/>
      <c r="N121" s="77"/>
      <c r="O121" s="76"/>
      <c r="P121" s="76"/>
      <c r="Q121" s="76"/>
      <c r="R121" s="10"/>
      <c r="S121" s="15"/>
    </row>
    <row r="122" spans="1:20" ht="11.25" outlineLevel="3" x14ac:dyDescent="0.2">
      <c r="A122" s="52"/>
      <c r="B122" s="53"/>
      <c r="C122" s="54">
        <v>64</v>
      </c>
      <c r="D122" s="55" t="s">
        <v>25</v>
      </c>
      <c r="E122" s="56" t="s">
        <v>4155</v>
      </c>
      <c r="F122" s="57" t="s">
        <v>4156</v>
      </c>
      <c r="G122" s="55" t="s">
        <v>60</v>
      </c>
      <c r="H122" s="58">
        <v>0.25</v>
      </c>
      <c r="I122" s="59"/>
      <c r="J122" s="60">
        <f t="shared" ref="J122:J130" si="10">H122*I122</f>
        <v>0</v>
      </c>
      <c r="K122" s="58"/>
      <c r="L122" s="58">
        <f t="shared" ref="L122:L130" si="11">H122*K122</f>
        <v>0</v>
      </c>
      <c r="M122" s="58"/>
      <c r="N122" s="58">
        <f t="shared" ref="N122:N130" si="12">H122*M122</f>
        <v>0</v>
      </c>
      <c r="O122" s="60">
        <v>21</v>
      </c>
      <c r="P122" s="60">
        <f t="shared" ref="P122:P130" si="13">J122*(O122/100)</f>
        <v>0</v>
      </c>
      <c r="Q122" s="60">
        <f t="shared" ref="Q122:Q130" si="14">J122+P122</f>
        <v>0</v>
      </c>
      <c r="R122" s="15"/>
      <c r="S122" s="15"/>
      <c r="T122" s="15"/>
    </row>
    <row r="123" spans="1:20" ht="11.25" outlineLevel="3" x14ac:dyDescent="0.2">
      <c r="A123" s="52"/>
      <c r="B123" s="53"/>
      <c r="C123" s="54">
        <v>107</v>
      </c>
      <c r="D123" s="55" t="s">
        <v>25</v>
      </c>
      <c r="E123" s="56" t="s">
        <v>2723</v>
      </c>
      <c r="F123" s="57" t="s">
        <v>2724</v>
      </c>
      <c r="G123" s="55" t="s">
        <v>72</v>
      </c>
      <c r="H123" s="58">
        <v>12</v>
      </c>
      <c r="I123" s="59"/>
      <c r="J123" s="60">
        <f t="shared" si="10"/>
        <v>0</v>
      </c>
      <c r="K123" s="58">
        <v>6.9999999999999999E-4</v>
      </c>
      <c r="L123" s="58">
        <f t="shared" si="11"/>
        <v>8.3999999999999995E-3</v>
      </c>
      <c r="M123" s="58"/>
      <c r="N123" s="58">
        <f t="shared" si="12"/>
        <v>0</v>
      </c>
      <c r="O123" s="60">
        <v>21</v>
      </c>
      <c r="P123" s="60">
        <f t="shared" si="13"/>
        <v>0</v>
      </c>
      <c r="Q123" s="60">
        <f t="shared" si="14"/>
        <v>0</v>
      </c>
      <c r="R123" s="15"/>
      <c r="S123" s="15"/>
      <c r="T123" s="15"/>
    </row>
    <row r="124" spans="1:20" ht="11.25" outlineLevel="3" x14ac:dyDescent="0.2">
      <c r="A124" s="52"/>
      <c r="B124" s="53"/>
      <c r="C124" s="54">
        <v>108</v>
      </c>
      <c r="D124" s="55" t="s">
        <v>25</v>
      </c>
      <c r="E124" s="56" t="s">
        <v>2725</v>
      </c>
      <c r="F124" s="57" t="s">
        <v>2726</v>
      </c>
      <c r="G124" s="55" t="s">
        <v>72</v>
      </c>
      <c r="H124" s="58">
        <v>18</v>
      </c>
      <c r="I124" s="59"/>
      <c r="J124" s="60">
        <f t="shared" si="10"/>
        <v>0</v>
      </c>
      <c r="K124" s="58">
        <v>1.33E-3</v>
      </c>
      <c r="L124" s="58">
        <f t="shared" si="11"/>
        <v>2.3939999999999999E-2</v>
      </c>
      <c r="M124" s="58"/>
      <c r="N124" s="58">
        <f t="shared" si="12"/>
        <v>0</v>
      </c>
      <c r="O124" s="60">
        <v>21</v>
      </c>
      <c r="P124" s="60">
        <f t="shared" si="13"/>
        <v>0</v>
      </c>
      <c r="Q124" s="60">
        <f t="shared" si="14"/>
        <v>0</v>
      </c>
      <c r="R124" s="15"/>
      <c r="S124" s="15"/>
      <c r="T124" s="15"/>
    </row>
    <row r="125" spans="1:20" ht="11.25" outlineLevel="3" x14ac:dyDescent="0.2">
      <c r="A125" s="52"/>
      <c r="B125" s="53"/>
      <c r="C125" s="54">
        <v>109</v>
      </c>
      <c r="D125" s="55" t="s">
        <v>25</v>
      </c>
      <c r="E125" s="56" t="s">
        <v>2727</v>
      </c>
      <c r="F125" s="57" t="s">
        <v>2728</v>
      </c>
      <c r="G125" s="55" t="s">
        <v>72</v>
      </c>
      <c r="H125" s="58">
        <v>12</v>
      </c>
      <c r="I125" s="59"/>
      <c r="J125" s="60">
        <f t="shared" si="10"/>
        <v>0</v>
      </c>
      <c r="K125" s="58">
        <v>1.75E-3</v>
      </c>
      <c r="L125" s="58">
        <f t="shared" si="11"/>
        <v>2.1000000000000001E-2</v>
      </c>
      <c r="M125" s="58"/>
      <c r="N125" s="58">
        <f t="shared" si="12"/>
        <v>0</v>
      </c>
      <c r="O125" s="60">
        <v>21</v>
      </c>
      <c r="P125" s="60">
        <f t="shared" si="13"/>
        <v>0</v>
      </c>
      <c r="Q125" s="60">
        <f t="shared" si="14"/>
        <v>0</v>
      </c>
      <c r="R125" s="15"/>
      <c r="S125" s="15"/>
      <c r="T125" s="15"/>
    </row>
    <row r="126" spans="1:20" ht="11.25" outlineLevel="3" x14ac:dyDescent="0.2">
      <c r="A126" s="52"/>
      <c r="B126" s="53"/>
      <c r="C126" s="54">
        <v>110</v>
      </c>
      <c r="D126" s="55" t="s">
        <v>25</v>
      </c>
      <c r="E126" s="56" t="s">
        <v>2729</v>
      </c>
      <c r="F126" s="57" t="s">
        <v>2730</v>
      </c>
      <c r="G126" s="55" t="s">
        <v>72</v>
      </c>
      <c r="H126" s="58">
        <v>10</v>
      </c>
      <c r="I126" s="59"/>
      <c r="J126" s="60">
        <f t="shared" si="10"/>
        <v>0</v>
      </c>
      <c r="K126" s="58">
        <v>1.6199999999999999E-3</v>
      </c>
      <c r="L126" s="58">
        <f t="shared" si="11"/>
        <v>1.6199999999999999E-2</v>
      </c>
      <c r="M126" s="58"/>
      <c r="N126" s="58">
        <f t="shared" si="12"/>
        <v>0</v>
      </c>
      <c r="O126" s="60">
        <v>21</v>
      </c>
      <c r="P126" s="60">
        <f t="shared" si="13"/>
        <v>0</v>
      </c>
      <c r="Q126" s="60">
        <f t="shared" si="14"/>
        <v>0</v>
      </c>
      <c r="R126" s="15"/>
      <c r="S126" s="15"/>
      <c r="T126" s="15"/>
    </row>
    <row r="127" spans="1:20" ht="11.25" outlineLevel="3" x14ac:dyDescent="0.2">
      <c r="A127" s="52"/>
      <c r="B127" s="53"/>
      <c r="C127" s="54">
        <v>111</v>
      </c>
      <c r="D127" s="55" t="s">
        <v>25</v>
      </c>
      <c r="E127" s="56" t="s">
        <v>2733</v>
      </c>
      <c r="F127" s="57" t="s">
        <v>2734</v>
      </c>
      <c r="G127" s="55" t="s">
        <v>72</v>
      </c>
      <c r="H127" s="58">
        <v>12</v>
      </c>
      <c r="I127" s="59"/>
      <c r="J127" s="60">
        <f t="shared" si="10"/>
        <v>0</v>
      </c>
      <c r="K127" s="58">
        <v>7.7999999999999999E-4</v>
      </c>
      <c r="L127" s="58">
        <f t="shared" si="11"/>
        <v>9.3600000000000003E-3</v>
      </c>
      <c r="M127" s="58"/>
      <c r="N127" s="58">
        <f t="shared" si="12"/>
        <v>0</v>
      </c>
      <c r="O127" s="60">
        <v>21</v>
      </c>
      <c r="P127" s="60">
        <f t="shared" si="13"/>
        <v>0</v>
      </c>
      <c r="Q127" s="60">
        <f t="shared" si="14"/>
        <v>0</v>
      </c>
      <c r="R127" s="15"/>
      <c r="S127" s="15"/>
      <c r="T127" s="15"/>
    </row>
    <row r="128" spans="1:20" ht="11.25" outlineLevel="3" x14ac:dyDescent="0.2">
      <c r="A128" s="52"/>
      <c r="B128" s="53"/>
      <c r="C128" s="54">
        <v>112</v>
      </c>
      <c r="D128" s="55" t="s">
        <v>25</v>
      </c>
      <c r="E128" s="56" t="s">
        <v>2735</v>
      </c>
      <c r="F128" s="57" t="s">
        <v>2736</v>
      </c>
      <c r="G128" s="55" t="s">
        <v>72</v>
      </c>
      <c r="H128" s="58">
        <v>26</v>
      </c>
      <c r="I128" s="59"/>
      <c r="J128" s="60">
        <f t="shared" si="10"/>
        <v>0</v>
      </c>
      <c r="K128" s="58">
        <v>1.47E-3</v>
      </c>
      <c r="L128" s="58">
        <f t="shared" si="11"/>
        <v>3.8219999999999997E-2</v>
      </c>
      <c r="M128" s="58"/>
      <c r="N128" s="58">
        <f t="shared" si="12"/>
        <v>0</v>
      </c>
      <c r="O128" s="60">
        <v>21</v>
      </c>
      <c r="P128" s="60">
        <f t="shared" si="13"/>
        <v>0</v>
      </c>
      <c r="Q128" s="60">
        <f t="shared" si="14"/>
        <v>0</v>
      </c>
      <c r="R128" s="15"/>
      <c r="S128" s="15"/>
      <c r="T128" s="15"/>
    </row>
    <row r="129" spans="1:20" ht="11.25" outlineLevel="3" x14ac:dyDescent="0.2">
      <c r="A129" s="52"/>
      <c r="B129" s="53"/>
      <c r="C129" s="54">
        <v>113</v>
      </c>
      <c r="D129" s="55" t="s">
        <v>25</v>
      </c>
      <c r="E129" s="56" t="s">
        <v>2737</v>
      </c>
      <c r="F129" s="57" t="s">
        <v>2738</v>
      </c>
      <c r="G129" s="55" t="s">
        <v>72</v>
      </c>
      <c r="H129" s="58">
        <v>25</v>
      </c>
      <c r="I129" s="59"/>
      <c r="J129" s="60">
        <f t="shared" si="10"/>
        <v>0</v>
      </c>
      <c r="K129" s="58">
        <v>2.0300000000000001E-3</v>
      </c>
      <c r="L129" s="58">
        <f t="shared" si="11"/>
        <v>5.0750000000000003E-2</v>
      </c>
      <c r="M129" s="58"/>
      <c r="N129" s="58">
        <f t="shared" si="12"/>
        <v>0</v>
      </c>
      <c r="O129" s="60">
        <v>21</v>
      </c>
      <c r="P129" s="60">
        <f t="shared" si="13"/>
        <v>0</v>
      </c>
      <c r="Q129" s="60">
        <f t="shared" si="14"/>
        <v>0</v>
      </c>
      <c r="R129" s="15"/>
      <c r="S129" s="15"/>
      <c r="T129" s="15"/>
    </row>
    <row r="130" spans="1:20" ht="11.25" outlineLevel="3" x14ac:dyDescent="0.2">
      <c r="A130" s="52"/>
      <c r="B130" s="53"/>
      <c r="C130" s="54">
        <v>114</v>
      </c>
      <c r="D130" s="55" t="s">
        <v>25</v>
      </c>
      <c r="E130" s="56" t="s">
        <v>2739</v>
      </c>
      <c r="F130" s="57" t="s">
        <v>2740</v>
      </c>
      <c r="G130" s="55" t="s">
        <v>72</v>
      </c>
      <c r="H130" s="58">
        <v>25</v>
      </c>
      <c r="I130" s="59"/>
      <c r="J130" s="60">
        <f t="shared" si="10"/>
        <v>0</v>
      </c>
      <c r="K130" s="58">
        <v>2.0600000000000002E-3</v>
      </c>
      <c r="L130" s="58">
        <f t="shared" si="11"/>
        <v>5.1500000000000004E-2</v>
      </c>
      <c r="M130" s="58"/>
      <c r="N130" s="58">
        <f t="shared" si="12"/>
        <v>0</v>
      </c>
      <c r="O130" s="60">
        <v>21</v>
      </c>
      <c r="P130" s="60">
        <f t="shared" si="13"/>
        <v>0</v>
      </c>
      <c r="Q130" s="60">
        <f t="shared" si="14"/>
        <v>0</v>
      </c>
      <c r="R130" s="15"/>
      <c r="S130" s="15"/>
      <c r="T130" s="15"/>
    </row>
    <row r="131" spans="1:20" outlineLevel="3" x14ac:dyDescent="0.15">
      <c r="B131" s="10"/>
      <c r="C131" s="10"/>
      <c r="D131" s="10"/>
      <c r="E131" s="10"/>
      <c r="F131" s="10"/>
      <c r="G131" s="10"/>
      <c r="H131" s="10"/>
      <c r="I131" s="15"/>
      <c r="J131" s="15"/>
      <c r="K131" s="10"/>
      <c r="L131" s="10"/>
      <c r="M131" s="10"/>
      <c r="N131" s="10"/>
      <c r="O131" s="10"/>
      <c r="P131" s="15"/>
      <c r="Q131" s="15"/>
    </row>
    <row r="132" spans="1:20" ht="11.25" outlineLevel="2" x14ac:dyDescent="0.2">
      <c r="A132" s="42" t="s">
        <v>2741</v>
      </c>
      <c r="B132" s="43">
        <v>3</v>
      </c>
      <c r="C132" s="44"/>
      <c r="D132" s="45" t="s">
        <v>23</v>
      </c>
      <c r="E132" s="45"/>
      <c r="F132" s="46" t="s">
        <v>2742</v>
      </c>
      <c r="G132" s="45"/>
      <c r="H132" s="47"/>
      <c r="I132" s="48"/>
      <c r="J132" s="49">
        <f>SUBTOTAL(9,J133:J151)</f>
        <v>0</v>
      </c>
      <c r="K132" s="47"/>
      <c r="L132" s="50">
        <f>SUBTOTAL(9,L133:L151)</f>
        <v>0.12284999999999999</v>
      </c>
      <c r="M132" s="47"/>
      <c r="N132" s="50">
        <f>SUBTOTAL(9,N133:N151)</f>
        <v>0</v>
      </c>
      <c r="O132" s="51"/>
      <c r="P132" s="49">
        <f>SUBTOTAL(9,P133:P151)</f>
        <v>0</v>
      </c>
      <c r="Q132" s="49">
        <f>SUBTOTAL(9,Q133:Q151)</f>
        <v>0</v>
      </c>
      <c r="R132" s="10"/>
      <c r="S132" s="15"/>
      <c r="T132" s="15"/>
    </row>
    <row r="133" spans="1:20" ht="11.25" outlineLevel="3" x14ac:dyDescent="0.2">
      <c r="A133" s="52"/>
      <c r="B133" s="53"/>
      <c r="C133" s="54">
        <v>14</v>
      </c>
      <c r="D133" s="55" t="s">
        <v>25</v>
      </c>
      <c r="E133" s="56" t="s">
        <v>2774</v>
      </c>
      <c r="F133" s="57" t="s">
        <v>4157</v>
      </c>
      <c r="G133" s="55" t="s">
        <v>169</v>
      </c>
      <c r="H133" s="58">
        <v>2</v>
      </c>
      <c r="I133" s="59"/>
      <c r="J133" s="60">
        <f t="shared" ref="J133:J150" si="15">H133*I133</f>
        <v>0</v>
      </c>
      <c r="K133" s="58">
        <v>1.25E-3</v>
      </c>
      <c r="L133" s="58">
        <f t="shared" ref="L133:L150" si="16">H133*K133</f>
        <v>2.5000000000000001E-3</v>
      </c>
      <c r="M133" s="58"/>
      <c r="N133" s="58">
        <f t="shared" ref="N133:N150" si="17">H133*M133</f>
        <v>0</v>
      </c>
      <c r="O133" s="60">
        <v>21</v>
      </c>
      <c r="P133" s="60">
        <f t="shared" ref="P133:P150" si="18">J133*(O133/100)</f>
        <v>0</v>
      </c>
      <c r="Q133" s="60">
        <f t="shared" ref="Q133:Q150" si="19">J133+P133</f>
        <v>0</v>
      </c>
      <c r="R133" s="15"/>
      <c r="S133" s="15"/>
      <c r="T133" s="15"/>
    </row>
    <row r="134" spans="1:20" ht="11.25" outlineLevel="3" x14ac:dyDescent="0.2">
      <c r="A134" s="52"/>
      <c r="B134" s="53"/>
      <c r="C134" s="54">
        <v>14</v>
      </c>
      <c r="D134" s="55" t="s">
        <v>25</v>
      </c>
      <c r="E134" s="56" t="s">
        <v>4158</v>
      </c>
      <c r="F134" s="57" t="s">
        <v>4159</v>
      </c>
      <c r="G134" s="55" t="s">
        <v>169</v>
      </c>
      <c r="H134" s="58">
        <v>1</v>
      </c>
      <c r="I134" s="59"/>
      <c r="J134" s="60">
        <f t="shared" si="15"/>
        <v>0</v>
      </c>
      <c r="K134" s="58">
        <v>3.5029999999999999E-2</v>
      </c>
      <c r="L134" s="58">
        <f t="shared" si="16"/>
        <v>3.5029999999999999E-2</v>
      </c>
      <c r="M134" s="58"/>
      <c r="N134" s="58">
        <f t="shared" si="17"/>
        <v>0</v>
      </c>
      <c r="O134" s="60">
        <v>21</v>
      </c>
      <c r="P134" s="60">
        <f t="shared" si="18"/>
        <v>0</v>
      </c>
      <c r="Q134" s="60">
        <f t="shared" si="19"/>
        <v>0</v>
      </c>
      <c r="R134" s="15"/>
      <c r="S134" s="15"/>
      <c r="T134" s="15"/>
    </row>
    <row r="135" spans="1:20" ht="11.25" outlineLevel="3" x14ac:dyDescent="0.2">
      <c r="A135" s="52"/>
      <c r="B135" s="53"/>
      <c r="C135" s="54">
        <v>15</v>
      </c>
      <c r="D135" s="55" t="s">
        <v>25</v>
      </c>
      <c r="E135" s="56" t="s">
        <v>4160</v>
      </c>
      <c r="F135" s="57" t="s">
        <v>4161</v>
      </c>
      <c r="G135" s="55" t="s">
        <v>72</v>
      </c>
      <c r="H135" s="58">
        <v>6</v>
      </c>
      <c r="I135" s="59"/>
      <c r="J135" s="60">
        <f t="shared" si="15"/>
        <v>0</v>
      </c>
      <c r="K135" s="58">
        <v>1.09E-3</v>
      </c>
      <c r="L135" s="58">
        <f t="shared" si="16"/>
        <v>6.5400000000000007E-3</v>
      </c>
      <c r="M135" s="58"/>
      <c r="N135" s="58">
        <f t="shared" si="17"/>
        <v>0</v>
      </c>
      <c r="O135" s="60">
        <v>21</v>
      </c>
      <c r="P135" s="60">
        <f t="shared" si="18"/>
        <v>0</v>
      </c>
      <c r="Q135" s="60">
        <f t="shared" si="19"/>
        <v>0</v>
      </c>
      <c r="R135" s="15"/>
      <c r="S135" s="15"/>
      <c r="T135" s="15"/>
    </row>
    <row r="136" spans="1:20" ht="22.5" outlineLevel="3" x14ac:dyDescent="0.2">
      <c r="A136" s="52"/>
      <c r="B136" s="53"/>
      <c r="C136" s="54">
        <v>15</v>
      </c>
      <c r="D136" s="55" t="s">
        <v>25</v>
      </c>
      <c r="E136" s="56" t="s">
        <v>4162</v>
      </c>
      <c r="F136" s="57" t="s">
        <v>4163</v>
      </c>
      <c r="G136" s="55" t="s">
        <v>169</v>
      </c>
      <c r="H136" s="58">
        <v>1</v>
      </c>
      <c r="I136" s="59"/>
      <c r="J136" s="60">
        <f t="shared" si="15"/>
        <v>0</v>
      </c>
      <c r="K136" s="58">
        <v>1.9369999999999998E-2</v>
      </c>
      <c r="L136" s="58">
        <f t="shared" si="16"/>
        <v>1.9369999999999998E-2</v>
      </c>
      <c r="M136" s="58"/>
      <c r="N136" s="58">
        <f t="shared" si="17"/>
        <v>0</v>
      </c>
      <c r="O136" s="60">
        <v>21</v>
      </c>
      <c r="P136" s="60">
        <f t="shared" si="18"/>
        <v>0</v>
      </c>
      <c r="Q136" s="60">
        <f t="shared" si="19"/>
        <v>0</v>
      </c>
      <c r="R136" s="15"/>
      <c r="S136" s="15"/>
      <c r="T136" s="15"/>
    </row>
    <row r="137" spans="1:20" ht="11.25" outlineLevel="3" x14ac:dyDescent="0.2">
      <c r="A137" s="52"/>
      <c r="B137" s="53"/>
      <c r="C137" s="54">
        <v>16</v>
      </c>
      <c r="D137" s="55" t="s">
        <v>25</v>
      </c>
      <c r="E137" s="56" t="s">
        <v>4164</v>
      </c>
      <c r="F137" s="57" t="s">
        <v>4165</v>
      </c>
      <c r="G137" s="55" t="s">
        <v>169</v>
      </c>
      <c r="H137" s="58">
        <v>2</v>
      </c>
      <c r="I137" s="59"/>
      <c r="J137" s="60">
        <f t="shared" si="15"/>
        <v>0</v>
      </c>
      <c r="K137" s="58">
        <v>1.8E-3</v>
      </c>
      <c r="L137" s="58">
        <f t="shared" si="16"/>
        <v>3.5999999999999999E-3</v>
      </c>
      <c r="M137" s="58"/>
      <c r="N137" s="58">
        <f t="shared" si="17"/>
        <v>0</v>
      </c>
      <c r="O137" s="60">
        <v>21</v>
      </c>
      <c r="P137" s="60">
        <f t="shared" si="18"/>
        <v>0</v>
      </c>
      <c r="Q137" s="60">
        <f t="shared" si="19"/>
        <v>0</v>
      </c>
      <c r="R137" s="15"/>
      <c r="S137" s="15"/>
      <c r="T137" s="15"/>
    </row>
    <row r="138" spans="1:20" ht="11.25" outlineLevel="3" x14ac:dyDescent="0.2">
      <c r="A138" s="52"/>
      <c r="B138" s="53"/>
      <c r="C138" s="54">
        <v>17</v>
      </c>
      <c r="D138" s="55" t="s">
        <v>25</v>
      </c>
      <c r="E138" s="56" t="s">
        <v>4166</v>
      </c>
      <c r="F138" s="57" t="s">
        <v>4167</v>
      </c>
      <c r="G138" s="55" t="s">
        <v>169</v>
      </c>
      <c r="H138" s="58">
        <v>10</v>
      </c>
      <c r="I138" s="59"/>
      <c r="J138" s="60">
        <f t="shared" si="15"/>
        <v>0</v>
      </c>
      <c r="K138" s="58">
        <v>9.0000000000000006E-5</v>
      </c>
      <c r="L138" s="58">
        <f t="shared" si="16"/>
        <v>9.0000000000000008E-4</v>
      </c>
      <c r="M138" s="58"/>
      <c r="N138" s="58">
        <f t="shared" si="17"/>
        <v>0</v>
      </c>
      <c r="O138" s="60">
        <v>21</v>
      </c>
      <c r="P138" s="60">
        <f t="shared" si="18"/>
        <v>0</v>
      </c>
      <c r="Q138" s="60">
        <f t="shared" si="19"/>
        <v>0</v>
      </c>
      <c r="R138" s="15"/>
      <c r="S138" s="15"/>
      <c r="T138" s="15"/>
    </row>
    <row r="139" spans="1:20" ht="11.25" outlineLevel="3" x14ac:dyDescent="0.2">
      <c r="A139" s="52"/>
      <c r="B139" s="53"/>
      <c r="C139" s="54">
        <v>18</v>
      </c>
      <c r="D139" s="55" t="s">
        <v>342</v>
      </c>
      <c r="E139" s="56" t="s">
        <v>4168</v>
      </c>
      <c r="F139" s="57" t="s">
        <v>4169</v>
      </c>
      <c r="G139" s="55" t="s">
        <v>72</v>
      </c>
      <c r="H139" s="58">
        <v>10</v>
      </c>
      <c r="I139" s="59"/>
      <c r="J139" s="60">
        <f t="shared" si="15"/>
        <v>0</v>
      </c>
      <c r="K139" s="58">
        <v>1.4999999999999999E-4</v>
      </c>
      <c r="L139" s="58">
        <f t="shared" si="16"/>
        <v>1.4999999999999998E-3</v>
      </c>
      <c r="M139" s="58"/>
      <c r="N139" s="58">
        <f t="shared" si="17"/>
        <v>0</v>
      </c>
      <c r="O139" s="60">
        <v>21</v>
      </c>
      <c r="P139" s="60">
        <f t="shared" si="18"/>
        <v>0</v>
      </c>
      <c r="Q139" s="60">
        <f t="shared" si="19"/>
        <v>0</v>
      </c>
      <c r="R139" s="15"/>
      <c r="S139" s="15"/>
      <c r="T139" s="15"/>
    </row>
    <row r="140" spans="1:20" ht="22.5" outlineLevel="3" x14ac:dyDescent="0.2">
      <c r="A140" s="52"/>
      <c r="B140" s="53"/>
      <c r="C140" s="54">
        <v>19</v>
      </c>
      <c r="D140" s="55" t="s">
        <v>2536</v>
      </c>
      <c r="E140" s="56" t="s">
        <v>4170</v>
      </c>
      <c r="F140" s="57" t="s">
        <v>4171</v>
      </c>
      <c r="G140" s="55" t="s">
        <v>72</v>
      </c>
      <c r="H140" s="58">
        <v>2</v>
      </c>
      <c r="I140" s="59"/>
      <c r="J140" s="60">
        <f t="shared" si="15"/>
        <v>0</v>
      </c>
      <c r="K140" s="58"/>
      <c r="L140" s="58">
        <f t="shared" si="16"/>
        <v>0</v>
      </c>
      <c r="M140" s="58"/>
      <c r="N140" s="58">
        <f t="shared" si="17"/>
        <v>0</v>
      </c>
      <c r="O140" s="60">
        <v>21</v>
      </c>
      <c r="P140" s="60">
        <f t="shared" si="18"/>
        <v>0</v>
      </c>
      <c r="Q140" s="60">
        <f t="shared" si="19"/>
        <v>0</v>
      </c>
      <c r="R140" s="15"/>
      <c r="S140" s="15"/>
      <c r="T140" s="15"/>
    </row>
    <row r="141" spans="1:20" ht="22.5" outlineLevel="3" x14ac:dyDescent="0.2">
      <c r="A141" s="52"/>
      <c r="B141" s="53"/>
      <c r="C141" s="54">
        <v>20</v>
      </c>
      <c r="D141" s="55" t="s">
        <v>2536</v>
      </c>
      <c r="E141" s="56" t="s">
        <v>4172</v>
      </c>
      <c r="F141" s="57" t="s">
        <v>4173</v>
      </c>
      <c r="G141" s="55" t="s">
        <v>72</v>
      </c>
      <c r="H141" s="58">
        <v>6</v>
      </c>
      <c r="I141" s="59"/>
      <c r="J141" s="60">
        <f t="shared" si="15"/>
        <v>0</v>
      </c>
      <c r="K141" s="58"/>
      <c r="L141" s="58">
        <f t="shared" si="16"/>
        <v>0</v>
      </c>
      <c r="M141" s="58"/>
      <c r="N141" s="58">
        <f t="shared" si="17"/>
        <v>0</v>
      </c>
      <c r="O141" s="60">
        <v>21</v>
      </c>
      <c r="P141" s="60">
        <f t="shared" si="18"/>
        <v>0</v>
      </c>
      <c r="Q141" s="60">
        <f t="shared" si="19"/>
        <v>0</v>
      </c>
      <c r="R141" s="15"/>
      <c r="S141" s="15"/>
      <c r="T141" s="15"/>
    </row>
    <row r="142" spans="1:20" ht="11.25" outlineLevel="3" x14ac:dyDescent="0.2">
      <c r="A142" s="52"/>
      <c r="B142" s="53"/>
      <c r="C142" s="54">
        <v>20</v>
      </c>
      <c r="D142" s="55" t="s">
        <v>25</v>
      </c>
      <c r="E142" s="56" t="s">
        <v>4174</v>
      </c>
      <c r="F142" s="57" t="s">
        <v>4175</v>
      </c>
      <c r="G142" s="55" t="s">
        <v>169</v>
      </c>
      <c r="H142" s="58">
        <v>1</v>
      </c>
      <c r="I142" s="59"/>
      <c r="J142" s="60">
        <f t="shared" si="15"/>
        <v>0</v>
      </c>
      <c r="K142" s="58">
        <v>2.9399999999999999E-3</v>
      </c>
      <c r="L142" s="58">
        <f t="shared" si="16"/>
        <v>2.9399999999999999E-3</v>
      </c>
      <c r="M142" s="58"/>
      <c r="N142" s="58">
        <f t="shared" si="17"/>
        <v>0</v>
      </c>
      <c r="O142" s="60">
        <v>21</v>
      </c>
      <c r="P142" s="60">
        <f t="shared" si="18"/>
        <v>0</v>
      </c>
      <c r="Q142" s="60">
        <f t="shared" si="19"/>
        <v>0</v>
      </c>
      <c r="R142" s="15"/>
      <c r="S142" s="15"/>
      <c r="T142" s="15"/>
    </row>
    <row r="143" spans="1:20" ht="11.25" outlineLevel="3" x14ac:dyDescent="0.2">
      <c r="A143" s="52"/>
      <c r="B143" s="53"/>
      <c r="C143" s="54">
        <v>21</v>
      </c>
      <c r="D143" s="55" t="s">
        <v>25</v>
      </c>
      <c r="E143" s="56" t="s">
        <v>2762</v>
      </c>
      <c r="F143" s="57" t="s">
        <v>2763</v>
      </c>
      <c r="G143" s="55" t="s">
        <v>169</v>
      </c>
      <c r="H143" s="58">
        <v>1</v>
      </c>
      <c r="I143" s="59"/>
      <c r="J143" s="60">
        <f t="shared" si="15"/>
        <v>0</v>
      </c>
      <c r="K143" s="58">
        <v>9.8300000000000002E-3</v>
      </c>
      <c r="L143" s="58">
        <f t="shared" si="16"/>
        <v>9.8300000000000002E-3</v>
      </c>
      <c r="M143" s="58"/>
      <c r="N143" s="58">
        <f t="shared" si="17"/>
        <v>0</v>
      </c>
      <c r="O143" s="60">
        <v>21</v>
      </c>
      <c r="P143" s="60">
        <f t="shared" si="18"/>
        <v>0</v>
      </c>
      <c r="Q143" s="60">
        <f t="shared" si="19"/>
        <v>0</v>
      </c>
      <c r="R143" s="15"/>
      <c r="S143" s="15"/>
      <c r="T143" s="15"/>
    </row>
    <row r="144" spans="1:20" ht="11.25" outlineLevel="3" x14ac:dyDescent="0.2">
      <c r="A144" s="52"/>
      <c r="B144" s="53"/>
      <c r="C144" s="54">
        <v>22</v>
      </c>
      <c r="D144" s="55" t="s">
        <v>25</v>
      </c>
      <c r="E144" s="56" t="s">
        <v>2764</v>
      </c>
      <c r="F144" s="57" t="s">
        <v>2765</v>
      </c>
      <c r="G144" s="55" t="s">
        <v>169</v>
      </c>
      <c r="H144" s="58">
        <v>1</v>
      </c>
      <c r="I144" s="59"/>
      <c r="J144" s="60">
        <f t="shared" si="15"/>
        <v>0</v>
      </c>
      <c r="K144" s="58">
        <v>1.8E-3</v>
      </c>
      <c r="L144" s="58">
        <f t="shared" si="16"/>
        <v>1.8E-3</v>
      </c>
      <c r="M144" s="58"/>
      <c r="N144" s="58">
        <f t="shared" si="17"/>
        <v>0</v>
      </c>
      <c r="O144" s="60">
        <v>21</v>
      </c>
      <c r="P144" s="60">
        <f t="shared" si="18"/>
        <v>0</v>
      </c>
      <c r="Q144" s="60">
        <f t="shared" si="19"/>
        <v>0</v>
      </c>
      <c r="R144" s="15"/>
      <c r="S144" s="15"/>
      <c r="T144" s="15"/>
    </row>
    <row r="145" spans="1:20" ht="11.25" outlineLevel="3" x14ac:dyDescent="0.2">
      <c r="A145" s="52"/>
      <c r="B145" s="53"/>
      <c r="C145" s="54">
        <v>23</v>
      </c>
      <c r="D145" s="55" t="s">
        <v>25</v>
      </c>
      <c r="E145" s="56" t="s">
        <v>2749</v>
      </c>
      <c r="F145" s="57" t="s">
        <v>2750</v>
      </c>
      <c r="G145" s="55" t="s">
        <v>169</v>
      </c>
      <c r="H145" s="58">
        <v>1</v>
      </c>
      <c r="I145" s="59"/>
      <c r="J145" s="60">
        <f t="shared" si="15"/>
        <v>0</v>
      </c>
      <c r="K145" s="58">
        <v>1.4970000000000001E-2</v>
      </c>
      <c r="L145" s="58">
        <f t="shared" si="16"/>
        <v>1.4970000000000001E-2</v>
      </c>
      <c r="M145" s="58"/>
      <c r="N145" s="58">
        <f t="shared" si="17"/>
        <v>0</v>
      </c>
      <c r="O145" s="60">
        <v>21</v>
      </c>
      <c r="P145" s="60">
        <f t="shared" si="18"/>
        <v>0</v>
      </c>
      <c r="Q145" s="60">
        <f t="shared" si="19"/>
        <v>0</v>
      </c>
      <c r="R145" s="15"/>
      <c r="S145" s="15"/>
      <c r="T145" s="15"/>
    </row>
    <row r="146" spans="1:20" ht="11.25" outlineLevel="3" x14ac:dyDescent="0.2">
      <c r="A146" s="52"/>
      <c r="B146" s="53"/>
      <c r="C146" s="54">
        <v>24</v>
      </c>
      <c r="D146" s="55" t="s">
        <v>25</v>
      </c>
      <c r="E146" s="56" t="s">
        <v>2751</v>
      </c>
      <c r="F146" s="57" t="s">
        <v>2752</v>
      </c>
      <c r="G146" s="55" t="s">
        <v>169</v>
      </c>
      <c r="H146" s="58">
        <v>1</v>
      </c>
      <c r="I146" s="59"/>
      <c r="J146" s="60">
        <f t="shared" si="15"/>
        <v>0</v>
      </c>
      <c r="K146" s="58">
        <v>1.8400000000000001E-3</v>
      </c>
      <c r="L146" s="58">
        <f t="shared" si="16"/>
        <v>1.8400000000000001E-3</v>
      </c>
      <c r="M146" s="58"/>
      <c r="N146" s="58">
        <f t="shared" si="17"/>
        <v>0</v>
      </c>
      <c r="O146" s="60">
        <v>21</v>
      </c>
      <c r="P146" s="60">
        <f t="shared" si="18"/>
        <v>0</v>
      </c>
      <c r="Q146" s="60">
        <f t="shared" si="19"/>
        <v>0</v>
      </c>
      <c r="R146" s="15"/>
      <c r="S146" s="15"/>
      <c r="T146" s="15"/>
    </row>
    <row r="147" spans="1:20" ht="11.25" outlineLevel="3" x14ac:dyDescent="0.2">
      <c r="A147" s="52"/>
      <c r="B147" s="53"/>
      <c r="C147" s="54">
        <v>25</v>
      </c>
      <c r="D147" s="55" t="s">
        <v>25</v>
      </c>
      <c r="E147" s="56" t="s">
        <v>2758</v>
      </c>
      <c r="F147" s="57" t="s">
        <v>2759</v>
      </c>
      <c r="G147" s="55" t="s">
        <v>169</v>
      </c>
      <c r="H147" s="58">
        <v>1</v>
      </c>
      <c r="I147" s="59"/>
      <c r="J147" s="60">
        <f t="shared" si="15"/>
        <v>0</v>
      </c>
      <c r="K147" s="58">
        <v>1.6969999999999999E-2</v>
      </c>
      <c r="L147" s="58">
        <f t="shared" si="16"/>
        <v>1.6969999999999999E-2</v>
      </c>
      <c r="M147" s="58"/>
      <c r="N147" s="58">
        <f t="shared" si="17"/>
        <v>0</v>
      </c>
      <c r="O147" s="60">
        <v>21</v>
      </c>
      <c r="P147" s="60">
        <f t="shared" si="18"/>
        <v>0</v>
      </c>
      <c r="Q147" s="60">
        <f t="shared" si="19"/>
        <v>0</v>
      </c>
      <c r="R147" s="15"/>
      <c r="S147" s="15"/>
      <c r="T147" s="15"/>
    </row>
    <row r="148" spans="1:20" ht="11.25" outlineLevel="3" x14ac:dyDescent="0.2">
      <c r="A148" s="52"/>
      <c r="B148" s="53"/>
      <c r="C148" s="54">
        <v>27</v>
      </c>
      <c r="D148" s="55" t="s">
        <v>25</v>
      </c>
      <c r="E148" s="56" t="s">
        <v>2746</v>
      </c>
      <c r="F148" s="57" t="s">
        <v>2747</v>
      </c>
      <c r="G148" s="55" t="s">
        <v>72</v>
      </c>
      <c r="H148" s="58">
        <v>6</v>
      </c>
      <c r="I148" s="59"/>
      <c r="J148" s="60">
        <f t="shared" si="15"/>
        <v>0</v>
      </c>
      <c r="K148" s="58">
        <v>3.1E-4</v>
      </c>
      <c r="L148" s="58">
        <f t="shared" si="16"/>
        <v>1.8600000000000001E-3</v>
      </c>
      <c r="M148" s="58"/>
      <c r="N148" s="58">
        <f t="shared" si="17"/>
        <v>0</v>
      </c>
      <c r="O148" s="60">
        <v>21</v>
      </c>
      <c r="P148" s="60">
        <f t="shared" si="18"/>
        <v>0</v>
      </c>
      <c r="Q148" s="60">
        <f t="shared" si="19"/>
        <v>0</v>
      </c>
      <c r="R148" s="15"/>
      <c r="S148" s="15"/>
      <c r="T148" s="15"/>
    </row>
    <row r="149" spans="1:20" ht="11.25" outlineLevel="3" x14ac:dyDescent="0.2">
      <c r="A149" s="52"/>
      <c r="B149" s="53"/>
      <c r="C149" s="54">
        <v>65</v>
      </c>
      <c r="D149" s="55" t="s">
        <v>342</v>
      </c>
      <c r="E149" s="56" t="s">
        <v>2794</v>
      </c>
      <c r="F149" s="57" t="s">
        <v>2795</v>
      </c>
      <c r="G149" s="55" t="s">
        <v>72</v>
      </c>
      <c r="H149" s="58">
        <v>1</v>
      </c>
      <c r="I149" s="59"/>
      <c r="J149" s="60">
        <f t="shared" si="15"/>
        <v>0</v>
      </c>
      <c r="K149" s="58">
        <v>2.2000000000000001E-3</v>
      </c>
      <c r="L149" s="58">
        <f t="shared" si="16"/>
        <v>2.2000000000000001E-3</v>
      </c>
      <c r="M149" s="58"/>
      <c r="N149" s="58">
        <f t="shared" si="17"/>
        <v>0</v>
      </c>
      <c r="O149" s="60">
        <v>21</v>
      </c>
      <c r="P149" s="60">
        <f t="shared" si="18"/>
        <v>0</v>
      </c>
      <c r="Q149" s="60">
        <f t="shared" si="19"/>
        <v>0</v>
      </c>
      <c r="R149" s="15"/>
      <c r="S149" s="15"/>
      <c r="T149" s="15"/>
    </row>
    <row r="150" spans="1:20" ht="11.25" outlineLevel="3" x14ac:dyDescent="0.2">
      <c r="A150" s="52"/>
      <c r="B150" s="53"/>
      <c r="C150" s="54">
        <v>66</v>
      </c>
      <c r="D150" s="55" t="s">
        <v>342</v>
      </c>
      <c r="E150" s="56" t="s">
        <v>4176</v>
      </c>
      <c r="F150" s="57" t="s">
        <v>4177</v>
      </c>
      <c r="G150" s="55" t="s">
        <v>72</v>
      </c>
      <c r="H150" s="58">
        <v>1</v>
      </c>
      <c r="I150" s="59"/>
      <c r="J150" s="60">
        <f t="shared" si="15"/>
        <v>0</v>
      </c>
      <c r="K150" s="58">
        <v>1E-3</v>
      </c>
      <c r="L150" s="58">
        <f t="shared" si="16"/>
        <v>1E-3</v>
      </c>
      <c r="M150" s="58"/>
      <c r="N150" s="58">
        <f t="shared" si="17"/>
        <v>0</v>
      </c>
      <c r="O150" s="60">
        <v>21</v>
      </c>
      <c r="P150" s="60">
        <f t="shared" si="18"/>
        <v>0</v>
      </c>
      <c r="Q150" s="60">
        <f t="shared" si="19"/>
        <v>0</v>
      </c>
      <c r="R150" s="15"/>
      <c r="S150" s="15"/>
      <c r="T150" s="15"/>
    </row>
    <row r="151" spans="1:20" outlineLevel="3" x14ac:dyDescent="0.15">
      <c r="B151" s="10"/>
      <c r="C151" s="10"/>
      <c r="D151" s="10"/>
      <c r="E151" s="10"/>
      <c r="F151" s="10"/>
      <c r="G151" s="10"/>
      <c r="H151" s="10"/>
      <c r="I151" s="15"/>
      <c r="J151" s="15"/>
      <c r="K151" s="10"/>
      <c r="L151" s="10"/>
      <c r="M151" s="10"/>
      <c r="N151" s="10"/>
      <c r="O151" s="10"/>
      <c r="P151" s="15"/>
      <c r="Q151" s="15"/>
    </row>
    <row r="152" spans="1:20" ht="11.25" outlineLevel="2" x14ac:dyDescent="0.2">
      <c r="A152" s="42" t="s">
        <v>2780</v>
      </c>
      <c r="B152" s="43">
        <v>3</v>
      </c>
      <c r="C152" s="44"/>
      <c r="D152" s="45" t="s">
        <v>23</v>
      </c>
      <c r="E152" s="45"/>
      <c r="F152" s="46" t="s">
        <v>2781</v>
      </c>
      <c r="G152" s="45"/>
      <c r="H152" s="47"/>
      <c r="I152" s="48"/>
      <c r="J152" s="49">
        <f>SUBTOTAL(9,J153:J156)</f>
        <v>0</v>
      </c>
      <c r="K152" s="47"/>
      <c r="L152" s="50">
        <f>SUBTOTAL(9,L153:L156)</f>
        <v>9.8500000000000011E-3</v>
      </c>
      <c r="M152" s="47"/>
      <c r="N152" s="50">
        <f>SUBTOTAL(9,N153:N156)</f>
        <v>0</v>
      </c>
      <c r="O152" s="51"/>
      <c r="P152" s="49">
        <f>SUBTOTAL(9,P153:P156)</f>
        <v>0</v>
      </c>
      <c r="Q152" s="49">
        <f>SUBTOTAL(9,Q153:Q156)</f>
        <v>0</v>
      </c>
      <c r="R152" s="10"/>
      <c r="S152" s="15"/>
      <c r="T152" s="15"/>
    </row>
    <row r="153" spans="1:20" ht="11.25" outlineLevel="3" x14ac:dyDescent="0.2">
      <c r="A153" s="52"/>
      <c r="B153" s="53"/>
      <c r="C153" s="54">
        <v>7</v>
      </c>
      <c r="D153" s="55" t="s">
        <v>25</v>
      </c>
      <c r="E153" s="56" t="s">
        <v>2786</v>
      </c>
      <c r="F153" s="57" t="s">
        <v>2787</v>
      </c>
      <c r="G153" s="55" t="s">
        <v>169</v>
      </c>
      <c r="H153" s="58">
        <v>1</v>
      </c>
      <c r="I153" s="59"/>
      <c r="J153" s="60">
        <f>H153*I153</f>
        <v>0</v>
      </c>
      <c r="K153" s="58">
        <v>9.1999999999999998E-3</v>
      </c>
      <c r="L153" s="58">
        <f>H153*K153</f>
        <v>9.1999999999999998E-3</v>
      </c>
      <c r="M153" s="58"/>
      <c r="N153" s="58">
        <f>H153*M153</f>
        <v>0</v>
      </c>
      <c r="O153" s="60">
        <v>21</v>
      </c>
      <c r="P153" s="60">
        <f>J153*(O153/100)</f>
        <v>0</v>
      </c>
      <c r="Q153" s="60">
        <f>J153+P153</f>
        <v>0</v>
      </c>
      <c r="R153" s="15"/>
      <c r="S153" s="15"/>
      <c r="T153" s="15"/>
    </row>
    <row r="154" spans="1:20" ht="11.25" outlineLevel="3" x14ac:dyDescent="0.2">
      <c r="A154" s="52"/>
      <c r="B154" s="53"/>
      <c r="C154" s="54">
        <v>8</v>
      </c>
      <c r="D154" s="55" t="s">
        <v>25</v>
      </c>
      <c r="E154" s="56" t="s">
        <v>2788</v>
      </c>
      <c r="F154" s="57" t="s">
        <v>2789</v>
      </c>
      <c r="G154" s="55" t="s">
        <v>169</v>
      </c>
      <c r="H154" s="58">
        <v>1</v>
      </c>
      <c r="I154" s="59"/>
      <c r="J154" s="60">
        <f>H154*I154</f>
        <v>0</v>
      </c>
      <c r="K154" s="58">
        <v>1.4999999999999999E-4</v>
      </c>
      <c r="L154" s="58">
        <f>H154*K154</f>
        <v>1.4999999999999999E-4</v>
      </c>
      <c r="M154" s="58"/>
      <c r="N154" s="58">
        <f>H154*M154</f>
        <v>0</v>
      </c>
      <c r="O154" s="60">
        <v>21</v>
      </c>
      <c r="P154" s="60">
        <f>J154*(O154/100)</f>
        <v>0</v>
      </c>
      <c r="Q154" s="60">
        <f>J154+P154</f>
        <v>0</v>
      </c>
      <c r="R154" s="15"/>
      <c r="S154" s="15"/>
      <c r="T154" s="15"/>
    </row>
    <row r="155" spans="1:20" ht="11.25" outlineLevel="3" x14ac:dyDescent="0.2">
      <c r="A155" s="52"/>
      <c r="B155" s="53"/>
      <c r="C155" s="54">
        <v>9</v>
      </c>
      <c r="D155" s="55" t="s">
        <v>25</v>
      </c>
      <c r="E155" s="56" t="s">
        <v>2790</v>
      </c>
      <c r="F155" s="57" t="s">
        <v>2791</v>
      </c>
      <c r="G155" s="55" t="s">
        <v>169</v>
      </c>
      <c r="H155" s="58">
        <v>1</v>
      </c>
      <c r="I155" s="59"/>
      <c r="J155" s="60">
        <f>H155*I155</f>
        <v>0</v>
      </c>
      <c r="K155" s="58">
        <v>5.0000000000000001E-4</v>
      </c>
      <c r="L155" s="58">
        <f>H155*K155</f>
        <v>5.0000000000000001E-4</v>
      </c>
      <c r="M155" s="58"/>
      <c r="N155" s="58">
        <f>H155*M155</f>
        <v>0</v>
      </c>
      <c r="O155" s="60">
        <v>21</v>
      </c>
      <c r="P155" s="60">
        <f>J155*(O155/100)</f>
        <v>0</v>
      </c>
      <c r="Q155" s="60">
        <f>J155+P155</f>
        <v>0</v>
      </c>
      <c r="R155" s="15"/>
      <c r="S155" s="15"/>
      <c r="T155" s="15"/>
    </row>
    <row r="156" spans="1:20" outlineLevel="3" x14ac:dyDescent="0.15">
      <c r="B156" s="10"/>
      <c r="C156" s="10"/>
      <c r="D156" s="10"/>
      <c r="E156" s="10"/>
      <c r="F156" s="10"/>
      <c r="G156" s="10"/>
      <c r="H156" s="10"/>
      <c r="I156" s="15"/>
      <c r="J156" s="15"/>
      <c r="K156" s="10"/>
      <c r="L156" s="10"/>
      <c r="M156" s="10"/>
      <c r="N156" s="10"/>
      <c r="O156" s="10"/>
      <c r="P156" s="15"/>
      <c r="Q156" s="15"/>
    </row>
    <row r="157" spans="1:20" ht="11.25" outlineLevel="2" x14ac:dyDescent="0.2">
      <c r="A157" s="42" t="s">
        <v>2802</v>
      </c>
      <c r="B157" s="43">
        <v>3</v>
      </c>
      <c r="C157" s="44"/>
      <c r="D157" s="45" t="s">
        <v>23</v>
      </c>
      <c r="E157" s="45"/>
      <c r="F157" s="46" t="s">
        <v>2803</v>
      </c>
      <c r="G157" s="45"/>
      <c r="H157" s="47"/>
      <c r="I157" s="48"/>
      <c r="J157" s="49">
        <f>SUBTOTAL(9,J158:J161)</f>
        <v>0</v>
      </c>
      <c r="K157" s="47"/>
      <c r="L157" s="50">
        <f>SUBTOTAL(9,L158:L161)</f>
        <v>5.0399999999999993E-3</v>
      </c>
      <c r="M157" s="47"/>
      <c r="N157" s="50">
        <f>SUBTOTAL(9,N158:N161)</f>
        <v>0</v>
      </c>
      <c r="O157" s="51"/>
      <c r="P157" s="49">
        <f>SUBTOTAL(9,P158:P161)</f>
        <v>0</v>
      </c>
      <c r="Q157" s="49">
        <f>SUBTOTAL(9,Q158:Q161)</f>
        <v>0</v>
      </c>
      <c r="R157" s="10"/>
      <c r="S157" s="15"/>
      <c r="T157" s="15"/>
    </row>
    <row r="158" spans="1:20" ht="11.25" outlineLevel="3" x14ac:dyDescent="0.2">
      <c r="A158" s="52"/>
      <c r="B158" s="53"/>
      <c r="C158" s="54">
        <v>103</v>
      </c>
      <c r="D158" s="55" t="s">
        <v>25</v>
      </c>
      <c r="E158" s="56" t="s">
        <v>2804</v>
      </c>
      <c r="F158" s="57" t="s">
        <v>2805</v>
      </c>
      <c r="G158" s="55" t="s">
        <v>72</v>
      </c>
      <c r="H158" s="58">
        <v>12</v>
      </c>
      <c r="I158" s="59"/>
      <c r="J158" s="60">
        <f>H158*I158</f>
        <v>0</v>
      </c>
      <c r="K158" s="58">
        <v>3.4000000000000002E-4</v>
      </c>
      <c r="L158" s="58">
        <f>H158*K158</f>
        <v>4.0800000000000003E-3</v>
      </c>
      <c r="M158" s="58"/>
      <c r="N158" s="58">
        <f>H158*M158</f>
        <v>0</v>
      </c>
      <c r="O158" s="60">
        <v>21</v>
      </c>
      <c r="P158" s="60">
        <f>J158*(O158/100)</f>
        <v>0</v>
      </c>
      <c r="Q158" s="60">
        <f>J158+P158</f>
        <v>0</v>
      </c>
      <c r="R158" s="15"/>
      <c r="S158" s="15"/>
      <c r="T158" s="15"/>
    </row>
    <row r="159" spans="1:20" ht="11.25" outlineLevel="3" x14ac:dyDescent="0.2">
      <c r="A159" s="52"/>
      <c r="B159" s="53"/>
      <c r="C159" s="54">
        <v>104</v>
      </c>
      <c r="D159" s="55" t="s">
        <v>25</v>
      </c>
      <c r="E159" s="56" t="s">
        <v>2806</v>
      </c>
      <c r="F159" s="57" t="s">
        <v>2807</v>
      </c>
      <c r="G159" s="55" t="s">
        <v>72</v>
      </c>
      <c r="H159" s="58">
        <v>9</v>
      </c>
      <c r="I159" s="59"/>
      <c r="J159" s="60">
        <f>H159*I159</f>
        <v>0</v>
      </c>
      <c r="K159" s="58">
        <v>2.0000000000000002E-5</v>
      </c>
      <c r="L159" s="58">
        <f>H159*K159</f>
        <v>1.8000000000000001E-4</v>
      </c>
      <c r="M159" s="58"/>
      <c r="N159" s="58">
        <f>H159*M159</f>
        <v>0</v>
      </c>
      <c r="O159" s="60">
        <v>21</v>
      </c>
      <c r="P159" s="60">
        <f>J159*(O159/100)</f>
        <v>0</v>
      </c>
      <c r="Q159" s="60">
        <f>J159+P159</f>
        <v>0</v>
      </c>
      <c r="R159" s="15"/>
      <c r="S159" s="15"/>
      <c r="T159" s="15"/>
    </row>
    <row r="160" spans="1:20" ht="11.25" outlineLevel="3" x14ac:dyDescent="0.2">
      <c r="A160" s="52"/>
      <c r="B160" s="53"/>
      <c r="C160" s="54">
        <v>105</v>
      </c>
      <c r="D160" s="55" t="s">
        <v>25</v>
      </c>
      <c r="E160" s="56" t="s">
        <v>2808</v>
      </c>
      <c r="F160" s="57" t="s">
        <v>2809</v>
      </c>
      <c r="G160" s="55" t="s">
        <v>72</v>
      </c>
      <c r="H160" s="58">
        <v>6</v>
      </c>
      <c r="I160" s="59"/>
      <c r="J160" s="60">
        <f>H160*I160</f>
        <v>0</v>
      </c>
      <c r="K160" s="58">
        <v>1.2999999999999999E-4</v>
      </c>
      <c r="L160" s="58">
        <f>H160*K160</f>
        <v>7.7999999999999988E-4</v>
      </c>
      <c r="M160" s="58"/>
      <c r="N160" s="58">
        <f>H160*M160</f>
        <v>0</v>
      </c>
      <c r="O160" s="60">
        <v>21</v>
      </c>
      <c r="P160" s="60">
        <f>J160*(O160/100)</f>
        <v>0</v>
      </c>
      <c r="Q160" s="60">
        <f>J160+P160</f>
        <v>0</v>
      </c>
      <c r="R160" s="15"/>
      <c r="S160" s="15"/>
      <c r="T160" s="15"/>
    </row>
    <row r="161" spans="2:17" outlineLevel="3" x14ac:dyDescent="0.15">
      <c r="B161" s="10"/>
      <c r="C161" s="10"/>
      <c r="D161" s="10"/>
      <c r="E161" s="10"/>
      <c r="F161" s="10"/>
      <c r="G161" s="10"/>
      <c r="H161" s="10"/>
      <c r="I161" s="15"/>
      <c r="J161" s="15"/>
      <c r="K161" s="10"/>
      <c r="L161" s="10"/>
      <c r="M161" s="10"/>
      <c r="N161" s="10"/>
      <c r="O161" s="10"/>
      <c r="P161" s="15"/>
      <c r="Q161" s="15"/>
    </row>
    <row r="162" spans="2:17" outlineLevel="1" x14ac:dyDescent="0.15"/>
  </sheetData>
  <pageMargins left="0.7" right="0.7" top="0.78740157499999996" bottom="0.78740157499999996"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7AE5C8-72D0-43C2-90A4-137DE5AE9586}">
  <dimension ref="A1:V141"/>
  <sheetViews>
    <sheetView topLeftCell="C1" workbookViewId="0">
      <selection activeCell="I9" sqref="I9:I140"/>
    </sheetView>
  </sheetViews>
  <sheetFormatPr defaultRowHeight="8.25" outlineLevelRow="4" x14ac:dyDescent="0.15"/>
  <cols>
    <col min="1" max="1" width="28.7109375" style="1" hidden="1" customWidth="1"/>
    <col min="2" max="2" width="3.7109375" style="1" hidden="1" customWidth="1"/>
    <col min="3" max="3" width="5.7109375" style="1" customWidth="1"/>
    <col min="4" max="4" width="4.7109375" style="1" customWidth="1"/>
    <col min="5" max="5" width="14.7109375" style="1" customWidth="1"/>
    <col min="6" max="6" width="72.7109375" style="1" customWidth="1"/>
    <col min="7" max="7" width="4.7109375" style="1" customWidth="1"/>
    <col min="8" max="8" width="14.7109375" style="1" customWidth="1"/>
    <col min="9" max="9" width="12.7109375" style="1" customWidth="1"/>
    <col min="10" max="10" width="15.7109375" style="1" customWidth="1"/>
    <col min="11" max="11" width="11.7109375" style="1" hidden="1" customWidth="1"/>
    <col min="12" max="12" width="14.7109375" style="1" hidden="1" customWidth="1"/>
    <col min="13" max="13" width="11.7109375" style="1" hidden="1" customWidth="1"/>
    <col min="14" max="14" width="14.7109375" style="1" hidden="1" customWidth="1"/>
    <col min="15" max="15" width="9.7109375" style="1" hidden="1" customWidth="1"/>
    <col min="16" max="16" width="14.7109375" style="1" hidden="1" customWidth="1"/>
    <col min="17" max="17" width="15.7109375" style="1" hidden="1" customWidth="1"/>
    <col min="18" max="18" width="38.7109375" style="1" customWidth="1"/>
    <col min="19" max="22" width="9.140625" style="1"/>
    <col min="23" max="23" width="5.5703125" style="1" customWidth="1"/>
    <col min="24" max="256" width="9.140625" style="1"/>
    <col min="257" max="258" width="0" style="1" hidden="1" customWidth="1"/>
    <col min="259" max="259" width="5.7109375" style="1" customWidth="1"/>
    <col min="260" max="260" width="4.7109375" style="1" customWidth="1"/>
    <col min="261" max="261" width="14.7109375" style="1" customWidth="1"/>
    <col min="262" max="262" width="72.7109375" style="1" customWidth="1"/>
    <col min="263" max="263" width="4.7109375" style="1" customWidth="1"/>
    <col min="264" max="264" width="14.7109375" style="1" customWidth="1"/>
    <col min="265" max="265" width="12.7109375" style="1" customWidth="1"/>
    <col min="266" max="266" width="15.7109375" style="1" customWidth="1"/>
    <col min="267" max="273" width="0" style="1" hidden="1" customWidth="1"/>
    <col min="274" max="274" width="38.7109375" style="1" customWidth="1"/>
    <col min="275" max="278" width="9.140625" style="1"/>
    <col min="279" max="279" width="5.5703125" style="1" customWidth="1"/>
    <col min="280" max="512" width="9.140625" style="1"/>
    <col min="513" max="514" width="0" style="1" hidden="1" customWidth="1"/>
    <col min="515" max="515" width="5.7109375" style="1" customWidth="1"/>
    <col min="516" max="516" width="4.7109375" style="1" customWidth="1"/>
    <col min="517" max="517" width="14.7109375" style="1" customWidth="1"/>
    <col min="518" max="518" width="72.7109375" style="1" customWidth="1"/>
    <col min="519" max="519" width="4.7109375" style="1" customWidth="1"/>
    <col min="520" max="520" width="14.7109375" style="1" customWidth="1"/>
    <col min="521" max="521" width="12.7109375" style="1" customWidth="1"/>
    <col min="522" max="522" width="15.7109375" style="1" customWidth="1"/>
    <col min="523" max="529" width="0" style="1" hidden="1" customWidth="1"/>
    <col min="530" max="530" width="38.7109375" style="1" customWidth="1"/>
    <col min="531" max="534" width="9.140625" style="1"/>
    <col min="535" max="535" width="5.5703125" style="1" customWidth="1"/>
    <col min="536" max="768" width="9.140625" style="1"/>
    <col min="769" max="770" width="0" style="1" hidden="1" customWidth="1"/>
    <col min="771" max="771" width="5.7109375" style="1" customWidth="1"/>
    <col min="772" max="772" width="4.7109375" style="1" customWidth="1"/>
    <col min="773" max="773" width="14.7109375" style="1" customWidth="1"/>
    <col min="774" max="774" width="72.7109375" style="1" customWidth="1"/>
    <col min="775" max="775" width="4.7109375" style="1" customWidth="1"/>
    <col min="776" max="776" width="14.7109375" style="1" customWidth="1"/>
    <col min="777" max="777" width="12.7109375" style="1" customWidth="1"/>
    <col min="778" max="778" width="15.7109375" style="1" customWidth="1"/>
    <col min="779" max="785" width="0" style="1" hidden="1" customWidth="1"/>
    <col min="786" max="786" width="38.7109375" style="1" customWidth="1"/>
    <col min="787" max="790" width="9.140625" style="1"/>
    <col min="791" max="791" width="5.5703125" style="1" customWidth="1"/>
    <col min="792" max="1024" width="9.140625" style="1"/>
    <col min="1025" max="1026" width="0" style="1" hidden="1" customWidth="1"/>
    <col min="1027" max="1027" width="5.7109375" style="1" customWidth="1"/>
    <col min="1028" max="1028" width="4.7109375" style="1" customWidth="1"/>
    <col min="1029" max="1029" width="14.7109375" style="1" customWidth="1"/>
    <col min="1030" max="1030" width="72.7109375" style="1" customWidth="1"/>
    <col min="1031" max="1031" width="4.7109375" style="1" customWidth="1"/>
    <col min="1032" max="1032" width="14.7109375" style="1" customWidth="1"/>
    <col min="1033" max="1033" width="12.7109375" style="1" customWidth="1"/>
    <col min="1034" max="1034" width="15.7109375" style="1" customWidth="1"/>
    <col min="1035" max="1041" width="0" style="1" hidden="1" customWidth="1"/>
    <col min="1042" max="1042" width="38.7109375" style="1" customWidth="1"/>
    <col min="1043" max="1046" width="9.140625" style="1"/>
    <col min="1047" max="1047" width="5.5703125" style="1" customWidth="1"/>
    <col min="1048" max="1280" width="9.140625" style="1"/>
    <col min="1281" max="1282" width="0" style="1" hidden="1" customWidth="1"/>
    <col min="1283" max="1283" width="5.7109375" style="1" customWidth="1"/>
    <col min="1284" max="1284" width="4.7109375" style="1" customWidth="1"/>
    <col min="1285" max="1285" width="14.7109375" style="1" customWidth="1"/>
    <col min="1286" max="1286" width="72.7109375" style="1" customWidth="1"/>
    <col min="1287" max="1287" width="4.7109375" style="1" customWidth="1"/>
    <col min="1288" max="1288" width="14.7109375" style="1" customWidth="1"/>
    <col min="1289" max="1289" width="12.7109375" style="1" customWidth="1"/>
    <col min="1290" max="1290" width="15.7109375" style="1" customWidth="1"/>
    <col min="1291" max="1297" width="0" style="1" hidden="1" customWidth="1"/>
    <col min="1298" max="1298" width="38.7109375" style="1" customWidth="1"/>
    <col min="1299" max="1302" width="9.140625" style="1"/>
    <col min="1303" max="1303" width="5.5703125" style="1" customWidth="1"/>
    <col min="1304" max="1536" width="9.140625" style="1"/>
    <col min="1537" max="1538" width="0" style="1" hidden="1" customWidth="1"/>
    <col min="1539" max="1539" width="5.7109375" style="1" customWidth="1"/>
    <col min="1540" max="1540" width="4.7109375" style="1" customWidth="1"/>
    <col min="1541" max="1541" width="14.7109375" style="1" customWidth="1"/>
    <col min="1542" max="1542" width="72.7109375" style="1" customWidth="1"/>
    <col min="1543" max="1543" width="4.7109375" style="1" customWidth="1"/>
    <col min="1544" max="1544" width="14.7109375" style="1" customWidth="1"/>
    <col min="1545" max="1545" width="12.7109375" style="1" customWidth="1"/>
    <col min="1546" max="1546" width="15.7109375" style="1" customWidth="1"/>
    <col min="1547" max="1553" width="0" style="1" hidden="1" customWidth="1"/>
    <col min="1554" max="1554" width="38.7109375" style="1" customWidth="1"/>
    <col min="1555" max="1558" width="9.140625" style="1"/>
    <col min="1559" max="1559" width="5.5703125" style="1" customWidth="1"/>
    <col min="1560" max="1792" width="9.140625" style="1"/>
    <col min="1793" max="1794" width="0" style="1" hidden="1" customWidth="1"/>
    <col min="1795" max="1795" width="5.7109375" style="1" customWidth="1"/>
    <col min="1796" max="1796" width="4.7109375" style="1" customWidth="1"/>
    <col min="1797" max="1797" width="14.7109375" style="1" customWidth="1"/>
    <col min="1798" max="1798" width="72.7109375" style="1" customWidth="1"/>
    <col min="1799" max="1799" width="4.7109375" style="1" customWidth="1"/>
    <col min="1800" max="1800" width="14.7109375" style="1" customWidth="1"/>
    <col min="1801" max="1801" width="12.7109375" style="1" customWidth="1"/>
    <col min="1802" max="1802" width="15.7109375" style="1" customWidth="1"/>
    <col min="1803" max="1809" width="0" style="1" hidden="1" customWidth="1"/>
    <col min="1810" max="1810" width="38.7109375" style="1" customWidth="1"/>
    <col min="1811" max="1814" width="9.140625" style="1"/>
    <col min="1815" max="1815" width="5.5703125" style="1" customWidth="1"/>
    <col min="1816" max="2048" width="9.140625" style="1"/>
    <col min="2049" max="2050" width="0" style="1" hidden="1" customWidth="1"/>
    <col min="2051" max="2051" width="5.7109375" style="1" customWidth="1"/>
    <col min="2052" max="2052" width="4.7109375" style="1" customWidth="1"/>
    <col min="2053" max="2053" width="14.7109375" style="1" customWidth="1"/>
    <col min="2054" max="2054" width="72.7109375" style="1" customWidth="1"/>
    <col min="2055" max="2055" width="4.7109375" style="1" customWidth="1"/>
    <col min="2056" max="2056" width="14.7109375" style="1" customWidth="1"/>
    <col min="2057" max="2057" width="12.7109375" style="1" customWidth="1"/>
    <col min="2058" max="2058" width="15.7109375" style="1" customWidth="1"/>
    <col min="2059" max="2065" width="0" style="1" hidden="1" customWidth="1"/>
    <col min="2066" max="2066" width="38.7109375" style="1" customWidth="1"/>
    <col min="2067" max="2070" width="9.140625" style="1"/>
    <col min="2071" max="2071" width="5.5703125" style="1" customWidth="1"/>
    <col min="2072" max="2304" width="9.140625" style="1"/>
    <col min="2305" max="2306" width="0" style="1" hidden="1" customWidth="1"/>
    <col min="2307" max="2307" width="5.7109375" style="1" customWidth="1"/>
    <col min="2308" max="2308" width="4.7109375" style="1" customWidth="1"/>
    <col min="2309" max="2309" width="14.7109375" style="1" customWidth="1"/>
    <col min="2310" max="2310" width="72.7109375" style="1" customWidth="1"/>
    <col min="2311" max="2311" width="4.7109375" style="1" customWidth="1"/>
    <col min="2312" max="2312" width="14.7109375" style="1" customWidth="1"/>
    <col min="2313" max="2313" width="12.7109375" style="1" customWidth="1"/>
    <col min="2314" max="2314" width="15.7109375" style="1" customWidth="1"/>
    <col min="2315" max="2321" width="0" style="1" hidden="1" customWidth="1"/>
    <col min="2322" max="2322" width="38.7109375" style="1" customWidth="1"/>
    <col min="2323" max="2326" width="9.140625" style="1"/>
    <col min="2327" max="2327" width="5.5703125" style="1" customWidth="1"/>
    <col min="2328" max="2560" width="9.140625" style="1"/>
    <col min="2561" max="2562" width="0" style="1" hidden="1" customWidth="1"/>
    <col min="2563" max="2563" width="5.7109375" style="1" customWidth="1"/>
    <col min="2564" max="2564" width="4.7109375" style="1" customWidth="1"/>
    <col min="2565" max="2565" width="14.7109375" style="1" customWidth="1"/>
    <col min="2566" max="2566" width="72.7109375" style="1" customWidth="1"/>
    <col min="2567" max="2567" width="4.7109375" style="1" customWidth="1"/>
    <col min="2568" max="2568" width="14.7109375" style="1" customWidth="1"/>
    <col min="2569" max="2569" width="12.7109375" style="1" customWidth="1"/>
    <col min="2570" max="2570" width="15.7109375" style="1" customWidth="1"/>
    <col min="2571" max="2577" width="0" style="1" hidden="1" customWidth="1"/>
    <col min="2578" max="2578" width="38.7109375" style="1" customWidth="1"/>
    <col min="2579" max="2582" width="9.140625" style="1"/>
    <col min="2583" max="2583" width="5.5703125" style="1" customWidth="1"/>
    <col min="2584" max="2816" width="9.140625" style="1"/>
    <col min="2817" max="2818" width="0" style="1" hidden="1" customWidth="1"/>
    <col min="2819" max="2819" width="5.7109375" style="1" customWidth="1"/>
    <col min="2820" max="2820" width="4.7109375" style="1" customWidth="1"/>
    <col min="2821" max="2821" width="14.7109375" style="1" customWidth="1"/>
    <col min="2822" max="2822" width="72.7109375" style="1" customWidth="1"/>
    <col min="2823" max="2823" width="4.7109375" style="1" customWidth="1"/>
    <col min="2824" max="2824" width="14.7109375" style="1" customWidth="1"/>
    <col min="2825" max="2825" width="12.7109375" style="1" customWidth="1"/>
    <col min="2826" max="2826" width="15.7109375" style="1" customWidth="1"/>
    <col min="2827" max="2833" width="0" style="1" hidden="1" customWidth="1"/>
    <col min="2834" max="2834" width="38.7109375" style="1" customWidth="1"/>
    <col min="2835" max="2838" width="9.140625" style="1"/>
    <col min="2839" max="2839" width="5.5703125" style="1" customWidth="1"/>
    <col min="2840" max="3072" width="9.140625" style="1"/>
    <col min="3073" max="3074" width="0" style="1" hidden="1" customWidth="1"/>
    <col min="3075" max="3075" width="5.7109375" style="1" customWidth="1"/>
    <col min="3076" max="3076" width="4.7109375" style="1" customWidth="1"/>
    <col min="3077" max="3077" width="14.7109375" style="1" customWidth="1"/>
    <col min="3078" max="3078" width="72.7109375" style="1" customWidth="1"/>
    <col min="3079" max="3079" width="4.7109375" style="1" customWidth="1"/>
    <col min="3080" max="3080" width="14.7109375" style="1" customWidth="1"/>
    <col min="3081" max="3081" width="12.7109375" style="1" customWidth="1"/>
    <col min="3082" max="3082" width="15.7109375" style="1" customWidth="1"/>
    <col min="3083" max="3089" width="0" style="1" hidden="1" customWidth="1"/>
    <col min="3090" max="3090" width="38.7109375" style="1" customWidth="1"/>
    <col min="3091" max="3094" width="9.140625" style="1"/>
    <col min="3095" max="3095" width="5.5703125" style="1" customWidth="1"/>
    <col min="3096" max="3328" width="9.140625" style="1"/>
    <col min="3329" max="3330" width="0" style="1" hidden="1" customWidth="1"/>
    <col min="3331" max="3331" width="5.7109375" style="1" customWidth="1"/>
    <col min="3332" max="3332" width="4.7109375" style="1" customWidth="1"/>
    <col min="3333" max="3333" width="14.7109375" style="1" customWidth="1"/>
    <col min="3334" max="3334" width="72.7109375" style="1" customWidth="1"/>
    <col min="3335" max="3335" width="4.7109375" style="1" customWidth="1"/>
    <col min="3336" max="3336" width="14.7109375" style="1" customWidth="1"/>
    <col min="3337" max="3337" width="12.7109375" style="1" customWidth="1"/>
    <col min="3338" max="3338" width="15.7109375" style="1" customWidth="1"/>
    <col min="3339" max="3345" width="0" style="1" hidden="1" customWidth="1"/>
    <col min="3346" max="3346" width="38.7109375" style="1" customWidth="1"/>
    <col min="3347" max="3350" width="9.140625" style="1"/>
    <col min="3351" max="3351" width="5.5703125" style="1" customWidth="1"/>
    <col min="3352" max="3584" width="9.140625" style="1"/>
    <col min="3585" max="3586" width="0" style="1" hidden="1" customWidth="1"/>
    <col min="3587" max="3587" width="5.7109375" style="1" customWidth="1"/>
    <col min="3588" max="3588" width="4.7109375" style="1" customWidth="1"/>
    <col min="3589" max="3589" width="14.7109375" style="1" customWidth="1"/>
    <col min="3590" max="3590" width="72.7109375" style="1" customWidth="1"/>
    <col min="3591" max="3591" width="4.7109375" style="1" customWidth="1"/>
    <col min="3592" max="3592" width="14.7109375" style="1" customWidth="1"/>
    <col min="3593" max="3593" width="12.7109375" style="1" customWidth="1"/>
    <col min="3594" max="3594" width="15.7109375" style="1" customWidth="1"/>
    <col min="3595" max="3601" width="0" style="1" hidden="1" customWidth="1"/>
    <col min="3602" max="3602" width="38.7109375" style="1" customWidth="1"/>
    <col min="3603" max="3606" width="9.140625" style="1"/>
    <col min="3607" max="3607" width="5.5703125" style="1" customWidth="1"/>
    <col min="3608" max="3840" width="9.140625" style="1"/>
    <col min="3841" max="3842" width="0" style="1" hidden="1" customWidth="1"/>
    <col min="3843" max="3843" width="5.7109375" style="1" customWidth="1"/>
    <col min="3844" max="3844" width="4.7109375" style="1" customWidth="1"/>
    <col min="3845" max="3845" width="14.7109375" style="1" customWidth="1"/>
    <col min="3846" max="3846" width="72.7109375" style="1" customWidth="1"/>
    <col min="3847" max="3847" width="4.7109375" style="1" customWidth="1"/>
    <col min="3848" max="3848" width="14.7109375" style="1" customWidth="1"/>
    <col min="3849" max="3849" width="12.7109375" style="1" customWidth="1"/>
    <col min="3850" max="3850" width="15.7109375" style="1" customWidth="1"/>
    <col min="3851" max="3857" width="0" style="1" hidden="1" customWidth="1"/>
    <col min="3858" max="3858" width="38.7109375" style="1" customWidth="1"/>
    <col min="3859" max="3862" width="9.140625" style="1"/>
    <col min="3863" max="3863" width="5.5703125" style="1" customWidth="1"/>
    <col min="3864" max="4096" width="9.140625" style="1"/>
    <col min="4097" max="4098" width="0" style="1" hidden="1" customWidth="1"/>
    <col min="4099" max="4099" width="5.7109375" style="1" customWidth="1"/>
    <col min="4100" max="4100" width="4.7109375" style="1" customWidth="1"/>
    <col min="4101" max="4101" width="14.7109375" style="1" customWidth="1"/>
    <col min="4102" max="4102" width="72.7109375" style="1" customWidth="1"/>
    <col min="4103" max="4103" width="4.7109375" style="1" customWidth="1"/>
    <col min="4104" max="4104" width="14.7109375" style="1" customWidth="1"/>
    <col min="4105" max="4105" width="12.7109375" style="1" customWidth="1"/>
    <col min="4106" max="4106" width="15.7109375" style="1" customWidth="1"/>
    <col min="4107" max="4113" width="0" style="1" hidden="1" customWidth="1"/>
    <col min="4114" max="4114" width="38.7109375" style="1" customWidth="1"/>
    <col min="4115" max="4118" width="9.140625" style="1"/>
    <col min="4119" max="4119" width="5.5703125" style="1" customWidth="1"/>
    <col min="4120" max="4352" width="9.140625" style="1"/>
    <col min="4353" max="4354" width="0" style="1" hidden="1" customWidth="1"/>
    <col min="4355" max="4355" width="5.7109375" style="1" customWidth="1"/>
    <col min="4356" max="4356" width="4.7109375" style="1" customWidth="1"/>
    <col min="4357" max="4357" width="14.7109375" style="1" customWidth="1"/>
    <col min="4358" max="4358" width="72.7109375" style="1" customWidth="1"/>
    <col min="4359" max="4359" width="4.7109375" style="1" customWidth="1"/>
    <col min="4360" max="4360" width="14.7109375" style="1" customWidth="1"/>
    <col min="4361" max="4361" width="12.7109375" style="1" customWidth="1"/>
    <col min="4362" max="4362" width="15.7109375" style="1" customWidth="1"/>
    <col min="4363" max="4369" width="0" style="1" hidden="1" customWidth="1"/>
    <col min="4370" max="4370" width="38.7109375" style="1" customWidth="1"/>
    <col min="4371" max="4374" width="9.140625" style="1"/>
    <col min="4375" max="4375" width="5.5703125" style="1" customWidth="1"/>
    <col min="4376" max="4608" width="9.140625" style="1"/>
    <col min="4609" max="4610" width="0" style="1" hidden="1" customWidth="1"/>
    <col min="4611" max="4611" width="5.7109375" style="1" customWidth="1"/>
    <col min="4612" max="4612" width="4.7109375" style="1" customWidth="1"/>
    <col min="4613" max="4613" width="14.7109375" style="1" customWidth="1"/>
    <col min="4614" max="4614" width="72.7109375" style="1" customWidth="1"/>
    <col min="4615" max="4615" width="4.7109375" style="1" customWidth="1"/>
    <col min="4616" max="4616" width="14.7109375" style="1" customWidth="1"/>
    <col min="4617" max="4617" width="12.7109375" style="1" customWidth="1"/>
    <col min="4618" max="4618" width="15.7109375" style="1" customWidth="1"/>
    <col min="4619" max="4625" width="0" style="1" hidden="1" customWidth="1"/>
    <col min="4626" max="4626" width="38.7109375" style="1" customWidth="1"/>
    <col min="4627" max="4630" width="9.140625" style="1"/>
    <col min="4631" max="4631" width="5.5703125" style="1" customWidth="1"/>
    <col min="4632" max="4864" width="9.140625" style="1"/>
    <col min="4865" max="4866" width="0" style="1" hidden="1" customWidth="1"/>
    <col min="4867" max="4867" width="5.7109375" style="1" customWidth="1"/>
    <col min="4868" max="4868" width="4.7109375" style="1" customWidth="1"/>
    <col min="4869" max="4869" width="14.7109375" style="1" customWidth="1"/>
    <col min="4870" max="4870" width="72.7109375" style="1" customWidth="1"/>
    <col min="4871" max="4871" width="4.7109375" style="1" customWidth="1"/>
    <col min="4872" max="4872" width="14.7109375" style="1" customWidth="1"/>
    <col min="4873" max="4873" width="12.7109375" style="1" customWidth="1"/>
    <col min="4874" max="4874" width="15.7109375" style="1" customWidth="1"/>
    <col min="4875" max="4881" width="0" style="1" hidden="1" customWidth="1"/>
    <col min="4882" max="4882" width="38.7109375" style="1" customWidth="1"/>
    <col min="4883" max="4886" width="9.140625" style="1"/>
    <col min="4887" max="4887" width="5.5703125" style="1" customWidth="1"/>
    <col min="4888" max="5120" width="9.140625" style="1"/>
    <col min="5121" max="5122" width="0" style="1" hidden="1" customWidth="1"/>
    <col min="5123" max="5123" width="5.7109375" style="1" customWidth="1"/>
    <col min="5124" max="5124" width="4.7109375" style="1" customWidth="1"/>
    <col min="5125" max="5125" width="14.7109375" style="1" customWidth="1"/>
    <col min="5126" max="5126" width="72.7109375" style="1" customWidth="1"/>
    <col min="5127" max="5127" width="4.7109375" style="1" customWidth="1"/>
    <col min="5128" max="5128" width="14.7109375" style="1" customWidth="1"/>
    <col min="5129" max="5129" width="12.7109375" style="1" customWidth="1"/>
    <col min="5130" max="5130" width="15.7109375" style="1" customWidth="1"/>
    <col min="5131" max="5137" width="0" style="1" hidden="1" customWidth="1"/>
    <col min="5138" max="5138" width="38.7109375" style="1" customWidth="1"/>
    <col min="5139" max="5142" width="9.140625" style="1"/>
    <col min="5143" max="5143" width="5.5703125" style="1" customWidth="1"/>
    <col min="5144" max="5376" width="9.140625" style="1"/>
    <col min="5377" max="5378" width="0" style="1" hidden="1" customWidth="1"/>
    <col min="5379" max="5379" width="5.7109375" style="1" customWidth="1"/>
    <col min="5380" max="5380" width="4.7109375" style="1" customWidth="1"/>
    <col min="5381" max="5381" width="14.7109375" style="1" customWidth="1"/>
    <col min="5382" max="5382" width="72.7109375" style="1" customWidth="1"/>
    <col min="5383" max="5383" width="4.7109375" style="1" customWidth="1"/>
    <col min="5384" max="5384" width="14.7109375" style="1" customWidth="1"/>
    <col min="5385" max="5385" width="12.7109375" style="1" customWidth="1"/>
    <col min="5386" max="5386" width="15.7109375" style="1" customWidth="1"/>
    <col min="5387" max="5393" width="0" style="1" hidden="1" customWidth="1"/>
    <col min="5394" max="5394" width="38.7109375" style="1" customWidth="1"/>
    <col min="5395" max="5398" width="9.140625" style="1"/>
    <col min="5399" max="5399" width="5.5703125" style="1" customWidth="1"/>
    <col min="5400" max="5632" width="9.140625" style="1"/>
    <col min="5633" max="5634" width="0" style="1" hidden="1" customWidth="1"/>
    <col min="5635" max="5635" width="5.7109375" style="1" customWidth="1"/>
    <col min="5636" max="5636" width="4.7109375" style="1" customWidth="1"/>
    <col min="5637" max="5637" width="14.7109375" style="1" customWidth="1"/>
    <col min="5638" max="5638" width="72.7109375" style="1" customWidth="1"/>
    <col min="5639" max="5639" width="4.7109375" style="1" customWidth="1"/>
    <col min="5640" max="5640" width="14.7109375" style="1" customWidth="1"/>
    <col min="5641" max="5641" width="12.7109375" style="1" customWidth="1"/>
    <col min="5642" max="5642" width="15.7109375" style="1" customWidth="1"/>
    <col min="5643" max="5649" width="0" style="1" hidden="1" customWidth="1"/>
    <col min="5650" max="5650" width="38.7109375" style="1" customWidth="1"/>
    <col min="5651" max="5654" width="9.140625" style="1"/>
    <col min="5655" max="5655" width="5.5703125" style="1" customWidth="1"/>
    <col min="5656" max="5888" width="9.140625" style="1"/>
    <col min="5889" max="5890" width="0" style="1" hidden="1" customWidth="1"/>
    <col min="5891" max="5891" width="5.7109375" style="1" customWidth="1"/>
    <col min="5892" max="5892" width="4.7109375" style="1" customWidth="1"/>
    <col min="5893" max="5893" width="14.7109375" style="1" customWidth="1"/>
    <col min="5894" max="5894" width="72.7109375" style="1" customWidth="1"/>
    <col min="5895" max="5895" width="4.7109375" style="1" customWidth="1"/>
    <col min="5896" max="5896" width="14.7109375" style="1" customWidth="1"/>
    <col min="5897" max="5897" width="12.7109375" style="1" customWidth="1"/>
    <col min="5898" max="5898" width="15.7109375" style="1" customWidth="1"/>
    <col min="5899" max="5905" width="0" style="1" hidden="1" customWidth="1"/>
    <col min="5906" max="5906" width="38.7109375" style="1" customWidth="1"/>
    <col min="5907" max="5910" width="9.140625" style="1"/>
    <col min="5911" max="5911" width="5.5703125" style="1" customWidth="1"/>
    <col min="5912" max="6144" width="9.140625" style="1"/>
    <col min="6145" max="6146" width="0" style="1" hidden="1" customWidth="1"/>
    <col min="6147" max="6147" width="5.7109375" style="1" customWidth="1"/>
    <col min="6148" max="6148" width="4.7109375" style="1" customWidth="1"/>
    <col min="6149" max="6149" width="14.7109375" style="1" customWidth="1"/>
    <col min="6150" max="6150" width="72.7109375" style="1" customWidth="1"/>
    <col min="6151" max="6151" width="4.7109375" style="1" customWidth="1"/>
    <col min="6152" max="6152" width="14.7109375" style="1" customWidth="1"/>
    <col min="6153" max="6153" width="12.7109375" style="1" customWidth="1"/>
    <col min="6154" max="6154" width="15.7109375" style="1" customWidth="1"/>
    <col min="6155" max="6161" width="0" style="1" hidden="1" customWidth="1"/>
    <col min="6162" max="6162" width="38.7109375" style="1" customWidth="1"/>
    <col min="6163" max="6166" width="9.140625" style="1"/>
    <col min="6167" max="6167" width="5.5703125" style="1" customWidth="1"/>
    <col min="6168" max="6400" width="9.140625" style="1"/>
    <col min="6401" max="6402" width="0" style="1" hidden="1" customWidth="1"/>
    <col min="6403" max="6403" width="5.7109375" style="1" customWidth="1"/>
    <col min="6404" max="6404" width="4.7109375" style="1" customWidth="1"/>
    <col min="6405" max="6405" width="14.7109375" style="1" customWidth="1"/>
    <col min="6406" max="6406" width="72.7109375" style="1" customWidth="1"/>
    <col min="6407" max="6407" width="4.7109375" style="1" customWidth="1"/>
    <col min="6408" max="6408" width="14.7109375" style="1" customWidth="1"/>
    <col min="6409" max="6409" width="12.7109375" style="1" customWidth="1"/>
    <col min="6410" max="6410" width="15.7109375" style="1" customWidth="1"/>
    <col min="6411" max="6417" width="0" style="1" hidden="1" customWidth="1"/>
    <col min="6418" max="6418" width="38.7109375" style="1" customWidth="1"/>
    <col min="6419" max="6422" width="9.140625" style="1"/>
    <col min="6423" max="6423" width="5.5703125" style="1" customWidth="1"/>
    <col min="6424" max="6656" width="9.140625" style="1"/>
    <col min="6657" max="6658" width="0" style="1" hidden="1" customWidth="1"/>
    <col min="6659" max="6659" width="5.7109375" style="1" customWidth="1"/>
    <col min="6660" max="6660" width="4.7109375" style="1" customWidth="1"/>
    <col min="6661" max="6661" width="14.7109375" style="1" customWidth="1"/>
    <col min="6662" max="6662" width="72.7109375" style="1" customWidth="1"/>
    <col min="6663" max="6663" width="4.7109375" style="1" customWidth="1"/>
    <col min="6664" max="6664" width="14.7109375" style="1" customWidth="1"/>
    <col min="6665" max="6665" width="12.7109375" style="1" customWidth="1"/>
    <col min="6666" max="6666" width="15.7109375" style="1" customWidth="1"/>
    <col min="6667" max="6673" width="0" style="1" hidden="1" customWidth="1"/>
    <col min="6674" max="6674" width="38.7109375" style="1" customWidth="1"/>
    <col min="6675" max="6678" width="9.140625" style="1"/>
    <col min="6679" max="6679" width="5.5703125" style="1" customWidth="1"/>
    <col min="6680" max="6912" width="9.140625" style="1"/>
    <col min="6913" max="6914" width="0" style="1" hidden="1" customWidth="1"/>
    <col min="6915" max="6915" width="5.7109375" style="1" customWidth="1"/>
    <col min="6916" max="6916" width="4.7109375" style="1" customWidth="1"/>
    <col min="6917" max="6917" width="14.7109375" style="1" customWidth="1"/>
    <col min="6918" max="6918" width="72.7109375" style="1" customWidth="1"/>
    <col min="6919" max="6919" width="4.7109375" style="1" customWidth="1"/>
    <col min="6920" max="6920" width="14.7109375" style="1" customWidth="1"/>
    <col min="6921" max="6921" width="12.7109375" style="1" customWidth="1"/>
    <col min="6922" max="6922" width="15.7109375" style="1" customWidth="1"/>
    <col min="6923" max="6929" width="0" style="1" hidden="1" customWidth="1"/>
    <col min="6930" max="6930" width="38.7109375" style="1" customWidth="1"/>
    <col min="6931" max="6934" width="9.140625" style="1"/>
    <col min="6935" max="6935" width="5.5703125" style="1" customWidth="1"/>
    <col min="6936" max="7168" width="9.140625" style="1"/>
    <col min="7169" max="7170" width="0" style="1" hidden="1" customWidth="1"/>
    <col min="7171" max="7171" width="5.7109375" style="1" customWidth="1"/>
    <col min="7172" max="7172" width="4.7109375" style="1" customWidth="1"/>
    <col min="7173" max="7173" width="14.7109375" style="1" customWidth="1"/>
    <col min="7174" max="7174" width="72.7109375" style="1" customWidth="1"/>
    <col min="7175" max="7175" width="4.7109375" style="1" customWidth="1"/>
    <col min="7176" max="7176" width="14.7109375" style="1" customWidth="1"/>
    <col min="7177" max="7177" width="12.7109375" style="1" customWidth="1"/>
    <col min="7178" max="7178" width="15.7109375" style="1" customWidth="1"/>
    <col min="7179" max="7185" width="0" style="1" hidden="1" customWidth="1"/>
    <col min="7186" max="7186" width="38.7109375" style="1" customWidth="1"/>
    <col min="7187" max="7190" width="9.140625" style="1"/>
    <col min="7191" max="7191" width="5.5703125" style="1" customWidth="1"/>
    <col min="7192" max="7424" width="9.140625" style="1"/>
    <col min="7425" max="7426" width="0" style="1" hidden="1" customWidth="1"/>
    <col min="7427" max="7427" width="5.7109375" style="1" customWidth="1"/>
    <col min="7428" max="7428" width="4.7109375" style="1" customWidth="1"/>
    <col min="7429" max="7429" width="14.7109375" style="1" customWidth="1"/>
    <col min="7430" max="7430" width="72.7109375" style="1" customWidth="1"/>
    <col min="7431" max="7431" width="4.7109375" style="1" customWidth="1"/>
    <col min="7432" max="7432" width="14.7109375" style="1" customWidth="1"/>
    <col min="7433" max="7433" width="12.7109375" style="1" customWidth="1"/>
    <col min="7434" max="7434" width="15.7109375" style="1" customWidth="1"/>
    <col min="7435" max="7441" width="0" style="1" hidden="1" customWidth="1"/>
    <col min="7442" max="7442" width="38.7109375" style="1" customWidth="1"/>
    <col min="7443" max="7446" width="9.140625" style="1"/>
    <col min="7447" max="7447" width="5.5703125" style="1" customWidth="1"/>
    <col min="7448" max="7680" width="9.140625" style="1"/>
    <col min="7681" max="7682" width="0" style="1" hidden="1" customWidth="1"/>
    <col min="7683" max="7683" width="5.7109375" style="1" customWidth="1"/>
    <col min="7684" max="7684" width="4.7109375" style="1" customWidth="1"/>
    <col min="7685" max="7685" width="14.7109375" style="1" customWidth="1"/>
    <col min="7686" max="7686" width="72.7109375" style="1" customWidth="1"/>
    <col min="7687" max="7687" width="4.7109375" style="1" customWidth="1"/>
    <col min="7688" max="7688" width="14.7109375" style="1" customWidth="1"/>
    <col min="7689" max="7689" width="12.7109375" style="1" customWidth="1"/>
    <col min="7690" max="7690" width="15.7109375" style="1" customWidth="1"/>
    <col min="7691" max="7697" width="0" style="1" hidden="1" customWidth="1"/>
    <col min="7698" max="7698" width="38.7109375" style="1" customWidth="1"/>
    <col min="7699" max="7702" width="9.140625" style="1"/>
    <col min="7703" max="7703" width="5.5703125" style="1" customWidth="1"/>
    <col min="7704" max="7936" width="9.140625" style="1"/>
    <col min="7937" max="7938" width="0" style="1" hidden="1" customWidth="1"/>
    <col min="7939" max="7939" width="5.7109375" style="1" customWidth="1"/>
    <col min="7940" max="7940" width="4.7109375" style="1" customWidth="1"/>
    <col min="7941" max="7941" width="14.7109375" style="1" customWidth="1"/>
    <col min="7942" max="7942" width="72.7109375" style="1" customWidth="1"/>
    <col min="7943" max="7943" width="4.7109375" style="1" customWidth="1"/>
    <col min="7944" max="7944" width="14.7109375" style="1" customWidth="1"/>
    <col min="7945" max="7945" width="12.7109375" style="1" customWidth="1"/>
    <col min="7946" max="7946" width="15.7109375" style="1" customWidth="1"/>
    <col min="7947" max="7953" width="0" style="1" hidden="1" customWidth="1"/>
    <col min="7954" max="7954" width="38.7109375" style="1" customWidth="1"/>
    <col min="7955" max="7958" width="9.140625" style="1"/>
    <col min="7959" max="7959" width="5.5703125" style="1" customWidth="1"/>
    <col min="7960" max="8192" width="9.140625" style="1"/>
    <col min="8193" max="8194" width="0" style="1" hidden="1" customWidth="1"/>
    <col min="8195" max="8195" width="5.7109375" style="1" customWidth="1"/>
    <col min="8196" max="8196" width="4.7109375" style="1" customWidth="1"/>
    <col min="8197" max="8197" width="14.7109375" style="1" customWidth="1"/>
    <col min="8198" max="8198" width="72.7109375" style="1" customWidth="1"/>
    <col min="8199" max="8199" width="4.7109375" style="1" customWidth="1"/>
    <col min="8200" max="8200" width="14.7109375" style="1" customWidth="1"/>
    <col min="8201" max="8201" width="12.7109375" style="1" customWidth="1"/>
    <col min="8202" max="8202" width="15.7109375" style="1" customWidth="1"/>
    <col min="8203" max="8209" width="0" style="1" hidden="1" customWidth="1"/>
    <col min="8210" max="8210" width="38.7109375" style="1" customWidth="1"/>
    <col min="8211" max="8214" width="9.140625" style="1"/>
    <col min="8215" max="8215" width="5.5703125" style="1" customWidth="1"/>
    <col min="8216" max="8448" width="9.140625" style="1"/>
    <col min="8449" max="8450" width="0" style="1" hidden="1" customWidth="1"/>
    <col min="8451" max="8451" width="5.7109375" style="1" customWidth="1"/>
    <col min="8452" max="8452" width="4.7109375" style="1" customWidth="1"/>
    <col min="8453" max="8453" width="14.7109375" style="1" customWidth="1"/>
    <col min="8454" max="8454" width="72.7109375" style="1" customWidth="1"/>
    <col min="8455" max="8455" width="4.7109375" style="1" customWidth="1"/>
    <col min="8456" max="8456" width="14.7109375" style="1" customWidth="1"/>
    <col min="8457" max="8457" width="12.7109375" style="1" customWidth="1"/>
    <col min="8458" max="8458" width="15.7109375" style="1" customWidth="1"/>
    <col min="8459" max="8465" width="0" style="1" hidden="1" customWidth="1"/>
    <col min="8466" max="8466" width="38.7109375" style="1" customWidth="1"/>
    <col min="8467" max="8470" width="9.140625" style="1"/>
    <col min="8471" max="8471" width="5.5703125" style="1" customWidth="1"/>
    <col min="8472" max="8704" width="9.140625" style="1"/>
    <col min="8705" max="8706" width="0" style="1" hidden="1" customWidth="1"/>
    <col min="8707" max="8707" width="5.7109375" style="1" customWidth="1"/>
    <col min="8708" max="8708" width="4.7109375" style="1" customWidth="1"/>
    <col min="8709" max="8709" width="14.7109375" style="1" customWidth="1"/>
    <col min="8710" max="8710" width="72.7109375" style="1" customWidth="1"/>
    <col min="8711" max="8711" width="4.7109375" style="1" customWidth="1"/>
    <col min="8712" max="8712" width="14.7109375" style="1" customWidth="1"/>
    <col min="8713" max="8713" width="12.7109375" style="1" customWidth="1"/>
    <col min="8714" max="8714" width="15.7109375" style="1" customWidth="1"/>
    <col min="8715" max="8721" width="0" style="1" hidden="1" customWidth="1"/>
    <col min="8722" max="8722" width="38.7109375" style="1" customWidth="1"/>
    <col min="8723" max="8726" width="9.140625" style="1"/>
    <col min="8727" max="8727" width="5.5703125" style="1" customWidth="1"/>
    <col min="8728" max="8960" width="9.140625" style="1"/>
    <col min="8961" max="8962" width="0" style="1" hidden="1" customWidth="1"/>
    <col min="8963" max="8963" width="5.7109375" style="1" customWidth="1"/>
    <col min="8964" max="8964" width="4.7109375" style="1" customWidth="1"/>
    <col min="8965" max="8965" width="14.7109375" style="1" customWidth="1"/>
    <col min="8966" max="8966" width="72.7109375" style="1" customWidth="1"/>
    <col min="8967" max="8967" width="4.7109375" style="1" customWidth="1"/>
    <col min="8968" max="8968" width="14.7109375" style="1" customWidth="1"/>
    <col min="8969" max="8969" width="12.7109375" style="1" customWidth="1"/>
    <col min="8970" max="8970" width="15.7109375" style="1" customWidth="1"/>
    <col min="8971" max="8977" width="0" style="1" hidden="1" customWidth="1"/>
    <col min="8978" max="8978" width="38.7109375" style="1" customWidth="1"/>
    <col min="8979" max="8982" width="9.140625" style="1"/>
    <col min="8983" max="8983" width="5.5703125" style="1" customWidth="1"/>
    <col min="8984" max="9216" width="9.140625" style="1"/>
    <col min="9217" max="9218" width="0" style="1" hidden="1" customWidth="1"/>
    <col min="9219" max="9219" width="5.7109375" style="1" customWidth="1"/>
    <col min="9220" max="9220" width="4.7109375" style="1" customWidth="1"/>
    <col min="9221" max="9221" width="14.7109375" style="1" customWidth="1"/>
    <col min="9222" max="9222" width="72.7109375" style="1" customWidth="1"/>
    <col min="9223" max="9223" width="4.7109375" style="1" customWidth="1"/>
    <col min="9224" max="9224" width="14.7109375" style="1" customWidth="1"/>
    <col min="9225" max="9225" width="12.7109375" style="1" customWidth="1"/>
    <col min="9226" max="9226" width="15.7109375" style="1" customWidth="1"/>
    <col min="9227" max="9233" width="0" style="1" hidden="1" customWidth="1"/>
    <col min="9234" max="9234" width="38.7109375" style="1" customWidth="1"/>
    <col min="9235" max="9238" width="9.140625" style="1"/>
    <col min="9239" max="9239" width="5.5703125" style="1" customWidth="1"/>
    <col min="9240" max="9472" width="9.140625" style="1"/>
    <col min="9473" max="9474" width="0" style="1" hidden="1" customWidth="1"/>
    <col min="9475" max="9475" width="5.7109375" style="1" customWidth="1"/>
    <col min="9476" max="9476" width="4.7109375" style="1" customWidth="1"/>
    <col min="9477" max="9477" width="14.7109375" style="1" customWidth="1"/>
    <col min="9478" max="9478" width="72.7109375" style="1" customWidth="1"/>
    <col min="9479" max="9479" width="4.7109375" style="1" customWidth="1"/>
    <col min="9480" max="9480" width="14.7109375" style="1" customWidth="1"/>
    <col min="9481" max="9481" width="12.7109375" style="1" customWidth="1"/>
    <col min="9482" max="9482" width="15.7109375" style="1" customWidth="1"/>
    <col min="9483" max="9489" width="0" style="1" hidden="1" customWidth="1"/>
    <col min="9490" max="9490" width="38.7109375" style="1" customWidth="1"/>
    <col min="9491" max="9494" width="9.140625" style="1"/>
    <col min="9495" max="9495" width="5.5703125" style="1" customWidth="1"/>
    <col min="9496" max="9728" width="9.140625" style="1"/>
    <col min="9729" max="9730" width="0" style="1" hidden="1" customWidth="1"/>
    <col min="9731" max="9731" width="5.7109375" style="1" customWidth="1"/>
    <col min="9732" max="9732" width="4.7109375" style="1" customWidth="1"/>
    <col min="9733" max="9733" width="14.7109375" style="1" customWidth="1"/>
    <col min="9734" max="9734" width="72.7109375" style="1" customWidth="1"/>
    <col min="9735" max="9735" width="4.7109375" style="1" customWidth="1"/>
    <col min="9736" max="9736" width="14.7109375" style="1" customWidth="1"/>
    <col min="9737" max="9737" width="12.7109375" style="1" customWidth="1"/>
    <col min="9738" max="9738" width="15.7109375" style="1" customWidth="1"/>
    <col min="9739" max="9745" width="0" style="1" hidden="1" customWidth="1"/>
    <col min="9746" max="9746" width="38.7109375" style="1" customWidth="1"/>
    <col min="9747" max="9750" width="9.140625" style="1"/>
    <col min="9751" max="9751" width="5.5703125" style="1" customWidth="1"/>
    <col min="9752" max="9984" width="9.140625" style="1"/>
    <col min="9985" max="9986" width="0" style="1" hidden="1" customWidth="1"/>
    <col min="9987" max="9987" width="5.7109375" style="1" customWidth="1"/>
    <col min="9988" max="9988" width="4.7109375" style="1" customWidth="1"/>
    <col min="9989" max="9989" width="14.7109375" style="1" customWidth="1"/>
    <col min="9990" max="9990" width="72.7109375" style="1" customWidth="1"/>
    <col min="9991" max="9991" width="4.7109375" style="1" customWidth="1"/>
    <col min="9992" max="9992" width="14.7109375" style="1" customWidth="1"/>
    <col min="9993" max="9993" width="12.7109375" style="1" customWidth="1"/>
    <col min="9994" max="9994" width="15.7109375" style="1" customWidth="1"/>
    <col min="9995" max="10001" width="0" style="1" hidden="1" customWidth="1"/>
    <col min="10002" max="10002" width="38.7109375" style="1" customWidth="1"/>
    <col min="10003" max="10006" width="9.140625" style="1"/>
    <col min="10007" max="10007" width="5.5703125" style="1" customWidth="1"/>
    <col min="10008" max="10240" width="9.140625" style="1"/>
    <col min="10241" max="10242" width="0" style="1" hidden="1" customWidth="1"/>
    <col min="10243" max="10243" width="5.7109375" style="1" customWidth="1"/>
    <col min="10244" max="10244" width="4.7109375" style="1" customWidth="1"/>
    <col min="10245" max="10245" width="14.7109375" style="1" customWidth="1"/>
    <col min="10246" max="10246" width="72.7109375" style="1" customWidth="1"/>
    <col min="10247" max="10247" width="4.7109375" style="1" customWidth="1"/>
    <col min="10248" max="10248" width="14.7109375" style="1" customWidth="1"/>
    <col min="10249" max="10249" width="12.7109375" style="1" customWidth="1"/>
    <col min="10250" max="10250" width="15.7109375" style="1" customWidth="1"/>
    <col min="10251" max="10257" width="0" style="1" hidden="1" customWidth="1"/>
    <col min="10258" max="10258" width="38.7109375" style="1" customWidth="1"/>
    <col min="10259" max="10262" width="9.140625" style="1"/>
    <col min="10263" max="10263" width="5.5703125" style="1" customWidth="1"/>
    <col min="10264" max="10496" width="9.140625" style="1"/>
    <col min="10497" max="10498" width="0" style="1" hidden="1" customWidth="1"/>
    <col min="10499" max="10499" width="5.7109375" style="1" customWidth="1"/>
    <col min="10500" max="10500" width="4.7109375" style="1" customWidth="1"/>
    <col min="10501" max="10501" width="14.7109375" style="1" customWidth="1"/>
    <col min="10502" max="10502" width="72.7109375" style="1" customWidth="1"/>
    <col min="10503" max="10503" width="4.7109375" style="1" customWidth="1"/>
    <col min="10504" max="10504" width="14.7109375" style="1" customWidth="1"/>
    <col min="10505" max="10505" width="12.7109375" style="1" customWidth="1"/>
    <col min="10506" max="10506" width="15.7109375" style="1" customWidth="1"/>
    <col min="10507" max="10513" width="0" style="1" hidden="1" customWidth="1"/>
    <col min="10514" max="10514" width="38.7109375" style="1" customWidth="1"/>
    <col min="10515" max="10518" width="9.140625" style="1"/>
    <col min="10519" max="10519" width="5.5703125" style="1" customWidth="1"/>
    <col min="10520" max="10752" width="9.140625" style="1"/>
    <col min="10753" max="10754" width="0" style="1" hidden="1" customWidth="1"/>
    <col min="10755" max="10755" width="5.7109375" style="1" customWidth="1"/>
    <col min="10756" max="10756" width="4.7109375" style="1" customWidth="1"/>
    <col min="10757" max="10757" width="14.7109375" style="1" customWidth="1"/>
    <col min="10758" max="10758" width="72.7109375" style="1" customWidth="1"/>
    <col min="10759" max="10759" width="4.7109375" style="1" customWidth="1"/>
    <col min="10760" max="10760" width="14.7109375" style="1" customWidth="1"/>
    <col min="10761" max="10761" width="12.7109375" style="1" customWidth="1"/>
    <col min="10762" max="10762" width="15.7109375" style="1" customWidth="1"/>
    <col min="10763" max="10769" width="0" style="1" hidden="1" customWidth="1"/>
    <col min="10770" max="10770" width="38.7109375" style="1" customWidth="1"/>
    <col min="10771" max="10774" width="9.140625" style="1"/>
    <col min="10775" max="10775" width="5.5703125" style="1" customWidth="1"/>
    <col min="10776" max="11008" width="9.140625" style="1"/>
    <col min="11009" max="11010" width="0" style="1" hidden="1" customWidth="1"/>
    <col min="11011" max="11011" width="5.7109375" style="1" customWidth="1"/>
    <col min="11012" max="11012" width="4.7109375" style="1" customWidth="1"/>
    <col min="11013" max="11013" width="14.7109375" style="1" customWidth="1"/>
    <col min="11014" max="11014" width="72.7109375" style="1" customWidth="1"/>
    <col min="11015" max="11015" width="4.7109375" style="1" customWidth="1"/>
    <col min="11016" max="11016" width="14.7109375" style="1" customWidth="1"/>
    <col min="11017" max="11017" width="12.7109375" style="1" customWidth="1"/>
    <col min="11018" max="11018" width="15.7109375" style="1" customWidth="1"/>
    <col min="11019" max="11025" width="0" style="1" hidden="1" customWidth="1"/>
    <col min="11026" max="11026" width="38.7109375" style="1" customWidth="1"/>
    <col min="11027" max="11030" width="9.140625" style="1"/>
    <col min="11031" max="11031" width="5.5703125" style="1" customWidth="1"/>
    <col min="11032" max="11264" width="9.140625" style="1"/>
    <col min="11265" max="11266" width="0" style="1" hidden="1" customWidth="1"/>
    <col min="11267" max="11267" width="5.7109375" style="1" customWidth="1"/>
    <col min="11268" max="11268" width="4.7109375" style="1" customWidth="1"/>
    <col min="11269" max="11269" width="14.7109375" style="1" customWidth="1"/>
    <col min="11270" max="11270" width="72.7109375" style="1" customWidth="1"/>
    <col min="11271" max="11271" width="4.7109375" style="1" customWidth="1"/>
    <col min="11272" max="11272" width="14.7109375" style="1" customWidth="1"/>
    <col min="11273" max="11273" width="12.7109375" style="1" customWidth="1"/>
    <col min="11274" max="11274" width="15.7109375" style="1" customWidth="1"/>
    <col min="11275" max="11281" width="0" style="1" hidden="1" customWidth="1"/>
    <col min="11282" max="11282" width="38.7109375" style="1" customWidth="1"/>
    <col min="11283" max="11286" width="9.140625" style="1"/>
    <col min="11287" max="11287" width="5.5703125" style="1" customWidth="1"/>
    <col min="11288" max="11520" width="9.140625" style="1"/>
    <col min="11521" max="11522" width="0" style="1" hidden="1" customWidth="1"/>
    <col min="11523" max="11523" width="5.7109375" style="1" customWidth="1"/>
    <col min="11524" max="11524" width="4.7109375" style="1" customWidth="1"/>
    <col min="11525" max="11525" width="14.7109375" style="1" customWidth="1"/>
    <col min="11526" max="11526" width="72.7109375" style="1" customWidth="1"/>
    <col min="11527" max="11527" width="4.7109375" style="1" customWidth="1"/>
    <col min="11528" max="11528" width="14.7109375" style="1" customWidth="1"/>
    <col min="11529" max="11529" width="12.7109375" style="1" customWidth="1"/>
    <col min="11530" max="11530" width="15.7109375" style="1" customWidth="1"/>
    <col min="11531" max="11537" width="0" style="1" hidden="1" customWidth="1"/>
    <col min="11538" max="11538" width="38.7109375" style="1" customWidth="1"/>
    <col min="11539" max="11542" width="9.140625" style="1"/>
    <col min="11543" max="11543" width="5.5703125" style="1" customWidth="1"/>
    <col min="11544" max="11776" width="9.140625" style="1"/>
    <col min="11777" max="11778" width="0" style="1" hidden="1" customWidth="1"/>
    <col min="11779" max="11779" width="5.7109375" style="1" customWidth="1"/>
    <col min="11780" max="11780" width="4.7109375" style="1" customWidth="1"/>
    <col min="11781" max="11781" width="14.7109375" style="1" customWidth="1"/>
    <col min="11782" max="11782" width="72.7109375" style="1" customWidth="1"/>
    <col min="11783" max="11783" width="4.7109375" style="1" customWidth="1"/>
    <col min="11784" max="11784" width="14.7109375" style="1" customWidth="1"/>
    <col min="11785" max="11785" width="12.7109375" style="1" customWidth="1"/>
    <col min="11786" max="11786" width="15.7109375" style="1" customWidth="1"/>
    <col min="11787" max="11793" width="0" style="1" hidden="1" customWidth="1"/>
    <col min="11794" max="11794" width="38.7109375" style="1" customWidth="1"/>
    <col min="11795" max="11798" width="9.140625" style="1"/>
    <col min="11799" max="11799" width="5.5703125" style="1" customWidth="1"/>
    <col min="11800" max="12032" width="9.140625" style="1"/>
    <col min="12033" max="12034" width="0" style="1" hidden="1" customWidth="1"/>
    <col min="12035" max="12035" width="5.7109375" style="1" customWidth="1"/>
    <col min="12036" max="12036" width="4.7109375" style="1" customWidth="1"/>
    <col min="12037" max="12037" width="14.7109375" style="1" customWidth="1"/>
    <col min="12038" max="12038" width="72.7109375" style="1" customWidth="1"/>
    <col min="12039" max="12039" width="4.7109375" style="1" customWidth="1"/>
    <col min="12040" max="12040" width="14.7109375" style="1" customWidth="1"/>
    <col min="12041" max="12041" width="12.7109375" style="1" customWidth="1"/>
    <col min="12042" max="12042" width="15.7109375" style="1" customWidth="1"/>
    <col min="12043" max="12049" width="0" style="1" hidden="1" customWidth="1"/>
    <col min="12050" max="12050" width="38.7109375" style="1" customWidth="1"/>
    <col min="12051" max="12054" width="9.140625" style="1"/>
    <col min="12055" max="12055" width="5.5703125" style="1" customWidth="1"/>
    <col min="12056" max="12288" width="9.140625" style="1"/>
    <col min="12289" max="12290" width="0" style="1" hidden="1" customWidth="1"/>
    <col min="12291" max="12291" width="5.7109375" style="1" customWidth="1"/>
    <col min="12292" max="12292" width="4.7109375" style="1" customWidth="1"/>
    <col min="12293" max="12293" width="14.7109375" style="1" customWidth="1"/>
    <col min="12294" max="12294" width="72.7109375" style="1" customWidth="1"/>
    <col min="12295" max="12295" width="4.7109375" style="1" customWidth="1"/>
    <col min="12296" max="12296" width="14.7109375" style="1" customWidth="1"/>
    <col min="12297" max="12297" width="12.7109375" style="1" customWidth="1"/>
    <col min="12298" max="12298" width="15.7109375" style="1" customWidth="1"/>
    <col min="12299" max="12305" width="0" style="1" hidden="1" customWidth="1"/>
    <col min="12306" max="12306" width="38.7109375" style="1" customWidth="1"/>
    <col min="12307" max="12310" width="9.140625" style="1"/>
    <col min="12311" max="12311" width="5.5703125" style="1" customWidth="1"/>
    <col min="12312" max="12544" width="9.140625" style="1"/>
    <col min="12545" max="12546" width="0" style="1" hidden="1" customWidth="1"/>
    <col min="12547" max="12547" width="5.7109375" style="1" customWidth="1"/>
    <col min="12548" max="12548" width="4.7109375" style="1" customWidth="1"/>
    <col min="12549" max="12549" width="14.7109375" style="1" customWidth="1"/>
    <col min="12550" max="12550" width="72.7109375" style="1" customWidth="1"/>
    <col min="12551" max="12551" width="4.7109375" style="1" customWidth="1"/>
    <col min="12552" max="12552" width="14.7109375" style="1" customWidth="1"/>
    <col min="12553" max="12553" width="12.7109375" style="1" customWidth="1"/>
    <col min="12554" max="12554" width="15.7109375" style="1" customWidth="1"/>
    <col min="12555" max="12561" width="0" style="1" hidden="1" customWidth="1"/>
    <col min="12562" max="12562" width="38.7109375" style="1" customWidth="1"/>
    <col min="12563" max="12566" width="9.140625" style="1"/>
    <col min="12567" max="12567" width="5.5703125" style="1" customWidth="1"/>
    <col min="12568" max="12800" width="9.140625" style="1"/>
    <col min="12801" max="12802" width="0" style="1" hidden="1" customWidth="1"/>
    <col min="12803" max="12803" width="5.7109375" style="1" customWidth="1"/>
    <col min="12804" max="12804" width="4.7109375" style="1" customWidth="1"/>
    <col min="12805" max="12805" width="14.7109375" style="1" customWidth="1"/>
    <col min="12806" max="12806" width="72.7109375" style="1" customWidth="1"/>
    <col min="12807" max="12807" width="4.7109375" style="1" customWidth="1"/>
    <col min="12808" max="12808" width="14.7109375" style="1" customWidth="1"/>
    <col min="12809" max="12809" width="12.7109375" style="1" customWidth="1"/>
    <col min="12810" max="12810" width="15.7109375" style="1" customWidth="1"/>
    <col min="12811" max="12817" width="0" style="1" hidden="1" customWidth="1"/>
    <col min="12818" max="12818" width="38.7109375" style="1" customWidth="1"/>
    <col min="12819" max="12822" width="9.140625" style="1"/>
    <col min="12823" max="12823" width="5.5703125" style="1" customWidth="1"/>
    <col min="12824" max="13056" width="9.140625" style="1"/>
    <col min="13057" max="13058" width="0" style="1" hidden="1" customWidth="1"/>
    <col min="13059" max="13059" width="5.7109375" style="1" customWidth="1"/>
    <col min="13060" max="13060" width="4.7109375" style="1" customWidth="1"/>
    <col min="13061" max="13061" width="14.7109375" style="1" customWidth="1"/>
    <col min="13062" max="13062" width="72.7109375" style="1" customWidth="1"/>
    <col min="13063" max="13063" width="4.7109375" style="1" customWidth="1"/>
    <col min="13064" max="13064" width="14.7109375" style="1" customWidth="1"/>
    <col min="13065" max="13065" width="12.7109375" style="1" customWidth="1"/>
    <col min="13066" max="13066" width="15.7109375" style="1" customWidth="1"/>
    <col min="13067" max="13073" width="0" style="1" hidden="1" customWidth="1"/>
    <col min="13074" max="13074" width="38.7109375" style="1" customWidth="1"/>
    <col min="13075" max="13078" width="9.140625" style="1"/>
    <col min="13079" max="13079" width="5.5703125" style="1" customWidth="1"/>
    <col min="13080" max="13312" width="9.140625" style="1"/>
    <col min="13313" max="13314" width="0" style="1" hidden="1" customWidth="1"/>
    <col min="13315" max="13315" width="5.7109375" style="1" customWidth="1"/>
    <col min="13316" max="13316" width="4.7109375" style="1" customWidth="1"/>
    <col min="13317" max="13317" width="14.7109375" style="1" customWidth="1"/>
    <col min="13318" max="13318" width="72.7109375" style="1" customWidth="1"/>
    <col min="13319" max="13319" width="4.7109375" style="1" customWidth="1"/>
    <col min="13320" max="13320" width="14.7109375" style="1" customWidth="1"/>
    <col min="13321" max="13321" width="12.7109375" style="1" customWidth="1"/>
    <col min="13322" max="13322" width="15.7109375" style="1" customWidth="1"/>
    <col min="13323" max="13329" width="0" style="1" hidden="1" customWidth="1"/>
    <col min="13330" max="13330" width="38.7109375" style="1" customWidth="1"/>
    <col min="13331" max="13334" width="9.140625" style="1"/>
    <col min="13335" max="13335" width="5.5703125" style="1" customWidth="1"/>
    <col min="13336" max="13568" width="9.140625" style="1"/>
    <col min="13569" max="13570" width="0" style="1" hidden="1" customWidth="1"/>
    <col min="13571" max="13571" width="5.7109375" style="1" customWidth="1"/>
    <col min="13572" max="13572" width="4.7109375" style="1" customWidth="1"/>
    <col min="13573" max="13573" width="14.7109375" style="1" customWidth="1"/>
    <col min="13574" max="13574" width="72.7109375" style="1" customWidth="1"/>
    <col min="13575" max="13575" width="4.7109375" style="1" customWidth="1"/>
    <col min="13576" max="13576" width="14.7109375" style="1" customWidth="1"/>
    <col min="13577" max="13577" width="12.7109375" style="1" customWidth="1"/>
    <col min="13578" max="13578" width="15.7109375" style="1" customWidth="1"/>
    <col min="13579" max="13585" width="0" style="1" hidden="1" customWidth="1"/>
    <col min="13586" max="13586" width="38.7109375" style="1" customWidth="1"/>
    <col min="13587" max="13590" width="9.140625" style="1"/>
    <col min="13591" max="13591" width="5.5703125" style="1" customWidth="1"/>
    <col min="13592" max="13824" width="9.140625" style="1"/>
    <col min="13825" max="13826" width="0" style="1" hidden="1" customWidth="1"/>
    <col min="13827" max="13827" width="5.7109375" style="1" customWidth="1"/>
    <col min="13828" max="13828" width="4.7109375" style="1" customWidth="1"/>
    <col min="13829" max="13829" width="14.7109375" style="1" customWidth="1"/>
    <col min="13830" max="13830" width="72.7109375" style="1" customWidth="1"/>
    <col min="13831" max="13831" width="4.7109375" style="1" customWidth="1"/>
    <col min="13832" max="13832" width="14.7109375" style="1" customWidth="1"/>
    <col min="13833" max="13833" width="12.7109375" style="1" customWidth="1"/>
    <col min="13834" max="13834" width="15.7109375" style="1" customWidth="1"/>
    <col min="13835" max="13841" width="0" style="1" hidden="1" customWidth="1"/>
    <col min="13842" max="13842" width="38.7109375" style="1" customWidth="1"/>
    <col min="13843" max="13846" width="9.140625" style="1"/>
    <col min="13847" max="13847" width="5.5703125" style="1" customWidth="1"/>
    <col min="13848" max="14080" width="9.140625" style="1"/>
    <col min="14081" max="14082" width="0" style="1" hidden="1" customWidth="1"/>
    <col min="14083" max="14083" width="5.7109375" style="1" customWidth="1"/>
    <col min="14084" max="14084" width="4.7109375" style="1" customWidth="1"/>
    <col min="14085" max="14085" width="14.7109375" style="1" customWidth="1"/>
    <col min="14086" max="14086" width="72.7109375" style="1" customWidth="1"/>
    <col min="14087" max="14087" width="4.7109375" style="1" customWidth="1"/>
    <col min="14088" max="14088" width="14.7109375" style="1" customWidth="1"/>
    <col min="14089" max="14089" width="12.7109375" style="1" customWidth="1"/>
    <col min="14090" max="14090" width="15.7109375" style="1" customWidth="1"/>
    <col min="14091" max="14097" width="0" style="1" hidden="1" customWidth="1"/>
    <col min="14098" max="14098" width="38.7109375" style="1" customWidth="1"/>
    <col min="14099" max="14102" width="9.140625" style="1"/>
    <col min="14103" max="14103" width="5.5703125" style="1" customWidth="1"/>
    <col min="14104" max="14336" width="9.140625" style="1"/>
    <col min="14337" max="14338" width="0" style="1" hidden="1" customWidth="1"/>
    <col min="14339" max="14339" width="5.7109375" style="1" customWidth="1"/>
    <col min="14340" max="14340" width="4.7109375" style="1" customWidth="1"/>
    <col min="14341" max="14341" width="14.7109375" style="1" customWidth="1"/>
    <col min="14342" max="14342" width="72.7109375" style="1" customWidth="1"/>
    <col min="14343" max="14343" width="4.7109375" style="1" customWidth="1"/>
    <col min="14344" max="14344" width="14.7109375" style="1" customWidth="1"/>
    <col min="14345" max="14345" width="12.7109375" style="1" customWidth="1"/>
    <col min="14346" max="14346" width="15.7109375" style="1" customWidth="1"/>
    <col min="14347" max="14353" width="0" style="1" hidden="1" customWidth="1"/>
    <col min="14354" max="14354" width="38.7109375" style="1" customWidth="1"/>
    <col min="14355" max="14358" width="9.140625" style="1"/>
    <col min="14359" max="14359" width="5.5703125" style="1" customWidth="1"/>
    <col min="14360" max="14592" width="9.140625" style="1"/>
    <col min="14593" max="14594" width="0" style="1" hidden="1" customWidth="1"/>
    <col min="14595" max="14595" width="5.7109375" style="1" customWidth="1"/>
    <col min="14596" max="14596" width="4.7109375" style="1" customWidth="1"/>
    <col min="14597" max="14597" width="14.7109375" style="1" customWidth="1"/>
    <col min="14598" max="14598" width="72.7109375" style="1" customWidth="1"/>
    <col min="14599" max="14599" width="4.7109375" style="1" customWidth="1"/>
    <col min="14600" max="14600" width="14.7109375" style="1" customWidth="1"/>
    <col min="14601" max="14601" width="12.7109375" style="1" customWidth="1"/>
    <col min="14602" max="14602" width="15.7109375" style="1" customWidth="1"/>
    <col min="14603" max="14609" width="0" style="1" hidden="1" customWidth="1"/>
    <col min="14610" max="14610" width="38.7109375" style="1" customWidth="1"/>
    <col min="14611" max="14614" width="9.140625" style="1"/>
    <col min="14615" max="14615" width="5.5703125" style="1" customWidth="1"/>
    <col min="14616" max="14848" width="9.140625" style="1"/>
    <col min="14849" max="14850" width="0" style="1" hidden="1" customWidth="1"/>
    <col min="14851" max="14851" width="5.7109375" style="1" customWidth="1"/>
    <col min="14852" max="14852" width="4.7109375" style="1" customWidth="1"/>
    <col min="14853" max="14853" width="14.7109375" style="1" customWidth="1"/>
    <col min="14854" max="14854" width="72.7109375" style="1" customWidth="1"/>
    <col min="14855" max="14855" width="4.7109375" style="1" customWidth="1"/>
    <col min="14856" max="14856" width="14.7109375" style="1" customWidth="1"/>
    <col min="14857" max="14857" width="12.7109375" style="1" customWidth="1"/>
    <col min="14858" max="14858" width="15.7109375" style="1" customWidth="1"/>
    <col min="14859" max="14865" width="0" style="1" hidden="1" customWidth="1"/>
    <col min="14866" max="14866" width="38.7109375" style="1" customWidth="1"/>
    <col min="14867" max="14870" width="9.140625" style="1"/>
    <col min="14871" max="14871" width="5.5703125" style="1" customWidth="1"/>
    <col min="14872" max="15104" width="9.140625" style="1"/>
    <col min="15105" max="15106" width="0" style="1" hidden="1" customWidth="1"/>
    <col min="15107" max="15107" width="5.7109375" style="1" customWidth="1"/>
    <col min="15108" max="15108" width="4.7109375" style="1" customWidth="1"/>
    <col min="15109" max="15109" width="14.7109375" style="1" customWidth="1"/>
    <col min="15110" max="15110" width="72.7109375" style="1" customWidth="1"/>
    <col min="15111" max="15111" width="4.7109375" style="1" customWidth="1"/>
    <col min="15112" max="15112" width="14.7109375" style="1" customWidth="1"/>
    <col min="15113" max="15113" width="12.7109375" style="1" customWidth="1"/>
    <col min="15114" max="15114" width="15.7109375" style="1" customWidth="1"/>
    <col min="15115" max="15121" width="0" style="1" hidden="1" customWidth="1"/>
    <col min="15122" max="15122" width="38.7109375" style="1" customWidth="1"/>
    <col min="15123" max="15126" width="9.140625" style="1"/>
    <col min="15127" max="15127" width="5.5703125" style="1" customWidth="1"/>
    <col min="15128" max="15360" width="9.140625" style="1"/>
    <col min="15361" max="15362" width="0" style="1" hidden="1" customWidth="1"/>
    <col min="15363" max="15363" width="5.7109375" style="1" customWidth="1"/>
    <col min="15364" max="15364" width="4.7109375" style="1" customWidth="1"/>
    <col min="15365" max="15365" width="14.7109375" style="1" customWidth="1"/>
    <col min="15366" max="15366" width="72.7109375" style="1" customWidth="1"/>
    <col min="15367" max="15367" width="4.7109375" style="1" customWidth="1"/>
    <col min="15368" max="15368" width="14.7109375" style="1" customWidth="1"/>
    <col min="15369" max="15369" width="12.7109375" style="1" customWidth="1"/>
    <col min="15370" max="15370" width="15.7109375" style="1" customWidth="1"/>
    <col min="15371" max="15377" width="0" style="1" hidden="1" customWidth="1"/>
    <col min="15378" max="15378" width="38.7109375" style="1" customWidth="1"/>
    <col min="15379" max="15382" width="9.140625" style="1"/>
    <col min="15383" max="15383" width="5.5703125" style="1" customWidth="1"/>
    <col min="15384" max="15616" width="9.140625" style="1"/>
    <col min="15617" max="15618" width="0" style="1" hidden="1" customWidth="1"/>
    <col min="15619" max="15619" width="5.7109375" style="1" customWidth="1"/>
    <col min="15620" max="15620" width="4.7109375" style="1" customWidth="1"/>
    <col min="15621" max="15621" width="14.7109375" style="1" customWidth="1"/>
    <col min="15622" max="15622" width="72.7109375" style="1" customWidth="1"/>
    <col min="15623" max="15623" width="4.7109375" style="1" customWidth="1"/>
    <col min="15624" max="15624" width="14.7109375" style="1" customWidth="1"/>
    <col min="15625" max="15625" width="12.7109375" style="1" customWidth="1"/>
    <col min="15626" max="15626" width="15.7109375" style="1" customWidth="1"/>
    <col min="15627" max="15633" width="0" style="1" hidden="1" customWidth="1"/>
    <col min="15634" max="15634" width="38.7109375" style="1" customWidth="1"/>
    <col min="15635" max="15638" width="9.140625" style="1"/>
    <col min="15639" max="15639" width="5.5703125" style="1" customWidth="1"/>
    <col min="15640" max="15872" width="9.140625" style="1"/>
    <col min="15873" max="15874" width="0" style="1" hidden="1" customWidth="1"/>
    <col min="15875" max="15875" width="5.7109375" style="1" customWidth="1"/>
    <col min="15876" max="15876" width="4.7109375" style="1" customWidth="1"/>
    <col min="15877" max="15877" width="14.7109375" style="1" customWidth="1"/>
    <col min="15878" max="15878" width="72.7109375" style="1" customWidth="1"/>
    <col min="15879" max="15879" width="4.7109375" style="1" customWidth="1"/>
    <col min="15880" max="15880" width="14.7109375" style="1" customWidth="1"/>
    <col min="15881" max="15881" width="12.7109375" style="1" customWidth="1"/>
    <col min="15882" max="15882" width="15.7109375" style="1" customWidth="1"/>
    <col min="15883" max="15889" width="0" style="1" hidden="1" customWidth="1"/>
    <col min="15890" max="15890" width="38.7109375" style="1" customWidth="1"/>
    <col min="15891" max="15894" width="9.140625" style="1"/>
    <col min="15895" max="15895" width="5.5703125" style="1" customWidth="1"/>
    <col min="15896" max="16128" width="9.140625" style="1"/>
    <col min="16129" max="16130" width="0" style="1" hidden="1" customWidth="1"/>
    <col min="16131" max="16131" width="5.7109375" style="1" customWidth="1"/>
    <col min="16132" max="16132" width="4.7109375" style="1" customWidth="1"/>
    <col min="16133" max="16133" width="14.7109375" style="1" customWidth="1"/>
    <col min="16134" max="16134" width="72.7109375" style="1" customWidth="1"/>
    <col min="16135" max="16135" width="4.7109375" style="1" customWidth="1"/>
    <col min="16136" max="16136" width="14.7109375" style="1" customWidth="1"/>
    <col min="16137" max="16137" width="12.7109375" style="1" customWidth="1"/>
    <col min="16138" max="16138" width="15.7109375" style="1" customWidth="1"/>
    <col min="16139" max="16145" width="0" style="1" hidden="1" customWidth="1"/>
    <col min="16146" max="16146" width="38.7109375" style="1" customWidth="1"/>
    <col min="16147" max="16150" width="9.140625" style="1"/>
    <col min="16151" max="16151" width="5.5703125" style="1" customWidth="1"/>
    <col min="16152" max="16384" width="9.140625" style="1"/>
  </cols>
  <sheetData>
    <row r="1" spans="1:22" ht="15.75" x14ac:dyDescent="0.15">
      <c r="F1" s="2" t="s">
        <v>4178</v>
      </c>
    </row>
    <row r="2" spans="1:22" ht="15.75" x14ac:dyDescent="0.15">
      <c r="B2" s="3"/>
      <c r="C2" s="3"/>
      <c r="D2" s="4"/>
      <c r="E2" s="4"/>
      <c r="F2" s="2" t="s">
        <v>1</v>
      </c>
      <c r="G2" s="4"/>
      <c r="H2" s="5"/>
      <c r="I2" s="6"/>
      <c r="J2" s="7"/>
      <c r="K2" s="5"/>
      <c r="L2" s="5"/>
      <c r="M2" s="5"/>
      <c r="N2" s="5"/>
      <c r="O2" s="7"/>
      <c r="P2" s="7"/>
      <c r="Q2" s="7"/>
      <c r="S2" s="8"/>
      <c r="V2" s="9"/>
    </row>
    <row r="3" spans="1:22" ht="7.5" customHeight="1" x14ac:dyDescent="0.15">
      <c r="A3" s="10"/>
      <c r="B3" s="11"/>
      <c r="C3" s="3"/>
      <c r="D3" s="12"/>
      <c r="E3" s="4"/>
      <c r="F3" s="4"/>
      <c r="G3" s="4"/>
      <c r="H3" s="5"/>
      <c r="I3" s="6"/>
      <c r="J3" s="7"/>
      <c r="K3" s="13"/>
      <c r="L3" s="13"/>
      <c r="M3" s="13"/>
      <c r="N3" s="13"/>
      <c r="O3" s="14"/>
      <c r="P3" s="14"/>
      <c r="Q3" s="14"/>
      <c r="R3" s="15"/>
    </row>
    <row r="4" spans="1:22" ht="11.25" x14ac:dyDescent="0.2">
      <c r="A4" s="16"/>
      <c r="B4" s="17"/>
      <c r="C4" s="17" t="s">
        <v>2</v>
      </c>
      <c r="D4" s="18" t="s">
        <v>3</v>
      </c>
      <c r="E4" s="18" t="s">
        <v>4</v>
      </c>
      <c r="F4" s="18" t="s">
        <v>5</v>
      </c>
      <c r="G4" s="18" t="s">
        <v>6</v>
      </c>
      <c r="H4" s="19" t="s">
        <v>7</v>
      </c>
      <c r="I4" s="20" t="s">
        <v>8</v>
      </c>
      <c r="J4" s="21" t="s">
        <v>9</v>
      </c>
      <c r="K4" s="19" t="s">
        <v>10</v>
      </c>
      <c r="L4" s="19" t="s">
        <v>11</v>
      </c>
      <c r="M4" s="19" t="s">
        <v>12</v>
      </c>
      <c r="N4" s="19" t="s">
        <v>13</v>
      </c>
      <c r="O4" s="21" t="s">
        <v>14</v>
      </c>
      <c r="P4" s="21" t="s">
        <v>15</v>
      </c>
      <c r="Q4" s="21" t="s">
        <v>16</v>
      </c>
      <c r="R4" s="10"/>
      <c r="S4" s="15"/>
    </row>
    <row r="5" spans="1:22" ht="7.5" customHeight="1" x14ac:dyDescent="0.15">
      <c r="B5" s="3"/>
      <c r="C5" s="3"/>
      <c r="D5" s="4"/>
      <c r="E5" s="4"/>
      <c r="F5" s="4"/>
      <c r="G5" s="4"/>
      <c r="H5" s="5"/>
      <c r="I5" s="6"/>
      <c r="J5" s="7"/>
      <c r="K5" s="5"/>
      <c r="L5" s="5"/>
      <c r="M5" s="5"/>
      <c r="N5" s="5"/>
      <c r="O5" s="7"/>
      <c r="P5" s="7"/>
      <c r="Q5" s="7"/>
      <c r="R5" s="15"/>
    </row>
    <row r="6" spans="1:22" ht="12" x14ac:dyDescent="0.2">
      <c r="A6" s="22" t="s">
        <v>2482</v>
      </c>
      <c r="B6" s="23">
        <v>1</v>
      </c>
      <c r="C6" s="24"/>
      <c r="D6" s="25" t="s">
        <v>18</v>
      </c>
      <c r="E6" s="25"/>
      <c r="F6" s="26" t="s">
        <v>2483</v>
      </c>
      <c r="G6" s="25"/>
      <c r="H6" s="27"/>
      <c r="I6" s="28"/>
      <c r="J6" s="29">
        <f>SUBTOTAL(9,J7:J141)</f>
        <v>0</v>
      </c>
      <c r="K6" s="27"/>
      <c r="L6" s="30">
        <f>SUBTOTAL(9,L7:L141)</f>
        <v>7.7394167999999999</v>
      </c>
      <c r="M6" s="27"/>
      <c r="N6" s="30">
        <f>SUBTOTAL(9,N7:N141)</f>
        <v>9.3097399999999997</v>
      </c>
      <c r="O6" s="31"/>
      <c r="P6" s="29">
        <f>SUBTOTAL(9,P7:P141)</f>
        <v>0</v>
      </c>
      <c r="Q6" s="29">
        <f>SUBTOTAL(9,Q7:Q141)</f>
        <v>0</v>
      </c>
      <c r="R6" s="10"/>
      <c r="S6" s="15"/>
      <c r="T6" s="15"/>
    </row>
    <row r="7" spans="1:22" ht="12" outlineLevel="1" x14ac:dyDescent="0.2">
      <c r="A7" s="32" t="s">
        <v>2484</v>
      </c>
      <c r="B7" s="33">
        <v>2</v>
      </c>
      <c r="C7" s="34"/>
      <c r="D7" s="35" t="s">
        <v>20</v>
      </c>
      <c r="E7" s="35"/>
      <c r="F7" s="36" t="s">
        <v>2485</v>
      </c>
      <c r="G7" s="35"/>
      <c r="H7" s="37"/>
      <c r="I7" s="38"/>
      <c r="J7" s="39">
        <f>SUBTOTAL(9,J8:J140)</f>
        <v>0</v>
      </c>
      <c r="K7" s="37"/>
      <c r="L7" s="40">
        <f>SUBTOTAL(9,L8:L140)</f>
        <v>7.7394167999999999</v>
      </c>
      <c r="M7" s="37"/>
      <c r="N7" s="40">
        <f>SUBTOTAL(9,N8:N140)</f>
        <v>9.3097399999999997</v>
      </c>
      <c r="O7" s="41"/>
      <c r="P7" s="39">
        <f>SUBTOTAL(9,P8:P140)</f>
        <v>0</v>
      </c>
      <c r="Q7" s="39">
        <f>SUBTOTAL(9,Q8:Q140)</f>
        <v>0</v>
      </c>
      <c r="R7" s="10"/>
      <c r="S7" s="15"/>
      <c r="T7" s="15"/>
    </row>
    <row r="8" spans="1:22" ht="11.25" outlineLevel="2" x14ac:dyDescent="0.2">
      <c r="A8" s="42" t="s">
        <v>2514</v>
      </c>
      <c r="B8" s="43">
        <v>3</v>
      </c>
      <c r="C8" s="44"/>
      <c r="D8" s="45" t="s">
        <v>23</v>
      </c>
      <c r="E8" s="45"/>
      <c r="F8" s="46" t="s">
        <v>2515</v>
      </c>
      <c r="G8" s="45"/>
      <c r="H8" s="47"/>
      <c r="I8" s="48"/>
      <c r="J8" s="49">
        <f>SUBTOTAL(9,J9:J14)</f>
        <v>0</v>
      </c>
      <c r="K8" s="47"/>
      <c r="L8" s="50">
        <f>SUBTOTAL(9,L9:L14)</f>
        <v>6.5579767999999996</v>
      </c>
      <c r="M8" s="47"/>
      <c r="N8" s="50">
        <f>SUBTOTAL(9,N9:N14)</f>
        <v>0</v>
      </c>
      <c r="O8" s="51"/>
      <c r="P8" s="49">
        <f>SUBTOTAL(9,P9:P14)</f>
        <v>0</v>
      </c>
      <c r="Q8" s="49">
        <f>SUBTOTAL(9,Q9:Q14)</f>
        <v>0</v>
      </c>
      <c r="R8" s="10"/>
      <c r="S8" s="15"/>
      <c r="T8" s="15"/>
    </row>
    <row r="9" spans="1:22" ht="11.25" outlineLevel="3" x14ac:dyDescent="0.2">
      <c r="A9" s="52"/>
      <c r="B9" s="53"/>
      <c r="C9" s="54">
        <v>40</v>
      </c>
      <c r="D9" s="55" t="s">
        <v>25</v>
      </c>
      <c r="E9" s="56" t="s">
        <v>4179</v>
      </c>
      <c r="F9" s="57" t="s">
        <v>4180</v>
      </c>
      <c r="G9" s="55" t="s">
        <v>28</v>
      </c>
      <c r="H9" s="58">
        <v>2.52</v>
      </c>
      <c r="I9" s="59"/>
      <c r="J9" s="60">
        <f>H9*I9</f>
        <v>0</v>
      </c>
      <c r="K9" s="58">
        <v>2.2563399999999998</v>
      </c>
      <c r="L9" s="58">
        <f>H9*K9</f>
        <v>5.6859767999999997</v>
      </c>
      <c r="M9" s="58"/>
      <c r="N9" s="58">
        <f>H9*M9</f>
        <v>0</v>
      </c>
      <c r="O9" s="60">
        <v>21</v>
      </c>
      <c r="P9" s="60">
        <f>J9*(O9/100)</f>
        <v>0</v>
      </c>
      <c r="Q9" s="60">
        <f>J9+P9</f>
        <v>0</v>
      </c>
      <c r="R9" s="15"/>
      <c r="S9" s="15"/>
      <c r="T9" s="15"/>
    </row>
    <row r="10" spans="1:22" ht="11.25" outlineLevel="3" x14ac:dyDescent="0.2">
      <c r="A10" s="52"/>
      <c r="B10" s="53"/>
      <c r="C10" s="54">
        <v>41</v>
      </c>
      <c r="D10" s="55" t="s">
        <v>2536</v>
      </c>
      <c r="E10" s="56" t="s">
        <v>4181</v>
      </c>
      <c r="F10" s="57" t="s">
        <v>4182</v>
      </c>
      <c r="G10" s="55" t="s">
        <v>67</v>
      </c>
      <c r="H10" s="58">
        <v>30</v>
      </c>
      <c r="I10" s="59"/>
      <c r="J10" s="60">
        <f>H10*I10</f>
        <v>0</v>
      </c>
      <c r="K10" s="58"/>
      <c r="L10" s="58">
        <f>H10*K10</f>
        <v>0</v>
      </c>
      <c r="M10" s="58"/>
      <c r="N10" s="58">
        <f>H10*M10</f>
        <v>0</v>
      </c>
      <c r="O10" s="60">
        <v>21</v>
      </c>
      <c r="P10" s="60">
        <f>J10*(O10/100)</f>
        <v>0</v>
      </c>
      <c r="Q10" s="60">
        <f>J10+P10</f>
        <v>0</v>
      </c>
      <c r="R10" s="15"/>
      <c r="S10" s="15"/>
      <c r="T10" s="15"/>
    </row>
    <row r="11" spans="1:22" ht="11.25" outlineLevel="3" x14ac:dyDescent="0.2">
      <c r="A11" s="52"/>
      <c r="B11" s="53"/>
      <c r="C11" s="54">
        <v>67</v>
      </c>
      <c r="D11" s="55" t="s">
        <v>25</v>
      </c>
      <c r="E11" s="56" t="s">
        <v>2516</v>
      </c>
      <c r="F11" s="57" t="s">
        <v>2517</v>
      </c>
      <c r="G11" s="55" t="s">
        <v>67</v>
      </c>
      <c r="H11" s="58">
        <v>21.8</v>
      </c>
      <c r="I11" s="59"/>
      <c r="J11" s="60">
        <f>H11*I11</f>
        <v>0</v>
      </c>
      <c r="K11" s="58">
        <v>0.04</v>
      </c>
      <c r="L11" s="58">
        <f>H11*K11</f>
        <v>0.872</v>
      </c>
      <c r="M11" s="58"/>
      <c r="N11" s="58">
        <f>H11*M11</f>
        <v>0</v>
      </c>
      <c r="O11" s="60">
        <v>21</v>
      </c>
      <c r="P11" s="60">
        <f>J11*(O11/100)</f>
        <v>0</v>
      </c>
      <c r="Q11" s="60">
        <f>J11+P11</f>
        <v>0</v>
      </c>
      <c r="R11" s="15"/>
      <c r="S11" s="15"/>
      <c r="T11" s="15"/>
    </row>
    <row r="12" spans="1:22" ht="9.75" outlineLevel="4" x14ac:dyDescent="0.2">
      <c r="A12" s="61"/>
      <c r="B12" s="62"/>
      <c r="C12" s="62"/>
      <c r="D12" s="63"/>
      <c r="E12" s="64" t="s">
        <v>29</v>
      </c>
      <c r="F12" s="65" t="s">
        <v>4183</v>
      </c>
      <c r="G12" s="63"/>
      <c r="H12" s="66">
        <v>21.8</v>
      </c>
      <c r="I12" s="67"/>
      <c r="J12" s="68"/>
      <c r="K12" s="66"/>
      <c r="L12" s="66"/>
      <c r="M12" s="66"/>
      <c r="N12" s="66"/>
      <c r="O12" s="68"/>
      <c r="P12" s="68"/>
      <c r="Q12" s="68"/>
      <c r="R12" s="10"/>
      <c r="S12" s="15"/>
    </row>
    <row r="13" spans="1:22" ht="7.5" customHeight="1" outlineLevel="4" x14ac:dyDescent="0.15">
      <c r="A13" s="15"/>
      <c r="B13" s="69"/>
      <c r="C13" s="70"/>
      <c r="D13" s="71"/>
      <c r="E13" s="72"/>
      <c r="F13" s="73"/>
      <c r="G13" s="71"/>
      <c r="H13" s="74"/>
      <c r="I13" s="75"/>
      <c r="J13" s="76"/>
      <c r="K13" s="77"/>
      <c r="L13" s="77"/>
      <c r="M13" s="77"/>
      <c r="N13" s="77"/>
      <c r="O13" s="76"/>
      <c r="P13" s="76"/>
      <c r="Q13" s="76"/>
      <c r="R13" s="10"/>
      <c r="S13" s="15"/>
    </row>
    <row r="14" spans="1:22" outlineLevel="3" x14ac:dyDescent="0.15">
      <c r="B14" s="10"/>
      <c r="C14" s="10"/>
      <c r="D14" s="10"/>
      <c r="E14" s="10"/>
      <c r="F14" s="10"/>
      <c r="G14" s="10"/>
      <c r="H14" s="10"/>
      <c r="I14" s="15"/>
      <c r="J14" s="15"/>
      <c r="K14" s="10"/>
      <c r="L14" s="10"/>
      <c r="M14" s="10"/>
      <c r="N14" s="10"/>
      <c r="O14" s="10"/>
      <c r="P14" s="15"/>
      <c r="Q14" s="15"/>
    </row>
    <row r="15" spans="1:22" ht="11.25" outlineLevel="2" x14ac:dyDescent="0.2">
      <c r="A15" s="42" t="s">
        <v>2539</v>
      </c>
      <c r="B15" s="43">
        <v>3</v>
      </c>
      <c r="C15" s="44"/>
      <c r="D15" s="45" t="s">
        <v>23</v>
      </c>
      <c r="E15" s="45"/>
      <c r="F15" s="46" t="s">
        <v>2540</v>
      </c>
      <c r="G15" s="45"/>
      <c r="H15" s="47"/>
      <c r="I15" s="48"/>
      <c r="J15" s="49">
        <f>SUBTOTAL(9,J16:J28)</f>
        <v>0</v>
      </c>
      <c r="K15" s="47"/>
      <c r="L15" s="50">
        <f>SUBTOTAL(9,L16:L28)</f>
        <v>1.74E-3</v>
      </c>
      <c r="M15" s="47"/>
      <c r="N15" s="50">
        <f>SUBTOTAL(9,N16:N28)</f>
        <v>7.5060000000000002</v>
      </c>
      <c r="O15" s="51"/>
      <c r="P15" s="49">
        <f>SUBTOTAL(9,P16:P28)</f>
        <v>0</v>
      </c>
      <c r="Q15" s="49">
        <f>SUBTOTAL(9,Q16:Q28)</f>
        <v>0</v>
      </c>
      <c r="R15" s="10"/>
      <c r="S15" s="15"/>
      <c r="T15" s="15"/>
    </row>
    <row r="16" spans="1:22" ht="11.25" outlineLevel="3" x14ac:dyDescent="0.2">
      <c r="A16" s="52"/>
      <c r="B16" s="53"/>
      <c r="C16" s="54">
        <v>37</v>
      </c>
      <c r="D16" s="55" t="s">
        <v>25</v>
      </c>
      <c r="E16" s="56" t="s">
        <v>2541</v>
      </c>
      <c r="F16" s="57" t="s">
        <v>2542</v>
      </c>
      <c r="G16" s="55" t="s">
        <v>172</v>
      </c>
      <c r="H16" s="58">
        <v>109</v>
      </c>
      <c r="I16" s="59"/>
      <c r="J16" s="60">
        <f>H16*I16</f>
        <v>0</v>
      </c>
      <c r="K16" s="58"/>
      <c r="L16" s="58">
        <f>H16*K16</f>
        <v>0</v>
      </c>
      <c r="M16" s="58">
        <v>1.7999999999999999E-2</v>
      </c>
      <c r="N16" s="58">
        <f>H16*M16</f>
        <v>1.9619999999999997</v>
      </c>
      <c r="O16" s="60">
        <v>21</v>
      </c>
      <c r="P16" s="60">
        <f>J16*(O16/100)</f>
        <v>0</v>
      </c>
      <c r="Q16" s="60">
        <f>J16+P16</f>
        <v>0</v>
      </c>
      <c r="R16" s="15"/>
      <c r="S16" s="15"/>
      <c r="T16" s="15"/>
    </row>
    <row r="17" spans="1:20" ht="9.75" outlineLevel="4" x14ac:dyDescent="0.2">
      <c r="A17" s="61"/>
      <c r="B17" s="62"/>
      <c r="C17" s="62"/>
      <c r="D17" s="63"/>
      <c r="E17" s="64" t="s">
        <v>29</v>
      </c>
      <c r="F17" s="65" t="s">
        <v>4184</v>
      </c>
      <c r="G17" s="63"/>
      <c r="H17" s="66">
        <v>0</v>
      </c>
      <c r="I17" s="67"/>
      <c r="J17" s="68"/>
      <c r="K17" s="66"/>
      <c r="L17" s="66"/>
      <c r="M17" s="66"/>
      <c r="N17" s="66"/>
      <c r="O17" s="68"/>
      <c r="P17" s="68"/>
      <c r="Q17" s="68"/>
      <c r="R17" s="10"/>
      <c r="S17" s="15"/>
    </row>
    <row r="18" spans="1:20" ht="9.75" outlineLevel="4" x14ac:dyDescent="0.2">
      <c r="A18" s="61"/>
      <c r="B18" s="62"/>
      <c r="C18" s="62"/>
      <c r="D18" s="63"/>
      <c r="E18" s="64"/>
      <c r="F18" s="65" t="s">
        <v>4185</v>
      </c>
      <c r="G18" s="63"/>
      <c r="H18" s="66">
        <v>29</v>
      </c>
      <c r="I18" s="67"/>
      <c r="J18" s="68"/>
      <c r="K18" s="66"/>
      <c r="L18" s="66"/>
      <c r="M18" s="66"/>
      <c r="N18" s="66"/>
      <c r="O18" s="68"/>
      <c r="P18" s="68"/>
      <c r="Q18" s="68"/>
      <c r="R18" s="10"/>
      <c r="S18" s="15"/>
    </row>
    <row r="19" spans="1:20" ht="9.75" outlineLevel="4" x14ac:dyDescent="0.2">
      <c r="A19" s="61"/>
      <c r="B19" s="62"/>
      <c r="C19" s="62"/>
      <c r="D19" s="63"/>
      <c r="E19" s="64"/>
      <c r="F19" s="65" t="s">
        <v>4186</v>
      </c>
      <c r="G19" s="63"/>
      <c r="H19" s="66">
        <v>0</v>
      </c>
      <c r="I19" s="67"/>
      <c r="J19" s="68"/>
      <c r="K19" s="66"/>
      <c r="L19" s="66"/>
      <c r="M19" s="66"/>
      <c r="N19" s="66"/>
      <c r="O19" s="68"/>
      <c r="P19" s="68"/>
      <c r="Q19" s="68"/>
      <c r="R19" s="10"/>
      <c r="S19" s="15"/>
    </row>
    <row r="20" spans="1:20" ht="9.75" outlineLevel="4" x14ac:dyDescent="0.2">
      <c r="A20" s="61"/>
      <c r="B20" s="62"/>
      <c r="C20" s="62"/>
      <c r="D20" s="63"/>
      <c r="E20" s="64"/>
      <c r="F20" s="65" t="s">
        <v>4187</v>
      </c>
      <c r="G20" s="63"/>
      <c r="H20" s="66">
        <v>80</v>
      </c>
      <c r="I20" s="67"/>
      <c r="J20" s="68"/>
      <c r="K20" s="66"/>
      <c r="L20" s="66"/>
      <c r="M20" s="66"/>
      <c r="N20" s="66"/>
      <c r="O20" s="68"/>
      <c r="P20" s="68"/>
      <c r="Q20" s="68"/>
      <c r="R20" s="10"/>
      <c r="S20" s="15"/>
    </row>
    <row r="21" spans="1:20" ht="7.5" customHeight="1" outlineLevel="4" x14ac:dyDescent="0.15">
      <c r="A21" s="15"/>
      <c r="B21" s="69"/>
      <c r="C21" s="70"/>
      <c r="D21" s="71"/>
      <c r="E21" s="72"/>
      <c r="F21" s="73"/>
      <c r="G21" s="71"/>
      <c r="H21" s="74"/>
      <c r="I21" s="75"/>
      <c r="J21" s="76"/>
      <c r="K21" s="77"/>
      <c r="L21" s="77"/>
      <c r="M21" s="77"/>
      <c r="N21" s="77"/>
      <c r="O21" s="76"/>
      <c r="P21" s="76"/>
      <c r="Q21" s="76"/>
      <c r="R21" s="10"/>
      <c r="S21" s="15"/>
    </row>
    <row r="22" spans="1:20" ht="11.25" outlineLevel="3" x14ac:dyDescent="0.2">
      <c r="A22" s="52"/>
      <c r="B22" s="53"/>
      <c r="C22" s="54">
        <v>38</v>
      </c>
      <c r="D22" s="55" t="s">
        <v>25</v>
      </c>
      <c r="E22" s="56" t="s">
        <v>4188</v>
      </c>
      <c r="F22" s="57" t="s">
        <v>4189</v>
      </c>
      <c r="G22" s="55" t="s">
        <v>172</v>
      </c>
      <c r="H22" s="58">
        <v>58</v>
      </c>
      <c r="I22" s="59"/>
      <c r="J22" s="60">
        <f>H22*I22</f>
        <v>0</v>
      </c>
      <c r="K22" s="58">
        <v>3.0000000000000001E-5</v>
      </c>
      <c r="L22" s="58">
        <f>H22*K22</f>
        <v>1.74E-3</v>
      </c>
      <c r="M22" s="58"/>
      <c r="N22" s="58">
        <f>H22*M22</f>
        <v>0</v>
      </c>
      <c r="O22" s="60">
        <v>21</v>
      </c>
      <c r="P22" s="60">
        <f>J22*(O22/100)</f>
        <v>0</v>
      </c>
      <c r="Q22" s="60">
        <f>J22+P22</f>
        <v>0</v>
      </c>
      <c r="R22" s="15"/>
      <c r="S22" s="15"/>
      <c r="T22" s="15"/>
    </row>
    <row r="23" spans="1:20" ht="9.75" outlineLevel="4" x14ac:dyDescent="0.2">
      <c r="A23" s="61"/>
      <c r="B23" s="62"/>
      <c r="C23" s="62"/>
      <c r="D23" s="63"/>
      <c r="E23" s="64" t="s">
        <v>29</v>
      </c>
      <c r="F23" s="65" t="s">
        <v>4190</v>
      </c>
      <c r="G23" s="63"/>
      <c r="H23" s="66">
        <v>58</v>
      </c>
      <c r="I23" s="67"/>
      <c r="J23" s="68"/>
      <c r="K23" s="66"/>
      <c r="L23" s="66"/>
      <c r="M23" s="66"/>
      <c r="N23" s="66"/>
      <c r="O23" s="68"/>
      <c r="P23" s="68"/>
      <c r="Q23" s="68"/>
      <c r="R23" s="10"/>
      <c r="S23" s="15"/>
    </row>
    <row r="24" spans="1:20" ht="7.5" customHeight="1" outlineLevel="4" x14ac:dyDescent="0.15">
      <c r="A24" s="15"/>
      <c r="B24" s="69"/>
      <c r="C24" s="70"/>
      <c r="D24" s="71"/>
      <c r="E24" s="72"/>
      <c r="F24" s="73"/>
      <c r="G24" s="71"/>
      <c r="H24" s="74"/>
      <c r="I24" s="75"/>
      <c r="J24" s="76"/>
      <c r="K24" s="77"/>
      <c r="L24" s="77"/>
      <c r="M24" s="77"/>
      <c r="N24" s="77"/>
      <c r="O24" s="76"/>
      <c r="P24" s="76"/>
      <c r="Q24" s="76"/>
      <c r="R24" s="10"/>
      <c r="S24" s="15"/>
    </row>
    <row r="25" spans="1:20" ht="11.25" outlineLevel="3" x14ac:dyDescent="0.2">
      <c r="A25" s="52"/>
      <c r="B25" s="53"/>
      <c r="C25" s="54">
        <v>39</v>
      </c>
      <c r="D25" s="55" t="s">
        <v>25</v>
      </c>
      <c r="E25" s="56" t="s">
        <v>4191</v>
      </c>
      <c r="F25" s="57" t="s">
        <v>4192</v>
      </c>
      <c r="G25" s="55" t="s">
        <v>28</v>
      </c>
      <c r="H25" s="58">
        <v>2.52</v>
      </c>
      <c r="I25" s="59"/>
      <c r="J25" s="60">
        <f>H25*I25</f>
        <v>0</v>
      </c>
      <c r="K25" s="58"/>
      <c r="L25" s="58">
        <f>H25*K25</f>
        <v>0</v>
      </c>
      <c r="M25" s="58">
        <v>2.2000000000000002</v>
      </c>
      <c r="N25" s="58">
        <f>H25*M25</f>
        <v>5.5440000000000005</v>
      </c>
      <c r="O25" s="60">
        <v>21</v>
      </c>
      <c r="P25" s="60">
        <f>J25*(O25/100)</f>
        <v>0</v>
      </c>
      <c r="Q25" s="60">
        <f>J25+P25</f>
        <v>0</v>
      </c>
      <c r="R25" s="15"/>
      <c r="S25" s="15"/>
      <c r="T25" s="15"/>
    </row>
    <row r="26" spans="1:20" ht="9.75" outlineLevel="4" x14ac:dyDescent="0.2">
      <c r="A26" s="61"/>
      <c r="B26" s="62"/>
      <c r="C26" s="62"/>
      <c r="D26" s="63"/>
      <c r="E26" s="64" t="s">
        <v>29</v>
      </c>
      <c r="F26" s="65" t="s">
        <v>4193</v>
      </c>
      <c r="G26" s="63"/>
      <c r="H26" s="66">
        <v>2.52</v>
      </c>
      <c r="I26" s="67"/>
      <c r="J26" s="68"/>
      <c r="K26" s="66"/>
      <c r="L26" s="66"/>
      <c r="M26" s="66"/>
      <c r="N26" s="66"/>
      <c r="O26" s="68"/>
      <c r="P26" s="68"/>
      <c r="Q26" s="68"/>
      <c r="R26" s="10"/>
      <c r="S26" s="15"/>
    </row>
    <row r="27" spans="1:20" ht="7.5" customHeight="1" outlineLevel="4" x14ac:dyDescent="0.15">
      <c r="A27" s="15"/>
      <c r="B27" s="69"/>
      <c r="C27" s="70"/>
      <c r="D27" s="71"/>
      <c r="E27" s="72"/>
      <c r="F27" s="73"/>
      <c r="G27" s="71"/>
      <c r="H27" s="74"/>
      <c r="I27" s="75"/>
      <c r="J27" s="76"/>
      <c r="K27" s="77"/>
      <c r="L27" s="77"/>
      <c r="M27" s="77"/>
      <c r="N27" s="77"/>
      <c r="O27" s="76"/>
      <c r="P27" s="76"/>
      <c r="Q27" s="76"/>
      <c r="R27" s="10"/>
      <c r="S27" s="15"/>
    </row>
    <row r="28" spans="1:20" outlineLevel="3" x14ac:dyDescent="0.15">
      <c r="B28" s="10"/>
      <c r="C28" s="10"/>
      <c r="D28" s="10"/>
      <c r="E28" s="10"/>
      <c r="F28" s="10"/>
      <c r="G28" s="10"/>
      <c r="H28" s="10"/>
      <c r="I28" s="15"/>
      <c r="J28" s="15"/>
      <c r="K28" s="10"/>
      <c r="L28" s="10"/>
      <c r="M28" s="10"/>
      <c r="N28" s="10"/>
      <c r="O28" s="10"/>
      <c r="P28" s="15"/>
      <c r="Q28" s="15"/>
    </row>
    <row r="29" spans="1:20" ht="11.25" outlineLevel="2" x14ac:dyDescent="0.2">
      <c r="A29" s="42" t="s">
        <v>2545</v>
      </c>
      <c r="B29" s="43">
        <v>3</v>
      </c>
      <c r="C29" s="44"/>
      <c r="D29" s="45" t="s">
        <v>23</v>
      </c>
      <c r="E29" s="45"/>
      <c r="F29" s="46" t="s">
        <v>2546</v>
      </c>
      <c r="G29" s="45"/>
      <c r="H29" s="47"/>
      <c r="I29" s="48"/>
      <c r="J29" s="49">
        <f>SUBTOTAL(9,J30:J38)</f>
        <v>0</v>
      </c>
      <c r="K29" s="47"/>
      <c r="L29" s="50">
        <f>SUBTOTAL(9,L30:L38)</f>
        <v>0</v>
      </c>
      <c r="M29" s="47"/>
      <c r="N29" s="50">
        <f>SUBTOTAL(9,N30:N38)</f>
        <v>0</v>
      </c>
      <c r="O29" s="51"/>
      <c r="P29" s="49">
        <f>SUBTOTAL(9,P30:P38)</f>
        <v>0</v>
      </c>
      <c r="Q29" s="49">
        <f>SUBTOTAL(9,Q30:Q38)</f>
        <v>0</v>
      </c>
      <c r="R29" s="10"/>
      <c r="S29" s="15"/>
      <c r="T29" s="15"/>
    </row>
    <row r="30" spans="1:20" ht="11.25" outlineLevel="3" x14ac:dyDescent="0.2">
      <c r="A30" s="52"/>
      <c r="B30" s="53"/>
      <c r="C30" s="54">
        <v>27</v>
      </c>
      <c r="D30" s="55" t="s">
        <v>25</v>
      </c>
      <c r="E30" s="56" t="s">
        <v>2547</v>
      </c>
      <c r="F30" s="57" t="s">
        <v>2548</v>
      </c>
      <c r="G30" s="55" t="s">
        <v>60</v>
      </c>
      <c r="H30" s="58">
        <v>9.3097399999999997</v>
      </c>
      <c r="I30" s="59"/>
      <c r="J30" s="60">
        <f>H30*I30</f>
        <v>0</v>
      </c>
      <c r="K30" s="58"/>
      <c r="L30" s="58">
        <f>H30*K30</f>
        <v>0</v>
      </c>
      <c r="M30" s="58"/>
      <c r="N30" s="58">
        <f>H30*M30</f>
        <v>0</v>
      </c>
      <c r="O30" s="60">
        <v>21</v>
      </c>
      <c r="P30" s="60">
        <f>J30*(O30/100)</f>
        <v>0</v>
      </c>
      <c r="Q30" s="60">
        <f>J30+P30</f>
        <v>0</v>
      </c>
      <c r="R30" s="15"/>
      <c r="S30" s="15"/>
      <c r="T30" s="15"/>
    </row>
    <row r="31" spans="1:20" ht="11.25" outlineLevel="3" x14ac:dyDescent="0.2">
      <c r="A31" s="52"/>
      <c r="B31" s="53"/>
      <c r="C31" s="54">
        <v>28</v>
      </c>
      <c r="D31" s="55" t="s">
        <v>25</v>
      </c>
      <c r="E31" s="56" t="s">
        <v>2549</v>
      </c>
      <c r="F31" s="57" t="s">
        <v>2550</v>
      </c>
      <c r="G31" s="55" t="s">
        <v>60</v>
      </c>
      <c r="H31" s="58">
        <v>9.3097399999999997</v>
      </c>
      <c r="I31" s="59"/>
      <c r="J31" s="60">
        <f>H31*I31</f>
        <v>0</v>
      </c>
      <c r="K31" s="58"/>
      <c r="L31" s="58">
        <f>H31*K31</f>
        <v>0</v>
      </c>
      <c r="M31" s="58"/>
      <c r="N31" s="58">
        <f>H31*M31</f>
        <v>0</v>
      </c>
      <c r="O31" s="60">
        <v>21</v>
      </c>
      <c r="P31" s="60">
        <f>J31*(O31/100)</f>
        <v>0</v>
      </c>
      <c r="Q31" s="60">
        <f>J31+P31</f>
        <v>0</v>
      </c>
      <c r="R31" s="15"/>
      <c r="S31" s="15"/>
      <c r="T31" s="15"/>
    </row>
    <row r="32" spans="1:20" ht="11.25" outlineLevel="3" x14ac:dyDescent="0.2">
      <c r="A32" s="52"/>
      <c r="B32" s="53"/>
      <c r="C32" s="54">
        <v>29</v>
      </c>
      <c r="D32" s="55" t="s">
        <v>25</v>
      </c>
      <c r="E32" s="56" t="s">
        <v>2551</v>
      </c>
      <c r="F32" s="57" t="s">
        <v>2552</v>
      </c>
      <c r="G32" s="55" t="s">
        <v>60</v>
      </c>
      <c r="H32" s="58">
        <v>9.3097399999999997</v>
      </c>
      <c r="I32" s="59"/>
      <c r="J32" s="60">
        <f>H32*I32</f>
        <v>0</v>
      </c>
      <c r="K32" s="58"/>
      <c r="L32" s="58">
        <f>H32*K32</f>
        <v>0</v>
      </c>
      <c r="M32" s="58"/>
      <c r="N32" s="58">
        <f>H32*M32</f>
        <v>0</v>
      </c>
      <c r="O32" s="60">
        <v>21</v>
      </c>
      <c r="P32" s="60">
        <f>J32*(O32/100)</f>
        <v>0</v>
      </c>
      <c r="Q32" s="60">
        <f>J32+P32</f>
        <v>0</v>
      </c>
      <c r="R32" s="15"/>
      <c r="S32" s="15"/>
      <c r="T32" s="15"/>
    </row>
    <row r="33" spans="1:20" ht="11.25" outlineLevel="3" x14ac:dyDescent="0.2">
      <c r="A33" s="52"/>
      <c r="B33" s="53"/>
      <c r="C33" s="54">
        <v>30</v>
      </c>
      <c r="D33" s="55" t="s">
        <v>25</v>
      </c>
      <c r="E33" s="56" t="s">
        <v>2553</v>
      </c>
      <c r="F33" s="57" t="s">
        <v>2554</v>
      </c>
      <c r="G33" s="55" t="s">
        <v>60</v>
      </c>
      <c r="H33" s="58">
        <v>269.99</v>
      </c>
      <c r="I33" s="59"/>
      <c r="J33" s="60">
        <f>H33*I33</f>
        <v>0</v>
      </c>
      <c r="K33" s="58"/>
      <c r="L33" s="58">
        <f>H33*K33</f>
        <v>0</v>
      </c>
      <c r="M33" s="58"/>
      <c r="N33" s="58">
        <f>H33*M33</f>
        <v>0</v>
      </c>
      <c r="O33" s="60">
        <v>21</v>
      </c>
      <c r="P33" s="60">
        <f>J33*(O33/100)</f>
        <v>0</v>
      </c>
      <c r="Q33" s="60">
        <f>J33+P33</f>
        <v>0</v>
      </c>
      <c r="R33" s="15"/>
      <c r="S33" s="15"/>
      <c r="T33" s="15"/>
    </row>
    <row r="34" spans="1:20" ht="9.75" outlineLevel="4" x14ac:dyDescent="0.2">
      <c r="A34" s="61"/>
      <c r="B34" s="62"/>
      <c r="C34" s="62"/>
      <c r="D34" s="63"/>
      <c r="E34" s="64" t="s">
        <v>29</v>
      </c>
      <c r="F34" s="65" t="s">
        <v>4194</v>
      </c>
      <c r="G34" s="63"/>
      <c r="H34" s="66">
        <v>269.99</v>
      </c>
      <c r="I34" s="67"/>
      <c r="J34" s="68"/>
      <c r="K34" s="66"/>
      <c r="L34" s="66"/>
      <c r="M34" s="66"/>
      <c r="N34" s="66"/>
      <c r="O34" s="68"/>
      <c r="P34" s="68"/>
      <c r="Q34" s="68"/>
      <c r="R34" s="10"/>
      <c r="S34" s="15"/>
    </row>
    <row r="35" spans="1:20" ht="7.5" customHeight="1" outlineLevel="4" x14ac:dyDescent="0.15">
      <c r="A35" s="15"/>
      <c r="B35" s="69"/>
      <c r="C35" s="70"/>
      <c r="D35" s="71"/>
      <c r="E35" s="72"/>
      <c r="F35" s="73"/>
      <c r="G35" s="71"/>
      <c r="H35" s="74"/>
      <c r="I35" s="75"/>
      <c r="J35" s="76"/>
      <c r="K35" s="77"/>
      <c r="L35" s="77"/>
      <c r="M35" s="77"/>
      <c r="N35" s="77"/>
      <c r="O35" s="76"/>
      <c r="P35" s="76"/>
      <c r="Q35" s="76"/>
      <c r="R35" s="10"/>
      <c r="S35" s="15"/>
    </row>
    <row r="36" spans="1:20" ht="22.5" outlineLevel="3" x14ac:dyDescent="0.2">
      <c r="A36" s="52"/>
      <c r="B36" s="53"/>
      <c r="C36" s="54">
        <v>31</v>
      </c>
      <c r="D36" s="55" t="s">
        <v>25</v>
      </c>
      <c r="E36" s="56" t="s">
        <v>2556</v>
      </c>
      <c r="F36" s="57" t="s">
        <v>2557</v>
      </c>
      <c r="G36" s="55" t="s">
        <v>60</v>
      </c>
      <c r="H36" s="58">
        <v>9.3097399999999997</v>
      </c>
      <c r="I36" s="59"/>
      <c r="J36" s="60">
        <f>H36*I36</f>
        <v>0</v>
      </c>
      <c r="K36" s="58"/>
      <c r="L36" s="58">
        <f>H36*K36</f>
        <v>0</v>
      </c>
      <c r="M36" s="58"/>
      <c r="N36" s="58">
        <f>H36*M36</f>
        <v>0</v>
      </c>
      <c r="O36" s="60">
        <v>21</v>
      </c>
      <c r="P36" s="60">
        <f>J36*(O36/100)</f>
        <v>0</v>
      </c>
      <c r="Q36" s="60">
        <f>J36+P36</f>
        <v>0</v>
      </c>
      <c r="R36" s="15"/>
      <c r="S36" s="15"/>
      <c r="T36" s="15"/>
    </row>
    <row r="37" spans="1:20" ht="11.25" outlineLevel="3" x14ac:dyDescent="0.2">
      <c r="A37" s="52"/>
      <c r="B37" s="53"/>
      <c r="C37" s="54">
        <v>32</v>
      </c>
      <c r="D37" s="55" t="s">
        <v>25</v>
      </c>
      <c r="E37" s="56" t="s">
        <v>2558</v>
      </c>
      <c r="F37" s="57" t="s">
        <v>2559</v>
      </c>
      <c r="G37" s="55" t="s">
        <v>60</v>
      </c>
      <c r="H37" s="58">
        <v>9.31</v>
      </c>
      <c r="I37" s="59"/>
      <c r="J37" s="60">
        <f>H37*I37</f>
        <v>0</v>
      </c>
      <c r="K37" s="58"/>
      <c r="L37" s="58">
        <f>H37*K37</f>
        <v>0</v>
      </c>
      <c r="M37" s="58"/>
      <c r="N37" s="58">
        <f>H37*M37</f>
        <v>0</v>
      </c>
      <c r="O37" s="60">
        <v>21</v>
      </c>
      <c r="P37" s="60">
        <f>J37*(O37/100)</f>
        <v>0</v>
      </c>
      <c r="Q37" s="60">
        <f>J37+P37</f>
        <v>0</v>
      </c>
      <c r="R37" s="15"/>
      <c r="S37" s="15"/>
      <c r="T37" s="15"/>
    </row>
    <row r="38" spans="1:20" outlineLevel="3" x14ac:dyDescent="0.15">
      <c r="B38" s="10"/>
      <c r="C38" s="10"/>
      <c r="D38" s="10"/>
      <c r="E38" s="10"/>
      <c r="F38" s="10"/>
      <c r="G38" s="10"/>
      <c r="H38" s="10"/>
      <c r="I38" s="15"/>
      <c r="J38" s="15"/>
      <c r="K38" s="10"/>
      <c r="L38" s="10"/>
      <c r="M38" s="10"/>
      <c r="N38" s="10"/>
      <c r="O38" s="10"/>
      <c r="P38" s="15"/>
      <c r="Q38" s="15"/>
    </row>
    <row r="39" spans="1:20" ht="11.25" outlineLevel="2" x14ac:dyDescent="0.2">
      <c r="A39" s="42" t="s">
        <v>2560</v>
      </c>
      <c r="B39" s="43">
        <v>3</v>
      </c>
      <c r="C39" s="44"/>
      <c r="D39" s="45" t="s">
        <v>23</v>
      </c>
      <c r="E39" s="45"/>
      <c r="F39" s="46" t="s">
        <v>1229</v>
      </c>
      <c r="G39" s="45"/>
      <c r="H39" s="47"/>
      <c r="I39" s="48"/>
      <c r="J39" s="49">
        <f>SUBTOTAL(9,J40:J64)</f>
        <v>0</v>
      </c>
      <c r="K39" s="47"/>
      <c r="L39" s="50">
        <f>SUBTOTAL(9,L40:L64)</f>
        <v>0.23382000000000003</v>
      </c>
      <c r="M39" s="47"/>
      <c r="N39" s="50">
        <f>SUBTOTAL(9,N40:N64)</f>
        <v>7.4400000000000004E-3</v>
      </c>
      <c r="O39" s="51"/>
      <c r="P39" s="49">
        <f>SUBTOTAL(9,P40:P64)</f>
        <v>0</v>
      </c>
      <c r="Q39" s="49">
        <f>SUBTOTAL(9,Q40:Q64)</f>
        <v>0</v>
      </c>
      <c r="R39" s="10"/>
      <c r="S39" s="15"/>
      <c r="T39" s="15"/>
    </row>
    <row r="40" spans="1:20" ht="11.25" outlineLevel="3" x14ac:dyDescent="0.2">
      <c r="A40" s="52"/>
      <c r="B40" s="53"/>
      <c r="C40" s="54">
        <v>16</v>
      </c>
      <c r="D40" s="55" t="s">
        <v>25</v>
      </c>
      <c r="E40" s="56" t="s">
        <v>4195</v>
      </c>
      <c r="F40" s="57" t="s">
        <v>4196</v>
      </c>
      <c r="G40" s="55" t="s">
        <v>72</v>
      </c>
      <c r="H40" s="58">
        <v>1</v>
      </c>
      <c r="I40" s="59"/>
      <c r="J40" s="60">
        <f t="shared" ref="J40:J53" si="0">H40*I40</f>
        <v>0</v>
      </c>
      <c r="K40" s="58">
        <v>5.3499999999999997E-3</v>
      </c>
      <c r="L40" s="58">
        <f t="shared" ref="L40:L53" si="1">H40*K40</f>
        <v>5.3499999999999997E-3</v>
      </c>
      <c r="M40" s="58"/>
      <c r="N40" s="58">
        <f t="shared" ref="N40:N53" si="2">H40*M40</f>
        <v>0</v>
      </c>
      <c r="O40" s="60">
        <v>21</v>
      </c>
      <c r="P40" s="60">
        <f t="shared" ref="P40:P53" si="3">J40*(O40/100)</f>
        <v>0</v>
      </c>
      <c r="Q40" s="60">
        <f t="shared" ref="Q40:Q53" si="4">J40+P40</f>
        <v>0</v>
      </c>
      <c r="R40" s="15"/>
      <c r="S40" s="15"/>
      <c r="T40" s="15"/>
    </row>
    <row r="41" spans="1:20" ht="11.25" outlineLevel="3" x14ac:dyDescent="0.2">
      <c r="A41" s="52"/>
      <c r="B41" s="53"/>
      <c r="C41" s="54">
        <v>21</v>
      </c>
      <c r="D41" s="55" t="s">
        <v>25</v>
      </c>
      <c r="E41" s="56" t="s">
        <v>2610</v>
      </c>
      <c r="F41" s="57" t="s">
        <v>2611</v>
      </c>
      <c r="G41" s="55" t="s">
        <v>72</v>
      </c>
      <c r="H41" s="58">
        <v>5</v>
      </c>
      <c r="I41" s="59"/>
      <c r="J41" s="60">
        <f t="shared" si="0"/>
        <v>0</v>
      </c>
      <c r="K41" s="58"/>
      <c r="L41" s="58">
        <f t="shared" si="1"/>
        <v>0</v>
      </c>
      <c r="M41" s="58"/>
      <c r="N41" s="58">
        <f t="shared" si="2"/>
        <v>0</v>
      </c>
      <c r="O41" s="60">
        <v>21</v>
      </c>
      <c r="P41" s="60">
        <f t="shared" si="3"/>
        <v>0</v>
      </c>
      <c r="Q41" s="60">
        <f t="shared" si="4"/>
        <v>0</v>
      </c>
      <c r="R41" s="15"/>
      <c r="S41" s="15"/>
      <c r="T41" s="15"/>
    </row>
    <row r="42" spans="1:20" ht="11.25" outlineLevel="3" x14ac:dyDescent="0.2">
      <c r="A42" s="52"/>
      <c r="B42" s="53"/>
      <c r="C42" s="54">
        <v>21</v>
      </c>
      <c r="D42" s="55" t="s">
        <v>25</v>
      </c>
      <c r="E42" s="56" t="s">
        <v>2608</v>
      </c>
      <c r="F42" s="57" t="s">
        <v>2609</v>
      </c>
      <c r="G42" s="55" t="s">
        <v>72</v>
      </c>
      <c r="H42" s="58">
        <v>1</v>
      </c>
      <c r="I42" s="59"/>
      <c r="J42" s="60">
        <f t="shared" si="0"/>
        <v>0</v>
      </c>
      <c r="K42" s="58">
        <v>2.4299999999999999E-3</v>
      </c>
      <c r="L42" s="58">
        <f t="shared" si="1"/>
        <v>2.4299999999999999E-3</v>
      </c>
      <c r="M42" s="58"/>
      <c r="N42" s="58">
        <f t="shared" si="2"/>
        <v>0</v>
      </c>
      <c r="O42" s="60">
        <v>21</v>
      </c>
      <c r="P42" s="60">
        <f t="shared" si="3"/>
        <v>0</v>
      </c>
      <c r="Q42" s="60">
        <f t="shared" si="4"/>
        <v>0</v>
      </c>
      <c r="R42" s="15"/>
      <c r="S42" s="15"/>
      <c r="T42" s="15"/>
    </row>
    <row r="43" spans="1:20" ht="11.25" outlineLevel="3" x14ac:dyDescent="0.2">
      <c r="A43" s="52"/>
      <c r="B43" s="53"/>
      <c r="C43" s="54">
        <v>22</v>
      </c>
      <c r="D43" s="55" t="s">
        <v>25</v>
      </c>
      <c r="E43" s="56" t="s">
        <v>2612</v>
      </c>
      <c r="F43" s="57" t="s">
        <v>2613</v>
      </c>
      <c r="G43" s="55" t="s">
        <v>72</v>
      </c>
      <c r="H43" s="58">
        <v>4</v>
      </c>
      <c r="I43" s="59"/>
      <c r="J43" s="60">
        <f t="shared" si="0"/>
        <v>0</v>
      </c>
      <c r="K43" s="58"/>
      <c r="L43" s="58">
        <f t="shared" si="1"/>
        <v>0</v>
      </c>
      <c r="M43" s="58"/>
      <c r="N43" s="58">
        <f t="shared" si="2"/>
        <v>0</v>
      </c>
      <c r="O43" s="60">
        <v>21</v>
      </c>
      <c r="P43" s="60">
        <f t="shared" si="3"/>
        <v>0</v>
      </c>
      <c r="Q43" s="60">
        <f t="shared" si="4"/>
        <v>0</v>
      </c>
      <c r="R43" s="15"/>
      <c r="S43" s="15"/>
      <c r="T43" s="15"/>
    </row>
    <row r="44" spans="1:20" ht="11.25" outlineLevel="3" x14ac:dyDescent="0.2">
      <c r="A44" s="52"/>
      <c r="B44" s="53"/>
      <c r="C44" s="54">
        <v>23</v>
      </c>
      <c r="D44" s="55" t="s">
        <v>25</v>
      </c>
      <c r="E44" s="56" t="s">
        <v>2616</v>
      </c>
      <c r="F44" s="57" t="s">
        <v>2617</v>
      </c>
      <c r="G44" s="55" t="s">
        <v>72</v>
      </c>
      <c r="H44" s="58">
        <v>5</v>
      </c>
      <c r="I44" s="59"/>
      <c r="J44" s="60">
        <f t="shared" si="0"/>
        <v>0</v>
      </c>
      <c r="K44" s="58"/>
      <c r="L44" s="58">
        <f t="shared" si="1"/>
        <v>0</v>
      </c>
      <c r="M44" s="58"/>
      <c r="N44" s="58">
        <f t="shared" si="2"/>
        <v>0</v>
      </c>
      <c r="O44" s="60">
        <v>21</v>
      </c>
      <c r="P44" s="60">
        <f t="shared" si="3"/>
        <v>0</v>
      </c>
      <c r="Q44" s="60">
        <f t="shared" si="4"/>
        <v>0</v>
      </c>
      <c r="R44" s="15"/>
      <c r="S44" s="15"/>
      <c r="T44" s="15"/>
    </row>
    <row r="45" spans="1:20" ht="11.25" outlineLevel="3" x14ac:dyDescent="0.2">
      <c r="A45" s="52"/>
      <c r="B45" s="53"/>
      <c r="C45" s="54">
        <v>24</v>
      </c>
      <c r="D45" s="55" t="s">
        <v>25</v>
      </c>
      <c r="E45" s="56" t="s">
        <v>4197</v>
      </c>
      <c r="F45" s="57" t="s">
        <v>4198</v>
      </c>
      <c r="G45" s="55" t="s">
        <v>72</v>
      </c>
      <c r="H45" s="58">
        <v>6</v>
      </c>
      <c r="I45" s="59"/>
      <c r="J45" s="60">
        <f t="shared" si="0"/>
        <v>0</v>
      </c>
      <c r="K45" s="58">
        <v>5.8E-4</v>
      </c>
      <c r="L45" s="58">
        <f t="shared" si="1"/>
        <v>3.48E-3</v>
      </c>
      <c r="M45" s="58">
        <v>4.2000000000000002E-4</v>
      </c>
      <c r="N45" s="58">
        <f t="shared" si="2"/>
        <v>2.5200000000000001E-3</v>
      </c>
      <c r="O45" s="60">
        <v>21</v>
      </c>
      <c r="P45" s="60">
        <f t="shared" si="3"/>
        <v>0</v>
      </c>
      <c r="Q45" s="60">
        <f t="shared" si="4"/>
        <v>0</v>
      </c>
      <c r="R45" s="15"/>
      <c r="S45" s="15"/>
      <c r="T45" s="15"/>
    </row>
    <row r="46" spans="1:20" ht="11.25" outlineLevel="3" x14ac:dyDescent="0.2">
      <c r="A46" s="52"/>
      <c r="B46" s="53"/>
      <c r="C46" s="54">
        <v>25</v>
      </c>
      <c r="D46" s="55" t="s">
        <v>25</v>
      </c>
      <c r="E46" s="56" t="s">
        <v>4199</v>
      </c>
      <c r="F46" s="57" t="s">
        <v>4200</v>
      </c>
      <c r="G46" s="55" t="s">
        <v>72</v>
      </c>
      <c r="H46" s="58">
        <v>6</v>
      </c>
      <c r="I46" s="59"/>
      <c r="J46" s="60">
        <f t="shared" si="0"/>
        <v>0</v>
      </c>
      <c r="K46" s="58">
        <v>1.2199999999999999E-3</v>
      </c>
      <c r="L46" s="58">
        <f t="shared" si="1"/>
        <v>7.3200000000000001E-3</v>
      </c>
      <c r="M46" s="58">
        <v>8.1999999999999998E-4</v>
      </c>
      <c r="N46" s="58">
        <f t="shared" si="2"/>
        <v>4.9199999999999999E-3</v>
      </c>
      <c r="O46" s="60">
        <v>21</v>
      </c>
      <c r="P46" s="60">
        <f t="shared" si="3"/>
        <v>0</v>
      </c>
      <c r="Q46" s="60">
        <f t="shared" si="4"/>
        <v>0</v>
      </c>
      <c r="R46" s="15"/>
      <c r="S46" s="15"/>
      <c r="T46" s="15"/>
    </row>
    <row r="47" spans="1:20" ht="11.25" outlineLevel="3" x14ac:dyDescent="0.2">
      <c r="A47" s="52"/>
      <c r="B47" s="53"/>
      <c r="C47" s="54">
        <v>26</v>
      </c>
      <c r="D47" s="55" t="s">
        <v>25</v>
      </c>
      <c r="E47" s="56" t="s">
        <v>4201</v>
      </c>
      <c r="F47" s="57" t="s">
        <v>4202</v>
      </c>
      <c r="G47" s="55" t="s">
        <v>72</v>
      </c>
      <c r="H47" s="58">
        <v>6</v>
      </c>
      <c r="I47" s="59"/>
      <c r="J47" s="60">
        <f t="shared" si="0"/>
        <v>0</v>
      </c>
      <c r="K47" s="58">
        <v>1.7899999999999999E-3</v>
      </c>
      <c r="L47" s="58">
        <f t="shared" si="1"/>
        <v>1.074E-2</v>
      </c>
      <c r="M47" s="58"/>
      <c r="N47" s="58">
        <f t="shared" si="2"/>
        <v>0</v>
      </c>
      <c r="O47" s="60">
        <v>21</v>
      </c>
      <c r="P47" s="60">
        <f t="shared" si="3"/>
        <v>0</v>
      </c>
      <c r="Q47" s="60">
        <f t="shared" si="4"/>
        <v>0</v>
      </c>
      <c r="R47" s="15"/>
      <c r="S47" s="15"/>
      <c r="T47" s="15"/>
    </row>
    <row r="48" spans="1:20" ht="11.25" outlineLevel="3" x14ac:dyDescent="0.2">
      <c r="A48" s="52"/>
      <c r="B48" s="53"/>
      <c r="C48" s="54">
        <v>27</v>
      </c>
      <c r="D48" s="55" t="s">
        <v>25</v>
      </c>
      <c r="E48" s="56" t="s">
        <v>4203</v>
      </c>
      <c r="F48" s="57" t="s">
        <v>4204</v>
      </c>
      <c r="G48" s="55" t="s">
        <v>72</v>
      </c>
      <c r="H48" s="58">
        <v>6</v>
      </c>
      <c r="I48" s="59"/>
      <c r="J48" s="60">
        <f t="shared" si="0"/>
        <v>0</v>
      </c>
      <c r="K48" s="58">
        <v>1E-3</v>
      </c>
      <c r="L48" s="58">
        <f t="shared" si="1"/>
        <v>6.0000000000000001E-3</v>
      </c>
      <c r="M48" s="58"/>
      <c r="N48" s="58">
        <f t="shared" si="2"/>
        <v>0</v>
      </c>
      <c r="O48" s="60">
        <v>21</v>
      </c>
      <c r="P48" s="60">
        <f t="shared" si="3"/>
        <v>0</v>
      </c>
      <c r="Q48" s="60">
        <f t="shared" si="4"/>
        <v>0</v>
      </c>
      <c r="R48" s="15"/>
      <c r="S48" s="15"/>
      <c r="T48" s="15"/>
    </row>
    <row r="49" spans="1:20" ht="11.25" outlineLevel="3" x14ac:dyDescent="0.2">
      <c r="A49" s="52"/>
      <c r="B49" s="53"/>
      <c r="C49" s="54">
        <v>28</v>
      </c>
      <c r="D49" s="55" t="s">
        <v>25</v>
      </c>
      <c r="E49" s="56" t="s">
        <v>2567</v>
      </c>
      <c r="F49" s="57" t="s">
        <v>2568</v>
      </c>
      <c r="G49" s="55" t="s">
        <v>172</v>
      </c>
      <c r="H49" s="58">
        <v>20</v>
      </c>
      <c r="I49" s="59"/>
      <c r="J49" s="60">
        <f t="shared" si="0"/>
        <v>0</v>
      </c>
      <c r="K49" s="58">
        <v>1.42E-3</v>
      </c>
      <c r="L49" s="58">
        <f t="shared" si="1"/>
        <v>2.8400000000000002E-2</v>
      </c>
      <c r="M49" s="58"/>
      <c r="N49" s="58">
        <f t="shared" si="2"/>
        <v>0</v>
      </c>
      <c r="O49" s="60">
        <v>21</v>
      </c>
      <c r="P49" s="60">
        <f t="shared" si="3"/>
        <v>0</v>
      </c>
      <c r="Q49" s="60">
        <f t="shared" si="4"/>
        <v>0</v>
      </c>
      <c r="R49" s="15"/>
      <c r="S49" s="15"/>
      <c r="T49" s="15"/>
    </row>
    <row r="50" spans="1:20" ht="11.25" outlineLevel="3" x14ac:dyDescent="0.2">
      <c r="A50" s="52"/>
      <c r="B50" s="53"/>
      <c r="C50" s="54">
        <v>29</v>
      </c>
      <c r="D50" s="55" t="s">
        <v>25</v>
      </c>
      <c r="E50" s="56" t="s">
        <v>2570</v>
      </c>
      <c r="F50" s="57" t="s">
        <v>2571</v>
      </c>
      <c r="G50" s="55" t="s">
        <v>172</v>
      </c>
      <c r="H50" s="58">
        <v>8</v>
      </c>
      <c r="I50" s="59"/>
      <c r="J50" s="60">
        <f t="shared" si="0"/>
        <v>0</v>
      </c>
      <c r="K50" s="58">
        <v>7.4400000000000004E-3</v>
      </c>
      <c r="L50" s="58">
        <f t="shared" si="1"/>
        <v>5.9520000000000003E-2</v>
      </c>
      <c r="M50" s="58"/>
      <c r="N50" s="58">
        <f t="shared" si="2"/>
        <v>0</v>
      </c>
      <c r="O50" s="60">
        <v>21</v>
      </c>
      <c r="P50" s="60">
        <f t="shared" si="3"/>
        <v>0</v>
      </c>
      <c r="Q50" s="60">
        <f t="shared" si="4"/>
        <v>0</v>
      </c>
      <c r="R50" s="15"/>
      <c r="S50" s="15"/>
      <c r="T50" s="15"/>
    </row>
    <row r="51" spans="1:20" ht="11.25" outlineLevel="3" x14ac:dyDescent="0.2">
      <c r="A51" s="52"/>
      <c r="B51" s="53"/>
      <c r="C51" s="54">
        <v>29</v>
      </c>
      <c r="D51" s="55" t="s">
        <v>2536</v>
      </c>
      <c r="E51" s="56" t="s">
        <v>2626</v>
      </c>
      <c r="F51" s="57" t="s">
        <v>2627</v>
      </c>
      <c r="G51" s="55" t="s">
        <v>72</v>
      </c>
      <c r="H51" s="58">
        <v>3</v>
      </c>
      <c r="I51" s="59"/>
      <c r="J51" s="60">
        <f t="shared" si="0"/>
        <v>0</v>
      </c>
      <c r="K51" s="58"/>
      <c r="L51" s="58">
        <f t="shared" si="1"/>
        <v>0</v>
      </c>
      <c r="M51" s="58"/>
      <c r="N51" s="58">
        <f t="shared" si="2"/>
        <v>0</v>
      </c>
      <c r="O51" s="60">
        <v>21</v>
      </c>
      <c r="P51" s="60">
        <f t="shared" si="3"/>
        <v>0</v>
      </c>
      <c r="Q51" s="60">
        <f t="shared" si="4"/>
        <v>0</v>
      </c>
      <c r="R51" s="15"/>
      <c r="S51" s="15"/>
      <c r="T51" s="15"/>
    </row>
    <row r="52" spans="1:20" ht="11.25" outlineLevel="3" x14ac:dyDescent="0.2">
      <c r="A52" s="52"/>
      <c r="B52" s="53"/>
      <c r="C52" s="54">
        <v>30</v>
      </c>
      <c r="D52" s="55" t="s">
        <v>25</v>
      </c>
      <c r="E52" s="56" t="s">
        <v>4205</v>
      </c>
      <c r="F52" s="57" t="s">
        <v>4206</v>
      </c>
      <c r="G52" s="55" t="s">
        <v>172</v>
      </c>
      <c r="H52" s="58">
        <v>16</v>
      </c>
      <c r="I52" s="59"/>
      <c r="J52" s="60">
        <f t="shared" si="0"/>
        <v>0</v>
      </c>
      <c r="K52" s="58">
        <v>1.57E-3</v>
      </c>
      <c r="L52" s="58">
        <f t="shared" si="1"/>
        <v>2.512E-2</v>
      </c>
      <c r="M52" s="58"/>
      <c r="N52" s="58">
        <f t="shared" si="2"/>
        <v>0</v>
      </c>
      <c r="O52" s="60">
        <v>21</v>
      </c>
      <c r="P52" s="60">
        <f t="shared" si="3"/>
        <v>0</v>
      </c>
      <c r="Q52" s="60">
        <f t="shared" si="4"/>
        <v>0</v>
      </c>
      <c r="R52" s="15"/>
      <c r="S52" s="15"/>
      <c r="T52" s="15"/>
    </row>
    <row r="53" spans="1:20" ht="11.25" outlineLevel="3" x14ac:dyDescent="0.2">
      <c r="A53" s="52"/>
      <c r="B53" s="53"/>
      <c r="C53" s="54">
        <v>31</v>
      </c>
      <c r="D53" s="55" t="s">
        <v>25</v>
      </c>
      <c r="E53" s="56" t="s">
        <v>4207</v>
      </c>
      <c r="F53" s="57" t="s">
        <v>4208</v>
      </c>
      <c r="G53" s="55" t="s">
        <v>172</v>
      </c>
      <c r="H53" s="58">
        <v>34</v>
      </c>
      <c r="I53" s="59"/>
      <c r="J53" s="60">
        <f t="shared" si="0"/>
        <v>0</v>
      </c>
      <c r="K53" s="58">
        <v>3.6000000000000002E-4</v>
      </c>
      <c r="L53" s="58">
        <f t="shared" si="1"/>
        <v>1.2240000000000001E-2</v>
      </c>
      <c r="M53" s="58"/>
      <c r="N53" s="58">
        <f t="shared" si="2"/>
        <v>0</v>
      </c>
      <c r="O53" s="60">
        <v>21</v>
      </c>
      <c r="P53" s="60">
        <f t="shared" si="3"/>
        <v>0</v>
      </c>
      <c r="Q53" s="60">
        <f t="shared" si="4"/>
        <v>0</v>
      </c>
      <c r="R53" s="15"/>
      <c r="S53" s="15"/>
      <c r="T53" s="15"/>
    </row>
    <row r="54" spans="1:20" ht="9.75" outlineLevel="4" x14ac:dyDescent="0.2">
      <c r="A54" s="61"/>
      <c r="B54" s="62"/>
      <c r="C54" s="62"/>
      <c r="D54" s="63"/>
      <c r="E54" s="64" t="s">
        <v>29</v>
      </c>
      <c r="F54" s="65" t="s">
        <v>4209</v>
      </c>
      <c r="G54" s="63"/>
      <c r="H54" s="66">
        <v>34</v>
      </c>
      <c r="I54" s="67"/>
      <c r="J54" s="68"/>
      <c r="K54" s="66"/>
      <c r="L54" s="66"/>
      <c r="M54" s="66"/>
      <c r="N54" s="66"/>
      <c r="O54" s="68"/>
      <c r="P54" s="68"/>
      <c r="Q54" s="68"/>
      <c r="R54" s="10"/>
      <c r="S54" s="15"/>
    </row>
    <row r="55" spans="1:20" ht="7.5" customHeight="1" outlineLevel="4" x14ac:dyDescent="0.15">
      <c r="A55" s="15"/>
      <c r="B55" s="69"/>
      <c r="C55" s="70"/>
      <c r="D55" s="71"/>
      <c r="E55" s="72"/>
      <c r="F55" s="73"/>
      <c r="G55" s="71"/>
      <c r="H55" s="74"/>
      <c r="I55" s="75"/>
      <c r="J55" s="76"/>
      <c r="K55" s="77"/>
      <c r="L55" s="77"/>
      <c r="M55" s="77"/>
      <c r="N55" s="77"/>
      <c r="O55" s="76"/>
      <c r="P55" s="76"/>
      <c r="Q55" s="76"/>
      <c r="R55" s="10"/>
      <c r="S55" s="15"/>
    </row>
    <row r="56" spans="1:20" ht="11.25" outlineLevel="3" x14ac:dyDescent="0.2">
      <c r="A56" s="52"/>
      <c r="B56" s="53"/>
      <c r="C56" s="54">
        <v>32</v>
      </c>
      <c r="D56" s="55" t="s">
        <v>25</v>
      </c>
      <c r="E56" s="56" t="s">
        <v>4210</v>
      </c>
      <c r="F56" s="57" t="s">
        <v>4211</v>
      </c>
      <c r="G56" s="55" t="s">
        <v>172</v>
      </c>
      <c r="H56" s="58">
        <v>9</v>
      </c>
      <c r="I56" s="59"/>
      <c r="J56" s="60">
        <f t="shared" ref="J56:J63" si="5">H56*I56</f>
        <v>0</v>
      </c>
      <c r="K56" s="58">
        <v>4.6999999999999999E-4</v>
      </c>
      <c r="L56" s="58">
        <f t="shared" ref="L56:L63" si="6">H56*K56</f>
        <v>4.2300000000000003E-3</v>
      </c>
      <c r="M56" s="58"/>
      <c r="N56" s="58">
        <f t="shared" ref="N56:N63" si="7">H56*M56</f>
        <v>0</v>
      </c>
      <c r="O56" s="60">
        <v>21</v>
      </c>
      <c r="P56" s="60">
        <f t="shared" ref="P56:P63" si="8">J56*(O56/100)</f>
        <v>0</v>
      </c>
      <c r="Q56" s="60">
        <f t="shared" ref="Q56:Q63" si="9">J56+P56</f>
        <v>0</v>
      </c>
      <c r="R56" s="15"/>
      <c r="S56" s="15"/>
      <c r="T56" s="15"/>
    </row>
    <row r="57" spans="1:20" ht="11.25" outlineLevel="3" x14ac:dyDescent="0.2">
      <c r="A57" s="52"/>
      <c r="B57" s="53"/>
      <c r="C57" s="54">
        <v>33</v>
      </c>
      <c r="D57" s="55" t="s">
        <v>25</v>
      </c>
      <c r="E57" s="56" t="s">
        <v>4212</v>
      </c>
      <c r="F57" s="57" t="s">
        <v>4213</v>
      </c>
      <c r="G57" s="55" t="s">
        <v>172</v>
      </c>
      <c r="H57" s="58">
        <v>4</v>
      </c>
      <c r="I57" s="59"/>
      <c r="J57" s="60">
        <f t="shared" si="5"/>
        <v>0</v>
      </c>
      <c r="K57" s="58">
        <v>7.2999999999999996E-4</v>
      </c>
      <c r="L57" s="58">
        <f t="shared" si="6"/>
        <v>2.9199999999999999E-3</v>
      </c>
      <c r="M57" s="58"/>
      <c r="N57" s="58">
        <f t="shared" si="7"/>
        <v>0</v>
      </c>
      <c r="O57" s="60">
        <v>21</v>
      </c>
      <c r="P57" s="60">
        <f t="shared" si="8"/>
        <v>0</v>
      </c>
      <c r="Q57" s="60">
        <f t="shared" si="9"/>
        <v>0</v>
      </c>
      <c r="R57" s="15"/>
      <c r="S57" s="15"/>
      <c r="T57" s="15"/>
    </row>
    <row r="58" spans="1:20" ht="11.25" outlineLevel="3" x14ac:dyDescent="0.2">
      <c r="A58" s="52"/>
      <c r="B58" s="53"/>
      <c r="C58" s="54">
        <v>34</v>
      </c>
      <c r="D58" s="55" t="s">
        <v>25</v>
      </c>
      <c r="E58" s="56" t="s">
        <v>4214</v>
      </c>
      <c r="F58" s="57" t="s">
        <v>4215</v>
      </c>
      <c r="G58" s="55" t="s">
        <v>172</v>
      </c>
      <c r="H58" s="58">
        <v>6</v>
      </c>
      <c r="I58" s="59"/>
      <c r="J58" s="60">
        <f t="shared" si="5"/>
        <v>0</v>
      </c>
      <c r="K58" s="58">
        <v>1.57E-3</v>
      </c>
      <c r="L58" s="58">
        <f t="shared" si="6"/>
        <v>9.4199999999999996E-3</v>
      </c>
      <c r="M58" s="58"/>
      <c r="N58" s="58">
        <f t="shared" si="7"/>
        <v>0</v>
      </c>
      <c r="O58" s="60">
        <v>21</v>
      </c>
      <c r="P58" s="60">
        <f t="shared" si="8"/>
        <v>0</v>
      </c>
      <c r="Q58" s="60">
        <f t="shared" si="9"/>
        <v>0</v>
      </c>
      <c r="R58" s="15"/>
      <c r="S58" s="15"/>
      <c r="T58" s="15"/>
    </row>
    <row r="59" spans="1:20" ht="11.25" outlineLevel="3" x14ac:dyDescent="0.2">
      <c r="A59" s="52"/>
      <c r="B59" s="53"/>
      <c r="C59" s="54">
        <v>35</v>
      </c>
      <c r="D59" s="55" t="s">
        <v>25</v>
      </c>
      <c r="E59" s="56" t="s">
        <v>2628</v>
      </c>
      <c r="F59" s="57" t="s">
        <v>2629</v>
      </c>
      <c r="G59" s="55" t="s">
        <v>72</v>
      </c>
      <c r="H59" s="58">
        <v>6</v>
      </c>
      <c r="I59" s="59"/>
      <c r="J59" s="60">
        <f t="shared" si="5"/>
        <v>0</v>
      </c>
      <c r="K59" s="58">
        <v>1.4999999999999999E-4</v>
      </c>
      <c r="L59" s="58">
        <f t="shared" si="6"/>
        <v>8.9999999999999998E-4</v>
      </c>
      <c r="M59" s="58"/>
      <c r="N59" s="58">
        <f t="shared" si="7"/>
        <v>0</v>
      </c>
      <c r="O59" s="60">
        <v>21</v>
      </c>
      <c r="P59" s="60">
        <f t="shared" si="8"/>
        <v>0</v>
      </c>
      <c r="Q59" s="60">
        <f t="shared" si="9"/>
        <v>0</v>
      </c>
      <c r="R59" s="15"/>
      <c r="S59" s="15"/>
      <c r="T59" s="15"/>
    </row>
    <row r="60" spans="1:20" ht="11.25" outlineLevel="3" x14ac:dyDescent="0.2">
      <c r="A60" s="52"/>
      <c r="B60" s="53"/>
      <c r="C60" s="54">
        <v>36</v>
      </c>
      <c r="D60" s="55" t="s">
        <v>25</v>
      </c>
      <c r="E60" s="56" t="s">
        <v>4216</v>
      </c>
      <c r="F60" s="57" t="s">
        <v>4217</v>
      </c>
      <c r="G60" s="55" t="s">
        <v>60</v>
      </c>
      <c r="H60" s="58">
        <v>2.2000000000000002</v>
      </c>
      <c r="I60" s="59"/>
      <c r="J60" s="60">
        <f t="shared" si="5"/>
        <v>0</v>
      </c>
      <c r="K60" s="58"/>
      <c r="L60" s="58">
        <f t="shared" si="6"/>
        <v>0</v>
      </c>
      <c r="M60" s="58"/>
      <c r="N60" s="58">
        <f t="shared" si="7"/>
        <v>0</v>
      </c>
      <c r="O60" s="60">
        <v>21</v>
      </c>
      <c r="P60" s="60">
        <f t="shared" si="8"/>
        <v>0</v>
      </c>
      <c r="Q60" s="60">
        <f t="shared" si="9"/>
        <v>0</v>
      </c>
      <c r="R60" s="15"/>
      <c r="S60" s="15"/>
      <c r="T60" s="15"/>
    </row>
    <row r="61" spans="1:20" ht="11.25" outlineLevel="3" x14ac:dyDescent="0.2">
      <c r="A61" s="52"/>
      <c r="B61" s="53"/>
      <c r="C61" s="54">
        <v>68</v>
      </c>
      <c r="D61" s="55" t="s">
        <v>25</v>
      </c>
      <c r="E61" s="56" t="s">
        <v>2561</v>
      </c>
      <c r="F61" s="57" t="s">
        <v>2562</v>
      </c>
      <c r="G61" s="55" t="s">
        <v>172</v>
      </c>
      <c r="H61" s="58">
        <v>5</v>
      </c>
      <c r="I61" s="59"/>
      <c r="J61" s="60">
        <f t="shared" si="5"/>
        <v>0</v>
      </c>
      <c r="K61" s="58">
        <v>1.91E-3</v>
      </c>
      <c r="L61" s="58">
        <f t="shared" si="6"/>
        <v>9.5499999999999995E-3</v>
      </c>
      <c r="M61" s="58"/>
      <c r="N61" s="58">
        <f t="shared" si="7"/>
        <v>0</v>
      </c>
      <c r="O61" s="60">
        <v>21</v>
      </c>
      <c r="P61" s="60">
        <f t="shared" si="8"/>
        <v>0</v>
      </c>
      <c r="Q61" s="60">
        <f t="shared" si="9"/>
        <v>0</v>
      </c>
      <c r="R61" s="15"/>
      <c r="S61" s="15"/>
      <c r="T61" s="15"/>
    </row>
    <row r="62" spans="1:20" ht="11.25" outlineLevel="3" x14ac:dyDescent="0.2">
      <c r="A62" s="52"/>
      <c r="B62" s="53"/>
      <c r="C62" s="54">
        <v>69</v>
      </c>
      <c r="D62" s="55" t="s">
        <v>25</v>
      </c>
      <c r="E62" s="56" t="s">
        <v>2564</v>
      </c>
      <c r="F62" s="57" t="s">
        <v>2565</v>
      </c>
      <c r="G62" s="55" t="s">
        <v>172</v>
      </c>
      <c r="H62" s="58">
        <v>15</v>
      </c>
      <c r="I62" s="59"/>
      <c r="J62" s="60">
        <f t="shared" si="5"/>
        <v>0</v>
      </c>
      <c r="K62" s="58">
        <v>3.0799999999999998E-3</v>
      </c>
      <c r="L62" s="58">
        <f t="shared" si="6"/>
        <v>4.6199999999999998E-2</v>
      </c>
      <c r="M62" s="58"/>
      <c r="N62" s="58">
        <f t="shared" si="7"/>
        <v>0</v>
      </c>
      <c r="O62" s="60">
        <v>21</v>
      </c>
      <c r="P62" s="60">
        <f t="shared" si="8"/>
        <v>0</v>
      </c>
      <c r="Q62" s="60">
        <f t="shared" si="9"/>
        <v>0</v>
      </c>
      <c r="R62" s="15"/>
      <c r="S62" s="15"/>
      <c r="T62" s="15"/>
    </row>
    <row r="63" spans="1:20" ht="11.25" outlineLevel="3" x14ac:dyDescent="0.2">
      <c r="A63" s="52"/>
      <c r="B63" s="53"/>
      <c r="C63" s="54">
        <v>106</v>
      </c>
      <c r="D63" s="55" t="s">
        <v>25</v>
      </c>
      <c r="E63" s="56" t="s">
        <v>2630</v>
      </c>
      <c r="F63" s="57" t="s">
        <v>2631</v>
      </c>
      <c r="G63" s="55" t="s">
        <v>172</v>
      </c>
      <c r="H63" s="58">
        <v>85</v>
      </c>
      <c r="I63" s="59"/>
      <c r="J63" s="60">
        <f t="shared" si="5"/>
        <v>0</v>
      </c>
      <c r="K63" s="58"/>
      <c r="L63" s="58">
        <f t="shared" si="6"/>
        <v>0</v>
      </c>
      <c r="M63" s="58"/>
      <c r="N63" s="58">
        <f t="shared" si="7"/>
        <v>0</v>
      </c>
      <c r="O63" s="60">
        <v>21</v>
      </c>
      <c r="P63" s="60">
        <f t="shared" si="8"/>
        <v>0</v>
      </c>
      <c r="Q63" s="60">
        <f t="shared" si="9"/>
        <v>0</v>
      </c>
      <c r="R63" s="15"/>
      <c r="S63" s="15"/>
      <c r="T63" s="15"/>
    </row>
    <row r="64" spans="1:20" outlineLevel="3" x14ac:dyDescent="0.15">
      <c r="B64" s="10"/>
      <c r="C64" s="10"/>
      <c r="D64" s="10"/>
      <c r="E64" s="10"/>
      <c r="F64" s="10"/>
      <c r="G64" s="10"/>
      <c r="H64" s="10"/>
      <c r="I64" s="15"/>
      <c r="J64" s="15"/>
      <c r="K64" s="10"/>
      <c r="L64" s="10"/>
      <c r="M64" s="10"/>
      <c r="N64" s="10"/>
      <c r="O64" s="10"/>
      <c r="P64" s="15"/>
      <c r="Q64" s="15"/>
    </row>
    <row r="65" spans="1:20" ht="11.25" outlineLevel="2" x14ac:dyDescent="0.2">
      <c r="A65" s="42" t="s">
        <v>2642</v>
      </c>
      <c r="B65" s="43">
        <v>3</v>
      </c>
      <c r="C65" s="44"/>
      <c r="D65" s="45" t="s">
        <v>23</v>
      </c>
      <c r="E65" s="45"/>
      <c r="F65" s="46" t="s">
        <v>2643</v>
      </c>
      <c r="G65" s="45"/>
      <c r="H65" s="47"/>
      <c r="I65" s="48"/>
      <c r="J65" s="49">
        <f>SUBTOTAL(9,J66:J103)</f>
        <v>0</v>
      </c>
      <c r="K65" s="47"/>
      <c r="L65" s="50">
        <f>SUBTOTAL(9,L66:L103)</f>
        <v>0.43269000000000007</v>
      </c>
      <c r="M65" s="47"/>
      <c r="N65" s="50">
        <f>SUBTOTAL(9,N66:N103)</f>
        <v>1.36496</v>
      </c>
      <c r="O65" s="51"/>
      <c r="P65" s="49">
        <f>SUBTOTAL(9,P66:P103)</f>
        <v>0</v>
      </c>
      <c r="Q65" s="49">
        <f>SUBTOTAL(9,Q66:Q103)</f>
        <v>0</v>
      </c>
      <c r="R65" s="10"/>
      <c r="S65" s="15"/>
      <c r="T65" s="15"/>
    </row>
    <row r="66" spans="1:20" ht="11.25" outlineLevel="3" x14ac:dyDescent="0.2">
      <c r="A66" s="52"/>
      <c r="B66" s="53"/>
      <c r="C66" s="54">
        <v>42</v>
      </c>
      <c r="D66" s="55" t="s">
        <v>25</v>
      </c>
      <c r="E66" s="56" t="s">
        <v>4218</v>
      </c>
      <c r="F66" s="57" t="s">
        <v>4219</v>
      </c>
      <c r="G66" s="55" t="s">
        <v>172</v>
      </c>
      <c r="H66" s="58">
        <v>38</v>
      </c>
      <c r="I66" s="59"/>
      <c r="J66" s="60">
        <f t="shared" ref="J66:J71" si="10">H66*I66</f>
        <v>0</v>
      </c>
      <c r="K66" s="58"/>
      <c r="L66" s="58">
        <f t="shared" ref="L66:L71" si="11">H66*K66</f>
        <v>0</v>
      </c>
      <c r="M66" s="58">
        <v>3.5920000000000001E-2</v>
      </c>
      <c r="N66" s="58">
        <f t="shared" ref="N66:N71" si="12">H66*M66</f>
        <v>1.36496</v>
      </c>
      <c r="O66" s="60">
        <v>21</v>
      </c>
      <c r="P66" s="60">
        <f t="shared" ref="P66:P71" si="13">J66*(O66/100)</f>
        <v>0</v>
      </c>
      <c r="Q66" s="60">
        <f t="shared" ref="Q66:Q71" si="14">J66+P66</f>
        <v>0</v>
      </c>
      <c r="R66" s="15"/>
      <c r="S66" s="15"/>
      <c r="T66" s="15"/>
    </row>
    <row r="67" spans="1:20" ht="11.25" outlineLevel="3" x14ac:dyDescent="0.2">
      <c r="A67" s="52"/>
      <c r="B67" s="53"/>
      <c r="C67" s="54">
        <v>43</v>
      </c>
      <c r="D67" s="55" t="s">
        <v>25</v>
      </c>
      <c r="E67" s="56" t="s">
        <v>4220</v>
      </c>
      <c r="F67" s="57" t="s">
        <v>4221</v>
      </c>
      <c r="G67" s="55" t="s">
        <v>72</v>
      </c>
      <c r="H67" s="58">
        <v>6</v>
      </c>
      <c r="I67" s="59"/>
      <c r="J67" s="60">
        <f t="shared" si="10"/>
        <v>0</v>
      </c>
      <c r="K67" s="58">
        <v>1.8600000000000001E-3</v>
      </c>
      <c r="L67" s="58">
        <f t="shared" si="11"/>
        <v>1.116E-2</v>
      </c>
      <c r="M67" s="58"/>
      <c r="N67" s="58">
        <f t="shared" si="12"/>
        <v>0</v>
      </c>
      <c r="O67" s="60">
        <v>21</v>
      </c>
      <c r="P67" s="60">
        <f t="shared" si="13"/>
        <v>0</v>
      </c>
      <c r="Q67" s="60">
        <f t="shared" si="14"/>
        <v>0</v>
      </c>
      <c r="R67" s="15"/>
      <c r="S67" s="15"/>
      <c r="T67" s="15"/>
    </row>
    <row r="68" spans="1:20" ht="11.25" outlineLevel="3" x14ac:dyDescent="0.2">
      <c r="A68" s="52"/>
      <c r="B68" s="53"/>
      <c r="C68" s="54">
        <v>44</v>
      </c>
      <c r="D68" s="55" t="s">
        <v>25</v>
      </c>
      <c r="E68" s="56" t="s">
        <v>4222</v>
      </c>
      <c r="F68" s="57" t="s">
        <v>4223</v>
      </c>
      <c r="G68" s="55" t="s">
        <v>169</v>
      </c>
      <c r="H68" s="58">
        <v>2</v>
      </c>
      <c r="I68" s="59"/>
      <c r="J68" s="60">
        <f t="shared" si="10"/>
        <v>0</v>
      </c>
      <c r="K68" s="58">
        <v>5.2399999999999999E-3</v>
      </c>
      <c r="L68" s="58">
        <f t="shared" si="11"/>
        <v>1.048E-2</v>
      </c>
      <c r="M68" s="58"/>
      <c r="N68" s="58">
        <f t="shared" si="12"/>
        <v>0</v>
      </c>
      <c r="O68" s="60">
        <v>21</v>
      </c>
      <c r="P68" s="60">
        <f t="shared" si="13"/>
        <v>0</v>
      </c>
      <c r="Q68" s="60">
        <f t="shared" si="14"/>
        <v>0</v>
      </c>
      <c r="R68" s="15"/>
      <c r="S68" s="15"/>
      <c r="T68" s="15"/>
    </row>
    <row r="69" spans="1:20" ht="11.25" outlineLevel="3" x14ac:dyDescent="0.2">
      <c r="A69" s="52"/>
      <c r="B69" s="53"/>
      <c r="C69" s="54">
        <v>45</v>
      </c>
      <c r="D69" s="55" t="s">
        <v>25</v>
      </c>
      <c r="E69" s="56" t="s">
        <v>4224</v>
      </c>
      <c r="F69" s="57" t="s">
        <v>4225</v>
      </c>
      <c r="G69" s="55" t="s">
        <v>169</v>
      </c>
      <c r="H69" s="58">
        <v>2</v>
      </c>
      <c r="I69" s="59"/>
      <c r="J69" s="60">
        <f t="shared" si="10"/>
        <v>0</v>
      </c>
      <c r="K69" s="58">
        <v>6.4799999999999996E-3</v>
      </c>
      <c r="L69" s="58">
        <f t="shared" si="11"/>
        <v>1.2959999999999999E-2</v>
      </c>
      <c r="M69" s="58"/>
      <c r="N69" s="58">
        <f t="shared" si="12"/>
        <v>0</v>
      </c>
      <c r="O69" s="60">
        <v>21</v>
      </c>
      <c r="P69" s="60">
        <f t="shared" si="13"/>
        <v>0</v>
      </c>
      <c r="Q69" s="60">
        <f t="shared" si="14"/>
        <v>0</v>
      </c>
      <c r="R69" s="15"/>
      <c r="S69" s="15"/>
      <c r="T69" s="15"/>
    </row>
    <row r="70" spans="1:20" ht="11.25" outlineLevel="3" x14ac:dyDescent="0.2">
      <c r="A70" s="52"/>
      <c r="B70" s="53"/>
      <c r="C70" s="54">
        <v>46</v>
      </c>
      <c r="D70" s="55" t="s">
        <v>25</v>
      </c>
      <c r="E70" s="56" t="s">
        <v>4226</v>
      </c>
      <c r="F70" s="57" t="s">
        <v>4227</v>
      </c>
      <c r="G70" s="55" t="s">
        <v>169</v>
      </c>
      <c r="H70" s="58">
        <v>2</v>
      </c>
      <c r="I70" s="59"/>
      <c r="J70" s="60">
        <f t="shared" si="10"/>
        <v>0</v>
      </c>
      <c r="K70" s="58">
        <v>5.9300000000000004E-3</v>
      </c>
      <c r="L70" s="58">
        <f t="shared" si="11"/>
        <v>1.1860000000000001E-2</v>
      </c>
      <c r="M70" s="58"/>
      <c r="N70" s="58">
        <f t="shared" si="12"/>
        <v>0</v>
      </c>
      <c r="O70" s="60">
        <v>21</v>
      </c>
      <c r="P70" s="60">
        <f t="shared" si="13"/>
        <v>0</v>
      </c>
      <c r="Q70" s="60">
        <f t="shared" si="14"/>
        <v>0</v>
      </c>
      <c r="R70" s="15"/>
      <c r="S70" s="15"/>
      <c r="T70" s="15"/>
    </row>
    <row r="71" spans="1:20" ht="11.25" outlineLevel="3" x14ac:dyDescent="0.2">
      <c r="A71" s="52"/>
      <c r="B71" s="53"/>
      <c r="C71" s="54">
        <v>47</v>
      </c>
      <c r="D71" s="55" t="s">
        <v>25</v>
      </c>
      <c r="E71" s="56" t="s">
        <v>2652</v>
      </c>
      <c r="F71" s="57" t="s">
        <v>2653</v>
      </c>
      <c r="G71" s="55" t="s">
        <v>172</v>
      </c>
      <c r="H71" s="58">
        <v>46</v>
      </c>
      <c r="I71" s="59"/>
      <c r="J71" s="60">
        <f t="shared" si="10"/>
        <v>0</v>
      </c>
      <c r="K71" s="58">
        <v>9.7999999999999997E-4</v>
      </c>
      <c r="L71" s="58">
        <f t="shared" si="11"/>
        <v>4.5079999999999995E-2</v>
      </c>
      <c r="M71" s="58"/>
      <c r="N71" s="58">
        <f t="shared" si="12"/>
        <v>0</v>
      </c>
      <c r="O71" s="60">
        <v>21</v>
      </c>
      <c r="P71" s="60">
        <f t="shared" si="13"/>
        <v>0</v>
      </c>
      <c r="Q71" s="60">
        <f t="shared" si="14"/>
        <v>0</v>
      </c>
      <c r="R71" s="15"/>
      <c r="S71" s="15"/>
      <c r="T71" s="15"/>
    </row>
    <row r="72" spans="1:20" ht="9.75" outlineLevel="4" x14ac:dyDescent="0.2">
      <c r="A72" s="61"/>
      <c r="B72" s="62"/>
      <c r="C72" s="62"/>
      <c r="D72" s="63"/>
      <c r="E72" s="64" t="s">
        <v>29</v>
      </c>
      <c r="F72" s="65" t="s">
        <v>4228</v>
      </c>
      <c r="G72" s="63"/>
      <c r="H72" s="66">
        <v>46</v>
      </c>
      <c r="I72" s="67"/>
      <c r="J72" s="68"/>
      <c r="K72" s="66"/>
      <c r="L72" s="66"/>
      <c r="M72" s="66"/>
      <c r="N72" s="66"/>
      <c r="O72" s="68"/>
      <c r="P72" s="68"/>
      <c r="Q72" s="68"/>
      <c r="R72" s="10"/>
      <c r="S72" s="15"/>
    </row>
    <row r="73" spans="1:20" ht="7.5" customHeight="1" outlineLevel="4" x14ac:dyDescent="0.15">
      <c r="A73" s="15"/>
      <c r="B73" s="69"/>
      <c r="C73" s="70"/>
      <c r="D73" s="71"/>
      <c r="E73" s="72"/>
      <c r="F73" s="73"/>
      <c r="G73" s="71"/>
      <c r="H73" s="74"/>
      <c r="I73" s="75"/>
      <c r="J73" s="76"/>
      <c r="K73" s="77"/>
      <c r="L73" s="77"/>
      <c r="M73" s="77"/>
      <c r="N73" s="77"/>
      <c r="O73" s="76"/>
      <c r="P73" s="76"/>
      <c r="Q73" s="76"/>
      <c r="R73" s="10"/>
      <c r="S73" s="15"/>
    </row>
    <row r="74" spans="1:20" ht="11.25" outlineLevel="3" x14ac:dyDescent="0.2">
      <c r="A74" s="52"/>
      <c r="B74" s="53"/>
      <c r="C74" s="54">
        <v>48</v>
      </c>
      <c r="D74" s="55" t="s">
        <v>25</v>
      </c>
      <c r="E74" s="56" t="s">
        <v>2657</v>
      </c>
      <c r="F74" s="57" t="s">
        <v>2658</v>
      </c>
      <c r="G74" s="55" t="s">
        <v>172</v>
      </c>
      <c r="H74" s="58">
        <v>46</v>
      </c>
      <c r="I74" s="59"/>
      <c r="J74" s="60">
        <f>H74*I74</f>
        <v>0</v>
      </c>
      <c r="K74" s="58">
        <v>1.2600000000000001E-3</v>
      </c>
      <c r="L74" s="58">
        <f>H74*K74</f>
        <v>5.7960000000000005E-2</v>
      </c>
      <c r="M74" s="58"/>
      <c r="N74" s="58">
        <f>H74*M74</f>
        <v>0</v>
      </c>
      <c r="O74" s="60">
        <v>21</v>
      </c>
      <c r="P74" s="60">
        <f>J74*(O74/100)</f>
        <v>0</v>
      </c>
      <c r="Q74" s="60">
        <f>J74+P74</f>
        <v>0</v>
      </c>
      <c r="R74" s="15"/>
      <c r="S74" s="15"/>
      <c r="T74" s="15"/>
    </row>
    <row r="75" spans="1:20" ht="9.75" outlineLevel="4" x14ac:dyDescent="0.2">
      <c r="A75" s="61"/>
      <c r="B75" s="62"/>
      <c r="C75" s="62"/>
      <c r="D75" s="63"/>
      <c r="E75" s="64" t="s">
        <v>29</v>
      </c>
      <c r="F75" s="65" t="s">
        <v>4229</v>
      </c>
      <c r="G75" s="63"/>
      <c r="H75" s="66">
        <v>46</v>
      </c>
      <c r="I75" s="67"/>
      <c r="J75" s="68"/>
      <c r="K75" s="66"/>
      <c r="L75" s="66"/>
      <c r="M75" s="66"/>
      <c r="N75" s="66"/>
      <c r="O75" s="68"/>
      <c r="P75" s="68"/>
      <c r="Q75" s="68"/>
      <c r="R75" s="10"/>
      <c r="S75" s="15"/>
    </row>
    <row r="76" spans="1:20" ht="7.5" customHeight="1" outlineLevel="4" x14ac:dyDescent="0.15">
      <c r="A76" s="15"/>
      <c r="B76" s="69"/>
      <c r="C76" s="70"/>
      <c r="D76" s="71"/>
      <c r="E76" s="72"/>
      <c r="F76" s="73"/>
      <c r="G76" s="71"/>
      <c r="H76" s="74"/>
      <c r="I76" s="75"/>
      <c r="J76" s="76"/>
      <c r="K76" s="77"/>
      <c r="L76" s="77"/>
      <c r="M76" s="77"/>
      <c r="N76" s="77"/>
      <c r="O76" s="76"/>
      <c r="P76" s="76"/>
      <c r="Q76" s="76"/>
      <c r="R76" s="10"/>
      <c r="S76" s="15"/>
    </row>
    <row r="77" spans="1:20" ht="11.25" outlineLevel="3" x14ac:dyDescent="0.2">
      <c r="A77" s="52"/>
      <c r="B77" s="53"/>
      <c r="C77" s="54">
        <v>49</v>
      </c>
      <c r="D77" s="55" t="s">
        <v>25</v>
      </c>
      <c r="E77" s="56" t="s">
        <v>2662</v>
      </c>
      <c r="F77" s="57" t="s">
        <v>2663</v>
      </c>
      <c r="G77" s="55" t="s">
        <v>172</v>
      </c>
      <c r="H77" s="58">
        <v>20</v>
      </c>
      <c r="I77" s="59"/>
      <c r="J77" s="60">
        <f>H77*I77</f>
        <v>0</v>
      </c>
      <c r="K77" s="58">
        <v>1.5299999999999999E-3</v>
      </c>
      <c r="L77" s="58">
        <f>H77*K77</f>
        <v>3.0599999999999999E-2</v>
      </c>
      <c r="M77" s="58"/>
      <c r="N77" s="58">
        <f>H77*M77</f>
        <v>0</v>
      </c>
      <c r="O77" s="60">
        <v>21</v>
      </c>
      <c r="P77" s="60">
        <f>J77*(O77/100)</f>
        <v>0</v>
      </c>
      <c r="Q77" s="60">
        <f>J77+P77</f>
        <v>0</v>
      </c>
      <c r="R77" s="15"/>
      <c r="S77" s="15"/>
      <c r="T77" s="15"/>
    </row>
    <row r="78" spans="1:20" ht="9.75" outlineLevel="4" x14ac:dyDescent="0.2">
      <c r="A78" s="61"/>
      <c r="B78" s="62"/>
      <c r="C78" s="62"/>
      <c r="D78" s="63"/>
      <c r="E78" s="64" t="s">
        <v>29</v>
      </c>
      <c r="F78" s="65" t="s">
        <v>3066</v>
      </c>
      <c r="G78" s="63"/>
      <c r="H78" s="66">
        <v>20</v>
      </c>
      <c r="I78" s="67"/>
      <c r="J78" s="68"/>
      <c r="K78" s="66"/>
      <c r="L78" s="66"/>
      <c r="M78" s="66"/>
      <c r="N78" s="66"/>
      <c r="O78" s="68"/>
      <c r="P78" s="68"/>
      <c r="Q78" s="68"/>
      <c r="R78" s="10"/>
      <c r="S78" s="15"/>
    </row>
    <row r="79" spans="1:20" ht="7.5" customHeight="1" outlineLevel="4" x14ac:dyDescent="0.15">
      <c r="A79" s="15"/>
      <c r="B79" s="69"/>
      <c r="C79" s="70"/>
      <c r="D79" s="71"/>
      <c r="E79" s="72"/>
      <c r="F79" s="73"/>
      <c r="G79" s="71"/>
      <c r="H79" s="74"/>
      <c r="I79" s="75"/>
      <c r="J79" s="76"/>
      <c r="K79" s="77"/>
      <c r="L79" s="77"/>
      <c r="M79" s="77"/>
      <c r="N79" s="77"/>
      <c r="O79" s="76"/>
      <c r="P79" s="76"/>
      <c r="Q79" s="76"/>
      <c r="R79" s="10"/>
      <c r="S79" s="15"/>
    </row>
    <row r="80" spans="1:20" ht="22.5" outlineLevel="3" x14ac:dyDescent="0.2">
      <c r="A80" s="52"/>
      <c r="B80" s="53"/>
      <c r="C80" s="54">
        <v>50</v>
      </c>
      <c r="D80" s="55" t="s">
        <v>25</v>
      </c>
      <c r="E80" s="56" t="s">
        <v>4147</v>
      </c>
      <c r="F80" s="57" t="s">
        <v>4148</v>
      </c>
      <c r="G80" s="55" t="s">
        <v>172</v>
      </c>
      <c r="H80" s="58">
        <v>66</v>
      </c>
      <c r="I80" s="59"/>
      <c r="J80" s="60">
        <f t="shared" ref="J80:J102" si="15">H80*I80</f>
        <v>0</v>
      </c>
      <c r="K80" s="58">
        <v>1.6000000000000001E-4</v>
      </c>
      <c r="L80" s="58">
        <f t="shared" ref="L80:L102" si="16">H80*K80</f>
        <v>1.0560000000000002E-2</v>
      </c>
      <c r="M80" s="58"/>
      <c r="N80" s="58">
        <f t="shared" ref="N80:N102" si="17">H80*M80</f>
        <v>0</v>
      </c>
      <c r="O80" s="60">
        <v>21</v>
      </c>
      <c r="P80" s="60">
        <f t="shared" ref="P80:P102" si="18">J80*(O80/100)</f>
        <v>0</v>
      </c>
      <c r="Q80" s="60">
        <f t="shared" ref="Q80:Q102" si="19">J80+P80</f>
        <v>0</v>
      </c>
      <c r="R80" s="15"/>
      <c r="S80" s="15"/>
      <c r="T80" s="15"/>
    </row>
    <row r="81" spans="1:20" ht="22.5" outlineLevel="3" x14ac:dyDescent="0.2">
      <c r="A81" s="52"/>
      <c r="B81" s="53"/>
      <c r="C81" s="54">
        <v>51</v>
      </c>
      <c r="D81" s="55" t="s">
        <v>25</v>
      </c>
      <c r="E81" s="56" t="s">
        <v>4149</v>
      </c>
      <c r="F81" s="57" t="s">
        <v>4150</v>
      </c>
      <c r="G81" s="55" t="s">
        <v>172</v>
      </c>
      <c r="H81" s="58">
        <v>46</v>
      </c>
      <c r="I81" s="59"/>
      <c r="J81" s="60">
        <f t="shared" si="15"/>
        <v>0</v>
      </c>
      <c r="K81" s="58">
        <v>1.2E-4</v>
      </c>
      <c r="L81" s="58">
        <f t="shared" si="16"/>
        <v>5.5199999999999997E-3</v>
      </c>
      <c r="M81" s="58"/>
      <c r="N81" s="58">
        <f t="shared" si="17"/>
        <v>0</v>
      </c>
      <c r="O81" s="60">
        <v>21</v>
      </c>
      <c r="P81" s="60">
        <f t="shared" si="18"/>
        <v>0</v>
      </c>
      <c r="Q81" s="60">
        <f t="shared" si="19"/>
        <v>0</v>
      </c>
      <c r="R81" s="15"/>
      <c r="S81" s="15"/>
      <c r="T81" s="15"/>
    </row>
    <row r="82" spans="1:20" ht="11.25" outlineLevel="3" x14ac:dyDescent="0.2">
      <c r="A82" s="52"/>
      <c r="B82" s="53"/>
      <c r="C82" s="54">
        <v>52</v>
      </c>
      <c r="D82" s="55" t="s">
        <v>25</v>
      </c>
      <c r="E82" s="56" t="s">
        <v>4230</v>
      </c>
      <c r="F82" s="57" t="s">
        <v>4231</v>
      </c>
      <c r="G82" s="55" t="s">
        <v>172</v>
      </c>
      <c r="H82" s="58">
        <v>20</v>
      </c>
      <c r="I82" s="59"/>
      <c r="J82" s="60">
        <f t="shared" si="15"/>
        <v>0</v>
      </c>
      <c r="K82" s="58">
        <v>2.4199999999999998E-3</v>
      </c>
      <c r="L82" s="58">
        <f t="shared" si="16"/>
        <v>4.8399999999999999E-2</v>
      </c>
      <c r="M82" s="58"/>
      <c r="N82" s="58">
        <f t="shared" si="17"/>
        <v>0</v>
      </c>
      <c r="O82" s="60">
        <v>21</v>
      </c>
      <c r="P82" s="60">
        <f t="shared" si="18"/>
        <v>0</v>
      </c>
      <c r="Q82" s="60">
        <f t="shared" si="19"/>
        <v>0</v>
      </c>
      <c r="R82" s="15"/>
      <c r="S82" s="15"/>
      <c r="T82" s="15"/>
    </row>
    <row r="83" spans="1:20" ht="11.25" outlineLevel="3" x14ac:dyDescent="0.2">
      <c r="A83" s="52"/>
      <c r="B83" s="53"/>
      <c r="C83" s="54">
        <v>53</v>
      </c>
      <c r="D83" s="55" t="s">
        <v>25</v>
      </c>
      <c r="E83" s="56" t="s">
        <v>4232</v>
      </c>
      <c r="F83" s="57" t="s">
        <v>4233</v>
      </c>
      <c r="G83" s="55" t="s">
        <v>172</v>
      </c>
      <c r="H83" s="58">
        <v>46</v>
      </c>
      <c r="I83" s="59"/>
      <c r="J83" s="60">
        <f t="shared" si="15"/>
        <v>0</v>
      </c>
      <c r="K83" s="58">
        <v>1.92E-3</v>
      </c>
      <c r="L83" s="58">
        <f t="shared" si="16"/>
        <v>8.8319999999999996E-2</v>
      </c>
      <c r="M83" s="58"/>
      <c r="N83" s="58">
        <f t="shared" si="17"/>
        <v>0</v>
      </c>
      <c r="O83" s="60">
        <v>21</v>
      </c>
      <c r="P83" s="60">
        <f t="shared" si="18"/>
        <v>0</v>
      </c>
      <c r="Q83" s="60">
        <f t="shared" si="19"/>
        <v>0</v>
      </c>
      <c r="R83" s="15"/>
      <c r="S83" s="15"/>
      <c r="T83" s="15"/>
    </row>
    <row r="84" spans="1:20" ht="11.25" outlineLevel="3" x14ac:dyDescent="0.2">
      <c r="A84" s="52"/>
      <c r="B84" s="53"/>
      <c r="C84" s="54">
        <v>54</v>
      </c>
      <c r="D84" s="55" t="s">
        <v>25</v>
      </c>
      <c r="E84" s="56" t="s">
        <v>4234</v>
      </c>
      <c r="F84" s="57" t="s">
        <v>4235</v>
      </c>
      <c r="G84" s="55" t="s">
        <v>72</v>
      </c>
      <c r="H84" s="58">
        <v>2</v>
      </c>
      <c r="I84" s="59"/>
      <c r="J84" s="60">
        <f t="shared" si="15"/>
        <v>0</v>
      </c>
      <c r="K84" s="58"/>
      <c r="L84" s="58">
        <f t="shared" si="16"/>
        <v>0</v>
      </c>
      <c r="M84" s="58"/>
      <c r="N84" s="58">
        <f t="shared" si="17"/>
        <v>0</v>
      </c>
      <c r="O84" s="60">
        <v>21</v>
      </c>
      <c r="P84" s="60">
        <f t="shared" si="18"/>
        <v>0</v>
      </c>
      <c r="Q84" s="60">
        <f t="shared" si="19"/>
        <v>0</v>
      </c>
      <c r="R84" s="15"/>
      <c r="S84" s="15"/>
      <c r="T84" s="15"/>
    </row>
    <row r="85" spans="1:20" ht="11.25" outlineLevel="3" x14ac:dyDescent="0.2">
      <c r="A85" s="52"/>
      <c r="B85" s="53"/>
      <c r="C85" s="54">
        <v>55</v>
      </c>
      <c r="D85" s="55" t="s">
        <v>25</v>
      </c>
      <c r="E85" s="56" t="s">
        <v>2680</v>
      </c>
      <c r="F85" s="57" t="s">
        <v>2681</v>
      </c>
      <c r="G85" s="55" t="s">
        <v>72</v>
      </c>
      <c r="H85" s="58">
        <v>22</v>
      </c>
      <c r="I85" s="59"/>
      <c r="J85" s="60">
        <f t="shared" si="15"/>
        <v>0</v>
      </c>
      <c r="K85" s="58">
        <v>1.7000000000000001E-4</v>
      </c>
      <c r="L85" s="58">
        <f t="shared" si="16"/>
        <v>3.7400000000000003E-3</v>
      </c>
      <c r="M85" s="58"/>
      <c r="N85" s="58">
        <f t="shared" si="17"/>
        <v>0</v>
      </c>
      <c r="O85" s="60">
        <v>21</v>
      </c>
      <c r="P85" s="60">
        <f t="shared" si="18"/>
        <v>0</v>
      </c>
      <c r="Q85" s="60">
        <f t="shared" si="19"/>
        <v>0</v>
      </c>
      <c r="R85" s="15"/>
      <c r="S85" s="15"/>
      <c r="T85" s="15"/>
    </row>
    <row r="86" spans="1:20" ht="11.25" outlineLevel="3" x14ac:dyDescent="0.2">
      <c r="A86" s="52"/>
      <c r="B86" s="53"/>
      <c r="C86" s="54">
        <v>56</v>
      </c>
      <c r="D86" s="55" t="s">
        <v>25</v>
      </c>
      <c r="E86" s="56" t="s">
        <v>4236</v>
      </c>
      <c r="F86" s="57" t="s">
        <v>4237</v>
      </c>
      <c r="G86" s="55" t="s">
        <v>72</v>
      </c>
      <c r="H86" s="58">
        <v>22</v>
      </c>
      <c r="I86" s="59"/>
      <c r="J86" s="60">
        <f t="shared" si="15"/>
        <v>0</v>
      </c>
      <c r="K86" s="58">
        <v>6.0000000000000002E-5</v>
      </c>
      <c r="L86" s="58">
        <f t="shared" si="16"/>
        <v>1.32E-3</v>
      </c>
      <c r="M86" s="58"/>
      <c r="N86" s="58">
        <f t="shared" si="17"/>
        <v>0</v>
      </c>
      <c r="O86" s="60">
        <v>21</v>
      </c>
      <c r="P86" s="60">
        <f t="shared" si="18"/>
        <v>0</v>
      </c>
      <c r="Q86" s="60">
        <f t="shared" si="19"/>
        <v>0</v>
      </c>
      <c r="R86" s="15"/>
      <c r="S86" s="15"/>
      <c r="T86" s="15"/>
    </row>
    <row r="87" spans="1:20" ht="11.25" outlineLevel="3" x14ac:dyDescent="0.2">
      <c r="A87" s="52"/>
      <c r="B87" s="53"/>
      <c r="C87" s="54">
        <v>57</v>
      </c>
      <c r="D87" s="55" t="s">
        <v>25</v>
      </c>
      <c r="E87" s="56" t="s">
        <v>2698</v>
      </c>
      <c r="F87" s="57" t="s">
        <v>2699</v>
      </c>
      <c r="G87" s="55" t="s">
        <v>72</v>
      </c>
      <c r="H87" s="58">
        <v>2</v>
      </c>
      <c r="I87" s="59"/>
      <c r="J87" s="60">
        <f t="shared" si="15"/>
        <v>0</v>
      </c>
      <c r="K87" s="58">
        <v>3.4000000000000002E-4</v>
      </c>
      <c r="L87" s="58">
        <f t="shared" si="16"/>
        <v>6.8000000000000005E-4</v>
      </c>
      <c r="M87" s="58"/>
      <c r="N87" s="58">
        <f t="shared" si="17"/>
        <v>0</v>
      </c>
      <c r="O87" s="60">
        <v>21</v>
      </c>
      <c r="P87" s="60">
        <f t="shared" si="18"/>
        <v>0</v>
      </c>
      <c r="Q87" s="60">
        <f t="shared" si="19"/>
        <v>0</v>
      </c>
      <c r="R87" s="15"/>
      <c r="S87" s="15"/>
      <c r="T87" s="15"/>
    </row>
    <row r="88" spans="1:20" ht="11.25" outlineLevel="3" x14ac:dyDescent="0.2">
      <c r="A88" s="52"/>
      <c r="B88" s="53"/>
      <c r="C88" s="54">
        <v>58</v>
      </c>
      <c r="D88" s="55" t="s">
        <v>25</v>
      </c>
      <c r="E88" s="56" t="s">
        <v>2692</v>
      </c>
      <c r="F88" s="57" t="s">
        <v>2693</v>
      </c>
      <c r="G88" s="55" t="s">
        <v>72</v>
      </c>
      <c r="H88" s="58">
        <v>2</v>
      </c>
      <c r="I88" s="59"/>
      <c r="J88" s="60">
        <f t="shared" si="15"/>
        <v>0</v>
      </c>
      <c r="K88" s="58">
        <v>5.0000000000000001E-4</v>
      </c>
      <c r="L88" s="58">
        <f t="shared" si="16"/>
        <v>1E-3</v>
      </c>
      <c r="M88" s="58"/>
      <c r="N88" s="58">
        <f t="shared" si="17"/>
        <v>0</v>
      </c>
      <c r="O88" s="60">
        <v>21</v>
      </c>
      <c r="P88" s="60">
        <f t="shared" si="18"/>
        <v>0</v>
      </c>
      <c r="Q88" s="60">
        <f t="shared" si="19"/>
        <v>0</v>
      </c>
      <c r="R88" s="15"/>
      <c r="S88" s="15"/>
      <c r="T88" s="15"/>
    </row>
    <row r="89" spans="1:20" ht="11.25" outlineLevel="3" x14ac:dyDescent="0.2">
      <c r="A89" s="52"/>
      <c r="B89" s="53"/>
      <c r="C89" s="54">
        <v>59</v>
      </c>
      <c r="D89" s="55" t="s">
        <v>25</v>
      </c>
      <c r="E89" s="56" t="s">
        <v>2706</v>
      </c>
      <c r="F89" s="57" t="s">
        <v>2707</v>
      </c>
      <c r="G89" s="55" t="s">
        <v>72</v>
      </c>
      <c r="H89" s="58">
        <v>3</v>
      </c>
      <c r="I89" s="59"/>
      <c r="J89" s="60">
        <f t="shared" si="15"/>
        <v>0</v>
      </c>
      <c r="K89" s="58">
        <v>7.5000000000000002E-4</v>
      </c>
      <c r="L89" s="58">
        <f t="shared" si="16"/>
        <v>2.2500000000000003E-3</v>
      </c>
      <c r="M89" s="58"/>
      <c r="N89" s="58">
        <f t="shared" si="17"/>
        <v>0</v>
      </c>
      <c r="O89" s="60">
        <v>21</v>
      </c>
      <c r="P89" s="60">
        <f t="shared" si="18"/>
        <v>0</v>
      </c>
      <c r="Q89" s="60">
        <f t="shared" si="19"/>
        <v>0</v>
      </c>
      <c r="R89" s="15"/>
      <c r="S89" s="15"/>
      <c r="T89" s="15"/>
    </row>
    <row r="90" spans="1:20" ht="11.25" outlineLevel="3" x14ac:dyDescent="0.2">
      <c r="A90" s="52"/>
      <c r="B90" s="53"/>
      <c r="C90" s="54">
        <v>60</v>
      </c>
      <c r="D90" s="55" t="s">
        <v>25</v>
      </c>
      <c r="E90" s="56" t="s">
        <v>2708</v>
      </c>
      <c r="F90" s="57" t="s">
        <v>2709</v>
      </c>
      <c r="G90" s="55" t="s">
        <v>72</v>
      </c>
      <c r="H90" s="58">
        <v>3</v>
      </c>
      <c r="I90" s="59"/>
      <c r="J90" s="60">
        <f t="shared" si="15"/>
        <v>0</v>
      </c>
      <c r="K90" s="58">
        <v>9.7000000000000005E-4</v>
      </c>
      <c r="L90" s="58">
        <f t="shared" si="16"/>
        <v>2.9100000000000003E-3</v>
      </c>
      <c r="M90" s="58"/>
      <c r="N90" s="58">
        <f t="shared" si="17"/>
        <v>0</v>
      </c>
      <c r="O90" s="60">
        <v>21</v>
      </c>
      <c r="P90" s="60">
        <f t="shared" si="18"/>
        <v>0</v>
      </c>
      <c r="Q90" s="60">
        <f t="shared" si="19"/>
        <v>0</v>
      </c>
      <c r="R90" s="15"/>
      <c r="S90" s="15"/>
      <c r="T90" s="15"/>
    </row>
    <row r="91" spans="1:20" ht="11.25" outlineLevel="3" x14ac:dyDescent="0.2">
      <c r="A91" s="52"/>
      <c r="B91" s="53"/>
      <c r="C91" s="54">
        <v>61</v>
      </c>
      <c r="D91" s="55" t="s">
        <v>25</v>
      </c>
      <c r="E91" s="56" t="s">
        <v>4152</v>
      </c>
      <c r="F91" s="57" t="s">
        <v>4153</v>
      </c>
      <c r="G91" s="55" t="s">
        <v>72</v>
      </c>
      <c r="H91" s="58">
        <v>3</v>
      </c>
      <c r="I91" s="59"/>
      <c r="J91" s="60">
        <f t="shared" si="15"/>
        <v>0</v>
      </c>
      <c r="K91" s="58">
        <v>1.23E-3</v>
      </c>
      <c r="L91" s="58">
        <f t="shared" si="16"/>
        <v>3.6899999999999997E-3</v>
      </c>
      <c r="M91" s="58"/>
      <c r="N91" s="58">
        <f t="shared" si="17"/>
        <v>0</v>
      </c>
      <c r="O91" s="60">
        <v>21</v>
      </c>
      <c r="P91" s="60">
        <f t="shared" si="18"/>
        <v>0</v>
      </c>
      <c r="Q91" s="60">
        <f t="shared" si="19"/>
        <v>0</v>
      </c>
      <c r="R91" s="15"/>
      <c r="S91" s="15"/>
      <c r="T91" s="15"/>
    </row>
    <row r="92" spans="1:20" ht="11.25" outlineLevel="3" x14ac:dyDescent="0.2">
      <c r="A92" s="52"/>
      <c r="B92" s="53"/>
      <c r="C92" s="54">
        <v>62</v>
      </c>
      <c r="D92" s="55" t="s">
        <v>25</v>
      </c>
      <c r="E92" s="56" t="s">
        <v>2716</v>
      </c>
      <c r="F92" s="57" t="s">
        <v>2717</v>
      </c>
      <c r="G92" s="55" t="s">
        <v>172</v>
      </c>
      <c r="H92" s="58">
        <v>112</v>
      </c>
      <c r="I92" s="59"/>
      <c r="J92" s="60">
        <f t="shared" si="15"/>
        <v>0</v>
      </c>
      <c r="K92" s="58">
        <v>1.9000000000000001E-4</v>
      </c>
      <c r="L92" s="58">
        <f t="shared" si="16"/>
        <v>2.128E-2</v>
      </c>
      <c r="M92" s="58"/>
      <c r="N92" s="58">
        <f t="shared" si="17"/>
        <v>0</v>
      </c>
      <c r="O92" s="60">
        <v>21</v>
      </c>
      <c r="P92" s="60">
        <f t="shared" si="18"/>
        <v>0</v>
      </c>
      <c r="Q92" s="60">
        <f t="shared" si="19"/>
        <v>0</v>
      </c>
      <c r="R92" s="15"/>
      <c r="S92" s="15"/>
      <c r="T92" s="15"/>
    </row>
    <row r="93" spans="1:20" ht="11.25" outlineLevel="3" x14ac:dyDescent="0.2">
      <c r="A93" s="52"/>
      <c r="B93" s="53"/>
      <c r="C93" s="54">
        <v>63</v>
      </c>
      <c r="D93" s="55" t="s">
        <v>25</v>
      </c>
      <c r="E93" s="56" t="s">
        <v>2719</v>
      </c>
      <c r="F93" s="57" t="s">
        <v>2720</v>
      </c>
      <c r="G93" s="55" t="s">
        <v>172</v>
      </c>
      <c r="H93" s="58">
        <v>112</v>
      </c>
      <c r="I93" s="59"/>
      <c r="J93" s="60">
        <f t="shared" si="15"/>
        <v>0</v>
      </c>
      <c r="K93" s="58">
        <v>1.0000000000000001E-5</v>
      </c>
      <c r="L93" s="58">
        <f t="shared" si="16"/>
        <v>1.1200000000000001E-3</v>
      </c>
      <c r="M93" s="58"/>
      <c r="N93" s="58">
        <f t="shared" si="17"/>
        <v>0</v>
      </c>
      <c r="O93" s="60">
        <v>21</v>
      </c>
      <c r="P93" s="60">
        <f t="shared" si="18"/>
        <v>0</v>
      </c>
      <c r="Q93" s="60">
        <f t="shared" si="19"/>
        <v>0</v>
      </c>
      <c r="R93" s="15"/>
      <c r="S93" s="15"/>
      <c r="T93" s="15"/>
    </row>
    <row r="94" spans="1:20" ht="11.25" outlineLevel="3" x14ac:dyDescent="0.2">
      <c r="A94" s="52"/>
      <c r="B94" s="53"/>
      <c r="C94" s="54">
        <v>64</v>
      </c>
      <c r="D94" s="55" t="s">
        <v>25</v>
      </c>
      <c r="E94" s="56" t="s">
        <v>4155</v>
      </c>
      <c r="F94" s="57" t="s">
        <v>4156</v>
      </c>
      <c r="G94" s="55" t="s">
        <v>60</v>
      </c>
      <c r="H94" s="58">
        <v>1.5</v>
      </c>
      <c r="I94" s="59"/>
      <c r="J94" s="60">
        <f t="shared" si="15"/>
        <v>0</v>
      </c>
      <c r="K94" s="58"/>
      <c r="L94" s="58">
        <f t="shared" si="16"/>
        <v>0</v>
      </c>
      <c r="M94" s="58"/>
      <c r="N94" s="58">
        <f t="shared" si="17"/>
        <v>0</v>
      </c>
      <c r="O94" s="60">
        <v>21</v>
      </c>
      <c r="P94" s="60">
        <f t="shared" si="18"/>
        <v>0</v>
      </c>
      <c r="Q94" s="60">
        <f t="shared" si="19"/>
        <v>0</v>
      </c>
      <c r="R94" s="15"/>
      <c r="S94" s="15"/>
      <c r="T94" s="15"/>
    </row>
    <row r="95" spans="1:20" ht="11.25" outlineLevel="3" x14ac:dyDescent="0.2">
      <c r="A95" s="52"/>
      <c r="B95" s="53"/>
      <c r="C95" s="54">
        <v>107</v>
      </c>
      <c r="D95" s="55" t="s">
        <v>25</v>
      </c>
      <c r="E95" s="56" t="s">
        <v>2723</v>
      </c>
      <c r="F95" s="57" t="s">
        <v>2724</v>
      </c>
      <c r="G95" s="55" t="s">
        <v>72</v>
      </c>
      <c r="H95" s="58">
        <v>6</v>
      </c>
      <c r="I95" s="59"/>
      <c r="J95" s="60">
        <f t="shared" si="15"/>
        <v>0</v>
      </c>
      <c r="K95" s="58">
        <v>6.9999999999999999E-4</v>
      </c>
      <c r="L95" s="58">
        <f t="shared" si="16"/>
        <v>4.1999999999999997E-3</v>
      </c>
      <c r="M95" s="58"/>
      <c r="N95" s="58">
        <f t="shared" si="17"/>
        <v>0</v>
      </c>
      <c r="O95" s="60">
        <v>21</v>
      </c>
      <c r="P95" s="60">
        <f t="shared" si="18"/>
        <v>0</v>
      </c>
      <c r="Q95" s="60">
        <f t="shared" si="19"/>
        <v>0</v>
      </c>
      <c r="R95" s="15"/>
      <c r="S95" s="15"/>
      <c r="T95" s="15"/>
    </row>
    <row r="96" spans="1:20" ht="11.25" outlineLevel="3" x14ac:dyDescent="0.2">
      <c r="A96" s="52"/>
      <c r="B96" s="53"/>
      <c r="C96" s="54">
        <v>108</v>
      </c>
      <c r="D96" s="55" t="s">
        <v>25</v>
      </c>
      <c r="E96" s="56" t="s">
        <v>2725</v>
      </c>
      <c r="F96" s="57" t="s">
        <v>2726</v>
      </c>
      <c r="G96" s="55" t="s">
        <v>72</v>
      </c>
      <c r="H96" s="58">
        <v>6</v>
      </c>
      <c r="I96" s="59"/>
      <c r="J96" s="60">
        <f t="shared" si="15"/>
        <v>0</v>
      </c>
      <c r="K96" s="58">
        <v>1.33E-3</v>
      </c>
      <c r="L96" s="58">
        <f t="shared" si="16"/>
        <v>7.980000000000001E-3</v>
      </c>
      <c r="M96" s="58"/>
      <c r="N96" s="58">
        <f t="shared" si="17"/>
        <v>0</v>
      </c>
      <c r="O96" s="60">
        <v>21</v>
      </c>
      <c r="P96" s="60">
        <f t="shared" si="18"/>
        <v>0</v>
      </c>
      <c r="Q96" s="60">
        <f t="shared" si="19"/>
        <v>0</v>
      </c>
      <c r="R96" s="15"/>
      <c r="S96" s="15"/>
      <c r="T96" s="15"/>
    </row>
    <row r="97" spans="1:20" ht="11.25" outlineLevel="3" x14ac:dyDescent="0.2">
      <c r="A97" s="52"/>
      <c r="B97" s="53"/>
      <c r="C97" s="54">
        <v>109</v>
      </c>
      <c r="D97" s="55" t="s">
        <v>25</v>
      </c>
      <c r="E97" s="56" t="s">
        <v>2727</v>
      </c>
      <c r="F97" s="57" t="s">
        <v>2728</v>
      </c>
      <c r="G97" s="55" t="s">
        <v>72</v>
      </c>
      <c r="H97" s="58">
        <v>6</v>
      </c>
      <c r="I97" s="59"/>
      <c r="J97" s="60">
        <f t="shared" si="15"/>
        <v>0</v>
      </c>
      <c r="K97" s="58">
        <v>1.75E-3</v>
      </c>
      <c r="L97" s="58">
        <f t="shared" si="16"/>
        <v>1.0500000000000001E-2</v>
      </c>
      <c r="M97" s="58"/>
      <c r="N97" s="58">
        <f t="shared" si="17"/>
        <v>0</v>
      </c>
      <c r="O97" s="60">
        <v>21</v>
      </c>
      <c r="P97" s="60">
        <f t="shared" si="18"/>
        <v>0</v>
      </c>
      <c r="Q97" s="60">
        <f t="shared" si="19"/>
        <v>0</v>
      </c>
      <c r="R97" s="15"/>
      <c r="S97" s="15"/>
      <c r="T97" s="15"/>
    </row>
    <row r="98" spans="1:20" ht="11.25" outlineLevel="3" x14ac:dyDescent="0.2">
      <c r="A98" s="52"/>
      <c r="B98" s="53"/>
      <c r="C98" s="54">
        <v>110</v>
      </c>
      <c r="D98" s="55" t="s">
        <v>25</v>
      </c>
      <c r="E98" s="56" t="s">
        <v>2729</v>
      </c>
      <c r="F98" s="57" t="s">
        <v>2730</v>
      </c>
      <c r="G98" s="55" t="s">
        <v>72</v>
      </c>
      <c r="H98" s="58">
        <v>6</v>
      </c>
      <c r="I98" s="59"/>
      <c r="J98" s="60">
        <f t="shared" si="15"/>
        <v>0</v>
      </c>
      <c r="K98" s="58">
        <v>1.6199999999999999E-3</v>
      </c>
      <c r="L98" s="58">
        <f t="shared" si="16"/>
        <v>9.7199999999999995E-3</v>
      </c>
      <c r="M98" s="58"/>
      <c r="N98" s="58">
        <f t="shared" si="17"/>
        <v>0</v>
      </c>
      <c r="O98" s="60">
        <v>21</v>
      </c>
      <c r="P98" s="60">
        <f t="shared" si="18"/>
        <v>0</v>
      </c>
      <c r="Q98" s="60">
        <f t="shared" si="19"/>
        <v>0</v>
      </c>
      <c r="R98" s="15"/>
      <c r="S98" s="15"/>
      <c r="T98" s="15"/>
    </row>
    <row r="99" spans="1:20" ht="11.25" outlineLevel="3" x14ac:dyDescent="0.2">
      <c r="A99" s="52"/>
      <c r="B99" s="53"/>
      <c r="C99" s="54">
        <v>111</v>
      </c>
      <c r="D99" s="55" t="s">
        <v>25</v>
      </c>
      <c r="E99" s="56" t="s">
        <v>2731</v>
      </c>
      <c r="F99" s="57" t="s">
        <v>2732</v>
      </c>
      <c r="G99" s="55" t="s">
        <v>72</v>
      </c>
      <c r="H99" s="58">
        <v>6</v>
      </c>
      <c r="I99" s="59"/>
      <c r="J99" s="60">
        <f t="shared" si="15"/>
        <v>0</v>
      </c>
      <c r="K99" s="58">
        <v>6.2E-4</v>
      </c>
      <c r="L99" s="58">
        <f t="shared" si="16"/>
        <v>3.7200000000000002E-3</v>
      </c>
      <c r="M99" s="58"/>
      <c r="N99" s="58">
        <f t="shared" si="17"/>
        <v>0</v>
      </c>
      <c r="O99" s="60">
        <v>21</v>
      </c>
      <c r="P99" s="60">
        <f t="shared" si="18"/>
        <v>0</v>
      </c>
      <c r="Q99" s="60">
        <f t="shared" si="19"/>
        <v>0</v>
      </c>
      <c r="R99" s="15"/>
      <c r="S99" s="15"/>
      <c r="T99" s="15"/>
    </row>
    <row r="100" spans="1:20" ht="11.25" outlineLevel="3" x14ac:dyDescent="0.2">
      <c r="A100" s="52"/>
      <c r="B100" s="53"/>
      <c r="C100" s="54">
        <v>112</v>
      </c>
      <c r="D100" s="55" t="s">
        <v>25</v>
      </c>
      <c r="E100" s="56" t="s">
        <v>2733</v>
      </c>
      <c r="F100" s="57" t="s">
        <v>2734</v>
      </c>
      <c r="G100" s="55" t="s">
        <v>72</v>
      </c>
      <c r="H100" s="58">
        <v>6</v>
      </c>
      <c r="I100" s="59"/>
      <c r="J100" s="60">
        <f t="shared" si="15"/>
        <v>0</v>
      </c>
      <c r="K100" s="58">
        <v>7.7999999999999999E-4</v>
      </c>
      <c r="L100" s="58">
        <f t="shared" si="16"/>
        <v>4.6800000000000001E-3</v>
      </c>
      <c r="M100" s="58"/>
      <c r="N100" s="58">
        <f t="shared" si="17"/>
        <v>0</v>
      </c>
      <c r="O100" s="60">
        <v>21</v>
      </c>
      <c r="P100" s="60">
        <f t="shared" si="18"/>
        <v>0</v>
      </c>
      <c r="Q100" s="60">
        <f t="shared" si="19"/>
        <v>0</v>
      </c>
      <c r="R100" s="15"/>
      <c r="S100" s="15"/>
      <c r="T100" s="15"/>
    </row>
    <row r="101" spans="1:20" ht="11.25" outlineLevel="3" x14ac:dyDescent="0.2">
      <c r="A101" s="52"/>
      <c r="B101" s="53"/>
      <c r="C101" s="54">
        <v>113</v>
      </c>
      <c r="D101" s="55" t="s">
        <v>25</v>
      </c>
      <c r="E101" s="56" t="s">
        <v>2735</v>
      </c>
      <c r="F101" s="57" t="s">
        <v>2736</v>
      </c>
      <c r="G101" s="55" t="s">
        <v>72</v>
      </c>
      <c r="H101" s="58">
        <v>6</v>
      </c>
      <c r="I101" s="59"/>
      <c r="J101" s="60">
        <f t="shared" si="15"/>
        <v>0</v>
      </c>
      <c r="K101" s="58">
        <v>1.47E-3</v>
      </c>
      <c r="L101" s="58">
        <f t="shared" si="16"/>
        <v>8.8199999999999997E-3</v>
      </c>
      <c r="M101" s="58"/>
      <c r="N101" s="58">
        <f t="shared" si="17"/>
        <v>0</v>
      </c>
      <c r="O101" s="60">
        <v>21</v>
      </c>
      <c r="P101" s="60">
        <f t="shared" si="18"/>
        <v>0</v>
      </c>
      <c r="Q101" s="60">
        <f t="shared" si="19"/>
        <v>0</v>
      </c>
      <c r="R101" s="15"/>
      <c r="S101" s="15"/>
      <c r="T101" s="15"/>
    </row>
    <row r="102" spans="1:20" ht="11.25" outlineLevel="3" x14ac:dyDescent="0.2">
      <c r="A102" s="52"/>
      <c r="B102" s="53"/>
      <c r="C102" s="54">
        <v>114</v>
      </c>
      <c r="D102" s="55" t="s">
        <v>25</v>
      </c>
      <c r="E102" s="56" t="s">
        <v>2737</v>
      </c>
      <c r="F102" s="57" t="s">
        <v>2738</v>
      </c>
      <c r="G102" s="55" t="s">
        <v>72</v>
      </c>
      <c r="H102" s="58">
        <v>6</v>
      </c>
      <c r="I102" s="59"/>
      <c r="J102" s="60">
        <f t="shared" si="15"/>
        <v>0</v>
      </c>
      <c r="K102" s="58">
        <v>2.0300000000000001E-3</v>
      </c>
      <c r="L102" s="58">
        <f t="shared" si="16"/>
        <v>1.218E-2</v>
      </c>
      <c r="M102" s="58"/>
      <c r="N102" s="58">
        <f t="shared" si="17"/>
        <v>0</v>
      </c>
      <c r="O102" s="60">
        <v>21</v>
      </c>
      <c r="P102" s="60">
        <f t="shared" si="18"/>
        <v>0</v>
      </c>
      <c r="Q102" s="60">
        <f t="shared" si="19"/>
        <v>0</v>
      </c>
      <c r="R102" s="15"/>
      <c r="S102" s="15"/>
      <c r="T102" s="15"/>
    </row>
    <row r="103" spans="1:20" outlineLevel="3" x14ac:dyDescent="0.15">
      <c r="B103" s="10"/>
      <c r="C103" s="10"/>
      <c r="D103" s="10"/>
      <c r="E103" s="10"/>
      <c r="F103" s="10"/>
      <c r="G103" s="10"/>
      <c r="H103" s="10"/>
      <c r="I103" s="15"/>
      <c r="J103" s="15"/>
      <c r="K103" s="10"/>
      <c r="L103" s="10"/>
      <c r="M103" s="10"/>
      <c r="N103" s="10"/>
      <c r="O103" s="10"/>
      <c r="P103" s="15"/>
      <c r="Q103" s="15"/>
    </row>
    <row r="104" spans="1:20" ht="11.25" outlineLevel="2" x14ac:dyDescent="0.2">
      <c r="A104" s="42" t="s">
        <v>2741</v>
      </c>
      <c r="B104" s="43">
        <v>3</v>
      </c>
      <c r="C104" s="44"/>
      <c r="D104" s="45" t="s">
        <v>23</v>
      </c>
      <c r="E104" s="45"/>
      <c r="F104" s="46" t="s">
        <v>2742</v>
      </c>
      <c r="G104" s="45"/>
      <c r="H104" s="47"/>
      <c r="I104" s="48"/>
      <c r="J104" s="49">
        <f>SUBTOTAL(9,J105:J125)</f>
        <v>0</v>
      </c>
      <c r="K104" s="47"/>
      <c r="L104" s="50">
        <f>SUBTOTAL(9,L105:L125)</f>
        <v>0.44450000000000001</v>
      </c>
      <c r="M104" s="47"/>
      <c r="N104" s="50">
        <f>SUBTOTAL(9,N105:N125)</f>
        <v>0.43134000000000006</v>
      </c>
      <c r="O104" s="51"/>
      <c r="P104" s="49">
        <f>SUBTOTAL(9,P105:P125)</f>
        <v>0</v>
      </c>
      <c r="Q104" s="49">
        <f>SUBTOTAL(9,Q105:Q125)</f>
        <v>0</v>
      </c>
      <c r="R104" s="10"/>
      <c r="S104" s="15"/>
      <c r="T104" s="15"/>
    </row>
    <row r="105" spans="1:20" ht="11.25" outlineLevel="3" x14ac:dyDescent="0.2">
      <c r="A105" s="52"/>
      <c r="B105" s="53"/>
      <c r="C105" s="54">
        <v>1</v>
      </c>
      <c r="D105" s="55" t="s">
        <v>25</v>
      </c>
      <c r="E105" s="56" t="s">
        <v>4238</v>
      </c>
      <c r="F105" s="57" t="s">
        <v>4239</v>
      </c>
      <c r="G105" s="55" t="s">
        <v>169</v>
      </c>
      <c r="H105" s="58">
        <v>6</v>
      </c>
      <c r="I105" s="59"/>
      <c r="J105" s="60">
        <f t="shared" ref="J105:J116" si="20">H105*I105</f>
        <v>0</v>
      </c>
      <c r="K105" s="58"/>
      <c r="L105" s="58">
        <f t="shared" ref="L105:L116" si="21">H105*K105</f>
        <v>0</v>
      </c>
      <c r="M105" s="58">
        <v>1.933E-2</v>
      </c>
      <c r="N105" s="58">
        <f t="shared" ref="N105:N116" si="22">H105*M105</f>
        <v>0.11598</v>
      </c>
      <c r="O105" s="60">
        <v>21</v>
      </c>
      <c r="P105" s="60">
        <f t="shared" ref="P105:P116" si="23">J105*(O105/100)</f>
        <v>0</v>
      </c>
      <c r="Q105" s="60">
        <f t="shared" ref="Q105:Q116" si="24">J105+P105</f>
        <v>0</v>
      </c>
      <c r="R105" s="15"/>
      <c r="S105" s="15"/>
      <c r="T105" s="15"/>
    </row>
    <row r="106" spans="1:20" ht="11.25" outlineLevel="3" x14ac:dyDescent="0.2">
      <c r="A106" s="52"/>
      <c r="B106" s="53"/>
      <c r="C106" s="54">
        <v>2</v>
      </c>
      <c r="D106" s="55" t="s">
        <v>25</v>
      </c>
      <c r="E106" s="56" t="s">
        <v>4240</v>
      </c>
      <c r="F106" s="57" t="s">
        <v>4241</v>
      </c>
      <c r="G106" s="55" t="s">
        <v>169</v>
      </c>
      <c r="H106" s="58">
        <v>3</v>
      </c>
      <c r="I106" s="59"/>
      <c r="J106" s="60">
        <f t="shared" si="20"/>
        <v>0</v>
      </c>
      <c r="K106" s="58"/>
      <c r="L106" s="58">
        <f t="shared" si="21"/>
        <v>0</v>
      </c>
      <c r="M106" s="58">
        <v>1.72E-2</v>
      </c>
      <c r="N106" s="58">
        <f t="shared" si="22"/>
        <v>5.16E-2</v>
      </c>
      <c r="O106" s="60">
        <v>21</v>
      </c>
      <c r="P106" s="60">
        <f t="shared" si="23"/>
        <v>0</v>
      </c>
      <c r="Q106" s="60">
        <f t="shared" si="24"/>
        <v>0</v>
      </c>
      <c r="R106" s="15"/>
      <c r="S106" s="15"/>
      <c r="T106" s="15"/>
    </row>
    <row r="107" spans="1:20" ht="11.25" outlineLevel="3" x14ac:dyDescent="0.2">
      <c r="A107" s="52"/>
      <c r="B107" s="53"/>
      <c r="C107" s="54">
        <v>3</v>
      </c>
      <c r="D107" s="55" t="s">
        <v>25</v>
      </c>
      <c r="E107" s="56" t="s">
        <v>4242</v>
      </c>
      <c r="F107" s="57" t="s">
        <v>4243</v>
      </c>
      <c r="G107" s="55" t="s">
        <v>169</v>
      </c>
      <c r="H107" s="58">
        <v>6</v>
      </c>
      <c r="I107" s="59"/>
      <c r="J107" s="60">
        <f t="shared" si="20"/>
        <v>0</v>
      </c>
      <c r="K107" s="58"/>
      <c r="L107" s="58">
        <f t="shared" si="21"/>
        <v>0</v>
      </c>
      <c r="M107" s="58">
        <v>1.9460000000000002E-2</v>
      </c>
      <c r="N107" s="58">
        <f t="shared" si="22"/>
        <v>0.11676</v>
      </c>
      <c r="O107" s="60">
        <v>21</v>
      </c>
      <c r="P107" s="60">
        <f t="shared" si="23"/>
        <v>0</v>
      </c>
      <c r="Q107" s="60">
        <f t="shared" si="24"/>
        <v>0</v>
      </c>
      <c r="R107" s="15"/>
      <c r="S107" s="15"/>
      <c r="T107" s="15"/>
    </row>
    <row r="108" spans="1:20" ht="11.25" outlineLevel="3" x14ac:dyDescent="0.2">
      <c r="A108" s="52"/>
      <c r="B108" s="53"/>
      <c r="C108" s="54">
        <v>4</v>
      </c>
      <c r="D108" s="55" t="s">
        <v>25</v>
      </c>
      <c r="E108" s="56" t="s">
        <v>4244</v>
      </c>
      <c r="F108" s="57" t="s">
        <v>4245</v>
      </c>
      <c r="G108" s="55" t="s">
        <v>169</v>
      </c>
      <c r="H108" s="58">
        <v>6</v>
      </c>
      <c r="I108" s="59"/>
      <c r="J108" s="60">
        <f t="shared" si="20"/>
        <v>0</v>
      </c>
      <c r="K108" s="58"/>
      <c r="L108" s="58">
        <f t="shared" si="21"/>
        <v>0</v>
      </c>
      <c r="M108" s="58">
        <v>2.4500000000000001E-2</v>
      </c>
      <c r="N108" s="58">
        <f t="shared" si="22"/>
        <v>0.14700000000000002</v>
      </c>
      <c r="O108" s="60">
        <v>21</v>
      </c>
      <c r="P108" s="60">
        <f t="shared" si="23"/>
        <v>0</v>
      </c>
      <c r="Q108" s="60">
        <f t="shared" si="24"/>
        <v>0</v>
      </c>
      <c r="R108" s="15"/>
      <c r="S108" s="15"/>
      <c r="T108" s="15"/>
    </row>
    <row r="109" spans="1:20" ht="11.25" outlineLevel="3" x14ac:dyDescent="0.2">
      <c r="A109" s="52"/>
      <c r="B109" s="53"/>
      <c r="C109" s="54">
        <v>5</v>
      </c>
      <c r="D109" s="55" t="s">
        <v>25</v>
      </c>
      <c r="E109" s="56" t="s">
        <v>2772</v>
      </c>
      <c r="F109" s="57" t="s">
        <v>2773</v>
      </c>
      <c r="G109" s="55" t="s">
        <v>169</v>
      </c>
      <c r="H109" s="58">
        <v>1</v>
      </c>
      <c r="I109" s="59"/>
      <c r="J109" s="60">
        <f t="shared" si="20"/>
        <v>0</v>
      </c>
      <c r="K109" s="58">
        <v>3.7599999999999999E-3</v>
      </c>
      <c r="L109" s="58">
        <f t="shared" si="21"/>
        <v>3.7599999999999999E-3</v>
      </c>
      <c r="M109" s="58"/>
      <c r="N109" s="58">
        <f t="shared" si="22"/>
        <v>0</v>
      </c>
      <c r="O109" s="60">
        <v>21</v>
      </c>
      <c r="P109" s="60">
        <f t="shared" si="23"/>
        <v>0</v>
      </c>
      <c r="Q109" s="60">
        <f t="shared" si="24"/>
        <v>0</v>
      </c>
      <c r="R109" s="15"/>
      <c r="S109" s="15"/>
      <c r="T109" s="15"/>
    </row>
    <row r="110" spans="1:20" ht="11.25" outlineLevel="3" x14ac:dyDescent="0.2">
      <c r="A110" s="52"/>
      <c r="B110" s="53"/>
      <c r="C110" s="54">
        <v>6</v>
      </c>
      <c r="D110" s="55" t="s">
        <v>25</v>
      </c>
      <c r="E110" s="56" t="s">
        <v>2758</v>
      </c>
      <c r="F110" s="57" t="s">
        <v>2759</v>
      </c>
      <c r="G110" s="55" t="s">
        <v>169</v>
      </c>
      <c r="H110" s="58">
        <v>5</v>
      </c>
      <c r="I110" s="59"/>
      <c r="J110" s="60">
        <f t="shared" si="20"/>
        <v>0</v>
      </c>
      <c r="K110" s="58">
        <v>1.6969999999999999E-2</v>
      </c>
      <c r="L110" s="58">
        <f t="shared" si="21"/>
        <v>8.4849999999999995E-2</v>
      </c>
      <c r="M110" s="58"/>
      <c r="N110" s="58">
        <f t="shared" si="22"/>
        <v>0</v>
      </c>
      <c r="O110" s="60">
        <v>21</v>
      </c>
      <c r="P110" s="60">
        <f t="shared" si="23"/>
        <v>0</v>
      </c>
      <c r="Q110" s="60">
        <f t="shared" si="24"/>
        <v>0</v>
      </c>
      <c r="R110" s="15"/>
      <c r="S110" s="15"/>
      <c r="T110" s="15"/>
    </row>
    <row r="111" spans="1:20" ht="11.25" outlineLevel="3" x14ac:dyDescent="0.2">
      <c r="A111" s="52"/>
      <c r="B111" s="53"/>
      <c r="C111" s="54">
        <v>11</v>
      </c>
      <c r="D111" s="55" t="s">
        <v>25</v>
      </c>
      <c r="E111" s="56" t="s">
        <v>2770</v>
      </c>
      <c r="F111" s="57" t="s">
        <v>2771</v>
      </c>
      <c r="G111" s="55" t="s">
        <v>169</v>
      </c>
      <c r="H111" s="58">
        <v>1</v>
      </c>
      <c r="I111" s="59"/>
      <c r="J111" s="60">
        <f t="shared" si="20"/>
        <v>0</v>
      </c>
      <c r="K111" s="58">
        <v>1.4749999999999999E-2</v>
      </c>
      <c r="L111" s="58">
        <f t="shared" si="21"/>
        <v>1.4749999999999999E-2</v>
      </c>
      <c r="M111" s="58"/>
      <c r="N111" s="58">
        <f t="shared" si="22"/>
        <v>0</v>
      </c>
      <c r="O111" s="60">
        <v>21</v>
      </c>
      <c r="P111" s="60">
        <f t="shared" si="23"/>
        <v>0</v>
      </c>
      <c r="Q111" s="60">
        <f t="shared" si="24"/>
        <v>0</v>
      </c>
      <c r="R111" s="15"/>
      <c r="S111" s="15"/>
      <c r="T111" s="15"/>
    </row>
    <row r="112" spans="1:20" ht="11.25" outlineLevel="3" x14ac:dyDescent="0.2">
      <c r="A112" s="52"/>
      <c r="B112" s="53"/>
      <c r="C112" s="54">
        <v>12</v>
      </c>
      <c r="D112" s="55" t="s">
        <v>25</v>
      </c>
      <c r="E112" s="56" t="s">
        <v>2749</v>
      </c>
      <c r="F112" s="57" t="s">
        <v>2750</v>
      </c>
      <c r="G112" s="55" t="s">
        <v>169</v>
      </c>
      <c r="H112" s="58">
        <v>4</v>
      </c>
      <c r="I112" s="59"/>
      <c r="J112" s="60">
        <f t="shared" si="20"/>
        <v>0</v>
      </c>
      <c r="K112" s="58">
        <v>1.4970000000000001E-2</v>
      </c>
      <c r="L112" s="58">
        <f t="shared" si="21"/>
        <v>5.9880000000000003E-2</v>
      </c>
      <c r="M112" s="58"/>
      <c r="N112" s="58">
        <f t="shared" si="22"/>
        <v>0</v>
      </c>
      <c r="O112" s="60">
        <v>21</v>
      </c>
      <c r="P112" s="60">
        <f t="shared" si="23"/>
        <v>0</v>
      </c>
      <c r="Q112" s="60">
        <f t="shared" si="24"/>
        <v>0</v>
      </c>
      <c r="R112" s="15"/>
      <c r="S112" s="15"/>
      <c r="T112" s="15"/>
    </row>
    <row r="113" spans="1:20" ht="11.25" outlineLevel="3" x14ac:dyDescent="0.2">
      <c r="A113" s="52"/>
      <c r="B113" s="53"/>
      <c r="C113" s="54">
        <v>13</v>
      </c>
      <c r="D113" s="55" t="s">
        <v>25</v>
      </c>
      <c r="E113" s="56" t="s">
        <v>2754</v>
      </c>
      <c r="F113" s="57" t="s">
        <v>2755</v>
      </c>
      <c r="G113" s="55" t="s">
        <v>169</v>
      </c>
      <c r="H113" s="58">
        <v>1</v>
      </c>
      <c r="I113" s="59"/>
      <c r="J113" s="60">
        <f t="shared" si="20"/>
        <v>0</v>
      </c>
      <c r="K113" s="58">
        <v>1.9210000000000001E-2</v>
      </c>
      <c r="L113" s="58">
        <f t="shared" si="21"/>
        <v>1.9210000000000001E-2</v>
      </c>
      <c r="M113" s="58"/>
      <c r="N113" s="58">
        <f t="shared" si="22"/>
        <v>0</v>
      </c>
      <c r="O113" s="60">
        <v>21</v>
      </c>
      <c r="P113" s="60">
        <f t="shared" si="23"/>
        <v>0</v>
      </c>
      <c r="Q113" s="60">
        <f t="shared" si="24"/>
        <v>0</v>
      </c>
      <c r="R113" s="15"/>
      <c r="S113" s="15"/>
      <c r="T113" s="15"/>
    </row>
    <row r="114" spans="1:20" ht="11.25" outlineLevel="3" x14ac:dyDescent="0.2">
      <c r="A114" s="52"/>
      <c r="B114" s="53"/>
      <c r="C114" s="54">
        <v>14</v>
      </c>
      <c r="D114" s="55" t="s">
        <v>25</v>
      </c>
      <c r="E114" s="56" t="s">
        <v>4158</v>
      </c>
      <c r="F114" s="57" t="s">
        <v>4159</v>
      </c>
      <c r="G114" s="55" t="s">
        <v>169</v>
      </c>
      <c r="H114" s="58">
        <v>4</v>
      </c>
      <c r="I114" s="59"/>
      <c r="J114" s="60">
        <f t="shared" si="20"/>
        <v>0</v>
      </c>
      <c r="K114" s="58">
        <v>3.5029999999999999E-2</v>
      </c>
      <c r="L114" s="58">
        <f t="shared" si="21"/>
        <v>0.14011999999999999</v>
      </c>
      <c r="M114" s="58"/>
      <c r="N114" s="58">
        <f t="shared" si="22"/>
        <v>0</v>
      </c>
      <c r="O114" s="60">
        <v>21</v>
      </c>
      <c r="P114" s="60">
        <f t="shared" si="23"/>
        <v>0</v>
      </c>
      <c r="Q114" s="60">
        <f t="shared" si="24"/>
        <v>0</v>
      </c>
      <c r="R114" s="15"/>
      <c r="S114" s="15"/>
      <c r="T114" s="15"/>
    </row>
    <row r="115" spans="1:20" ht="22.5" outlineLevel="3" x14ac:dyDescent="0.2">
      <c r="A115" s="52"/>
      <c r="B115" s="53"/>
      <c r="C115" s="54">
        <v>15</v>
      </c>
      <c r="D115" s="55" t="s">
        <v>25</v>
      </c>
      <c r="E115" s="56" t="s">
        <v>4162</v>
      </c>
      <c r="F115" s="57" t="s">
        <v>4163</v>
      </c>
      <c r="G115" s="55" t="s">
        <v>169</v>
      </c>
      <c r="H115" s="58">
        <v>4</v>
      </c>
      <c r="I115" s="59"/>
      <c r="J115" s="60">
        <f t="shared" si="20"/>
        <v>0</v>
      </c>
      <c r="K115" s="58">
        <v>1.9369999999999998E-2</v>
      </c>
      <c r="L115" s="58">
        <f t="shared" si="21"/>
        <v>7.7479999999999993E-2</v>
      </c>
      <c r="M115" s="58"/>
      <c r="N115" s="58">
        <f t="shared" si="22"/>
        <v>0</v>
      </c>
      <c r="O115" s="60">
        <v>21</v>
      </c>
      <c r="P115" s="60">
        <f t="shared" si="23"/>
        <v>0</v>
      </c>
      <c r="Q115" s="60">
        <f t="shared" si="24"/>
        <v>0</v>
      </c>
      <c r="R115" s="15"/>
      <c r="S115" s="15"/>
      <c r="T115" s="15"/>
    </row>
    <row r="116" spans="1:20" ht="11.25" outlineLevel="3" x14ac:dyDescent="0.2">
      <c r="A116" s="52"/>
      <c r="B116" s="53"/>
      <c r="C116" s="54">
        <v>17</v>
      </c>
      <c r="D116" s="55" t="s">
        <v>25</v>
      </c>
      <c r="E116" s="56" t="s">
        <v>2743</v>
      </c>
      <c r="F116" s="57" t="s">
        <v>2744</v>
      </c>
      <c r="G116" s="55" t="s">
        <v>169</v>
      </c>
      <c r="H116" s="58">
        <v>22</v>
      </c>
      <c r="I116" s="59"/>
      <c r="J116" s="60">
        <f t="shared" si="20"/>
        <v>0</v>
      </c>
      <c r="K116" s="58">
        <v>2.4000000000000001E-4</v>
      </c>
      <c r="L116" s="58">
        <f t="shared" si="21"/>
        <v>5.28E-3</v>
      </c>
      <c r="M116" s="58"/>
      <c r="N116" s="58">
        <f t="shared" si="22"/>
        <v>0</v>
      </c>
      <c r="O116" s="60">
        <v>21</v>
      </c>
      <c r="P116" s="60">
        <f t="shared" si="23"/>
        <v>0</v>
      </c>
      <c r="Q116" s="60">
        <f t="shared" si="24"/>
        <v>0</v>
      </c>
      <c r="R116" s="15"/>
      <c r="S116" s="15"/>
      <c r="T116" s="15"/>
    </row>
    <row r="117" spans="1:20" ht="9.75" outlineLevel="4" x14ac:dyDescent="0.2">
      <c r="A117" s="61"/>
      <c r="B117" s="62"/>
      <c r="C117" s="62"/>
      <c r="D117" s="63"/>
      <c r="E117" s="64" t="s">
        <v>29</v>
      </c>
      <c r="F117" s="65" t="s">
        <v>4246</v>
      </c>
      <c r="G117" s="63"/>
      <c r="H117" s="66">
        <v>22</v>
      </c>
      <c r="I117" s="67"/>
      <c r="J117" s="68"/>
      <c r="K117" s="66"/>
      <c r="L117" s="66"/>
      <c r="M117" s="66"/>
      <c r="N117" s="66"/>
      <c r="O117" s="68"/>
      <c r="P117" s="68"/>
      <c r="Q117" s="68"/>
      <c r="R117" s="10"/>
      <c r="S117" s="15"/>
    </row>
    <row r="118" spans="1:20" ht="7.5" customHeight="1" outlineLevel="4" x14ac:dyDescent="0.15">
      <c r="A118" s="15"/>
      <c r="B118" s="69"/>
      <c r="C118" s="70"/>
      <c r="D118" s="71"/>
      <c r="E118" s="72"/>
      <c r="F118" s="73"/>
      <c r="G118" s="71"/>
      <c r="H118" s="74"/>
      <c r="I118" s="75"/>
      <c r="J118" s="76"/>
      <c r="K118" s="77"/>
      <c r="L118" s="77"/>
      <c r="M118" s="77"/>
      <c r="N118" s="77"/>
      <c r="O118" s="76"/>
      <c r="P118" s="76"/>
      <c r="Q118" s="76"/>
      <c r="R118" s="10"/>
      <c r="S118" s="15"/>
    </row>
    <row r="119" spans="1:20" ht="11.25" outlineLevel="3" x14ac:dyDescent="0.2">
      <c r="A119" s="52"/>
      <c r="B119" s="53"/>
      <c r="C119" s="54">
        <v>18</v>
      </c>
      <c r="D119" s="55" t="s">
        <v>25</v>
      </c>
      <c r="E119" s="56" t="s">
        <v>2774</v>
      </c>
      <c r="F119" s="57" t="s">
        <v>2775</v>
      </c>
      <c r="G119" s="55" t="s">
        <v>169</v>
      </c>
      <c r="H119" s="58">
        <v>1</v>
      </c>
      <c r="I119" s="59"/>
      <c r="J119" s="60">
        <f t="shared" ref="J119:J124" si="25">H119*I119</f>
        <v>0</v>
      </c>
      <c r="K119" s="58">
        <v>1.25E-3</v>
      </c>
      <c r="L119" s="58">
        <f t="shared" ref="L119:L124" si="26">H119*K119</f>
        <v>1.25E-3</v>
      </c>
      <c r="M119" s="58"/>
      <c r="N119" s="58">
        <f t="shared" ref="N119:N124" si="27">H119*M119</f>
        <v>0</v>
      </c>
      <c r="O119" s="60">
        <v>21</v>
      </c>
      <c r="P119" s="60">
        <f t="shared" ref="P119:P124" si="28">J119*(O119/100)</f>
        <v>0</v>
      </c>
      <c r="Q119" s="60">
        <f t="shared" ref="Q119:Q124" si="29">J119+P119</f>
        <v>0</v>
      </c>
      <c r="R119" s="15"/>
      <c r="S119" s="15"/>
      <c r="T119" s="15"/>
    </row>
    <row r="120" spans="1:20" ht="11.25" outlineLevel="3" x14ac:dyDescent="0.2">
      <c r="A120" s="52"/>
      <c r="B120" s="53"/>
      <c r="C120" s="54">
        <v>19</v>
      </c>
      <c r="D120" s="55" t="s">
        <v>25</v>
      </c>
      <c r="E120" s="56" t="s">
        <v>4247</v>
      </c>
      <c r="F120" s="57" t="s">
        <v>4248</v>
      </c>
      <c r="G120" s="55" t="s">
        <v>169</v>
      </c>
      <c r="H120" s="58">
        <v>4</v>
      </c>
      <c r="I120" s="59"/>
      <c r="J120" s="60">
        <f t="shared" si="25"/>
        <v>0</v>
      </c>
      <c r="K120" s="58">
        <v>2.5400000000000002E-3</v>
      </c>
      <c r="L120" s="58">
        <f t="shared" si="26"/>
        <v>1.0160000000000001E-2</v>
      </c>
      <c r="M120" s="58"/>
      <c r="N120" s="58">
        <f t="shared" si="27"/>
        <v>0</v>
      </c>
      <c r="O120" s="60">
        <v>21</v>
      </c>
      <c r="P120" s="60">
        <f t="shared" si="28"/>
        <v>0</v>
      </c>
      <c r="Q120" s="60">
        <f t="shared" si="29"/>
        <v>0</v>
      </c>
      <c r="R120" s="15"/>
      <c r="S120" s="15"/>
      <c r="T120" s="15"/>
    </row>
    <row r="121" spans="1:20" ht="11.25" outlineLevel="3" x14ac:dyDescent="0.2">
      <c r="A121" s="52"/>
      <c r="B121" s="53"/>
      <c r="C121" s="54">
        <v>20</v>
      </c>
      <c r="D121" s="55" t="s">
        <v>25</v>
      </c>
      <c r="E121" s="56" t="s">
        <v>4174</v>
      </c>
      <c r="F121" s="57" t="s">
        <v>4175</v>
      </c>
      <c r="G121" s="55" t="s">
        <v>169</v>
      </c>
      <c r="H121" s="58">
        <v>4</v>
      </c>
      <c r="I121" s="59"/>
      <c r="J121" s="60">
        <f t="shared" si="25"/>
        <v>0</v>
      </c>
      <c r="K121" s="58">
        <v>2.9399999999999999E-3</v>
      </c>
      <c r="L121" s="58">
        <f t="shared" si="26"/>
        <v>1.176E-2</v>
      </c>
      <c r="M121" s="58"/>
      <c r="N121" s="58">
        <f t="shared" si="27"/>
        <v>0</v>
      </c>
      <c r="O121" s="60">
        <v>21</v>
      </c>
      <c r="P121" s="60">
        <f t="shared" si="28"/>
        <v>0</v>
      </c>
      <c r="Q121" s="60">
        <f t="shared" si="29"/>
        <v>0</v>
      </c>
      <c r="R121" s="15"/>
      <c r="S121" s="15"/>
      <c r="T121" s="15"/>
    </row>
    <row r="122" spans="1:20" ht="11.25" outlineLevel="3" x14ac:dyDescent="0.2">
      <c r="A122" s="52"/>
      <c r="B122" s="53"/>
      <c r="C122" s="54">
        <v>65</v>
      </c>
      <c r="D122" s="55" t="s">
        <v>342</v>
      </c>
      <c r="E122" s="56" t="s">
        <v>2794</v>
      </c>
      <c r="F122" s="57" t="s">
        <v>2795</v>
      </c>
      <c r="G122" s="55" t="s">
        <v>72</v>
      </c>
      <c r="H122" s="58">
        <v>5</v>
      </c>
      <c r="I122" s="59"/>
      <c r="J122" s="60">
        <f t="shared" si="25"/>
        <v>0</v>
      </c>
      <c r="K122" s="58">
        <v>2.2000000000000001E-3</v>
      </c>
      <c r="L122" s="58">
        <f t="shared" si="26"/>
        <v>1.1000000000000001E-2</v>
      </c>
      <c r="M122" s="58"/>
      <c r="N122" s="58">
        <f t="shared" si="27"/>
        <v>0</v>
      </c>
      <c r="O122" s="60">
        <v>21</v>
      </c>
      <c r="P122" s="60">
        <f t="shared" si="28"/>
        <v>0</v>
      </c>
      <c r="Q122" s="60">
        <f t="shared" si="29"/>
        <v>0</v>
      </c>
      <c r="R122" s="15"/>
      <c r="S122" s="15"/>
      <c r="T122" s="15"/>
    </row>
    <row r="123" spans="1:20" ht="11.25" outlineLevel="3" x14ac:dyDescent="0.2">
      <c r="A123" s="52"/>
      <c r="B123" s="53"/>
      <c r="C123" s="54">
        <v>66</v>
      </c>
      <c r="D123" s="55" t="s">
        <v>342</v>
      </c>
      <c r="E123" s="56" t="s">
        <v>4176</v>
      </c>
      <c r="F123" s="57" t="s">
        <v>4177</v>
      </c>
      <c r="G123" s="55" t="s">
        <v>72</v>
      </c>
      <c r="H123" s="58">
        <v>5</v>
      </c>
      <c r="I123" s="59"/>
      <c r="J123" s="60">
        <f t="shared" si="25"/>
        <v>0</v>
      </c>
      <c r="K123" s="58">
        <v>1E-3</v>
      </c>
      <c r="L123" s="58">
        <f t="shared" si="26"/>
        <v>5.0000000000000001E-3</v>
      </c>
      <c r="M123" s="58"/>
      <c r="N123" s="58">
        <f t="shared" si="27"/>
        <v>0</v>
      </c>
      <c r="O123" s="60">
        <v>21</v>
      </c>
      <c r="P123" s="60">
        <f t="shared" si="28"/>
        <v>0</v>
      </c>
      <c r="Q123" s="60">
        <f t="shared" si="29"/>
        <v>0</v>
      </c>
      <c r="R123" s="15"/>
      <c r="S123" s="15"/>
      <c r="T123" s="15"/>
    </row>
    <row r="124" spans="1:20" ht="11.25" outlineLevel="3" x14ac:dyDescent="0.2">
      <c r="A124" s="52"/>
      <c r="B124" s="53"/>
      <c r="C124" s="54">
        <v>115</v>
      </c>
      <c r="D124" s="55" t="s">
        <v>25</v>
      </c>
      <c r="E124" s="56" t="s">
        <v>4249</v>
      </c>
      <c r="F124" s="57" t="s">
        <v>4250</v>
      </c>
      <c r="G124" s="55" t="s">
        <v>60</v>
      </c>
      <c r="H124" s="58">
        <v>0.85</v>
      </c>
      <c r="I124" s="59"/>
      <c r="J124" s="60">
        <f t="shared" si="25"/>
        <v>0</v>
      </c>
      <c r="K124" s="58"/>
      <c r="L124" s="58">
        <f t="shared" si="26"/>
        <v>0</v>
      </c>
      <c r="M124" s="58"/>
      <c r="N124" s="58">
        <f t="shared" si="27"/>
        <v>0</v>
      </c>
      <c r="O124" s="60">
        <v>21</v>
      </c>
      <c r="P124" s="60">
        <f t="shared" si="28"/>
        <v>0</v>
      </c>
      <c r="Q124" s="60">
        <f t="shared" si="29"/>
        <v>0</v>
      </c>
      <c r="R124" s="15"/>
      <c r="S124" s="15"/>
      <c r="T124" s="15"/>
    </row>
    <row r="125" spans="1:20" outlineLevel="3" x14ac:dyDescent="0.15">
      <c r="B125" s="10"/>
      <c r="C125" s="10"/>
      <c r="D125" s="10"/>
      <c r="E125" s="10"/>
      <c r="F125" s="10"/>
      <c r="G125" s="10"/>
      <c r="H125" s="10"/>
      <c r="I125" s="15"/>
      <c r="J125" s="15"/>
      <c r="K125" s="10"/>
      <c r="L125" s="10"/>
      <c r="M125" s="10"/>
      <c r="N125" s="10"/>
      <c r="O125" s="10"/>
      <c r="P125" s="15"/>
      <c r="Q125" s="15"/>
    </row>
    <row r="126" spans="1:20" ht="11.25" outlineLevel="2" x14ac:dyDescent="0.2">
      <c r="A126" s="42" t="s">
        <v>2780</v>
      </c>
      <c r="B126" s="43">
        <v>3</v>
      </c>
      <c r="C126" s="44"/>
      <c r="D126" s="45" t="s">
        <v>23</v>
      </c>
      <c r="E126" s="45"/>
      <c r="F126" s="46" t="s">
        <v>2781</v>
      </c>
      <c r="G126" s="45"/>
      <c r="H126" s="47"/>
      <c r="I126" s="48"/>
      <c r="J126" s="49">
        <f>SUBTOTAL(9,J127:J135)</f>
        <v>0</v>
      </c>
      <c r="K126" s="47"/>
      <c r="L126" s="50">
        <f>SUBTOTAL(9,L127:L135)</f>
        <v>6.6200000000000009E-2</v>
      </c>
      <c r="M126" s="47"/>
      <c r="N126" s="50">
        <f>SUBTOTAL(9,N127:N135)</f>
        <v>0</v>
      </c>
      <c r="O126" s="51"/>
      <c r="P126" s="49">
        <f>SUBTOTAL(9,P127:P135)</f>
        <v>0</v>
      </c>
      <c r="Q126" s="49">
        <f>SUBTOTAL(9,Q127:Q135)</f>
        <v>0</v>
      </c>
      <c r="R126" s="10"/>
      <c r="S126" s="15"/>
      <c r="T126" s="15"/>
    </row>
    <row r="127" spans="1:20" ht="11.25" outlineLevel="3" x14ac:dyDescent="0.2">
      <c r="A127" s="52"/>
      <c r="B127" s="53"/>
      <c r="C127" s="54">
        <v>7</v>
      </c>
      <c r="D127" s="55" t="s">
        <v>25</v>
      </c>
      <c r="E127" s="56" t="s">
        <v>2786</v>
      </c>
      <c r="F127" s="57" t="s">
        <v>2787</v>
      </c>
      <c r="G127" s="55" t="s">
        <v>169</v>
      </c>
      <c r="H127" s="58">
        <v>4</v>
      </c>
      <c r="I127" s="59"/>
      <c r="J127" s="60">
        <f>H127*I127</f>
        <v>0</v>
      </c>
      <c r="K127" s="58">
        <v>9.1999999999999998E-3</v>
      </c>
      <c r="L127" s="58">
        <f>H127*K127</f>
        <v>3.6799999999999999E-2</v>
      </c>
      <c r="M127" s="58"/>
      <c r="N127" s="58">
        <f>H127*M127</f>
        <v>0</v>
      </c>
      <c r="O127" s="60">
        <v>21</v>
      </c>
      <c r="P127" s="60">
        <f>J127*(O127/100)</f>
        <v>0</v>
      </c>
      <c r="Q127" s="60">
        <f>J127+P127</f>
        <v>0</v>
      </c>
      <c r="R127" s="15"/>
      <c r="S127" s="15"/>
      <c r="T127" s="15"/>
    </row>
    <row r="128" spans="1:20" ht="11.25" outlineLevel="3" x14ac:dyDescent="0.2">
      <c r="A128" s="52"/>
      <c r="B128" s="53"/>
      <c r="C128" s="54">
        <v>8</v>
      </c>
      <c r="D128" s="55" t="s">
        <v>25</v>
      </c>
      <c r="E128" s="56" t="s">
        <v>2788</v>
      </c>
      <c r="F128" s="57" t="s">
        <v>2789</v>
      </c>
      <c r="G128" s="55" t="s">
        <v>169</v>
      </c>
      <c r="H128" s="58">
        <v>5</v>
      </c>
      <c r="I128" s="59"/>
      <c r="J128" s="60">
        <f>H128*I128</f>
        <v>0</v>
      </c>
      <c r="K128" s="58">
        <v>1.4999999999999999E-4</v>
      </c>
      <c r="L128" s="58">
        <f>H128*K128</f>
        <v>7.4999999999999991E-4</v>
      </c>
      <c r="M128" s="58"/>
      <c r="N128" s="58">
        <f>H128*M128</f>
        <v>0</v>
      </c>
      <c r="O128" s="60">
        <v>21</v>
      </c>
      <c r="P128" s="60">
        <f>J128*(O128/100)</f>
        <v>0</v>
      </c>
      <c r="Q128" s="60">
        <f>J128+P128</f>
        <v>0</v>
      </c>
      <c r="R128" s="15"/>
      <c r="S128" s="15"/>
      <c r="T128" s="15"/>
    </row>
    <row r="129" spans="1:20" ht="11.25" outlineLevel="3" x14ac:dyDescent="0.2">
      <c r="A129" s="52"/>
      <c r="B129" s="53"/>
      <c r="C129" s="54">
        <v>9</v>
      </c>
      <c r="D129" s="55" t="s">
        <v>25</v>
      </c>
      <c r="E129" s="56" t="s">
        <v>2790</v>
      </c>
      <c r="F129" s="57" t="s">
        <v>2791</v>
      </c>
      <c r="G129" s="55" t="s">
        <v>169</v>
      </c>
      <c r="H129" s="58">
        <v>5</v>
      </c>
      <c r="I129" s="59"/>
      <c r="J129" s="60">
        <f>H129*I129</f>
        <v>0</v>
      </c>
      <c r="K129" s="58">
        <v>5.0000000000000001E-4</v>
      </c>
      <c r="L129" s="58">
        <f>H129*K129</f>
        <v>2.5000000000000001E-3</v>
      </c>
      <c r="M129" s="58"/>
      <c r="N129" s="58">
        <f>H129*M129</f>
        <v>0</v>
      </c>
      <c r="O129" s="60">
        <v>21</v>
      </c>
      <c r="P129" s="60">
        <f>J129*(O129/100)</f>
        <v>0</v>
      </c>
      <c r="Q129" s="60">
        <f>J129+P129</f>
        <v>0</v>
      </c>
      <c r="R129" s="15"/>
      <c r="S129" s="15"/>
      <c r="T129" s="15"/>
    </row>
    <row r="130" spans="1:20" ht="11.25" outlineLevel="3" x14ac:dyDescent="0.2">
      <c r="A130" s="52"/>
      <c r="B130" s="53"/>
      <c r="C130" s="54">
        <v>10</v>
      </c>
      <c r="D130" s="55" t="s">
        <v>25</v>
      </c>
      <c r="E130" s="56" t="s">
        <v>4251</v>
      </c>
      <c r="F130" s="57" t="s">
        <v>4252</v>
      </c>
      <c r="G130" s="55" t="s">
        <v>169</v>
      </c>
      <c r="H130" s="58">
        <v>1</v>
      </c>
      <c r="I130" s="59"/>
      <c r="J130" s="60">
        <f>H130*I130</f>
        <v>0</v>
      </c>
      <c r="K130" s="58">
        <v>8.5000000000000006E-3</v>
      </c>
      <c r="L130" s="58">
        <f>H130*K130</f>
        <v>8.5000000000000006E-3</v>
      </c>
      <c r="M130" s="58"/>
      <c r="N130" s="58">
        <f>H130*M130</f>
        <v>0</v>
      </c>
      <c r="O130" s="60">
        <v>21</v>
      </c>
      <c r="P130" s="60">
        <f>J130*(O130/100)</f>
        <v>0</v>
      </c>
      <c r="Q130" s="60">
        <f>J130+P130</f>
        <v>0</v>
      </c>
      <c r="R130" s="15"/>
      <c r="S130" s="15"/>
      <c r="T130" s="15"/>
    </row>
    <row r="131" spans="1:20" ht="9.75" outlineLevel="4" x14ac:dyDescent="0.2">
      <c r="A131" s="61"/>
      <c r="B131" s="62"/>
      <c r="C131" s="62"/>
      <c r="D131" s="63"/>
      <c r="E131" s="64" t="s">
        <v>29</v>
      </c>
      <c r="F131" s="65" t="s">
        <v>4253</v>
      </c>
      <c r="G131" s="63"/>
      <c r="H131" s="66">
        <v>0</v>
      </c>
      <c r="I131" s="67"/>
      <c r="J131" s="68"/>
      <c r="K131" s="66"/>
      <c r="L131" s="66"/>
      <c r="M131" s="66"/>
      <c r="N131" s="66"/>
      <c r="O131" s="68"/>
      <c r="P131" s="68"/>
      <c r="Q131" s="68"/>
      <c r="R131" s="10"/>
      <c r="S131" s="15"/>
    </row>
    <row r="132" spans="1:20" ht="9.75" outlineLevel="4" x14ac:dyDescent="0.2">
      <c r="A132" s="61"/>
      <c r="B132" s="62"/>
      <c r="C132" s="62"/>
      <c r="D132" s="63"/>
      <c r="E132" s="64"/>
      <c r="F132" s="65" t="s">
        <v>2903</v>
      </c>
      <c r="G132" s="63"/>
      <c r="H132" s="66">
        <v>1</v>
      </c>
      <c r="I132" s="67"/>
      <c r="J132" s="68"/>
      <c r="K132" s="66"/>
      <c r="L132" s="66"/>
      <c r="M132" s="66"/>
      <c r="N132" s="66"/>
      <c r="O132" s="68"/>
      <c r="P132" s="68"/>
      <c r="Q132" s="68"/>
      <c r="R132" s="10"/>
      <c r="S132" s="15"/>
    </row>
    <row r="133" spans="1:20" ht="7.5" customHeight="1" outlineLevel="4" x14ac:dyDescent="0.15">
      <c r="A133" s="15"/>
      <c r="B133" s="69"/>
      <c r="C133" s="70"/>
      <c r="D133" s="71"/>
      <c r="E133" s="72"/>
      <c r="F133" s="73"/>
      <c r="G133" s="71"/>
      <c r="H133" s="74"/>
      <c r="I133" s="75"/>
      <c r="J133" s="76"/>
      <c r="K133" s="77"/>
      <c r="L133" s="77"/>
      <c r="M133" s="77"/>
      <c r="N133" s="77"/>
      <c r="O133" s="76"/>
      <c r="P133" s="76"/>
      <c r="Q133" s="76"/>
      <c r="R133" s="10"/>
      <c r="S133" s="15"/>
    </row>
    <row r="134" spans="1:20" ht="22.5" outlineLevel="3" x14ac:dyDescent="0.2">
      <c r="A134" s="52"/>
      <c r="B134" s="53"/>
      <c r="C134" s="54">
        <v>82</v>
      </c>
      <c r="D134" s="55" t="s">
        <v>25</v>
      </c>
      <c r="E134" s="56" t="s">
        <v>2784</v>
      </c>
      <c r="F134" s="57" t="s">
        <v>2785</v>
      </c>
      <c r="G134" s="55" t="s">
        <v>169</v>
      </c>
      <c r="H134" s="58">
        <v>1</v>
      </c>
      <c r="I134" s="59"/>
      <c r="J134" s="60">
        <f>H134*I134</f>
        <v>0</v>
      </c>
      <c r="K134" s="58">
        <v>1.7649999999999999E-2</v>
      </c>
      <c r="L134" s="58">
        <f>H134*K134</f>
        <v>1.7649999999999999E-2</v>
      </c>
      <c r="M134" s="58"/>
      <c r="N134" s="58">
        <f>H134*M134</f>
        <v>0</v>
      </c>
      <c r="O134" s="60">
        <v>21</v>
      </c>
      <c r="P134" s="60">
        <f>J134*(O134/100)</f>
        <v>0</v>
      </c>
      <c r="Q134" s="60">
        <f>J134+P134</f>
        <v>0</v>
      </c>
      <c r="R134" s="15"/>
      <c r="S134" s="15"/>
      <c r="T134" s="15"/>
    </row>
    <row r="135" spans="1:20" outlineLevel="3" x14ac:dyDescent="0.15">
      <c r="B135" s="10"/>
      <c r="C135" s="10"/>
      <c r="D135" s="10"/>
      <c r="E135" s="10"/>
      <c r="F135" s="10"/>
      <c r="G135" s="10"/>
      <c r="H135" s="10"/>
      <c r="I135" s="15"/>
      <c r="J135" s="15"/>
      <c r="K135" s="10"/>
      <c r="L135" s="10"/>
      <c r="M135" s="10"/>
      <c r="N135" s="10"/>
      <c r="O135" s="10"/>
      <c r="P135" s="15"/>
      <c r="Q135" s="15"/>
    </row>
    <row r="136" spans="1:20" ht="11.25" outlineLevel="2" x14ac:dyDescent="0.2">
      <c r="A136" s="42" t="s">
        <v>2802</v>
      </c>
      <c r="B136" s="43">
        <v>3</v>
      </c>
      <c r="C136" s="44"/>
      <c r="D136" s="45" t="s">
        <v>23</v>
      </c>
      <c r="E136" s="45"/>
      <c r="F136" s="46" t="s">
        <v>2803</v>
      </c>
      <c r="G136" s="45"/>
      <c r="H136" s="47"/>
      <c r="I136" s="48"/>
      <c r="J136" s="49">
        <f>SUBTOTAL(9,J137:J140)</f>
        <v>0</v>
      </c>
      <c r="K136" s="47"/>
      <c r="L136" s="50">
        <f>SUBTOTAL(9,L137:L140)</f>
        <v>2.49E-3</v>
      </c>
      <c r="M136" s="47"/>
      <c r="N136" s="50">
        <f>SUBTOTAL(9,N137:N140)</f>
        <v>0</v>
      </c>
      <c r="O136" s="51"/>
      <c r="P136" s="49">
        <f>SUBTOTAL(9,P137:P140)</f>
        <v>0</v>
      </c>
      <c r="Q136" s="49">
        <f>SUBTOTAL(9,Q137:Q140)</f>
        <v>0</v>
      </c>
      <c r="R136" s="10"/>
      <c r="S136" s="15"/>
      <c r="T136" s="15"/>
    </row>
    <row r="137" spans="1:20" ht="11.25" outlineLevel="3" x14ac:dyDescent="0.2">
      <c r="A137" s="52"/>
      <c r="B137" s="53"/>
      <c r="C137" s="54">
        <v>103</v>
      </c>
      <c r="D137" s="55" t="s">
        <v>25</v>
      </c>
      <c r="E137" s="56" t="s">
        <v>2804</v>
      </c>
      <c r="F137" s="57" t="s">
        <v>2805</v>
      </c>
      <c r="G137" s="55" t="s">
        <v>72</v>
      </c>
      <c r="H137" s="58">
        <v>6</v>
      </c>
      <c r="I137" s="59"/>
      <c r="J137" s="60">
        <f>H137*I137</f>
        <v>0</v>
      </c>
      <c r="K137" s="58">
        <v>3.4000000000000002E-4</v>
      </c>
      <c r="L137" s="58">
        <f>H137*K137</f>
        <v>2.0400000000000001E-3</v>
      </c>
      <c r="M137" s="58"/>
      <c r="N137" s="58">
        <f>H137*M137</f>
        <v>0</v>
      </c>
      <c r="O137" s="60">
        <v>21</v>
      </c>
      <c r="P137" s="60">
        <f>J137*(O137/100)</f>
        <v>0</v>
      </c>
      <c r="Q137" s="60">
        <f>J137+P137</f>
        <v>0</v>
      </c>
      <c r="R137" s="15"/>
      <c r="S137" s="15"/>
      <c r="T137" s="15"/>
    </row>
    <row r="138" spans="1:20" ht="11.25" outlineLevel="3" x14ac:dyDescent="0.2">
      <c r="A138" s="52"/>
      <c r="B138" s="53"/>
      <c r="C138" s="54">
        <v>104</v>
      </c>
      <c r="D138" s="55" t="s">
        <v>25</v>
      </c>
      <c r="E138" s="56" t="s">
        <v>2806</v>
      </c>
      <c r="F138" s="57" t="s">
        <v>2807</v>
      </c>
      <c r="G138" s="55" t="s">
        <v>72</v>
      </c>
      <c r="H138" s="58">
        <v>3</v>
      </c>
      <c r="I138" s="59"/>
      <c r="J138" s="60">
        <f>H138*I138</f>
        <v>0</v>
      </c>
      <c r="K138" s="58">
        <v>2.0000000000000002E-5</v>
      </c>
      <c r="L138" s="58">
        <f>H138*K138</f>
        <v>6.0000000000000008E-5</v>
      </c>
      <c r="M138" s="58"/>
      <c r="N138" s="58">
        <f>H138*M138</f>
        <v>0</v>
      </c>
      <c r="O138" s="60">
        <v>21</v>
      </c>
      <c r="P138" s="60">
        <f>J138*(O138/100)</f>
        <v>0</v>
      </c>
      <c r="Q138" s="60">
        <f>J138+P138</f>
        <v>0</v>
      </c>
      <c r="R138" s="15"/>
      <c r="S138" s="15"/>
      <c r="T138" s="15"/>
    </row>
    <row r="139" spans="1:20" ht="11.25" outlineLevel="3" x14ac:dyDescent="0.2">
      <c r="A139" s="52"/>
      <c r="B139" s="53"/>
      <c r="C139" s="54">
        <v>105</v>
      </c>
      <c r="D139" s="55" t="s">
        <v>25</v>
      </c>
      <c r="E139" s="56" t="s">
        <v>2808</v>
      </c>
      <c r="F139" s="57" t="s">
        <v>2809</v>
      </c>
      <c r="G139" s="55" t="s">
        <v>72</v>
      </c>
      <c r="H139" s="58">
        <v>3</v>
      </c>
      <c r="I139" s="59"/>
      <c r="J139" s="60">
        <f>H139*I139</f>
        <v>0</v>
      </c>
      <c r="K139" s="58">
        <v>1.2999999999999999E-4</v>
      </c>
      <c r="L139" s="58">
        <f>H139*K139</f>
        <v>3.8999999999999994E-4</v>
      </c>
      <c r="M139" s="58"/>
      <c r="N139" s="58">
        <f>H139*M139</f>
        <v>0</v>
      </c>
      <c r="O139" s="60">
        <v>21</v>
      </c>
      <c r="P139" s="60">
        <f>J139*(O139/100)</f>
        <v>0</v>
      </c>
      <c r="Q139" s="60">
        <f>J139+P139</f>
        <v>0</v>
      </c>
      <c r="R139" s="15"/>
      <c r="S139" s="15"/>
      <c r="T139" s="15"/>
    </row>
    <row r="140" spans="1:20" outlineLevel="3" x14ac:dyDescent="0.15">
      <c r="B140" s="10"/>
      <c r="C140" s="10"/>
      <c r="D140" s="10"/>
      <c r="E140" s="10"/>
      <c r="F140" s="10"/>
      <c r="G140" s="10"/>
      <c r="H140" s="10"/>
      <c r="I140" s="15"/>
      <c r="J140" s="15"/>
      <c r="K140" s="10"/>
      <c r="L140" s="10"/>
      <c r="M140" s="10"/>
      <c r="N140" s="10"/>
      <c r="O140" s="10"/>
      <c r="P140" s="15"/>
      <c r="Q140" s="15"/>
    </row>
    <row r="141" spans="1:20" outlineLevel="1" x14ac:dyDescent="0.15"/>
  </sheetData>
  <pageMargins left="0.7" right="0.7" top="0.78740157499999996" bottom="0.78740157499999996"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DA9EAD-949F-4BEF-B743-9524E5554620}">
  <dimension ref="A1:V166"/>
  <sheetViews>
    <sheetView topLeftCell="C1" workbookViewId="0">
      <selection activeCell="I9" sqref="I9:I169"/>
    </sheetView>
  </sheetViews>
  <sheetFormatPr defaultRowHeight="8.25" outlineLevelRow="4" x14ac:dyDescent="0.15"/>
  <cols>
    <col min="1" max="2" width="0" style="332" hidden="1" customWidth="1"/>
    <col min="3" max="3" width="5.7109375" style="332" customWidth="1"/>
    <col min="4" max="4" width="4.7109375" style="332" customWidth="1"/>
    <col min="5" max="5" width="14.7109375" style="332" customWidth="1"/>
    <col min="6" max="6" width="72.7109375" style="332" customWidth="1"/>
    <col min="7" max="7" width="4.7109375" style="332" customWidth="1"/>
    <col min="8" max="8" width="14.7109375" style="332" customWidth="1"/>
    <col min="9" max="9" width="12.7109375" style="332" customWidth="1"/>
    <col min="10" max="10" width="15.7109375" style="332" customWidth="1"/>
    <col min="11" max="17" width="0" style="332" hidden="1" customWidth="1"/>
    <col min="18" max="18" width="38.7109375" style="332" customWidth="1"/>
    <col min="19" max="22" width="9.140625" style="332"/>
    <col min="23" max="23" width="5.5703125" style="332" customWidth="1"/>
    <col min="24" max="256" width="9.140625" style="332"/>
    <col min="257" max="258" width="0" style="332" hidden="1" customWidth="1"/>
    <col min="259" max="259" width="5.7109375" style="332" customWidth="1"/>
    <col min="260" max="260" width="4.7109375" style="332" customWidth="1"/>
    <col min="261" max="261" width="14.7109375" style="332" customWidth="1"/>
    <col min="262" max="262" width="72.7109375" style="332" customWidth="1"/>
    <col min="263" max="263" width="4.7109375" style="332" customWidth="1"/>
    <col min="264" max="264" width="14.7109375" style="332" customWidth="1"/>
    <col min="265" max="265" width="12.7109375" style="332" customWidth="1"/>
    <col min="266" max="266" width="15.7109375" style="332" customWidth="1"/>
    <col min="267" max="273" width="0" style="332" hidden="1" customWidth="1"/>
    <col min="274" max="274" width="38.7109375" style="332" customWidth="1"/>
    <col min="275" max="278" width="9.140625" style="332"/>
    <col min="279" max="279" width="5.5703125" style="332" customWidth="1"/>
    <col min="280" max="512" width="9.140625" style="332"/>
    <col min="513" max="514" width="0" style="332" hidden="1" customWidth="1"/>
    <col min="515" max="515" width="5.7109375" style="332" customWidth="1"/>
    <col min="516" max="516" width="4.7109375" style="332" customWidth="1"/>
    <col min="517" max="517" width="14.7109375" style="332" customWidth="1"/>
    <col min="518" max="518" width="72.7109375" style="332" customWidth="1"/>
    <col min="519" max="519" width="4.7109375" style="332" customWidth="1"/>
    <col min="520" max="520" width="14.7109375" style="332" customWidth="1"/>
    <col min="521" max="521" width="12.7109375" style="332" customWidth="1"/>
    <col min="522" max="522" width="15.7109375" style="332" customWidth="1"/>
    <col min="523" max="529" width="0" style="332" hidden="1" customWidth="1"/>
    <col min="530" max="530" width="38.7109375" style="332" customWidth="1"/>
    <col min="531" max="534" width="9.140625" style="332"/>
    <col min="535" max="535" width="5.5703125" style="332" customWidth="1"/>
    <col min="536" max="768" width="9.140625" style="332"/>
    <col min="769" max="770" width="0" style="332" hidden="1" customWidth="1"/>
    <col min="771" max="771" width="5.7109375" style="332" customWidth="1"/>
    <col min="772" max="772" width="4.7109375" style="332" customWidth="1"/>
    <col min="773" max="773" width="14.7109375" style="332" customWidth="1"/>
    <col min="774" max="774" width="72.7109375" style="332" customWidth="1"/>
    <col min="775" max="775" width="4.7109375" style="332" customWidth="1"/>
    <col min="776" max="776" width="14.7109375" style="332" customWidth="1"/>
    <col min="777" max="777" width="12.7109375" style="332" customWidth="1"/>
    <col min="778" max="778" width="15.7109375" style="332" customWidth="1"/>
    <col min="779" max="785" width="0" style="332" hidden="1" customWidth="1"/>
    <col min="786" max="786" width="38.7109375" style="332" customWidth="1"/>
    <col min="787" max="790" width="9.140625" style="332"/>
    <col min="791" max="791" width="5.5703125" style="332" customWidth="1"/>
    <col min="792" max="1024" width="9.140625" style="332"/>
    <col min="1025" max="1026" width="0" style="332" hidden="1" customWidth="1"/>
    <col min="1027" max="1027" width="5.7109375" style="332" customWidth="1"/>
    <col min="1028" max="1028" width="4.7109375" style="332" customWidth="1"/>
    <col min="1029" max="1029" width="14.7109375" style="332" customWidth="1"/>
    <col min="1030" max="1030" width="72.7109375" style="332" customWidth="1"/>
    <col min="1031" max="1031" width="4.7109375" style="332" customWidth="1"/>
    <col min="1032" max="1032" width="14.7109375" style="332" customWidth="1"/>
    <col min="1033" max="1033" width="12.7109375" style="332" customWidth="1"/>
    <col min="1034" max="1034" width="15.7109375" style="332" customWidth="1"/>
    <col min="1035" max="1041" width="0" style="332" hidden="1" customWidth="1"/>
    <col min="1042" max="1042" width="38.7109375" style="332" customWidth="1"/>
    <col min="1043" max="1046" width="9.140625" style="332"/>
    <col min="1047" max="1047" width="5.5703125" style="332" customWidth="1"/>
    <col min="1048" max="1280" width="9.140625" style="332"/>
    <col min="1281" max="1282" width="0" style="332" hidden="1" customWidth="1"/>
    <col min="1283" max="1283" width="5.7109375" style="332" customWidth="1"/>
    <col min="1284" max="1284" width="4.7109375" style="332" customWidth="1"/>
    <col min="1285" max="1285" width="14.7109375" style="332" customWidth="1"/>
    <col min="1286" max="1286" width="72.7109375" style="332" customWidth="1"/>
    <col min="1287" max="1287" width="4.7109375" style="332" customWidth="1"/>
    <col min="1288" max="1288" width="14.7109375" style="332" customWidth="1"/>
    <col min="1289" max="1289" width="12.7109375" style="332" customWidth="1"/>
    <col min="1290" max="1290" width="15.7109375" style="332" customWidth="1"/>
    <col min="1291" max="1297" width="0" style="332" hidden="1" customWidth="1"/>
    <col min="1298" max="1298" width="38.7109375" style="332" customWidth="1"/>
    <col min="1299" max="1302" width="9.140625" style="332"/>
    <col min="1303" max="1303" width="5.5703125" style="332" customWidth="1"/>
    <col min="1304" max="1536" width="9.140625" style="332"/>
    <col min="1537" max="1538" width="0" style="332" hidden="1" customWidth="1"/>
    <col min="1539" max="1539" width="5.7109375" style="332" customWidth="1"/>
    <col min="1540" max="1540" width="4.7109375" style="332" customWidth="1"/>
    <col min="1541" max="1541" width="14.7109375" style="332" customWidth="1"/>
    <col min="1542" max="1542" width="72.7109375" style="332" customWidth="1"/>
    <col min="1543" max="1543" width="4.7109375" style="332" customWidth="1"/>
    <col min="1544" max="1544" width="14.7109375" style="332" customWidth="1"/>
    <col min="1545" max="1545" width="12.7109375" style="332" customWidth="1"/>
    <col min="1546" max="1546" width="15.7109375" style="332" customWidth="1"/>
    <col min="1547" max="1553" width="0" style="332" hidden="1" customWidth="1"/>
    <col min="1554" max="1554" width="38.7109375" style="332" customWidth="1"/>
    <col min="1555" max="1558" width="9.140625" style="332"/>
    <col min="1559" max="1559" width="5.5703125" style="332" customWidth="1"/>
    <col min="1560" max="1792" width="9.140625" style="332"/>
    <col min="1793" max="1794" width="0" style="332" hidden="1" customWidth="1"/>
    <col min="1795" max="1795" width="5.7109375" style="332" customWidth="1"/>
    <col min="1796" max="1796" width="4.7109375" style="332" customWidth="1"/>
    <col min="1797" max="1797" width="14.7109375" style="332" customWidth="1"/>
    <col min="1798" max="1798" width="72.7109375" style="332" customWidth="1"/>
    <col min="1799" max="1799" width="4.7109375" style="332" customWidth="1"/>
    <col min="1800" max="1800" width="14.7109375" style="332" customWidth="1"/>
    <col min="1801" max="1801" width="12.7109375" style="332" customWidth="1"/>
    <col min="1802" max="1802" width="15.7109375" style="332" customWidth="1"/>
    <col min="1803" max="1809" width="0" style="332" hidden="1" customWidth="1"/>
    <col min="1810" max="1810" width="38.7109375" style="332" customWidth="1"/>
    <col min="1811" max="1814" width="9.140625" style="332"/>
    <col min="1815" max="1815" width="5.5703125" style="332" customWidth="1"/>
    <col min="1816" max="2048" width="9.140625" style="332"/>
    <col min="2049" max="2050" width="0" style="332" hidden="1" customWidth="1"/>
    <col min="2051" max="2051" width="5.7109375" style="332" customWidth="1"/>
    <col min="2052" max="2052" width="4.7109375" style="332" customWidth="1"/>
    <col min="2053" max="2053" width="14.7109375" style="332" customWidth="1"/>
    <col min="2054" max="2054" width="72.7109375" style="332" customWidth="1"/>
    <col min="2055" max="2055" width="4.7109375" style="332" customWidth="1"/>
    <col min="2056" max="2056" width="14.7109375" style="332" customWidth="1"/>
    <col min="2057" max="2057" width="12.7109375" style="332" customWidth="1"/>
    <col min="2058" max="2058" width="15.7109375" style="332" customWidth="1"/>
    <col min="2059" max="2065" width="0" style="332" hidden="1" customWidth="1"/>
    <col min="2066" max="2066" width="38.7109375" style="332" customWidth="1"/>
    <col min="2067" max="2070" width="9.140625" style="332"/>
    <col min="2071" max="2071" width="5.5703125" style="332" customWidth="1"/>
    <col min="2072" max="2304" width="9.140625" style="332"/>
    <col min="2305" max="2306" width="0" style="332" hidden="1" customWidth="1"/>
    <col min="2307" max="2307" width="5.7109375" style="332" customWidth="1"/>
    <col min="2308" max="2308" width="4.7109375" style="332" customWidth="1"/>
    <col min="2309" max="2309" width="14.7109375" style="332" customWidth="1"/>
    <col min="2310" max="2310" width="72.7109375" style="332" customWidth="1"/>
    <col min="2311" max="2311" width="4.7109375" style="332" customWidth="1"/>
    <col min="2312" max="2312" width="14.7109375" style="332" customWidth="1"/>
    <col min="2313" max="2313" width="12.7109375" style="332" customWidth="1"/>
    <col min="2314" max="2314" width="15.7109375" style="332" customWidth="1"/>
    <col min="2315" max="2321" width="0" style="332" hidden="1" customWidth="1"/>
    <col min="2322" max="2322" width="38.7109375" style="332" customWidth="1"/>
    <col min="2323" max="2326" width="9.140625" style="332"/>
    <col min="2327" max="2327" width="5.5703125" style="332" customWidth="1"/>
    <col min="2328" max="2560" width="9.140625" style="332"/>
    <col min="2561" max="2562" width="0" style="332" hidden="1" customWidth="1"/>
    <col min="2563" max="2563" width="5.7109375" style="332" customWidth="1"/>
    <col min="2564" max="2564" width="4.7109375" style="332" customWidth="1"/>
    <col min="2565" max="2565" width="14.7109375" style="332" customWidth="1"/>
    <col min="2566" max="2566" width="72.7109375" style="332" customWidth="1"/>
    <col min="2567" max="2567" width="4.7109375" style="332" customWidth="1"/>
    <col min="2568" max="2568" width="14.7109375" style="332" customWidth="1"/>
    <col min="2569" max="2569" width="12.7109375" style="332" customWidth="1"/>
    <col min="2570" max="2570" width="15.7109375" style="332" customWidth="1"/>
    <col min="2571" max="2577" width="0" style="332" hidden="1" customWidth="1"/>
    <col min="2578" max="2578" width="38.7109375" style="332" customWidth="1"/>
    <col min="2579" max="2582" width="9.140625" style="332"/>
    <col min="2583" max="2583" width="5.5703125" style="332" customWidth="1"/>
    <col min="2584" max="2816" width="9.140625" style="332"/>
    <col min="2817" max="2818" width="0" style="332" hidden="1" customWidth="1"/>
    <col min="2819" max="2819" width="5.7109375" style="332" customWidth="1"/>
    <col min="2820" max="2820" width="4.7109375" style="332" customWidth="1"/>
    <col min="2821" max="2821" width="14.7109375" style="332" customWidth="1"/>
    <col min="2822" max="2822" width="72.7109375" style="332" customWidth="1"/>
    <col min="2823" max="2823" width="4.7109375" style="332" customWidth="1"/>
    <col min="2824" max="2824" width="14.7109375" style="332" customWidth="1"/>
    <col min="2825" max="2825" width="12.7109375" style="332" customWidth="1"/>
    <col min="2826" max="2826" width="15.7109375" style="332" customWidth="1"/>
    <col min="2827" max="2833" width="0" style="332" hidden="1" customWidth="1"/>
    <col min="2834" max="2834" width="38.7109375" style="332" customWidth="1"/>
    <col min="2835" max="2838" width="9.140625" style="332"/>
    <col min="2839" max="2839" width="5.5703125" style="332" customWidth="1"/>
    <col min="2840" max="3072" width="9.140625" style="332"/>
    <col min="3073" max="3074" width="0" style="332" hidden="1" customWidth="1"/>
    <col min="3075" max="3075" width="5.7109375" style="332" customWidth="1"/>
    <col min="3076" max="3076" width="4.7109375" style="332" customWidth="1"/>
    <col min="3077" max="3077" width="14.7109375" style="332" customWidth="1"/>
    <col min="3078" max="3078" width="72.7109375" style="332" customWidth="1"/>
    <col min="3079" max="3079" width="4.7109375" style="332" customWidth="1"/>
    <col min="3080" max="3080" width="14.7109375" style="332" customWidth="1"/>
    <col min="3081" max="3081" width="12.7109375" style="332" customWidth="1"/>
    <col min="3082" max="3082" width="15.7109375" style="332" customWidth="1"/>
    <col min="3083" max="3089" width="0" style="332" hidden="1" customWidth="1"/>
    <col min="3090" max="3090" width="38.7109375" style="332" customWidth="1"/>
    <col min="3091" max="3094" width="9.140625" style="332"/>
    <col min="3095" max="3095" width="5.5703125" style="332" customWidth="1"/>
    <col min="3096" max="3328" width="9.140625" style="332"/>
    <col min="3329" max="3330" width="0" style="332" hidden="1" customWidth="1"/>
    <col min="3331" max="3331" width="5.7109375" style="332" customWidth="1"/>
    <col min="3332" max="3332" width="4.7109375" style="332" customWidth="1"/>
    <col min="3333" max="3333" width="14.7109375" style="332" customWidth="1"/>
    <col min="3334" max="3334" width="72.7109375" style="332" customWidth="1"/>
    <col min="3335" max="3335" width="4.7109375" style="332" customWidth="1"/>
    <col min="3336" max="3336" width="14.7109375" style="332" customWidth="1"/>
    <col min="3337" max="3337" width="12.7109375" style="332" customWidth="1"/>
    <col min="3338" max="3338" width="15.7109375" style="332" customWidth="1"/>
    <col min="3339" max="3345" width="0" style="332" hidden="1" customWidth="1"/>
    <col min="3346" max="3346" width="38.7109375" style="332" customWidth="1"/>
    <col min="3347" max="3350" width="9.140625" style="332"/>
    <col min="3351" max="3351" width="5.5703125" style="332" customWidth="1"/>
    <col min="3352" max="3584" width="9.140625" style="332"/>
    <col min="3585" max="3586" width="0" style="332" hidden="1" customWidth="1"/>
    <col min="3587" max="3587" width="5.7109375" style="332" customWidth="1"/>
    <col min="3588" max="3588" width="4.7109375" style="332" customWidth="1"/>
    <col min="3589" max="3589" width="14.7109375" style="332" customWidth="1"/>
    <col min="3590" max="3590" width="72.7109375" style="332" customWidth="1"/>
    <col min="3591" max="3591" width="4.7109375" style="332" customWidth="1"/>
    <col min="3592" max="3592" width="14.7109375" style="332" customWidth="1"/>
    <col min="3593" max="3593" width="12.7109375" style="332" customWidth="1"/>
    <col min="3594" max="3594" width="15.7109375" style="332" customWidth="1"/>
    <col min="3595" max="3601" width="0" style="332" hidden="1" customWidth="1"/>
    <col min="3602" max="3602" width="38.7109375" style="332" customWidth="1"/>
    <col min="3603" max="3606" width="9.140625" style="332"/>
    <col min="3607" max="3607" width="5.5703125" style="332" customWidth="1"/>
    <col min="3608" max="3840" width="9.140625" style="332"/>
    <col min="3841" max="3842" width="0" style="332" hidden="1" customWidth="1"/>
    <col min="3843" max="3843" width="5.7109375" style="332" customWidth="1"/>
    <col min="3844" max="3844" width="4.7109375" style="332" customWidth="1"/>
    <col min="3845" max="3845" width="14.7109375" style="332" customWidth="1"/>
    <col min="3846" max="3846" width="72.7109375" style="332" customWidth="1"/>
    <col min="3847" max="3847" width="4.7109375" style="332" customWidth="1"/>
    <col min="3848" max="3848" width="14.7109375" style="332" customWidth="1"/>
    <col min="3849" max="3849" width="12.7109375" style="332" customWidth="1"/>
    <col min="3850" max="3850" width="15.7109375" style="332" customWidth="1"/>
    <col min="3851" max="3857" width="0" style="332" hidden="1" customWidth="1"/>
    <col min="3858" max="3858" width="38.7109375" style="332" customWidth="1"/>
    <col min="3859" max="3862" width="9.140625" style="332"/>
    <col min="3863" max="3863" width="5.5703125" style="332" customWidth="1"/>
    <col min="3864" max="4096" width="9.140625" style="332"/>
    <col min="4097" max="4098" width="0" style="332" hidden="1" customWidth="1"/>
    <col min="4099" max="4099" width="5.7109375" style="332" customWidth="1"/>
    <col min="4100" max="4100" width="4.7109375" style="332" customWidth="1"/>
    <col min="4101" max="4101" width="14.7109375" style="332" customWidth="1"/>
    <col min="4102" max="4102" width="72.7109375" style="332" customWidth="1"/>
    <col min="4103" max="4103" width="4.7109375" style="332" customWidth="1"/>
    <col min="4104" max="4104" width="14.7109375" style="332" customWidth="1"/>
    <col min="4105" max="4105" width="12.7109375" style="332" customWidth="1"/>
    <col min="4106" max="4106" width="15.7109375" style="332" customWidth="1"/>
    <col min="4107" max="4113" width="0" style="332" hidden="1" customWidth="1"/>
    <col min="4114" max="4114" width="38.7109375" style="332" customWidth="1"/>
    <col min="4115" max="4118" width="9.140625" style="332"/>
    <col min="4119" max="4119" width="5.5703125" style="332" customWidth="1"/>
    <col min="4120" max="4352" width="9.140625" style="332"/>
    <col min="4353" max="4354" width="0" style="332" hidden="1" customWidth="1"/>
    <col min="4355" max="4355" width="5.7109375" style="332" customWidth="1"/>
    <col min="4356" max="4356" width="4.7109375" style="332" customWidth="1"/>
    <col min="4357" max="4357" width="14.7109375" style="332" customWidth="1"/>
    <col min="4358" max="4358" width="72.7109375" style="332" customWidth="1"/>
    <col min="4359" max="4359" width="4.7109375" style="332" customWidth="1"/>
    <col min="4360" max="4360" width="14.7109375" style="332" customWidth="1"/>
    <col min="4361" max="4361" width="12.7109375" style="332" customWidth="1"/>
    <col min="4362" max="4362" width="15.7109375" style="332" customWidth="1"/>
    <col min="4363" max="4369" width="0" style="332" hidden="1" customWidth="1"/>
    <col min="4370" max="4370" width="38.7109375" style="332" customWidth="1"/>
    <col min="4371" max="4374" width="9.140625" style="332"/>
    <col min="4375" max="4375" width="5.5703125" style="332" customWidth="1"/>
    <col min="4376" max="4608" width="9.140625" style="332"/>
    <col min="4609" max="4610" width="0" style="332" hidden="1" customWidth="1"/>
    <col min="4611" max="4611" width="5.7109375" style="332" customWidth="1"/>
    <col min="4612" max="4612" width="4.7109375" style="332" customWidth="1"/>
    <col min="4613" max="4613" width="14.7109375" style="332" customWidth="1"/>
    <col min="4614" max="4614" width="72.7109375" style="332" customWidth="1"/>
    <col min="4615" max="4615" width="4.7109375" style="332" customWidth="1"/>
    <col min="4616" max="4616" width="14.7109375" style="332" customWidth="1"/>
    <col min="4617" max="4617" width="12.7109375" style="332" customWidth="1"/>
    <col min="4618" max="4618" width="15.7109375" style="332" customWidth="1"/>
    <col min="4619" max="4625" width="0" style="332" hidden="1" customWidth="1"/>
    <col min="4626" max="4626" width="38.7109375" style="332" customWidth="1"/>
    <col min="4627" max="4630" width="9.140625" style="332"/>
    <col min="4631" max="4631" width="5.5703125" style="332" customWidth="1"/>
    <col min="4632" max="4864" width="9.140625" style="332"/>
    <col min="4865" max="4866" width="0" style="332" hidden="1" customWidth="1"/>
    <col min="4867" max="4867" width="5.7109375" style="332" customWidth="1"/>
    <col min="4868" max="4868" width="4.7109375" style="332" customWidth="1"/>
    <col min="4869" max="4869" width="14.7109375" style="332" customWidth="1"/>
    <col min="4870" max="4870" width="72.7109375" style="332" customWidth="1"/>
    <col min="4871" max="4871" width="4.7109375" style="332" customWidth="1"/>
    <col min="4872" max="4872" width="14.7109375" style="332" customWidth="1"/>
    <col min="4873" max="4873" width="12.7109375" style="332" customWidth="1"/>
    <col min="4874" max="4874" width="15.7109375" style="332" customWidth="1"/>
    <col min="4875" max="4881" width="0" style="332" hidden="1" customWidth="1"/>
    <col min="4882" max="4882" width="38.7109375" style="332" customWidth="1"/>
    <col min="4883" max="4886" width="9.140625" style="332"/>
    <col min="4887" max="4887" width="5.5703125" style="332" customWidth="1"/>
    <col min="4888" max="5120" width="9.140625" style="332"/>
    <col min="5121" max="5122" width="0" style="332" hidden="1" customWidth="1"/>
    <col min="5123" max="5123" width="5.7109375" style="332" customWidth="1"/>
    <col min="5124" max="5124" width="4.7109375" style="332" customWidth="1"/>
    <col min="5125" max="5125" width="14.7109375" style="332" customWidth="1"/>
    <col min="5126" max="5126" width="72.7109375" style="332" customWidth="1"/>
    <col min="5127" max="5127" width="4.7109375" style="332" customWidth="1"/>
    <col min="5128" max="5128" width="14.7109375" style="332" customWidth="1"/>
    <col min="5129" max="5129" width="12.7109375" style="332" customWidth="1"/>
    <col min="5130" max="5130" width="15.7109375" style="332" customWidth="1"/>
    <col min="5131" max="5137" width="0" style="332" hidden="1" customWidth="1"/>
    <col min="5138" max="5138" width="38.7109375" style="332" customWidth="1"/>
    <col min="5139" max="5142" width="9.140625" style="332"/>
    <col min="5143" max="5143" width="5.5703125" style="332" customWidth="1"/>
    <col min="5144" max="5376" width="9.140625" style="332"/>
    <col min="5377" max="5378" width="0" style="332" hidden="1" customWidth="1"/>
    <col min="5379" max="5379" width="5.7109375" style="332" customWidth="1"/>
    <col min="5380" max="5380" width="4.7109375" style="332" customWidth="1"/>
    <col min="5381" max="5381" width="14.7109375" style="332" customWidth="1"/>
    <col min="5382" max="5382" width="72.7109375" style="332" customWidth="1"/>
    <col min="5383" max="5383" width="4.7109375" style="332" customWidth="1"/>
    <col min="5384" max="5384" width="14.7109375" style="332" customWidth="1"/>
    <col min="5385" max="5385" width="12.7109375" style="332" customWidth="1"/>
    <col min="5386" max="5386" width="15.7109375" style="332" customWidth="1"/>
    <col min="5387" max="5393" width="0" style="332" hidden="1" customWidth="1"/>
    <col min="5394" max="5394" width="38.7109375" style="332" customWidth="1"/>
    <col min="5395" max="5398" width="9.140625" style="332"/>
    <col min="5399" max="5399" width="5.5703125" style="332" customWidth="1"/>
    <col min="5400" max="5632" width="9.140625" style="332"/>
    <col min="5633" max="5634" width="0" style="332" hidden="1" customWidth="1"/>
    <col min="5635" max="5635" width="5.7109375" style="332" customWidth="1"/>
    <col min="5636" max="5636" width="4.7109375" style="332" customWidth="1"/>
    <col min="5637" max="5637" width="14.7109375" style="332" customWidth="1"/>
    <col min="5638" max="5638" width="72.7109375" style="332" customWidth="1"/>
    <col min="5639" max="5639" width="4.7109375" style="332" customWidth="1"/>
    <col min="5640" max="5640" width="14.7109375" style="332" customWidth="1"/>
    <col min="5641" max="5641" width="12.7109375" style="332" customWidth="1"/>
    <col min="5642" max="5642" width="15.7109375" style="332" customWidth="1"/>
    <col min="5643" max="5649" width="0" style="332" hidden="1" customWidth="1"/>
    <col min="5650" max="5650" width="38.7109375" style="332" customWidth="1"/>
    <col min="5651" max="5654" width="9.140625" style="332"/>
    <col min="5655" max="5655" width="5.5703125" style="332" customWidth="1"/>
    <col min="5656" max="5888" width="9.140625" style="332"/>
    <col min="5889" max="5890" width="0" style="332" hidden="1" customWidth="1"/>
    <col min="5891" max="5891" width="5.7109375" style="332" customWidth="1"/>
    <col min="5892" max="5892" width="4.7109375" style="332" customWidth="1"/>
    <col min="5893" max="5893" width="14.7109375" style="332" customWidth="1"/>
    <col min="5894" max="5894" width="72.7109375" style="332" customWidth="1"/>
    <col min="5895" max="5895" width="4.7109375" style="332" customWidth="1"/>
    <col min="5896" max="5896" width="14.7109375" style="332" customWidth="1"/>
    <col min="5897" max="5897" width="12.7109375" style="332" customWidth="1"/>
    <col min="5898" max="5898" width="15.7109375" style="332" customWidth="1"/>
    <col min="5899" max="5905" width="0" style="332" hidden="1" customWidth="1"/>
    <col min="5906" max="5906" width="38.7109375" style="332" customWidth="1"/>
    <col min="5907" max="5910" width="9.140625" style="332"/>
    <col min="5911" max="5911" width="5.5703125" style="332" customWidth="1"/>
    <col min="5912" max="6144" width="9.140625" style="332"/>
    <col min="6145" max="6146" width="0" style="332" hidden="1" customWidth="1"/>
    <col min="6147" max="6147" width="5.7109375" style="332" customWidth="1"/>
    <col min="6148" max="6148" width="4.7109375" style="332" customWidth="1"/>
    <col min="6149" max="6149" width="14.7109375" style="332" customWidth="1"/>
    <col min="6150" max="6150" width="72.7109375" style="332" customWidth="1"/>
    <col min="6151" max="6151" width="4.7109375" style="332" customWidth="1"/>
    <col min="6152" max="6152" width="14.7109375" style="332" customWidth="1"/>
    <col min="6153" max="6153" width="12.7109375" style="332" customWidth="1"/>
    <col min="6154" max="6154" width="15.7109375" style="332" customWidth="1"/>
    <col min="6155" max="6161" width="0" style="332" hidden="1" customWidth="1"/>
    <col min="6162" max="6162" width="38.7109375" style="332" customWidth="1"/>
    <col min="6163" max="6166" width="9.140625" style="332"/>
    <col min="6167" max="6167" width="5.5703125" style="332" customWidth="1"/>
    <col min="6168" max="6400" width="9.140625" style="332"/>
    <col min="6401" max="6402" width="0" style="332" hidden="1" customWidth="1"/>
    <col min="6403" max="6403" width="5.7109375" style="332" customWidth="1"/>
    <col min="6404" max="6404" width="4.7109375" style="332" customWidth="1"/>
    <col min="6405" max="6405" width="14.7109375" style="332" customWidth="1"/>
    <col min="6406" max="6406" width="72.7109375" style="332" customWidth="1"/>
    <col min="6407" max="6407" width="4.7109375" style="332" customWidth="1"/>
    <col min="6408" max="6408" width="14.7109375" style="332" customWidth="1"/>
    <col min="6409" max="6409" width="12.7109375" style="332" customWidth="1"/>
    <col min="6410" max="6410" width="15.7109375" style="332" customWidth="1"/>
    <col min="6411" max="6417" width="0" style="332" hidden="1" customWidth="1"/>
    <col min="6418" max="6418" width="38.7109375" style="332" customWidth="1"/>
    <col min="6419" max="6422" width="9.140625" style="332"/>
    <col min="6423" max="6423" width="5.5703125" style="332" customWidth="1"/>
    <col min="6424" max="6656" width="9.140625" style="332"/>
    <col min="6657" max="6658" width="0" style="332" hidden="1" customWidth="1"/>
    <col min="6659" max="6659" width="5.7109375" style="332" customWidth="1"/>
    <col min="6660" max="6660" width="4.7109375" style="332" customWidth="1"/>
    <col min="6661" max="6661" width="14.7109375" style="332" customWidth="1"/>
    <col min="6662" max="6662" width="72.7109375" style="332" customWidth="1"/>
    <col min="6663" max="6663" width="4.7109375" style="332" customWidth="1"/>
    <col min="6664" max="6664" width="14.7109375" style="332" customWidth="1"/>
    <col min="6665" max="6665" width="12.7109375" style="332" customWidth="1"/>
    <col min="6666" max="6666" width="15.7109375" style="332" customWidth="1"/>
    <col min="6667" max="6673" width="0" style="332" hidden="1" customWidth="1"/>
    <col min="6674" max="6674" width="38.7109375" style="332" customWidth="1"/>
    <col min="6675" max="6678" width="9.140625" style="332"/>
    <col min="6679" max="6679" width="5.5703125" style="332" customWidth="1"/>
    <col min="6680" max="6912" width="9.140625" style="332"/>
    <col min="6913" max="6914" width="0" style="332" hidden="1" customWidth="1"/>
    <col min="6915" max="6915" width="5.7109375" style="332" customWidth="1"/>
    <col min="6916" max="6916" width="4.7109375" style="332" customWidth="1"/>
    <col min="6917" max="6917" width="14.7109375" style="332" customWidth="1"/>
    <col min="6918" max="6918" width="72.7109375" style="332" customWidth="1"/>
    <col min="6919" max="6919" width="4.7109375" style="332" customWidth="1"/>
    <col min="6920" max="6920" width="14.7109375" style="332" customWidth="1"/>
    <col min="6921" max="6921" width="12.7109375" style="332" customWidth="1"/>
    <col min="6922" max="6922" width="15.7109375" style="332" customWidth="1"/>
    <col min="6923" max="6929" width="0" style="332" hidden="1" customWidth="1"/>
    <col min="6930" max="6930" width="38.7109375" style="332" customWidth="1"/>
    <col min="6931" max="6934" width="9.140625" style="332"/>
    <col min="6935" max="6935" width="5.5703125" style="332" customWidth="1"/>
    <col min="6936" max="7168" width="9.140625" style="332"/>
    <col min="7169" max="7170" width="0" style="332" hidden="1" customWidth="1"/>
    <col min="7171" max="7171" width="5.7109375" style="332" customWidth="1"/>
    <col min="7172" max="7172" width="4.7109375" style="332" customWidth="1"/>
    <col min="7173" max="7173" width="14.7109375" style="332" customWidth="1"/>
    <col min="7174" max="7174" width="72.7109375" style="332" customWidth="1"/>
    <col min="7175" max="7175" width="4.7109375" style="332" customWidth="1"/>
    <col min="7176" max="7176" width="14.7109375" style="332" customWidth="1"/>
    <col min="7177" max="7177" width="12.7109375" style="332" customWidth="1"/>
    <col min="7178" max="7178" width="15.7109375" style="332" customWidth="1"/>
    <col min="7179" max="7185" width="0" style="332" hidden="1" customWidth="1"/>
    <col min="7186" max="7186" width="38.7109375" style="332" customWidth="1"/>
    <col min="7187" max="7190" width="9.140625" style="332"/>
    <col min="7191" max="7191" width="5.5703125" style="332" customWidth="1"/>
    <col min="7192" max="7424" width="9.140625" style="332"/>
    <col min="7425" max="7426" width="0" style="332" hidden="1" customWidth="1"/>
    <col min="7427" max="7427" width="5.7109375" style="332" customWidth="1"/>
    <col min="7428" max="7428" width="4.7109375" style="332" customWidth="1"/>
    <col min="7429" max="7429" width="14.7109375" style="332" customWidth="1"/>
    <col min="7430" max="7430" width="72.7109375" style="332" customWidth="1"/>
    <col min="7431" max="7431" width="4.7109375" style="332" customWidth="1"/>
    <col min="7432" max="7432" width="14.7109375" style="332" customWidth="1"/>
    <col min="7433" max="7433" width="12.7109375" style="332" customWidth="1"/>
    <col min="7434" max="7434" width="15.7109375" style="332" customWidth="1"/>
    <col min="7435" max="7441" width="0" style="332" hidden="1" customWidth="1"/>
    <col min="7442" max="7442" width="38.7109375" style="332" customWidth="1"/>
    <col min="7443" max="7446" width="9.140625" style="332"/>
    <col min="7447" max="7447" width="5.5703125" style="332" customWidth="1"/>
    <col min="7448" max="7680" width="9.140625" style="332"/>
    <col min="7681" max="7682" width="0" style="332" hidden="1" customWidth="1"/>
    <col min="7683" max="7683" width="5.7109375" style="332" customWidth="1"/>
    <col min="7684" max="7684" width="4.7109375" style="332" customWidth="1"/>
    <col min="7685" max="7685" width="14.7109375" style="332" customWidth="1"/>
    <col min="7686" max="7686" width="72.7109375" style="332" customWidth="1"/>
    <col min="7687" max="7687" width="4.7109375" style="332" customWidth="1"/>
    <col min="7688" max="7688" width="14.7109375" style="332" customWidth="1"/>
    <col min="7689" max="7689" width="12.7109375" style="332" customWidth="1"/>
    <col min="7690" max="7690" width="15.7109375" style="332" customWidth="1"/>
    <col min="7691" max="7697" width="0" style="332" hidden="1" customWidth="1"/>
    <col min="7698" max="7698" width="38.7109375" style="332" customWidth="1"/>
    <col min="7699" max="7702" width="9.140625" style="332"/>
    <col min="7703" max="7703" width="5.5703125" style="332" customWidth="1"/>
    <col min="7704" max="7936" width="9.140625" style="332"/>
    <col min="7937" max="7938" width="0" style="332" hidden="1" customWidth="1"/>
    <col min="7939" max="7939" width="5.7109375" style="332" customWidth="1"/>
    <col min="7940" max="7940" width="4.7109375" style="332" customWidth="1"/>
    <col min="7941" max="7941" width="14.7109375" style="332" customWidth="1"/>
    <col min="7942" max="7942" width="72.7109375" style="332" customWidth="1"/>
    <col min="7943" max="7943" width="4.7109375" style="332" customWidth="1"/>
    <col min="7944" max="7944" width="14.7109375" style="332" customWidth="1"/>
    <col min="7945" max="7945" width="12.7109375" style="332" customWidth="1"/>
    <col min="7946" max="7946" width="15.7109375" style="332" customWidth="1"/>
    <col min="7947" max="7953" width="0" style="332" hidden="1" customWidth="1"/>
    <col min="7954" max="7954" width="38.7109375" style="332" customWidth="1"/>
    <col min="7955" max="7958" width="9.140625" style="332"/>
    <col min="7959" max="7959" width="5.5703125" style="332" customWidth="1"/>
    <col min="7960" max="8192" width="9.140625" style="332"/>
    <col min="8193" max="8194" width="0" style="332" hidden="1" customWidth="1"/>
    <col min="8195" max="8195" width="5.7109375" style="332" customWidth="1"/>
    <col min="8196" max="8196" width="4.7109375" style="332" customWidth="1"/>
    <col min="8197" max="8197" width="14.7109375" style="332" customWidth="1"/>
    <col min="8198" max="8198" width="72.7109375" style="332" customWidth="1"/>
    <col min="8199" max="8199" width="4.7109375" style="332" customWidth="1"/>
    <col min="8200" max="8200" width="14.7109375" style="332" customWidth="1"/>
    <col min="8201" max="8201" width="12.7109375" style="332" customWidth="1"/>
    <col min="8202" max="8202" width="15.7109375" style="332" customWidth="1"/>
    <col min="8203" max="8209" width="0" style="332" hidden="1" customWidth="1"/>
    <col min="8210" max="8210" width="38.7109375" style="332" customWidth="1"/>
    <col min="8211" max="8214" width="9.140625" style="332"/>
    <col min="8215" max="8215" width="5.5703125" style="332" customWidth="1"/>
    <col min="8216" max="8448" width="9.140625" style="332"/>
    <col min="8449" max="8450" width="0" style="332" hidden="1" customWidth="1"/>
    <col min="8451" max="8451" width="5.7109375" style="332" customWidth="1"/>
    <col min="8452" max="8452" width="4.7109375" style="332" customWidth="1"/>
    <col min="8453" max="8453" width="14.7109375" style="332" customWidth="1"/>
    <col min="8454" max="8454" width="72.7109375" style="332" customWidth="1"/>
    <col min="8455" max="8455" width="4.7109375" style="332" customWidth="1"/>
    <col min="8456" max="8456" width="14.7109375" style="332" customWidth="1"/>
    <col min="8457" max="8457" width="12.7109375" style="332" customWidth="1"/>
    <col min="8458" max="8458" width="15.7109375" style="332" customWidth="1"/>
    <col min="8459" max="8465" width="0" style="332" hidden="1" customWidth="1"/>
    <col min="8466" max="8466" width="38.7109375" style="332" customWidth="1"/>
    <col min="8467" max="8470" width="9.140625" style="332"/>
    <col min="8471" max="8471" width="5.5703125" style="332" customWidth="1"/>
    <col min="8472" max="8704" width="9.140625" style="332"/>
    <col min="8705" max="8706" width="0" style="332" hidden="1" customWidth="1"/>
    <col min="8707" max="8707" width="5.7109375" style="332" customWidth="1"/>
    <col min="8708" max="8708" width="4.7109375" style="332" customWidth="1"/>
    <col min="8709" max="8709" width="14.7109375" style="332" customWidth="1"/>
    <col min="8710" max="8710" width="72.7109375" style="332" customWidth="1"/>
    <col min="8711" max="8711" width="4.7109375" style="332" customWidth="1"/>
    <col min="8712" max="8712" width="14.7109375" style="332" customWidth="1"/>
    <col min="8713" max="8713" width="12.7109375" style="332" customWidth="1"/>
    <col min="8714" max="8714" width="15.7109375" style="332" customWidth="1"/>
    <col min="8715" max="8721" width="0" style="332" hidden="1" customWidth="1"/>
    <col min="8722" max="8722" width="38.7109375" style="332" customWidth="1"/>
    <col min="8723" max="8726" width="9.140625" style="332"/>
    <col min="8727" max="8727" width="5.5703125" style="332" customWidth="1"/>
    <col min="8728" max="8960" width="9.140625" style="332"/>
    <col min="8961" max="8962" width="0" style="332" hidden="1" customWidth="1"/>
    <col min="8963" max="8963" width="5.7109375" style="332" customWidth="1"/>
    <col min="8964" max="8964" width="4.7109375" style="332" customWidth="1"/>
    <col min="8965" max="8965" width="14.7109375" style="332" customWidth="1"/>
    <col min="8966" max="8966" width="72.7109375" style="332" customWidth="1"/>
    <col min="8967" max="8967" width="4.7109375" style="332" customWidth="1"/>
    <col min="8968" max="8968" width="14.7109375" style="332" customWidth="1"/>
    <col min="8969" max="8969" width="12.7109375" style="332" customWidth="1"/>
    <col min="8970" max="8970" width="15.7109375" style="332" customWidth="1"/>
    <col min="8971" max="8977" width="0" style="332" hidden="1" customWidth="1"/>
    <col min="8978" max="8978" width="38.7109375" style="332" customWidth="1"/>
    <col min="8979" max="8982" width="9.140625" style="332"/>
    <col min="8983" max="8983" width="5.5703125" style="332" customWidth="1"/>
    <col min="8984" max="9216" width="9.140625" style="332"/>
    <col min="9217" max="9218" width="0" style="332" hidden="1" customWidth="1"/>
    <col min="9219" max="9219" width="5.7109375" style="332" customWidth="1"/>
    <col min="9220" max="9220" width="4.7109375" style="332" customWidth="1"/>
    <col min="9221" max="9221" width="14.7109375" style="332" customWidth="1"/>
    <col min="9222" max="9222" width="72.7109375" style="332" customWidth="1"/>
    <col min="9223" max="9223" width="4.7109375" style="332" customWidth="1"/>
    <col min="9224" max="9224" width="14.7109375" style="332" customWidth="1"/>
    <col min="9225" max="9225" width="12.7109375" style="332" customWidth="1"/>
    <col min="9226" max="9226" width="15.7109375" style="332" customWidth="1"/>
    <col min="9227" max="9233" width="0" style="332" hidden="1" customWidth="1"/>
    <col min="9234" max="9234" width="38.7109375" style="332" customWidth="1"/>
    <col min="9235" max="9238" width="9.140625" style="332"/>
    <col min="9239" max="9239" width="5.5703125" style="332" customWidth="1"/>
    <col min="9240" max="9472" width="9.140625" style="332"/>
    <col min="9473" max="9474" width="0" style="332" hidden="1" customWidth="1"/>
    <col min="9475" max="9475" width="5.7109375" style="332" customWidth="1"/>
    <col min="9476" max="9476" width="4.7109375" style="332" customWidth="1"/>
    <col min="9477" max="9477" width="14.7109375" style="332" customWidth="1"/>
    <col min="9478" max="9478" width="72.7109375" style="332" customWidth="1"/>
    <col min="9479" max="9479" width="4.7109375" style="332" customWidth="1"/>
    <col min="9480" max="9480" width="14.7109375" style="332" customWidth="1"/>
    <col min="9481" max="9481" width="12.7109375" style="332" customWidth="1"/>
    <col min="9482" max="9482" width="15.7109375" style="332" customWidth="1"/>
    <col min="9483" max="9489" width="0" style="332" hidden="1" customWidth="1"/>
    <col min="9490" max="9490" width="38.7109375" style="332" customWidth="1"/>
    <col min="9491" max="9494" width="9.140625" style="332"/>
    <col min="9495" max="9495" width="5.5703125" style="332" customWidth="1"/>
    <col min="9496" max="9728" width="9.140625" style="332"/>
    <col min="9729" max="9730" width="0" style="332" hidden="1" customWidth="1"/>
    <col min="9731" max="9731" width="5.7109375" style="332" customWidth="1"/>
    <col min="9732" max="9732" width="4.7109375" style="332" customWidth="1"/>
    <col min="9733" max="9733" width="14.7109375" style="332" customWidth="1"/>
    <col min="9734" max="9734" width="72.7109375" style="332" customWidth="1"/>
    <col min="9735" max="9735" width="4.7109375" style="332" customWidth="1"/>
    <col min="9736" max="9736" width="14.7109375" style="332" customWidth="1"/>
    <col min="9737" max="9737" width="12.7109375" style="332" customWidth="1"/>
    <col min="9738" max="9738" width="15.7109375" style="332" customWidth="1"/>
    <col min="9739" max="9745" width="0" style="332" hidden="1" customWidth="1"/>
    <col min="9746" max="9746" width="38.7109375" style="332" customWidth="1"/>
    <col min="9747" max="9750" width="9.140625" style="332"/>
    <col min="9751" max="9751" width="5.5703125" style="332" customWidth="1"/>
    <col min="9752" max="9984" width="9.140625" style="332"/>
    <col min="9985" max="9986" width="0" style="332" hidden="1" customWidth="1"/>
    <col min="9987" max="9987" width="5.7109375" style="332" customWidth="1"/>
    <col min="9988" max="9988" width="4.7109375" style="332" customWidth="1"/>
    <col min="9989" max="9989" width="14.7109375" style="332" customWidth="1"/>
    <col min="9990" max="9990" width="72.7109375" style="332" customWidth="1"/>
    <col min="9991" max="9991" width="4.7109375" style="332" customWidth="1"/>
    <col min="9992" max="9992" width="14.7109375" style="332" customWidth="1"/>
    <col min="9993" max="9993" width="12.7109375" style="332" customWidth="1"/>
    <col min="9994" max="9994" width="15.7109375" style="332" customWidth="1"/>
    <col min="9995" max="10001" width="0" style="332" hidden="1" customWidth="1"/>
    <col min="10002" max="10002" width="38.7109375" style="332" customWidth="1"/>
    <col min="10003" max="10006" width="9.140625" style="332"/>
    <col min="10007" max="10007" width="5.5703125" style="332" customWidth="1"/>
    <col min="10008" max="10240" width="9.140625" style="332"/>
    <col min="10241" max="10242" width="0" style="332" hidden="1" customWidth="1"/>
    <col min="10243" max="10243" width="5.7109375" style="332" customWidth="1"/>
    <col min="10244" max="10244" width="4.7109375" style="332" customWidth="1"/>
    <col min="10245" max="10245" width="14.7109375" style="332" customWidth="1"/>
    <col min="10246" max="10246" width="72.7109375" style="332" customWidth="1"/>
    <col min="10247" max="10247" width="4.7109375" style="332" customWidth="1"/>
    <col min="10248" max="10248" width="14.7109375" style="332" customWidth="1"/>
    <col min="10249" max="10249" width="12.7109375" style="332" customWidth="1"/>
    <col min="10250" max="10250" width="15.7109375" style="332" customWidth="1"/>
    <col min="10251" max="10257" width="0" style="332" hidden="1" customWidth="1"/>
    <col min="10258" max="10258" width="38.7109375" style="332" customWidth="1"/>
    <col min="10259" max="10262" width="9.140625" style="332"/>
    <col min="10263" max="10263" width="5.5703125" style="332" customWidth="1"/>
    <col min="10264" max="10496" width="9.140625" style="332"/>
    <col min="10497" max="10498" width="0" style="332" hidden="1" customWidth="1"/>
    <col min="10499" max="10499" width="5.7109375" style="332" customWidth="1"/>
    <col min="10500" max="10500" width="4.7109375" style="332" customWidth="1"/>
    <col min="10501" max="10501" width="14.7109375" style="332" customWidth="1"/>
    <col min="10502" max="10502" width="72.7109375" style="332" customWidth="1"/>
    <col min="10503" max="10503" width="4.7109375" style="332" customWidth="1"/>
    <col min="10504" max="10504" width="14.7109375" style="332" customWidth="1"/>
    <col min="10505" max="10505" width="12.7109375" style="332" customWidth="1"/>
    <col min="10506" max="10506" width="15.7109375" style="332" customWidth="1"/>
    <col min="10507" max="10513" width="0" style="332" hidden="1" customWidth="1"/>
    <col min="10514" max="10514" width="38.7109375" style="332" customWidth="1"/>
    <col min="10515" max="10518" width="9.140625" style="332"/>
    <col min="10519" max="10519" width="5.5703125" style="332" customWidth="1"/>
    <col min="10520" max="10752" width="9.140625" style="332"/>
    <col min="10753" max="10754" width="0" style="332" hidden="1" customWidth="1"/>
    <col min="10755" max="10755" width="5.7109375" style="332" customWidth="1"/>
    <col min="10756" max="10756" width="4.7109375" style="332" customWidth="1"/>
    <col min="10757" max="10757" width="14.7109375" style="332" customWidth="1"/>
    <col min="10758" max="10758" width="72.7109375" style="332" customWidth="1"/>
    <col min="10759" max="10759" width="4.7109375" style="332" customWidth="1"/>
    <col min="10760" max="10760" width="14.7109375" style="332" customWidth="1"/>
    <col min="10761" max="10761" width="12.7109375" style="332" customWidth="1"/>
    <col min="10762" max="10762" width="15.7109375" style="332" customWidth="1"/>
    <col min="10763" max="10769" width="0" style="332" hidden="1" customWidth="1"/>
    <col min="10770" max="10770" width="38.7109375" style="332" customWidth="1"/>
    <col min="10771" max="10774" width="9.140625" style="332"/>
    <col min="10775" max="10775" width="5.5703125" style="332" customWidth="1"/>
    <col min="10776" max="11008" width="9.140625" style="332"/>
    <col min="11009" max="11010" width="0" style="332" hidden="1" customWidth="1"/>
    <col min="11011" max="11011" width="5.7109375" style="332" customWidth="1"/>
    <col min="11012" max="11012" width="4.7109375" style="332" customWidth="1"/>
    <col min="11013" max="11013" width="14.7109375" style="332" customWidth="1"/>
    <col min="11014" max="11014" width="72.7109375" style="332" customWidth="1"/>
    <col min="11015" max="11015" width="4.7109375" style="332" customWidth="1"/>
    <col min="11016" max="11016" width="14.7109375" style="332" customWidth="1"/>
    <col min="11017" max="11017" width="12.7109375" style="332" customWidth="1"/>
    <col min="11018" max="11018" width="15.7109375" style="332" customWidth="1"/>
    <col min="11019" max="11025" width="0" style="332" hidden="1" customWidth="1"/>
    <col min="11026" max="11026" width="38.7109375" style="332" customWidth="1"/>
    <col min="11027" max="11030" width="9.140625" style="332"/>
    <col min="11031" max="11031" width="5.5703125" style="332" customWidth="1"/>
    <col min="11032" max="11264" width="9.140625" style="332"/>
    <col min="11265" max="11266" width="0" style="332" hidden="1" customWidth="1"/>
    <col min="11267" max="11267" width="5.7109375" style="332" customWidth="1"/>
    <col min="11268" max="11268" width="4.7109375" style="332" customWidth="1"/>
    <col min="11269" max="11269" width="14.7109375" style="332" customWidth="1"/>
    <col min="11270" max="11270" width="72.7109375" style="332" customWidth="1"/>
    <col min="11271" max="11271" width="4.7109375" style="332" customWidth="1"/>
    <col min="11272" max="11272" width="14.7109375" style="332" customWidth="1"/>
    <col min="11273" max="11273" width="12.7109375" style="332" customWidth="1"/>
    <col min="11274" max="11274" width="15.7109375" style="332" customWidth="1"/>
    <col min="11275" max="11281" width="0" style="332" hidden="1" customWidth="1"/>
    <col min="11282" max="11282" width="38.7109375" style="332" customWidth="1"/>
    <col min="11283" max="11286" width="9.140625" style="332"/>
    <col min="11287" max="11287" width="5.5703125" style="332" customWidth="1"/>
    <col min="11288" max="11520" width="9.140625" style="332"/>
    <col min="11521" max="11522" width="0" style="332" hidden="1" customWidth="1"/>
    <col min="11523" max="11523" width="5.7109375" style="332" customWidth="1"/>
    <col min="11524" max="11524" width="4.7109375" style="332" customWidth="1"/>
    <col min="11525" max="11525" width="14.7109375" style="332" customWidth="1"/>
    <col min="11526" max="11526" width="72.7109375" style="332" customWidth="1"/>
    <col min="11527" max="11527" width="4.7109375" style="332" customWidth="1"/>
    <col min="11528" max="11528" width="14.7109375" style="332" customWidth="1"/>
    <col min="11529" max="11529" width="12.7109375" style="332" customWidth="1"/>
    <col min="11530" max="11530" width="15.7109375" style="332" customWidth="1"/>
    <col min="11531" max="11537" width="0" style="332" hidden="1" customWidth="1"/>
    <col min="11538" max="11538" width="38.7109375" style="332" customWidth="1"/>
    <col min="11539" max="11542" width="9.140625" style="332"/>
    <col min="11543" max="11543" width="5.5703125" style="332" customWidth="1"/>
    <col min="11544" max="11776" width="9.140625" style="332"/>
    <col min="11777" max="11778" width="0" style="332" hidden="1" customWidth="1"/>
    <col min="11779" max="11779" width="5.7109375" style="332" customWidth="1"/>
    <col min="11780" max="11780" width="4.7109375" style="332" customWidth="1"/>
    <col min="11781" max="11781" width="14.7109375" style="332" customWidth="1"/>
    <col min="11782" max="11782" width="72.7109375" style="332" customWidth="1"/>
    <col min="11783" max="11783" width="4.7109375" style="332" customWidth="1"/>
    <col min="11784" max="11784" width="14.7109375" style="332" customWidth="1"/>
    <col min="11785" max="11785" width="12.7109375" style="332" customWidth="1"/>
    <col min="11786" max="11786" width="15.7109375" style="332" customWidth="1"/>
    <col min="11787" max="11793" width="0" style="332" hidden="1" customWidth="1"/>
    <col min="11794" max="11794" width="38.7109375" style="332" customWidth="1"/>
    <col min="11795" max="11798" width="9.140625" style="332"/>
    <col min="11799" max="11799" width="5.5703125" style="332" customWidth="1"/>
    <col min="11800" max="12032" width="9.140625" style="332"/>
    <col min="12033" max="12034" width="0" style="332" hidden="1" customWidth="1"/>
    <col min="12035" max="12035" width="5.7109375" style="332" customWidth="1"/>
    <col min="12036" max="12036" width="4.7109375" style="332" customWidth="1"/>
    <col min="12037" max="12037" width="14.7109375" style="332" customWidth="1"/>
    <col min="12038" max="12038" width="72.7109375" style="332" customWidth="1"/>
    <col min="12039" max="12039" width="4.7109375" style="332" customWidth="1"/>
    <col min="12040" max="12040" width="14.7109375" style="332" customWidth="1"/>
    <col min="12041" max="12041" width="12.7109375" style="332" customWidth="1"/>
    <col min="12042" max="12042" width="15.7109375" style="332" customWidth="1"/>
    <col min="12043" max="12049" width="0" style="332" hidden="1" customWidth="1"/>
    <col min="12050" max="12050" width="38.7109375" style="332" customWidth="1"/>
    <col min="12051" max="12054" width="9.140625" style="332"/>
    <col min="12055" max="12055" width="5.5703125" style="332" customWidth="1"/>
    <col min="12056" max="12288" width="9.140625" style="332"/>
    <col min="12289" max="12290" width="0" style="332" hidden="1" customWidth="1"/>
    <col min="12291" max="12291" width="5.7109375" style="332" customWidth="1"/>
    <col min="12292" max="12292" width="4.7109375" style="332" customWidth="1"/>
    <col min="12293" max="12293" width="14.7109375" style="332" customWidth="1"/>
    <col min="12294" max="12294" width="72.7109375" style="332" customWidth="1"/>
    <col min="12295" max="12295" width="4.7109375" style="332" customWidth="1"/>
    <col min="12296" max="12296" width="14.7109375" style="332" customWidth="1"/>
    <col min="12297" max="12297" width="12.7109375" style="332" customWidth="1"/>
    <col min="12298" max="12298" width="15.7109375" style="332" customWidth="1"/>
    <col min="12299" max="12305" width="0" style="332" hidden="1" customWidth="1"/>
    <col min="12306" max="12306" width="38.7109375" style="332" customWidth="1"/>
    <col min="12307" max="12310" width="9.140625" style="332"/>
    <col min="12311" max="12311" width="5.5703125" style="332" customWidth="1"/>
    <col min="12312" max="12544" width="9.140625" style="332"/>
    <col min="12545" max="12546" width="0" style="332" hidden="1" customWidth="1"/>
    <col min="12547" max="12547" width="5.7109375" style="332" customWidth="1"/>
    <col min="12548" max="12548" width="4.7109375" style="332" customWidth="1"/>
    <col min="12549" max="12549" width="14.7109375" style="332" customWidth="1"/>
    <col min="12550" max="12550" width="72.7109375" style="332" customWidth="1"/>
    <col min="12551" max="12551" width="4.7109375" style="332" customWidth="1"/>
    <col min="12552" max="12552" width="14.7109375" style="332" customWidth="1"/>
    <col min="12553" max="12553" width="12.7109375" style="332" customWidth="1"/>
    <col min="12554" max="12554" width="15.7109375" style="332" customWidth="1"/>
    <col min="12555" max="12561" width="0" style="332" hidden="1" customWidth="1"/>
    <col min="12562" max="12562" width="38.7109375" style="332" customWidth="1"/>
    <col min="12563" max="12566" width="9.140625" style="332"/>
    <col min="12567" max="12567" width="5.5703125" style="332" customWidth="1"/>
    <col min="12568" max="12800" width="9.140625" style="332"/>
    <col min="12801" max="12802" width="0" style="332" hidden="1" customWidth="1"/>
    <col min="12803" max="12803" width="5.7109375" style="332" customWidth="1"/>
    <col min="12804" max="12804" width="4.7109375" style="332" customWidth="1"/>
    <col min="12805" max="12805" width="14.7109375" style="332" customWidth="1"/>
    <col min="12806" max="12806" width="72.7109375" style="332" customWidth="1"/>
    <col min="12807" max="12807" width="4.7109375" style="332" customWidth="1"/>
    <col min="12808" max="12808" width="14.7109375" style="332" customWidth="1"/>
    <col min="12809" max="12809" width="12.7109375" style="332" customWidth="1"/>
    <col min="12810" max="12810" width="15.7109375" style="332" customWidth="1"/>
    <col min="12811" max="12817" width="0" style="332" hidden="1" customWidth="1"/>
    <col min="12818" max="12818" width="38.7109375" style="332" customWidth="1"/>
    <col min="12819" max="12822" width="9.140625" style="332"/>
    <col min="12823" max="12823" width="5.5703125" style="332" customWidth="1"/>
    <col min="12824" max="13056" width="9.140625" style="332"/>
    <col min="13057" max="13058" width="0" style="332" hidden="1" customWidth="1"/>
    <col min="13059" max="13059" width="5.7109375" style="332" customWidth="1"/>
    <col min="13060" max="13060" width="4.7109375" style="332" customWidth="1"/>
    <col min="13061" max="13061" width="14.7109375" style="332" customWidth="1"/>
    <col min="13062" max="13062" width="72.7109375" style="332" customWidth="1"/>
    <col min="13063" max="13063" width="4.7109375" style="332" customWidth="1"/>
    <col min="13064" max="13064" width="14.7109375" style="332" customWidth="1"/>
    <col min="13065" max="13065" width="12.7109375" style="332" customWidth="1"/>
    <col min="13066" max="13066" width="15.7109375" style="332" customWidth="1"/>
    <col min="13067" max="13073" width="0" style="332" hidden="1" customWidth="1"/>
    <col min="13074" max="13074" width="38.7109375" style="332" customWidth="1"/>
    <col min="13075" max="13078" width="9.140625" style="332"/>
    <col min="13079" max="13079" width="5.5703125" style="332" customWidth="1"/>
    <col min="13080" max="13312" width="9.140625" style="332"/>
    <col min="13313" max="13314" width="0" style="332" hidden="1" customWidth="1"/>
    <col min="13315" max="13315" width="5.7109375" style="332" customWidth="1"/>
    <col min="13316" max="13316" width="4.7109375" style="332" customWidth="1"/>
    <col min="13317" max="13317" width="14.7109375" style="332" customWidth="1"/>
    <col min="13318" max="13318" width="72.7109375" style="332" customWidth="1"/>
    <col min="13319" max="13319" width="4.7109375" style="332" customWidth="1"/>
    <col min="13320" max="13320" width="14.7109375" style="332" customWidth="1"/>
    <col min="13321" max="13321" width="12.7109375" style="332" customWidth="1"/>
    <col min="13322" max="13322" width="15.7109375" style="332" customWidth="1"/>
    <col min="13323" max="13329" width="0" style="332" hidden="1" customWidth="1"/>
    <col min="13330" max="13330" width="38.7109375" style="332" customWidth="1"/>
    <col min="13331" max="13334" width="9.140625" style="332"/>
    <col min="13335" max="13335" width="5.5703125" style="332" customWidth="1"/>
    <col min="13336" max="13568" width="9.140625" style="332"/>
    <col min="13569" max="13570" width="0" style="332" hidden="1" customWidth="1"/>
    <col min="13571" max="13571" width="5.7109375" style="332" customWidth="1"/>
    <col min="13572" max="13572" width="4.7109375" style="332" customWidth="1"/>
    <col min="13573" max="13573" width="14.7109375" style="332" customWidth="1"/>
    <col min="13574" max="13574" width="72.7109375" style="332" customWidth="1"/>
    <col min="13575" max="13575" width="4.7109375" style="332" customWidth="1"/>
    <col min="13576" max="13576" width="14.7109375" style="332" customWidth="1"/>
    <col min="13577" max="13577" width="12.7109375" style="332" customWidth="1"/>
    <col min="13578" max="13578" width="15.7109375" style="332" customWidth="1"/>
    <col min="13579" max="13585" width="0" style="332" hidden="1" customWidth="1"/>
    <col min="13586" max="13586" width="38.7109375" style="332" customWidth="1"/>
    <col min="13587" max="13590" width="9.140625" style="332"/>
    <col min="13591" max="13591" width="5.5703125" style="332" customWidth="1"/>
    <col min="13592" max="13824" width="9.140625" style="332"/>
    <col min="13825" max="13826" width="0" style="332" hidden="1" customWidth="1"/>
    <col min="13827" max="13827" width="5.7109375" style="332" customWidth="1"/>
    <col min="13828" max="13828" width="4.7109375" style="332" customWidth="1"/>
    <col min="13829" max="13829" width="14.7109375" style="332" customWidth="1"/>
    <col min="13830" max="13830" width="72.7109375" style="332" customWidth="1"/>
    <col min="13831" max="13831" width="4.7109375" style="332" customWidth="1"/>
    <col min="13832" max="13832" width="14.7109375" style="332" customWidth="1"/>
    <col min="13833" max="13833" width="12.7109375" style="332" customWidth="1"/>
    <col min="13834" max="13834" width="15.7109375" style="332" customWidth="1"/>
    <col min="13835" max="13841" width="0" style="332" hidden="1" customWidth="1"/>
    <col min="13842" max="13842" width="38.7109375" style="332" customWidth="1"/>
    <col min="13843" max="13846" width="9.140625" style="332"/>
    <col min="13847" max="13847" width="5.5703125" style="332" customWidth="1"/>
    <col min="13848" max="14080" width="9.140625" style="332"/>
    <col min="14081" max="14082" width="0" style="332" hidden="1" customWidth="1"/>
    <col min="14083" max="14083" width="5.7109375" style="332" customWidth="1"/>
    <col min="14084" max="14084" width="4.7109375" style="332" customWidth="1"/>
    <col min="14085" max="14085" width="14.7109375" style="332" customWidth="1"/>
    <col min="14086" max="14086" width="72.7109375" style="332" customWidth="1"/>
    <col min="14087" max="14087" width="4.7109375" style="332" customWidth="1"/>
    <col min="14088" max="14088" width="14.7109375" style="332" customWidth="1"/>
    <col min="14089" max="14089" width="12.7109375" style="332" customWidth="1"/>
    <col min="14090" max="14090" width="15.7109375" style="332" customWidth="1"/>
    <col min="14091" max="14097" width="0" style="332" hidden="1" customWidth="1"/>
    <col min="14098" max="14098" width="38.7109375" style="332" customWidth="1"/>
    <col min="14099" max="14102" width="9.140625" style="332"/>
    <col min="14103" max="14103" width="5.5703125" style="332" customWidth="1"/>
    <col min="14104" max="14336" width="9.140625" style="332"/>
    <col min="14337" max="14338" width="0" style="332" hidden="1" customWidth="1"/>
    <col min="14339" max="14339" width="5.7109375" style="332" customWidth="1"/>
    <col min="14340" max="14340" width="4.7109375" style="332" customWidth="1"/>
    <col min="14341" max="14341" width="14.7109375" style="332" customWidth="1"/>
    <col min="14342" max="14342" width="72.7109375" style="332" customWidth="1"/>
    <col min="14343" max="14343" width="4.7109375" style="332" customWidth="1"/>
    <col min="14344" max="14344" width="14.7109375" style="332" customWidth="1"/>
    <col min="14345" max="14345" width="12.7109375" style="332" customWidth="1"/>
    <col min="14346" max="14346" width="15.7109375" style="332" customWidth="1"/>
    <col min="14347" max="14353" width="0" style="332" hidden="1" customWidth="1"/>
    <col min="14354" max="14354" width="38.7109375" style="332" customWidth="1"/>
    <col min="14355" max="14358" width="9.140625" style="332"/>
    <col min="14359" max="14359" width="5.5703125" style="332" customWidth="1"/>
    <col min="14360" max="14592" width="9.140625" style="332"/>
    <col min="14593" max="14594" width="0" style="332" hidden="1" customWidth="1"/>
    <col min="14595" max="14595" width="5.7109375" style="332" customWidth="1"/>
    <col min="14596" max="14596" width="4.7109375" style="332" customWidth="1"/>
    <col min="14597" max="14597" width="14.7109375" style="332" customWidth="1"/>
    <col min="14598" max="14598" width="72.7109375" style="332" customWidth="1"/>
    <col min="14599" max="14599" width="4.7109375" style="332" customWidth="1"/>
    <col min="14600" max="14600" width="14.7109375" style="332" customWidth="1"/>
    <col min="14601" max="14601" width="12.7109375" style="332" customWidth="1"/>
    <col min="14602" max="14602" width="15.7109375" style="332" customWidth="1"/>
    <col min="14603" max="14609" width="0" style="332" hidden="1" customWidth="1"/>
    <col min="14610" max="14610" width="38.7109375" style="332" customWidth="1"/>
    <col min="14611" max="14614" width="9.140625" style="332"/>
    <col min="14615" max="14615" width="5.5703125" style="332" customWidth="1"/>
    <col min="14616" max="14848" width="9.140625" style="332"/>
    <col min="14849" max="14850" width="0" style="332" hidden="1" customWidth="1"/>
    <col min="14851" max="14851" width="5.7109375" style="332" customWidth="1"/>
    <col min="14852" max="14852" width="4.7109375" style="332" customWidth="1"/>
    <col min="14853" max="14853" width="14.7109375" style="332" customWidth="1"/>
    <col min="14854" max="14854" width="72.7109375" style="332" customWidth="1"/>
    <col min="14855" max="14855" width="4.7109375" style="332" customWidth="1"/>
    <col min="14856" max="14856" width="14.7109375" style="332" customWidth="1"/>
    <col min="14857" max="14857" width="12.7109375" style="332" customWidth="1"/>
    <col min="14858" max="14858" width="15.7109375" style="332" customWidth="1"/>
    <col min="14859" max="14865" width="0" style="332" hidden="1" customWidth="1"/>
    <col min="14866" max="14866" width="38.7109375" style="332" customWidth="1"/>
    <col min="14867" max="14870" width="9.140625" style="332"/>
    <col min="14871" max="14871" width="5.5703125" style="332" customWidth="1"/>
    <col min="14872" max="15104" width="9.140625" style="332"/>
    <col min="15105" max="15106" width="0" style="332" hidden="1" customWidth="1"/>
    <col min="15107" max="15107" width="5.7109375" style="332" customWidth="1"/>
    <col min="15108" max="15108" width="4.7109375" style="332" customWidth="1"/>
    <col min="15109" max="15109" width="14.7109375" style="332" customWidth="1"/>
    <col min="15110" max="15110" width="72.7109375" style="332" customWidth="1"/>
    <col min="15111" max="15111" width="4.7109375" style="332" customWidth="1"/>
    <col min="15112" max="15112" width="14.7109375" style="332" customWidth="1"/>
    <col min="15113" max="15113" width="12.7109375" style="332" customWidth="1"/>
    <col min="15114" max="15114" width="15.7109375" style="332" customWidth="1"/>
    <col min="15115" max="15121" width="0" style="332" hidden="1" customWidth="1"/>
    <col min="15122" max="15122" width="38.7109375" style="332" customWidth="1"/>
    <col min="15123" max="15126" width="9.140625" style="332"/>
    <col min="15127" max="15127" width="5.5703125" style="332" customWidth="1"/>
    <col min="15128" max="15360" width="9.140625" style="332"/>
    <col min="15361" max="15362" width="0" style="332" hidden="1" customWidth="1"/>
    <col min="15363" max="15363" width="5.7109375" style="332" customWidth="1"/>
    <col min="15364" max="15364" width="4.7109375" style="332" customWidth="1"/>
    <col min="15365" max="15365" width="14.7109375" style="332" customWidth="1"/>
    <col min="15366" max="15366" width="72.7109375" style="332" customWidth="1"/>
    <col min="15367" max="15367" width="4.7109375" style="332" customWidth="1"/>
    <col min="15368" max="15368" width="14.7109375" style="332" customWidth="1"/>
    <col min="15369" max="15369" width="12.7109375" style="332" customWidth="1"/>
    <col min="15370" max="15370" width="15.7109375" style="332" customWidth="1"/>
    <col min="15371" max="15377" width="0" style="332" hidden="1" customWidth="1"/>
    <col min="15378" max="15378" width="38.7109375" style="332" customWidth="1"/>
    <col min="15379" max="15382" width="9.140625" style="332"/>
    <col min="15383" max="15383" width="5.5703125" style="332" customWidth="1"/>
    <col min="15384" max="15616" width="9.140625" style="332"/>
    <col min="15617" max="15618" width="0" style="332" hidden="1" customWidth="1"/>
    <col min="15619" max="15619" width="5.7109375" style="332" customWidth="1"/>
    <col min="15620" max="15620" width="4.7109375" style="332" customWidth="1"/>
    <col min="15621" max="15621" width="14.7109375" style="332" customWidth="1"/>
    <col min="15622" max="15622" width="72.7109375" style="332" customWidth="1"/>
    <col min="15623" max="15623" width="4.7109375" style="332" customWidth="1"/>
    <col min="15624" max="15624" width="14.7109375" style="332" customWidth="1"/>
    <col min="15625" max="15625" width="12.7109375" style="332" customWidth="1"/>
    <col min="15626" max="15626" width="15.7109375" style="332" customWidth="1"/>
    <col min="15627" max="15633" width="0" style="332" hidden="1" customWidth="1"/>
    <col min="15634" max="15634" width="38.7109375" style="332" customWidth="1"/>
    <col min="15635" max="15638" width="9.140625" style="332"/>
    <col min="15639" max="15639" width="5.5703125" style="332" customWidth="1"/>
    <col min="15640" max="15872" width="9.140625" style="332"/>
    <col min="15873" max="15874" width="0" style="332" hidden="1" customWidth="1"/>
    <col min="15875" max="15875" width="5.7109375" style="332" customWidth="1"/>
    <col min="15876" max="15876" width="4.7109375" style="332" customWidth="1"/>
    <col min="15877" max="15877" width="14.7109375" style="332" customWidth="1"/>
    <col min="15878" max="15878" width="72.7109375" style="332" customWidth="1"/>
    <col min="15879" max="15879" width="4.7109375" style="332" customWidth="1"/>
    <col min="15880" max="15880" width="14.7109375" style="332" customWidth="1"/>
    <col min="15881" max="15881" width="12.7109375" style="332" customWidth="1"/>
    <col min="15882" max="15882" width="15.7109375" style="332" customWidth="1"/>
    <col min="15883" max="15889" width="0" style="332" hidden="1" customWidth="1"/>
    <col min="15890" max="15890" width="38.7109375" style="332" customWidth="1"/>
    <col min="15891" max="15894" width="9.140625" style="332"/>
    <col min="15895" max="15895" width="5.5703125" style="332" customWidth="1"/>
    <col min="15896" max="16128" width="9.140625" style="332"/>
    <col min="16129" max="16130" width="0" style="332" hidden="1" customWidth="1"/>
    <col min="16131" max="16131" width="5.7109375" style="332" customWidth="1"/>
    <col min="16132" max="16132" width="4.7109375" style="332" customWidth="1"/>
    <col min="16133" max="16133" width="14.7109375" style="332" customWidth="1"/>
    <col min="16134" max="16134" width="72.7109375" style="332" customWidth="1"/>
    <col min="16135" max="16135" width="4.7109375" style="332" customWidth="1"/>
    <col min="16136" max="16136" width="14.7109375" style="332" customWidth="1"/>
    <col min="16137" max="16137" width="12.7109375" style="332" customWidth="1"/>
    <col min="16138" max="16138" width="15.7109375" style="332" customWidth="1"/>
    <col min="16139" max="16145" width="0" style="332" hidden="1" customWidth="1"/>
    <col min="16146" max="16146" width="38.7109375" style="332" customWidth="1"/>
    <col min="16147" max="16150" width="9.140625" style="332"/>
    <col min="16151" max="16151" width="5.5703125" style="332" customWidth="1"/>
    <col min="16152" max="16384" width="9.140625" style="332"/>
  </cols>
  <sheetData>
    <row r="1" spans="1:22" ht="15.75" x14ac:dyDescent="0.15">
      <c r="F1" s="333" t="s">
        <v>2992</v>
      </c>
    </row>
    <row r="2" spans="1:22" ht="15.75" x14ac:dyDescent="0.15">
      <c r="B2" s="334"/>
      <c r="C2" s="334"/>
      <c r="D2" s="335"/>
      <c r="E2" s="335"/>
      <c r="F2" s="333" t="s">
        <v>1</v>
      </c>
      <c r="G2" s="335"/>
      <c r="H2" s="336"/>
      <c r="I2" s="337"/>
      <c r="J2" s="338"/>
      <c r="K2" s="336"/>
      <c r="L2" s="336"/>
      <c r="M2" s="336"/>
      <c r="N2" s="336"/>
      <c r="O2" s="338"/>
      <c r="P2" s="338"/>
      <c r="Q2" s="338"/>
      <c r="S2" s="339"/>
      <c r="V2" s="340"/>
    </row>
    <row r="3" spans="1:22" ht="7.5" customHeight="1" x14ac:dyDescent="0.15">
      <c r="A3" s="341"/>
      <c r="B3" s="342"/>
      <c r="C3" s="334"/>
      <c r="D3" s="343"/>
      <c r="E3" s="335"/>
      <c r="F3" s="335"/>
      <c r="G3" s="335"/>
      <c r="H3" s="336"/>
      <c r="I3" s="337"/>
      <c r="J3" s="338"/>
      <c r="K3" s="344"/>
      <c r="L3" s="344"/>
      <c r="M3" s="344"/>
      <c r="N3" s="344"/>
      <c r="O3" s="345"/>
      <c r="P3" s="345"/>
      <c r="Q3" s="345"/>
      <c r="R3" s="346"/>
    </row>
    <row r="4" spans="1:22" ht="11.25" x14ac:dyDescent="0.2">
      <c r="A4" s="347"/>
      <c r="B4" s="348"/>
      <c r="C4" s="348" t="s">
        <v>2</v>
      </c>
      <c r="D4" s="349" t="s">
        <v>3</v>
      </c>
      <c r="E4" s="349" t="s">
        <v>4</v>
      </c>
      <c r="F4" s="349" t="s">
        <v>5</v>
      </c>
      <c r="G4" s="349" t="s">
        <v>6</v>
      </c>
      <c r="H4" s="350" t="s">
        <v>7</v>
      </c>
      <c r="I4" s="351" t="s">
        <v>8</v>
      </c>
      <c r="J4" s="352" t="s">
        <v>9</v>
      </c>
      <c r="K4" s="350" t="s">
        <v>10</v>
      </c>
      <c r="L4" s="350" t="s">
        <v>11</v>
      </c>
      <c r="M4" s="350" t="s">
        <v>12</v>
      </c>
      <c r="N4" s="350" t="s">
        <v>13</v>
      </c>
      <c r="O4" s="352" t="s">
        <v>14</v>
      </c>
      <c r="P4" s="352" t="s">
        <v>15</v>
      </c>
      <c r="Q4" s="352" t="s">
        <v>16</v>
      </c>
      <c r="R4" s="341"/>
      <c r="S4" s="346"/>
    </row>
    <row r="5" spans="1:22" ht="7.5" customHeight="1" x14ac:dyDescent="0.15">
      <c r="B5" s="334"/>
      <c r="C5" s="334"/>
      <c r="D5" s="335"/>
      <c r="E5" s="335"/>
      <c r="F5" s="335"/>
      <c r="G5" s="335"/>
      <c r="H5" s="336"/>
      <c r="I5" s="337"/>
      <c r="J5" s="338"/>
      <c r="K5" s="336"/>
      <c r="L5" s="336"/>
      <c r="M5" s="336"/>
      <c r="N5" s="336"/>
      <c r="O5" s="338"/>
      <c r="P5" s="338"/>
      <c r="Q5" s="338"/>
      <c r="R5" s="346"/>
    </row>
    <row r="6" spans="1:22" ht="12" x14ac:dyDescent="0.2">
      <c r="A6" s="353" t="s">
        <v>2482</v>
      </c>
      <c r="B6" s="354">
        <v>1</v>
      </c>
      <c r="C6" s="355"/>
      <c r="D6" s="356" t="s">
        <v>18</v>
      </c>
      <c r="E6" s="356"/>
      <c r="F6" s="357" t="s">
        <v>2483</v>
      </c>
      <c r="G6" s="356"/>
      <c r="H6" s="358"/>
      <c r="I6" s="359"/>
      <c r="J6" s="360">
        <f>SUBTOTAL(9,J7:J168)</f>
        <v>0</v>
      </c>
      <c r="K6" s="358"/>
      <c r="L6" s="361">
        <f>SUBTOTAL(9,L7:L168)</f>
        <v>4.3400600000000011</v>
      </c>
      <c r="M6" s="358"/>
      <c r="N6" s="361">
        <f>SUBTOTAL(9,N7:N168)</f>
        <v>0</v>
      </c>
      <c r="O6" s="362"/>
      <c r="P6" s="360">
        <f>SUBTOTAL(9,P7:P168)</f>
        <v>0</v>
      </c>
      <c r="Q6" s="360">
        <f>SUBTOTAL(9,Q7:Q168)</f>
        <v>0</v>
      </c>
      <c r="R6" s="341"/>
      <c r="S6" s="346"/>
      <c r="T6" s="346"/>
    </row>
    <row r="7" spans="1:22" ht="12" outlineLevel="1" x14ac:dyDescent="0.2">
      <c r="A7" s="363" t="s">
        <v>2484</v>
      </c>
      <c r="B7" s="364">
        <v>2</v>
      </c>
      <c r="C7" s="365"/>
      <c r="D7" s="366" t="s">
        <v>20</v>
      </c>
      <c r="E7" s="366"/>
      <c r="F7" s="367" t="s">
        <v>2485</v>
      </c>
      <c r="G7" s="366"/>
      <c r="H7" s="368"/>
      <c r="I7" s="369"/>
      <c r="J7" s="370">
        <f>SUBTOTAL(9,J8:J167)</f>
        <v>0</v>
      </c>
      <c r="K7" s="368"/>
      <c r="L7" s="371">
        <f>SUBTOTAL(9,L8:L167)</f>
        <v>4.3400600000000011</v>
      </c>
      <c r="M7" s="368"/>
      <c r="N7" s="371">
        <f>SUBTOTAL(9,N8:N167)</f>
        <v>0</v>
      </c>
      <c r="O7" s="372"/>
      <c r="P7" s="370">
        <f>SUBTOTAL(9,P8:P167)</f>
        <v>0</v>
      </c>
      <c r="Q7" s="370">
        <f>SUBTOTAL(9,Q8:Q167)</f>
        <v>0</v>
      </c>
      <c r="R7" s="341"/>
      <c r="S7" s="346"/>
      <c r="T7" s="346"/>
    </row>
    <row r="8" spans="1:22" ht="11.25" outlineLevel="2" x14ac:dyDescent="0.2">
      <c r="A8" s="373" t="s">
        <v>2802</v>
      </c>
      <c r="B8" s="374">
        <v>3</v>
      </c>
      <c r="C8" s="375"/>
      <c r="D8" s="376" t="s">
        <v>23</v>
      </c>
      <c r="E8" s="376"/>
      <c r="F8" s="377" t="s">
        <v>2803</v>
      </c>
      <c r="G8" s="376"/>
      <c r="H8" s="378"/>
      <c r="I8" s="379"/>
      <c r="J8" s="380">
        <f>SUBTOTAL(9,J9:J12)</f>
        <v>0</v>
      </c>
      <c r="K8" s="378"/>
      <c r="L8" s="381">
        <f>SUBTOTAL(9,L9:L12)</f>
        <v>7.7999999999999996E-3</v>
      </c>
      <c r="M8" s="378"/>
      <c r="N8" s="381">
        <f>SUBTOTAL(9,N9:N12)</f>
        <v>0</v>
      </c>
      <c r="O8" s="382"/>
      <c r="P8" s="380">
        <f>SUBTOTAL(9,P9:P12)</f>
        <v>0</v>
      </c>
      <c r="Q8" s="380">
        <f>SUBTOTAL(9,Q9:Q12)</f>
        <v>0</v>
      </c>
      <c r="R8" s="341"/>
      <c r="S8" s="346"/>
      <c r="T8" s="346"/>
    </row>
    <row r="9" spans="1:22" ht="11.25" outlineLevel="3" x14ac:dyDescent="0.2">
      <c r="A9" s="383"/>
      <c r="B9" s="384"/>
      <c r="C9" s="385">
        <v>104</v>
      </c>
      <c r="D9" s="386" t="s">
        <v>25</v>
      </c>
      <c r="E9" s="387" t="s">
        <v>2806</v>
      </c>
      <c r="F9" s="388" t="s">
        <v>2807</v>
      </c>
      <c r="G9" s="386" t="s">
        <v>72</v>
      </c>
      <c r="H9" s="389">
        <v>16</v>
      </c>
      <c r="I9" s="390"/>
      <c r="J9" s="391">
        <f t="shared" ref="J9:J11" si="0">H9*I9</f>
        <v>0</v>
      </c>
      <c r="K9" s="389">
        <v>2.0000000000000002E-5</v>
      </c>
      <c r="L9" s="389">
        <f t="shared" ref="L9:L11" si="1">H9*K9</f>
        <v>3.2000000000000003E-4</v>
      </c>
      <c r="M9" s="389"/>
      <c r="N9" s="389">
        <f t="shared" ref="N9:N11" si="2">H9*M9</f>
        <v>0</v>
      </c>
      <c r="O9" s="391">
        <v>21</v>
      </c>
      <c r="P9" s="391">
        <f t="shared" ref="P9:P11" si="3">J9*(O9/100)</f>
        <v>0</v>
      </c>
      <c r="Q9" s="391">
        <f t="shared" ref="Q9:Q11" si="4">J9+P9</f>
        <v>0</v>
      </c>
      <c r="R9" s="346"/>
      <c r="S9" s="346"/>
      <c r="T9" s="346"/>
    </row>
    <row r="10" spans="1:22" ht="11.25" outlineLevel="3" x14ac:dyDescent="0.2">
      <c r="A10" s="383"/>
      <c r="B10" s="384"/>
      <c r="C10" s="385">
        <v>105</v>
      </c>
      <c r="D10" s="386" t="s">
        <v>25</v>
      </c>
      <c r="E10" s="387" t="s">
        <v>2808</v>
      </c>
      <c r="F10" s="388" t="s">
        <v>2809</v>
      </c>
      <c r="G10" s="386" t="s">
        <v>72</v>
      </c>
      <c r="H10" s="389">
        <v>16</v>
      </c>
      <c r="I10" s="390"/>
      <c r="J10" s="391">
        <f t="shared" si="0"/>
        <v>0</v>
      </c>
      <c r="K10" s="389">
        <v>1.2999999999999999E-4</v>
      </c>
      <c r="L10" s="389">
        <f t="shared" si="1"/>
        <v>2.0799999999999998E-3</v>
      </c>
      <c r="M10" s="389"/>
      <c r="N10" s="389">
        <f t="shared" si="2"/>
        <v>0</v>
      </c>
      <c r="O10" s="391">
        <v>21</v>
      </c>
      <c r="P10" s="391">
        <f t="shared" si="3"/>
        <v>0</v>
      </c>
      <c r="Q10" s="391">
        <f t="shared" si="4"/>
        <v>0</v>
      </c>
      <c r="R10" s="346"/>
      <c r="S10" s="346"/>
      <c r="T10" s="346"/>
    </row>
    <row r="11" spans="1:22" ht="11.25" outlineLevel="3" x14ac:dyDescent="0.2">
      <c r="A11" s="383"/>
      <c r="B11" s="384"/>
      <c r="C11" s="385">
        <v>106</v>
      </c>
      <c r="D11" s="386" t="s">
        <v>25</v>
      </c>
      <c r="E11" s="387" t="s">
        <v>2993</v>
      </c>
      <c r="F11" s="388" t="s">
        <v>2994</v>
      </c>
      <c r="G11" s="386" t="s">
        <v>72</v>
      </c>
      <c r="H11" s="389">
        <v>12</v>
      </c>
      <c r="I11" s="390"/>
      <c r="J11" s="391">
        <f t="shared" si="0"/>
        <v>0</v>
      </c>
      <c r="K11" s="389">
        <v>4.4999999999999999E-4</v>
      </c>
      <c r="L11" s="389">
        <f t="shared" si="1"/>
        <v>5.4000000000000003E-3</v>
      </c>
      <c r="M11" s="389"/>
      <c r="N11" s="389">
        <f t="shared" si="2"/>
        <v>0</v>
      </c>
      <c r="O11" s="391">
        <v>21</v>
      </c>
      <c r="P11" s="391">
        <f t="shared" si="3"/>
        <v>0</v>
      </c>
      <c r="Q11" s="391">
        <f t="shared" si="4"/>
        <v>0</v>
      </c>
      <c r="R11" s="346"/>
      <c r="S11" s="346"/>
      <c r="T11" s="346"/>
    </row>
    <row r="12" spans="1:22" outlineLevel="3" x14ac:dyDescent="0.15">
      <c r="B12" s="341"/>
      <c r="C12" s="341"/>
      <c r="D12" s="341"/>
      <c r="E12" s="341"/>
      <c r="F12" s="341"/>
      <c r="G12" s="341"/>
      <c r="H12" s="341"/>
      <c r="I12" s="346"/>
      <c r="J12" s="346"/>
      <c r="K12" s="341"/>
      <c r="L12" s="341"/>
      <c r="M12" s="341"/>
      <c r="N12" s="341"/>
      <c r="O12" s="341"/>
      <c r="P12" s="346"/>
      <c r="Q12" s="346"/>
    </row>
    <row r="13" spans="1:22" ht="11.25" outlineLevel="2" x14ac:dyDescent="0.2">
      <c r="A13" s="373" t="s">
        <v>2995</v>
      </c>
      <c r="B13" s="374">
        <v>3</v>
      </c>
      <c r="C13" s="375"/>
      <c r="D13" s="376" t="s">
        <v>23</v>
      </c>
      <c r="E13" s="376"/>
      <c r="F13" s="377" t="s">
        <v>2996</v>
      </c>
      <c r="G13" s="376"/>
      <c r="H13" s="378"/>
      <c r="I13" s="379"/>
      <c r="J13" s="380">
        <f>SUBTOTAL(9,J14:J18)</f>
        <v>0</v>
      </c>
      <c r="K13" s="378"/>
      <c r="L13" s="381">
        <f>SUBTOTAL(9,L14:L18)</f>
        <v>5.28E-3</v>
      </c>
      <c r="M13" s="378"/>
      <c r="N13" s="381">
        <f>SUBTOTAL(9,N14:N18)</f>
        <v>0</v>
      </c>
      <c r="O13" s="382"/>
      <c r="P13" s="380">
        <f>SUBTOTAL(9,P14:P18)</f>
        <v>0</v>
      </c>
      <c r="Q13" s="380">
        <f>SUBTOTAL(9,Q14:Q18)</f>
        <v>0</v>
      </c>
      <c r="R13" s="341"/>
      <c r="S13" s="346"/>
      <c r="T13" s="346"/>
    </row>
    <row r="14" spans="1:22" ht="11.25" outlineLevel="3" x14ac:dyDescent="0.2">
      <c r="A14" s="383"/>
      <c r="B14" s="384"/>
      <c r="C14" s="385">
        <v>57</v>
      </c>
      <c r="D14" s="386" t="s">
        <v>25</v>
      </c>
      <c r="E14" s="387" t="s">
        <v>2997</v>
      </c>
      <c r="F14" s="388" t="s">
        <v>2998</v>
      </c>
      <c r="G14" s="386" t="s">
        <v>172</v>
      </c>
      <c r="H14" s="389">
        <v>12</v>
      </c>
      <c r="I14" s="390"/>
      <c r="J14" s="391">
        <f t="shared" ref="J14:J17" si="5">H14*I14</f>
        <v>0</v>
      </c>
      <c r="K14" s="389">
        <v>4.4000000000000002E-4</v>
      </c>
      <c r="L14" s="389">
        <f t="shared" ref="L14:L17" si="6">H14*K14</f>
        <v>5.28E-3</v>
      </c>
      <c r="M14" s="389"/>
      <c r="N14" s="389">
        <f t="shared" ref="N14:N17" si="7">H14*M14</f>
        <v>0</v>
      </c>
      <c r="O14" s="391">
        <v>21</v>
      </c>
      <c r="P14" s="391">
        <f t="shared" ref="P14:P17" si="8">J14*(O14/100)</f>
        <v>0</v>
      </c>
      <c r="Q14" s="391">
        <f t="shared" ref="Q14:Q17" si="9">J14+P14</f>
        <v>0</v>
      </c>
      <c r="R14" s="346"/>
      <c r="S14" s="346"/>
      <c r="T14" s="346"/>
    </row>
    <row r="15" spans="1:22" ht="22.5" outlineLevel="3" x14ac:dyDescent="0.2">
      <c r="A15" s="383"/>
      <c r="B15" s="384"/>
      <c r="C15" s="385">
        <v>58</v>
      </c>
      <c r="D15" s="386" t="s">
        <v>2536</v>
      </c>
      <c r="E15" s="387" t="s">
        <v>2999</v>
      </c>
      <c r="F15" s="388" t="s">
        <v>3000</v>
      </c>
      <c r="G15" s="386" t="s">
        <v>72</v>
      </c>
      <c r="H15" s="389">
        <v>1</v>
      </c>
      <c r="I15" s="390"/>
      <c r="J15" s="391">
        <f t="shared" si="5"/>
        <v>0</v>
      </c>
      <c r="K15" s="389"/>
      <c r="L15" s="389">
        <f t="shared" si="6"/>
        <v>0</v>
      </c>
      <c r="M15" s="389"/>
      <c r="N15" s="389">
        <f t="shared" si="7"/>
        <v>0</v>
      </c>
      <c r="O15" s="391">
        <v>21</v>
      </c>
      <c r="P15" s="391">
        <f t="shared" si="8"/>
        <v>0</v>
      </c>
      <c r="Q15" s="391">
        <f t="shared" si="9"/>
        <v>0</v>
      </c>
      <c r="R15" s="346"/>
      <c r="S15" s="346"/>
      <c r="T15" s="346"/>
    </row>
    <row r="16" spans="1:22" ht="11.25" outlineLevel="3" x14ac:dyDescent="0.2">
      <c r="A16" s="383"/>
      <c r="B16" s="384"/>
      <c r="C16" s="385">
        <v>58</v>
      </c>
      <c r="D16" s="386" t="s">
        <v>2536</v>
      </c>
      <c r="E16" s="387" t="s">
        <v>3001</v>
      </c>
      <c r="F16" s="388" t="s">
        <v>3002</v>
      </c>
      <c r="G16" s="386" t="s">
        <v>72</v>
      </c>
      <c r="H16" s="389">
        <v>1</v>
      </c>
      <c r="I16" s="390"/>
      <c r="J16" s="391">
        <f t="shared" si="5"/>
        <v>0</v>
      </c>
      <c r="K16" s="389"/>
      <c r="L16" s="389">
        <f t="shared" si="6"/>
        <v>0</v>
      </c>
      <c r="M16" s="389"/>
      <c r="N16" s="389">
        <f t="shared" si="7"/>
        <v>0</v>
      </c>
      <c r="O16" s="391">
        <v>21</v>
      </c>
      <c r="P16" s="391">
        <f t="shared" si="8"/>
        <v>0</v>
      </c>
      <c r="Q16" s="391">
        <f t="shared" si="9"/>
        <v>0</v>
      </c>
      <c r="R16" s="346"/>
      <c r="S16" s="346"/>
      <c r="T16" s="346"/>
    </row>
    <row r="17" spans="1:20" ht="11.25" outlineLevel="3" x14ac:dyDescent="0.2">
      <c r="A17" s="383"/>
      <c r="B17" s="384"/>
      <c r="C17" s="385">
        <v>58</v>
      </c>
      <c r="D17" s="386" t="s">
        <v>2536</v>
      </c>
      <c r="E17" s="387" t="s">
        <v>3003</v>
      </c>
      <c r="F17" s="388" t="s">
        <v>3004</v>
      </c>
      <c r="G17" s="386" t="s">
        <v>72</v>
      </c>
      <c r="H17" s="389">
        <v>1</v>
      </c>
      <c r="I17" s="390"/>
      <c r="J17" s="391">
        <f t="shared" si="5"/>
        <v>0</v>
      </c>
      <c r="K17" s="389"/>
      <c r="L17" s="389">
        <f t="shared" si="6"/>
        <v>0</v>
      </c>
      <c r="M17" s="389"/>
      <c r="N17" s="389">
        <f t="shared" si="7"/>
        <v>0</v>
      </c>
      <c r="O17" s="391">
        <v>21</v>
      </c>
      <c r="P17" s="391">
        <f t="shared" si="8"/>
        <v>0</v>
      </c>
      <c r="Q17" s="391">
        <f t="shared" si="9"/>
        <v>0</v>
      </c>
      <c r="R17" s="346"/>
      <c r="S17" s="346"/>
      <c r="T17" s="346"/>
    </row>
    <row r="18" spans="1:20" outlineLevel="3" x14ac:dyDescent="0.15">
      <c r="B18" s="341"/>
      <c r="C18" s="341"/>
      <c r="D18" s="341"/>
      <c r="E18" s="341"/>
      <c r="F18" s="341"/>
      <c r="G18" s="341"/>
      <c r="H18" s="341"/>
      <c r="I18" s="346"/>
      <c r="J18" s="346"/>
      <c r="K18" s="341"/>
      <c r="L18" s="341"/>
      <c r="M18" s="341"/>
      <c r="N18" s="341"/>
      <c r="O18" s="341"/>
      <c r="P18" s="346"/>
      <c r="Q18" s="346"/>
    </row>
    <row r="19" spans="1:20" ht="11.25" outlineLevel="2" x14ac:dyDescent="0.2">
      <c r="A19" s="373" t="s">
        <v>2828</v>
      </c>
      <c r="B19" s="374">
        <v>3</v>
      </c>
      <c r="C19" s="375"/>
      <c r="D19" s="376" t="s">
        <v>23</v>
      </c>
      <c r="E19" s="376"/>
      <c r="F19" s="377" t="s">
        <v>2829</v>
      </c>
      <c r="G19" s="376"/>
      <c r="H19" s="378"/>
      <c r="I19" s="379"/>
      <c r="J19" s="380">
        <f>SUBTOTAL(9,J20:J43)</f>
        <v>0</v>
      </c>
      <c r="K19" s="378"/>
      <c r="L19" s="381">
        <f>SUBTOTAL(9,L20:L43)</f>
        <v>0.35688999999999993</v>
      </c>
      <c r="M19" s="378"/>
      <c r="N19" s="381">
        <f>SUBTOTAL(9,N20:N43)</f>
        <v>0</v>
      </c>
      <c r="O19" s="382"/>
      <c r="P19" s="380">
        <f>SUBTOTAL(9,P20:P43)</f>
        <v>0</v>
      </c>
      <c r="Q19" s="380">
        <f>SUBTOTAL(9,Q20:Q43)</f>
        <v>0</v>
      </c>
      <c r="R19" s="341"/>
      <c r="S19" s="346"/>
      <c r="T19" s="346"/>
    </row>
    <row r="20" spans="1:20" ht="11.25" outlineLevel="3" x14ac:dyDescent="0.2">
      <c r="A20" s="383"/>
      <c r="B20" s="384"/>
      <c r="C20" s="385">
        <v>29</v>
      </c>
      <c r="D20" s="386" t="s">
        <v>25</v>
      </c>
      <c r="E20" s="387" t="s">
        <v>3005</v>
      </c>
      <c r="F20" s="388" t="s">
        <v>3006</v>
      </c>
      <c r="G20" s="386" t="s">
        <v>72</v>
      </c>
      <c r="H20" s="389">
        <v>1</v>
      </c>
      <c r="I20" s="390"/>
      <c r="J20" s="391">
        <f t="shared" ref="J20:J42" si="10">H20*I20</f>
        <v>0</v>
      </c>
      <c r="K20" s="389">
        <v>1.934E-2</v>
      </c>
      <c r="L20" s="389">
        <f t="shared" ref="L20:L42" si="11">H20*K20</f>
        <v>1.934E-2</v>
      </c>
      <c r="M20" s="389"/>
      <c r="N20" s="389">
        <f t="shared" ref="N20:N42" si="12">H20*M20</f>
        <v>0</v>
      </c>
      <c r="O20" s="391">
        <v>21</v>
      </c>
      <c r="P20" s="391">
        <f t="shared" ref="P20:P42" si="13">J20*(O20/100)</f>
        <v>0</v>
      </c>
      <c r="Q20" s="391">
        <f t="shared" ref="Q20:Q42" si="14">J20+P20</f>
        <v>0</v>
      </c>
      <c r="R20" s="346"/>
      <c r="S20" s="346"/>
      <c r="T20" s="346"/>
    </row>
    <row r="21" spans="1:20" ht="22.5" outlineLevel="3" x14ac:dyDescent="0.2">
      <c r="A21" s="383"/>
      <c r="B21" s="384"/>
      <c r="C21" s="385">
        <v>30</v>
      </c>
      <c r="D21" s="386" t="s">
        <v>2536</v>
      </c>
      <c r="E21" s="387" t="s">
        <v>3007</v>
      </c>
      <c r="F21" s="388" t="s">
        <v>3008</v>
      </c>
      <c r="G21" s="386" t="s">
        <v>72</v>
      </c>
      <c r="H21" s="389">
        <v>2</v>
      </c>
      <c r="I21" s="390"/>
      <c r="J21" s="391">
        <f t="shared" si="10"/>
        <v>0</v>
      </c>
      <c r="K21" s="389"/>
      <c r="L21" s="389">
        <f t="shared" si="11"/>
        <v>0</v>
      </c>
      <c r="M21" s="389"/>
      <c r="N21" s="389">
        <f t="shared" si="12"/>
        <v>0</v>
      </c>
      <c r="O21" s="391">
        <v>21</v>
      </c>
      <c r="P21" s="391">
        <f t="shared" si="13"/>
        <v>0</v>
      </c>
      <c r="Q21" s="391">
        <f t="shared" si="14"/>
        <v>0</v>
      </c>
      <c r="R21" s="346"/>
      <c r="S21" s="346"/>
      <c r="T21" s="346"/>
    </row>
    <row r="22" spans="1:20" ht="22.5" outlineLevel="3" x14ac:dyDescent="0.2">
      <c r="A22" s="383"/>
      <c r="B22" s="384"/>
      <c r="C22" s="385">
        <v>30</v>
      </c>
      <c r="D22" s="386" t="s">
        <v>2536</v>
      </c>
      <c r="E22" s="387" t="s">
        <v>3009</v>
      </c>
      <c r="F22" s="388" t="s">
        <v>3010</v>
      </c>
      <c r="G22" s="386" t="s">
        <v>72</v>
      </c>
      <c r="H22" s="389">
        <v>1</v>
      </c>
      <c r="I22" s="390"/>
      <c r="J22" s="391">
        <f t="shared" si="10"/>
        <v>0</v>
      </c>
      <c r="K22" s="389"/>
      <c r="L22" s="389">
        <f t="shared" si="11"/>
        <v>0</v>
      </c>
      <c r="M22" s="389"/>
      <c r="N22" s="389">
        <f t="shared" si="12"/>
        <v>0</v>
      </c>
      <c r="O22" s="391">
        <v>21</v>
      </c>
      <c r="P22" s="391">
        <f t="shared" si="13"/>
        <v>0</v>
      </c>
      <c r="Q22" s="391">
        <f t="shared" si="14"/>
        <v>0</v>
      </c>
      <c r="R22" s="346"/>
      <c r="S22" s="346"/>
      <c r="T22" s="346"/>
    </row>
    <row r="23" spans="1:20" ht="22.5" outlineLevel="3" x14ac:dyDescent="0.2">
      <c r="A23" s="383"/>
      <c r="B23" s="384"/>
      <c r="C23" s="385">
        <v>30</v>
      </c>
      <c r="D23" s="386" t="s">
        <v>2536</v>
      </c>
      <c r="E23" s="387" t="s">
        <v>3011</v>
      </c>
      <c r="F23" s="388" t="s">
        <v>3012</v>
      </c>
      <c r="G23" s="386" t="s">
        <v>72</v>
      </c>
      <c r="H23" s="389">
        <v>1</v>
      </c>
      <c r="I23" s="390"/>
      <c r="J23" s="391">
        <f t="shared" si="10"/>
        <v>0</v>
      </c>
      <c r="K23" s="389"/>
      <c r="L23" s="389">
        <f t="shared" si="11"/>
        <v>0</v>
      </c>
      <c r="M23" s="389"/>
      <c r="N23" s="389">
        <f t="shared" si="12"/>
        <v>0</v>
      </c>
      <c r="O23" s="391">
        <v>21</v>
      </c>
      <c r="P23" s="391">
        <f t="shared" si="13"/>
        <v>0</v>
      </c>
      <c r="Q23" s="391">
        <f t="shared" si="14"/>
        <v>0</v>
      </c>
      <c r="R23" s="346"/>
      <c r="S23" s="346"/>
      <c r="T23" s="346"/>
    </row>
    <row r="24" spans="1:20" ht="11.25" outlineLevel="3" x14ac:dyDescent="0.2">
      <c r="A24" s="383"/>
      <c r="B24" s="384"/>
      <c r="C24" s="385">
        <v>30</v>
      </c>
      <c r="D24" s="386" t="s">
        <v>2536</v>
      </c>
      <c r="E24" s="387" t="s">
        <v>3013</v>
      </c>
      <c r="F24" s="388" t="s">
        <v>3014</v>
      </c>
      <c r="G24" s="386" t="s">
        <v>72</v>
      </c>
      <c r="H24" s="389">
        <v>1</v>
      </c>
      <c r="I24" s="390"/>
      <c r="J24" s="391">
        <f t="shared" si="10"/>
        <v>0</v>
      </c>
      <c r="K24" s="389"/>
      <c r="L24" s="389">
        <f t="shared" si="11"/>
        <v>0</v>
      </c>
      <c r="M24" s="389"/>
      <c r="N24" s="389">
        <f t="shared" si="12"/>
        <v>0</v>
      </c>
      <c r="O24" s="391">
        <v>21</v>
      </c>
      <c r="P24" s="391">
        <f t="shared" si="13"/>
        <v>0</v>
      </c>
      <c r="Q24" s="391">
        <f t="shared" si="14"/>
        <v>0</v>
      </c>
      <c r="R24" s="346"/>
      <c r="S24" s="346"/>
      <c r="T24" s="346"/>
    </row>
    <row r="25" spans="1:20" ht="22.5" outlineLevel="3" x14ac:dyDescent="0.2">
      <c r="A25" s="383"/>
      <c r="B25" s="384"/>
      <c r="C25" s="385">
        <v>30</v>
      </c>
      <c r="D25" s="386" t="s">
        <v>2536</v>
      </c>
      <c r="E25" s="387" t="s">
        <v>3015</v>
      </c>
      <c r="F25" s="388" t="s">
        <v>3016</v>
      </c>
      <c r="G25" s="386" t="s">
        <v>72</v>
      </c>
      <c r="H25" s="389">
        <v>1</v>
      </c>
      <c r="I25" s="390"/>
      <c r="J25" s="391">
        <f t="shared" si="10"/>
        <v>0</v>
      </c>
      <c r="K25" s="389"/>
      <c r="L25" s="389">
        <f t="shared" si="11"/>
        <v>0</v>
      </c>
      <c r="M25" s="389"/>
      <c r="N25" s="389">
        <f t="shared" si="12"/>
        <v>0</v>
      </c>
      <c r="O25" s="391">
        <v>21</v>
      </c>
      <c r="P25" s="391">
        <f t="shared" si="13"/>
        <v>0</v>
      </c>
      <c r="Q25" s="391">
        <f t="shared" si="14"/>
        <v>0</v>
      </c>
      <c r="R25" s="346"/>
      <c r="S25" s="346"/>
      <c r="T25" s="346"/>
    </row>
    <row r="26" spans="1:20" ht="11.25" outlineLevel="3" x14ac:dyDescent="0.2">
      <c r="A26" s="383"/>
      <c r="B26" s="384"/>
      <c r="C26" s="385">
        <v>30</v>
      </c>
      <c r="D26" s="386" t="s">
        <v>2536</v>
      </c>
      <c r="E26" s="387" t="s">
        <v>3017</v>
      </c>
      <c r="F26" s="388" t="s">
        <v>3018</v>
      </c>
      <c r="G26" s="386" t="s">
        <v>72</v>
      </c>
      <c r="H26" s="389">
        <v>1</v>
      </c>
      <c r="I26" s="390"/>
      <c r="J26" s="391">
        <f t="shared" si="10"/>
        <v>0</v>
      </c>
      <c r="K26" s="389"/>
      <c r="L26" s="389">
        <f t="shared" si="11"/>
        <v>0</v>
      </c>
      <c r="M26" s="389"/>
      <c r="N26" s="389">
        <f t="shared" si="12"/>
        <v>0</v>
      </c>
      <c r="O26" s="391">
        <v>21</v>
      </c>
      <c r="P26" s="391">
        <f t="shared" si="13"/>
        <v>0</v>
      </c>
      <c r="Q26" s="391">
        <f t="shared" si="14"/>
        <v>0</v>
      </c>
      <c r="R26" s="346"/>
      <c r="S26" s="346"/>
      <c r="T26" s="346"/>
    </row>
    <row r="27" spans="1:20" ht="22.5" outlineLevel="3" x14ac:dyDescent="0.2">
      <c r="A27" s="383"/>
      <c r="B27" s="384"/>
      <c r="C27" s="385">
        <v>30</v>
      </c>
      <c r="D27" s="386" t="s">
        <v>2536</v>
      </c>
      <c r="E27" s="387" t="s">
        <v>3019</v>
      </c>
      <c r="F27" s="388" t="s">
        <v>3020</v>
      </c>
      <c r="G27" s="386" t="s">
        <v>72</v>
      </c>
      <c r="H27" s="389">
        <v>1</v>
      </c>
      <c r="I27" s="390"/>
      <c r="J27" s="391">
        <f t="shared" si="10"/>
        <v>0</v>
      </c>
      <c r="K27" s="389"/>
      <c r="L27" s="389">
        <f t="shared" si="11"/>
        <v>0</v>
      </c>
      <c r="M27" s="389"/>
      <c r="N27" s="389">
        <f t="shared" si="12"/>
        <v>0</v>
      </c>
      <c r="O27" s="391">
        <v>21</v>
      </c>
      <c r="P27" s="391">
        <f t="shared" si="13"/>
        <v>0</v>
      </c>
      <c r="Q27" s="391">
        <f t="shared" si="14"/>
        <v>0</v>
      </c>
      <c r="R27" s="346"/>
      <c r="S27" s="346"/>
      <c r="T27" s="346"/>
    </row>
    <row r="28" spans="1:20" ht="11.25" outlineLevel="3" x14ac:dyDescent="0.2">
      <c r="A28" s="383"/>
      <c r="B28" s="384"/>
      <c r="C28" s="385">
        <v>30</v>
      </c>
      <c r="D28" s="386" t="s">
        <v>2536</v>
      </c>
      <c r="E28" s="387" t="s">
        <v>3021</v>
      </c>
      <c r="F28" s="388" t="s">
        <v>3022</v>
      </c>
      <c r="G28" s="386" t="s">
        <v>1539</v>
      </c>
      <c r="H28" s="389">
        <v>72</v>
      </c>
      <c r="I28" s="390"/>
      <c r="J28" s="391">
        <f t="shared" si="10"/>
        <v>0</v>
      </c>
      <c r="K28" s="389"/>
      <c r="L28" s="389">
        <f t="shared" si="11"/>
        <v>0</v>
      </c>
      <c r="M28" s="389"/>
      <c r="N28" s="389">
        <f t="shared" si="12"/>
        <v>0</v>
      </c>
      <c r="O28" s="391">
        <v>21</v>
      </c>
      <c r="P28" s="391">
        <f t="shared" si="13"/>
        <v>0</v>
      </c>
      <c r="Q28" s="391">
        <f t="shared" si="14"/>
        <v>0</v>
      </c>
      <c r="R28" s="346"/>
      <c r="S28" s="346"/>
      <c r="T28" s="346"/>
    </row>
    <row r="29" spans="1:20" ht="22.5" outlineLevel="3" x14ac:dyDescent="0.2">
      <c r="A29" s="383"/>
      <c r="B29" s="384"/>
      <c r="C29" s="385">
        <v>30</v>
      </c>
      <c r="D29" s="386" t="s">
        <v>2536</v>
      </c>
      <c r="E29" s="387" t="s">
        <v>3023</v>
      </c>
      <c r="F29" s="388" t="s">
        <v>3024</v>
      </c>
      <c r="G29" s="386" t="s">
        <v>72</v>
      </c>
      <c r="H29" s="389">
        <v>1</v>
      </c>
      <c r="I29" s="390"/>
      <c r="J29" s="391">
        <f t="shared" si="10"/>
        <v>0</v>
      </c>
      <c r="K29" s="389"/>
      <c r="L29" s="389">
        <f t="shared" si="11"/>
        <v>0</v>
      </c>
      <c r="M29" s="389"/>
      <c r="N29" s="389">
        <f t="shared" si="12"/>
        <v>0</v>
      </c>
      <c r="O29" s="391">
        <v>21</v>
      </c>
      <c r="P29" s="391">
        <f t="shared" si="13"/>
        <v>0</v>
      </c>
      <c r="Q29" s="391">
        <f t="shared" si="14"/>
        <v>0</v>
      </c>
      <c r="R29" s="346"/>
      <c r="S29" s="346"/>
      <c r="T29" s="346"/>
    </row>
    <row r="30" spans="1:20" ht="22.5" outlineLevel="3" x14ac:dyDescent="0.2">
      <c r="A30" s="383"/>
      <c r="B30" s="384"/>
      <c r="C30" s="385">
        <v>30</v>
      </c>
      <c r="D30" s="386" t="s">
        <v>2536</v>
      </c>
      <c r="E30" s="387" t="s">
        <v>3025</v>
      </c>
      <c r="F30" s="388" t="s">
        <v>3026</v>
      </c>
      <c r="G30" s="386" t="s">
        <v>72</v>
      </c>
      <c r="H30" s="389">
        <v>2</v>
      </c>
      <c r="I30" s="390"/>
      <c r="J30" s="391">
        <f t="shared" si="10"/>
        <v>0</v>
      </c>
      <c r="K30" s="389"/>
      <c r="L30" s="389">
        <f t="shared" si="11"/>
        <v>0</v>
      </c>
      <c r="M30" s="389"/>
      <c r="N30" s="389">
        <f t="shared" si="12"/>
        <v>0</v>
      </c>
      <c r="O30" s="391">
        <v>21</v>
      </c>
      <c r="P30" s="391">
        <f t="shared" si="13"/>
        <v>0</v>
      </c>
      <c r="Q30" s="391">
        <f t="shared" si="14"/>
        <v>0</v>
      </c>
      <c r="R30" s="346"/>
      <c r="S30" s="346"/>
      <c r="T30" s="346"/>
    </row>
    <row r="31" spans="1:20" ht="11.25" outlineLevel="3" x14ac:dyDescent="0.2">
      <c r="A31" s="383"/>
      <c r="B31" s="384"/>
      <c r="C31" s="385">
        <v>31</v>
      </c>
      <c r="D31" s="386" t="s">
        <v>25</v>
      </c>
      <c r="E31" s="387" t="s">
        <v>3027</v>
      </c>
      <c r="F31" s="388" t="s">
        <v>3028</v>
      </c>
      <c r="G31" s="386" t="s">
        <v>72</v>
      </c>
      <c r="H31" s="389">
        <v>2</v>
      </c>
      <c r="I31" s="390"/>
      <c r="J31" s="391">
        <f t="shared" si="10"/>
        <v>0</v>
      </c>
      <c r="K31" s="389">
        <v>4.2439999999999999E-2</v>
      </c>
      <c r="L31" s="389">
        <f t="shared" si="11"/>
        <v>8.4879999999999997E-2</v>
      </c>
      <c r="M31" s="389"/>
      <c r="N31" s="389">
        <f t="shared" si="12"/>
        <v>0</v>
      </c>
      <c r="O31" s="391">
        <v>21</v>
      </c>
      <c r="P31" s="391">
        <f t="shared" si="13"/>
        <v>0</v>
      </c>
      <c r="Q31" s="391">
        <f t="shared" si="14"/>
        <v>0</v>
      </c>
      <c r="R31" s="346"/>
      <c r="S31" s="346"/>
      <c r="T31" s="346"/>
    </row>
    <row r="32" spans="1:20" ht="11.25" outlineLevel="3" x14ac:dyDescent="0.2">
      <c r="A32" s="383"/>
      <c r="B32" s="384"/>
      <c r="C32" s="385">
        <v>32</v>
      </c>
      <c r="D32" s="386" t="s">
        <v>25</v>
      </c>
      <c r="E32" s="387" t="s">
        <v>3029</v>
      </c>
      <c r="F32" s="388" t="s">
        <v>3030</v>
      </c>
      <c r="G32" s="386" t="s">
        <v>72</v>
      </c>
      <c r="H32" s="389">
        <v>2</v>
      </c>
      <c r="I32" s="390"/>
      <c r="J32" s="391">
        <f t="shared" si="10"/>
        <v>0</v>
      </c>
      <c r="K32" s="389">
        <v>2.7650000000000001E-2</v>
      </c>
      <c r="L32" s="389">
        <f t="shared" si="11"/>
        <v>5.5300000000000002E-2</v>
      </c>
      <c r="M32" s="389"/>
      <c r="N32" s="389">
        <f t="shared" si="12"/>
        <v>0</v>
      </c>
      <c r="O32" s="391">
        <v>21</v>
      </c>
      <c r="P32" s="391">
        <f t="shared" si="13"/>
        <v>0</v>
      </c>
      <c r="Q32" s="391">
        <f t="shared" si="14"/>
        <v>0</v>
      </c>
      <c r="R32" s="346"/>
      <c r="S32" s="346"/>
      <c r="T32" s="346"/>
    </row>
    <row r="33" spans="1:20" ht="22.5" outlineLevel="3" x14ac:dyDescent="0.2">
      <c r="A33" s="383"/>
      <c r="B33" s="384"/>
      <c r="C33" s="385">
        <v>42</v>
      </c>
      <c r="D33" s="386" t="s">
        <v>25</v>
      </c>
      <c r="E33" s="387" t="s">
        <v>2832</v>
      </c>
      <c r="F33" s="388" t="s">
        <v>2833</v>
      </c>
      <c r="G33" s="386" t="s">
        <v>169</v>
      </c>
      <c r="H33" s="389">
        <v>1</v>
      </c>
      <c r="I33" s="390"/>
      <c r="J33" s="391">
        <f t="shared" si="10"/>
        <v>0</v>
      </c>
      <c r="K33" s="389">
        <v>9.6299999999999997E-3</v>
      </c>
      <c r="L33" s="389">
        <f t="shared" si="11"/>
        <v>9.6299999999999997E-3</v>
      </c>
      <c r="M33" s="389"/>
      <c r="N33" s="389">
        <f t="shared" si="12"/>
        <v>0</v>
      </c>
      <c r="O33" s="391">
        <v>21</v>
      </c>
      <c r="P33" s="391">
        <f t="shared" si="13"/>
        <v>0</v>
      </c>
      <c r="Q33" s="391">
        <f t="shared" si="14"/>
        <v>0</v>
      </c>
      <c r="R33" s="346"/>
      <c r="S33" s="346"/>
      <c r="T33" s="346"/>
    </row>
    <row r="34" spans="1:20" ht="22.5" outlineLevel="3" x14ac:dyDescent="0.2">
      <c r="A34" s="383"/>
      <c r="B34" s="384"/>
      <c r="C34" s="385">
        <v>43</v>
      </c>
      <c r="D34" s="386" t="s">
        <v>25</v>
      </c>
      <c r="E34" s="387" t="s">
        <v>3031</v>
      </c>
      <c r="F34" s="388" t="s">
        <v>3032</v>
      </c>
      <c r="G34" s="386" t="s">
        <v>169</v>
      </c>
      <c r="H34" s="389">
        <v>1</v>
      </c>
      <c r="I34" s="390"/>
      <c r="J34" s="391">
        <f t="shared" si="10"/>
        <v>0</v>
      </c>
      <c r="K34" s="389">
        <v>7.62E-3</v>
      </c>
      <c r="L34" s="389">
        <f t="shared" si="11"/>
        <v>7.62E-3</v>
      </c>
      <c r="M34" s="389"/>
      <c r="N34" s="389">
        <f t="shared" si="12"/>
        <v>0</v>
      </c>
      <c r="O34" s="391">
        <v>21</v>
      </c>
      <c r="P34" s="391">
        <f t="shared" si="13"/>
        <v>0</v>
      </c>
      <c r="Q34" s="391">
        <f t="shared" si="14"/>
        <v>0</v>
      </c>
      <c r="R34" s="346"/>
      <c r="S34" s="346"/>
      <c r="T34" s="346"/>
    </row>
    <row r="35" spans="1:20" ht="11.25" outlineLevel="3" x14ac:dyDescent="0.2">
      <c r="A35" s="383"/>
      <c r="B35" s="384"/>
      <c r="C35" s="385">
        <v>44</v>
      </c>
      <c r="D35" s="386" t="s">
        <v>25</v>
      </c>
      <c r="E35" s="387" t="s">
        <v>2834</v>
      </c>
      <c r="F35" s="388" t="s">
        <v>2835</v>
      </c>
      <c r="G35" s="386" t="s">
        <v>169</v>
      </c>
      <c r="H35" s="389">
        <v>2</v>
      </c>
      <c r="I35" s="390"/>
      <c r="J35" s="391">
        <f t="shared" si="10"/>
        <v>0</v>
      </c>
      <c r="K35" s="389">
        <v>6.4999999999999997E-4</v>
      </c>
      <c r="L35" s="389">
        <f t="shared" si="11"/>
        <v>1.2999999999999999E-3</v>
      </c>
      <c r="M35" s="389"/>
      <c r="N35" s="389">
        <f t="shared" si="12"/>
        <v>0</v>
      </c>
      <c r="O35" s="391">
        <v>21</v>
      </c>
      <c r="P35" s="391">
        <f t="shared" si="13"/>
        <v>0</v>
      </c>
      <c r="Q35" s="391">
        <f t="shared" si="14"/>
        <v>0</v>
      </c>
      <c r="R35" s="346"/>
      <c r="S35" s="346"/>
      <c r="T35" s="346"/>
    </row>
    <row r="36" spans="1:20" ht="11.25" outlineLevel="3" x14ac:dyDescent="0.2">
      <c r="A36" s="383"/>
      <c r="B36" s="384"/>
      <c r="C36" s="385">
        <v>45</v>
      </c>
      <c r="D36" s="386" t="s">
        <v>25</v>
      </c>
      <c r="E36" s="387" t="s">
        <v>2836</v>
      </c>
      <c r="F36" s="388" t="s">
        <v>2837</v>
      </c>
      <c r="G36" s="386" t="s">
        <v>169</v>
      </c>
      <c r="H36" s="389">
        <v>2</v>
      </c>
      <c r="I36" s="390"/>
      <c r="J36" s="391">
        <f t="shared" si="10"/>
        <v>0</v>
      </c>
      <c r="K36" s="389">
        <v>1.4499999999999999E-3</v>
      </c>
      <c r="L36" s="389">
        <f t="shared" si="11"/>
        <v>2.8999999999999998E-3</v>
      </c>
      <c r="M36" s="389"/>
      <c r="N36" s="389">
        <f t="shared" si="12"/>
        <v>0</v>
      </c>
      <c r="O36" s="391">
        <v>21</v>
      </c>
      <c r="P36" s="391">
        <f t="shared" si="13"/>
        <v>0</v>
      </c>
      <c r="Q36" s="391">
        <f t="shared" si="14"/>
        <v>0</v>
      </c>
      <c r="R36" s="346"/>
      <c r="S36" s="346"/>
      <c r="T36" s="346"/>
    </row>
    <row r="37" spans="1:20" ht="11.25" outlineLevel="3" x14ac:dyDescent="0.2">
      <c r="A37" s="383"/>
      <c r="B37" s="384"/>
      <c r="C37" s="385">
        <v>46</v>
      </c>
      <c r="D37" s="386" t="s">
        <v>25</v>
      </c>
      <c r="E37" s="387" t="s">
        <v>3033</v>
      </c>
      <c r="F37" s="388" t="s">
        <v>3034</v>
      </c>
      <c r="G37" s="386" t="s">
        <v>72</v>
      </c>
      <c r="H37" s="389">
        <v>2</v>
      </c>
      <c r="I37" s="390"/>
      <c r="J37" s="391">
        <f t="shared" si="10"/>
        <v>0</v>
      </c>
      <c r="K37" s="389">
        <v>6.8000000000000005E-4</v>
      </c>
      <c r="L37" s="389">
        <f t="shared" si="11"/>
        <v>1.3600000000000001E-3</v>
      </c>
      <c r="M37" s="389"/>
      <c r="N37" s="389">
        <f t="shared" si="12"/>
        <v>0</v>
      </c>
      <c r="O37" s="391">
        <v>21</v>
      </c>
      <c r="P37" s="391">
        <f t="shared" si="13"/>
        <v>0</v>
      </c>
      <c r="Q37" s="391">
        <f t="shared" si="14"/>
        <v>0</v>
      </c>
      <c r="R37" s="346"/>
      <c r="S37" s="346"/>
      <c r="T37" s="346"/>
    </row>
    <row r="38" spans="1:20" ht="11.25" outlineLevel="3" x14ac:dyDescent="0.2">
      <c r="A38" s="383"/>
      <c r="B38" s="384"/>
      <c r="C38" s="385">
        <v>47</v>
      </c>
      <c r="D38" s="386" t="s">
        <v>25</v>
      </c>
      <c r="E38" s="387" t="s">
        <v>3035</v>
      </c>
      <c r="F38" s="388" t="s">
        <v>3036</v>
      </c>
      <c r="G38" s="386" t="s">
        <v>169</v>
      </c>
      <c r="H38" s="389">
        <v>1</v>
      </c>
      <c r="I38" s="390"/>
      <c r="J38" s="391">
        <f t="shared" si="10"/>
        <v>0</v>
      </c>
      <c r="K38" s="389">
        <v>0.15026</v>
      </c>
      <c r="L38" s="389">
        <f t="shared" si="11"/>
        <v>0.15026</v>
      </c>
      <c r="M38" s="389"/>
      <c r="N38" s="389">
        <f t="shared" si="12"/>
        <v>0</v>
      </c>
      <c r="O38" s="391">
        <v>21</v>
      </c>
      <c r="P38" s="391">
        <f t="shared" si="13"/>
        <v>0</v>
      </c>
      <c r="Q38" s="391">
        <f t="shared" si="14"/>
        <v>0</v>
      </c>
      <c r="R38" s="346"/>
      <c r="S38" s="346"/>
      <c r="T38" s="346"/>
    </row>
    <row r="39" spans="1:20" ht="11.25" outlineLevel="3" x14ac:dyDescent="0.2">
      <c r="A39" s="383"/>
      <c r="B39" s="384"/>
      <c r="C39" s="385">
        <v>49</v>
      </c>
      <c r="D39" s="386" t="s">
        <v>25</v>
      </c>
      <c r="E39" s="387" t="s">
        <v>3037</v>
      </c>
      <c r="F39" s="388" t="s">
        <v>3038</v>
      </c>
      <c r="G39" s="386" t="s">
        <v>169</v>
      </c>
      <c r="H39" s="389">
        <v>1</v>
      </c>
      <c r="I39" s="390"/>
      <c r="J39" s="391">
        <f t="shared" si="10"/>
        <v>0</v>
      </c>
      <c r="K39" s="389">
        <v>3.2799999999999999E-3</v>
      </c>
      <c r="L39" s="389">
        <f t="shared" si="11"/>
        <v>3.2799999999999999E-3</v>
      </c>
      <c r="M39" s="389"/>
      <c r="N39" s="389">
        <f t="shared" si="12"/>
        <v>0</v>
      </c>
      <c r="O39" s="391">
        <v>21</v>
      </c>
      <c r="P39" s="391">
        <f t="shared" si="13"/>
        <v>0</v>
      </c>
      <c r="Q39" s="391">
        <f t="shared" si="14"/>
        <v>0</v>
      </c>
      <c r="R39" s="346"/>
      <c r="S39" s="346"/>
      <c r="T39" s="346"/>
    </row>
    <row r="40" spans="1:20" ht="11.25" outlineLevel="3" x14ac:dyDescent="0.2">
      <c r="A40" s="383"/>
      <c r="B40" s="384"/>
      <c r="C40" s="385">
        <v>50</v>
      </c>
      <c r="D40" s="386" t="s">
        <v>25</v>
      </c>
      <c r="E40" s="387" t="s">
        <v>3039</v>
      </c>
      <c r="F40" s="388" t="s">
        <v>3040</v>
      </c>
      <c r="G40" s="386" t="s">
        <v>169</v>
      </c>
      <c r="H40" s="389">
        <v>1</v>
      </c>
      <c r="I40" s="390"/>
      <c r="J40" s="391">
        <f t="shared" si="10"/>
        <v>0</v>
      </c>
      <c r="K40" s="389">
        <v>2.102E-2</v>
      </c>
      <c r="L40" s="389">
        <f t="shared" si="11"/>
        <v>2.102E-2</v>
      </c>
      <c r="M40" s="389"/>
      <c r="N40" s="389">
        <f t="shared" si="12"/>
        <v>0</v>
      </c>
      <c r="O40" s="391">
        <v>21</v>
      </c>
      <c r="P40" s="391">
        <f t="shared" si="13"/>
        <v>0</v>
      </c>
      <c r="Q40" s="391">
        <f t="shared" si="14"/>
        <v>0</v>
      </c>
      <c r="R40" s="346"/>
      <c r="S40" s="346"/>
      <c r="T40" s="346"/>
    </row>
    <row r="41" spans="1:20" ht="11.25" outlineLevel="3" x14ac:dyDescent="0.2">
      <c r="A41" s="383"/>
      <c r="B41" s="384"/>
      <c r="C41" s="385">
        <v>51</v>
      </c>
      <c r="D41" s="386" t="s">
        <v>2536</v>
      </c>
      <c r="E41" s="387" t="s">
        <v>3009</v>
      </c>
      <c r="F41" s="388" t="s">
        <v>3041</v>
      </c>
      <c r="G41" s="386" t="s">
        <v>72</v>
      </c>
      <c r="H41" s="389">
        <v>1</v>
      </c>
      <c r="I41" s="390"/>
      <c r="J41" s="391">
        <f t="shared" si="10"/>
        <v>0</v>
      </c>
      <c r="K41" s="389"/>
      <c r="L41" s="389">
        <f t="shared" si="11"/>
        <v>0</v>
      </c>
      <c r="M41" s="389"/>
      <c r="N41" s="389">
        <f t="shared" si="12"/>
        <v>0</v>
      </c>
      <c r="O41" s="391">
        <v>21</v>
      </c>
      <c r="P41" s="391">
        <f t="shared" si="13"/>
        <v>0</v>
      </c>
      <c r="Q41" s="391">
        <f t="shared" si="14"/>
        <v>0</v>
      </c>
      <c r="R41" s="346"/>
      <c r="S41" s="346"/>
      <c r="T41" s="346"/>
    </row>
    <row r="42" spans="1:20" ht="22.5" outlineLevel="3" x14ac:dyDescent="0.2">
      <c r="A42" s="383"/>
      <c r="B42" s="384"/>
      <c r="C42" s="385">
        <v>51</v>
      </c>
      <c r="D42" s="386" t="s">
        <v>2536</v>
      </c>
      <c r="E42" s="387" t="s">
        <v>3011</v>
      </c>
      <c r="F42" s="388" t="s">
        <v>3042</v>
      </c>
      <c r="G42" s="386" t="s">
        <v>72</v>
      </c>
      <c r="H42" s="389">
        <v>1</v>
      </c>
      <c r="I42" s="390"/>
      <c r="J42" s="391">
        <f t="shared" si="10"/>
        <v>0</v>
      </c>
      <c r="K42" s="389"/>
      <c r="L42" s="389">
        <f t="shared" si="11"/>
        <v>0</v>
      </c>
      <c r="M42" s="389"/>
      <c r="N42" s="389">
        <f t="shared" si="12"/>
        <v>0</v>
      </c>
      <c r="O42" s="391">
        <v>21</v>
      </c>
      <c r="P42" s="391">
        <f t="shared" si="13"/>
        <v>0</v>
      </c>
      <c r="Q42" s="391">
        <f t="shared" si="14"/>
        <v>0</v>
      </c>
      <c r="R42" s="346"/>
      <c r="S42" s="346"/>
      <c r="T42" s="346"/>
    </row>
    <row r="43" spans="1:20" outlineLevel="3" x14ac:dyDescent="0.15">
      <c r="B43" s="341"/>
      <c r="C43" s="341"/>
      <c r="D43" s="341"/>
      <c r="E43" s="341"/>
      <c r="F43" s="341"/>
      <c r="G43" s="341"/>
      <c r="H43" s="341"/>
      <c r="I43" s="346"/>
      <c r="J43" s="346"/>
      <c r="K43" s="341"/>
      <c r="L43" s="341"/>
      <c r="M43" s="341"/>
      <c r="N43" s="341"/>
      <c r="O43" s="341"/>
      <c r="P43" s="346"/>
      <c r="Q43" s="346"/>
    </row>
    <row r="44" spans="1:20" ht="11.25" outlineLevel="2" x14ac:dyDescent="0.2">
      <c r="A44" s="373" t="s">
        <v>3043</v>
      </c>
      <c r="B44" s="374">
        <v>3</v>
      </c>
      <c r="C44" s="375"/>
      <c r="D44" s="376" t="s">
        <v>23</v>
      </c>
      <c r="E44" s="376"/>
      <c r="F44" s="377" t="s">
        <v>3044</v>
      </c>
      <c r="G44" s="376"/>
      <c r="H44" s="378"/>
      <c r="I44" s="379"/>
      <c r="J44" s="380">
        <f>SUBTOTAL(9,J45:J98)</f>
        <v>0</v>
      </c>
      <c r="K44" s="378"/>
      <c r="L44" s="381">
        <f>SUBTOTAL(9,L45:L98)</f>
        <v>2.0798399999999999</v>
      </c>
      <c r="M44" s="378"/>
      <c r="N44" s="381">
        <f>SUBTOTAL(9,N45:N98)</f>
        <v>0</v>
      </c>
      <c r="O44" s="382"/>
      <c r="P44" s="380">
        <f>SUBTOTAL(9,P45:P98)</f>
        <v>0</v>
      </c>
      <c r="Q44" s="380">
        <f>SUBTOTAL(9,Q45:Q98)</f>
        <v>0</v>
      </c>
      <c r="R44" s="341"/>
      <c r="S44" s="346"/>
      <c r="T44" s="346"/>
    </row>
    <row r="45" spans="1:20" ht="11.25" outlineLevel="3" x14ac:dyDescent="0.2">
      <c r="A45" s="383"/>
      <c r="B45" s="384"/>
      <c r="C45" s="385">
        <v>1</v>
      </c>
      <c r="D45" s="386" t="s">
        <v>25</v>
      </c>
      <c r="E45" s="387" t="s">
        <v>3045</v>
      </c>
      <c r="F45" s="388" t="s">
        <v>3046</v>
      </c>
      <c r="G45" s="386" t="s">
        <v>172</v>
      </c>
      <c r="H45" s="389">
        <v>490</v>
      </c>
      <c r="I45" s="390"/>
      <c r="J45" s="391">
        <f>H45*I45</f>
        <v>0</v>
      </c>
      <c r="K45" s="389">
        <v>4.6000000000000001E-4</v>
      </c>
      <c r="L45" s="389">
        <f>H45*K45</f>
        <v>0.22540000000000002</v>
      </c>
      <c r="M45" s="389"/>
      <c r="N45" s="389">
        <f>H45*M45</f>
        <v>0</v>
      </c>
      <c r="O45" s="391">
        <v>21</v>
      </c>
      <c r="P45" s="391">
        <f>J45*(O45/100)</f>
        <v>0</v>
      </c>
      <c r="Q45" s="391">
        <f>J45+P45</f>
        <v>0</v>
      </c>
      <c r="R45" s="346"/>
      <c r="S45" s="346"/>
      <c r="T45" s="346"/>
    </row>
    <row r="46" spans="1:20" ht="9.75" outlineLevel="4" x14ac:dyDescent="0.2">
      <c r="A46" s="392"/>
      <c r="B46" s="393"/>
      <c r="C46" s="393"/>
      <c r="D46" s="394"/>
      <c r="E46" s="395" t="s">
        <v>29</v>
      </c>
      <c r="F46" s="396" t="s">
        <v>3047</v>
      </c>
      <c r="G46" s="394"/>
      <c r="H46" s="397">
        <v>118</v>
      </c>
      <c r="I46" s="398"/>
      <c r="J46" s="399"/>
      <c r="K46" s="397"/>
      <c r="L46" s="397"/>
      <c r="M46" s="397"/>
      <c r="N46" s="397"/>
      <c r="O46" s="399"/>
      <c r="P46" s="399"/>
      <c r="Q46" s="399"/>
      <c r="R46" s="341"/>
      <c r="S46" s="346"/>
    </row>
    <row r="47" spans="1:20" ht="9.75" outlineLevel="4" x14ac:dyDescent="0.2">
      <c r="A47" s="392"/>
      <c r="B47" s="393"/>
      <c r="C47" s="393"/>
      <c r="D47" s="394"/>
      <c r="E47" s="395"/>
      <c r="F47" s="396" t="s">
        <v>3048</v>
      </c>
      <c r="G47" s="394"/>
      <c r="H47" s="397">
        <v>230</v>
      </c>
      <c r="I47" s="398"/>
      <c r="J47" s="399"/>
      <c r="K47" s="397"/>
      <c r="L47" s="397"/>
      <c r="M47" s="397"/>
      <c r="N47" s="397"/>
      <c r="O47" s="399"/>
      <c r="P47" s="399"/>
      <c r="Q47" s="399"/>
      <c r="R47" s="341"/>
      <c r="S47" s="346"/>
    </row>
    <row r="48" spans="1:20" ht="9.75" outlineLevel="4" x14ac:dyDescent="0.2">
      <c r="A48" s="392"/>
      <c r="B48" s="393"/>
      <c r="C48" s="393"/>
      <c r="D48" s="394"/>
      <c r="E48" s="395"/>
      <c r="F48" s="396" t="s">
        <v>3049</v>
      </c>
      <c r="G48" s="394"/>
      <c r="H48" s="397">
        <v>142</v>
      </c>
      <c r="I48" s="398"/>
      <c r="J48" s="399"/>
      <c r="K48" s="397"/>
      <c r="L48" s="397"/>
      <c r="M48" s="397"/>
      <c r="N48" s="397"/>
      <c r="O48" s="399"/>
      <c r="P48" s="399"/>
      <c r="Q48" s="399"/>
      <c r="R48" s="341"/>
      <c r="S48" s="346"/>
    </row>
    <row r="49" spans="1:20" ht="7.5" customHeight="1" outlineLevel="4" x14ac:dyDescent="0.15">
      <c r="A49" s="346"/>
      <c r="B49" s="400"/>
      <c r="C49" s="401"/>
      <c r="D49" s="402"/>
      <c r="E49" s="403"/>
      <c r="F49" s="404"/>
      <c r="G49" s="402"/>
      <c r="H49" s="405"/>
      <c r="I49" s="406"/>
      <c r="J49" s="407"/>
      <c r="K49" s="408"/>
      <c r="L49" s="408"/>
      <c r="M49" s="408"/>
      <c r="N49" s="408"/>
      <c r="O49" s="407"/>
      <c r="P49" s="407"/>
      <c r="Q49" s="407"/>
      <c r="R49" s="341"/>
      <c r="S49" s="346"/>
    </row>
    <row r="50" spans="1:20" ht="11.25" outlineLevel="3" x14ac:dyDescent="0.2">
      <c r="A50" s="383"/>
      <c r="B50" s="384"/>
      <c r="C50" s="385">
        <v>2</v>
      </c>
      <c r="D50" s="386" t="s">
        <v>25</v>
      </c>
      <c r="E50" s="387" t="s">
        <v>3050</v>
      </c>
      <c r="F50" s="388" t="s">
        <v>3051</v>
      </c>
      <c r="G50" s="386" t="s">
        <v>172</v>
      </c>
      <c r="H50" s="389">
        <v>418</v>
      </c>
      <c r="I50" s="390"/>
      <c r="J50" s="391">
        <f>H50*I50</f>
        <v>0</v>
      </c>
      <c r="K50" s="389">
        <v>5.5000000000000003E-4</v>
      </c>
      <c r="L50" s="389">
        <f>H50*K50</f>
        <v>0.22990000000000002</v>
      </c>
      <c r="M50" s="389"/>
      <c r="N50" s="389">
        <f>H50*M50</f>
        <v>0</v>
      </c>
      <c r="O50" s="391">
        <v>21</v>
      </c>
      <c r="P50" s="391">
        <f>J50*(O50/100)</f>
        <v>0</v>
      </c>
      <c r="Q50" s="391">
        <f>J50+P50</f>
        <v>0</v>
      </c>
      <c r="R50" s="346"/>
      <c r="S50" s="346"/>
      <c r="T50" s="346"/>
    </row>
    <row r="51" spans="1:20" ht="9.75" outlineLevel="4" x14ac:dyDescent="0.2">
      <c r="A51" s="392"/>
      <c r="B51" s="393"/>
      <c r="C51" s="393"/>
      <c r="D51" s="394"/>
      <c r="E51" s="395" t="s">
        <v>29</v>
      </c>
      <c r="F51" s="396" t="s">
        <v>3052</v>
      </c>
      <c r="G51" s="394"/>
      <c r="H51" s="397">
        <v>100</v>
      </c>
      <c r="I51" s="398"/>
      <c r="J51" s="399"/>
      <c r="K51" s="397"/>
      <c r="L51" s="397"/>
      <c r="M51" s="397"/>
      <c r="N51" s="397"/>
      <c r="O51" s="399"/>
      <c r="P51" s="399"/>
      <c r="Q51" s="399"/>
      <c r="R51" s="341"/>
      <c r="S51" s="346"/>
    </row>
    <row r="52" spans="1:20" ht="9.75" outlineLevel="4" x14ac:dyDescent="0.2">
      <c r="A52" s="392"/>
      <c r="B52" s="393"/>
      <c r="C52" s="393"/>
      <c r="D52" s="394"/>
      <c r="E52" s="395"/>
      <c r="F52" s="396" t="s">
        <v>3053</v>
      </c>
      <c r="G52" s="394"/>
      <c r="H52" s="397">
        <v>182</v>
      </c>
      <c r="I52" s="398"/>
      <c r="J52" s="399"/>
      <c r="K52" s="397"/>
      <c r="L52" s="397"/>
      <c r="M52" s="397"/>
      <c r="N52" s="397"/>
      <c r="O52" s="399"/>
      <c r="P52" s="399"/>
      <c r="Q52" s="399"/>
      <c r="R52" s="341"/>
      <c r="S52" s="346"/>
    </row>
    <row r="53" spans="1:20" ht="9.75" outlineLevel="4" x14ac:dyDescent="0.2">
      <c r="A53" s="392"/>
      <c r="B53" s="393"/>
      <c r="C53" s="393"/>
      <c r="D53" s="394"/>
      <c r="E53" s="395"/>
      <c r="F53" s="396" t="s">
        <v>3054</v>
      </c>
      <c r="G53" s="394"/>
      <c r="H53" s="397">
        <v>136</v>
      </c>
      <c r="I53" s="398"/>
      <c r="J53" s="399"/>
      <c r="K53" s="397"/>
      <c r="L53" s="397"/>
      <c r="M53" s="397"/>
      <c r="N53" s="397"/>
      <c r="O53" s="399"/>
      <c r="P53" s="399"/>
      <c r="Q53" s="399"/>
      <c r="R53" s="341"/>
      <c r="S53" s="346"/>
    </row>
    <row r="54" spans="1:20" ht="7.5" customHeight="1" outlineLevel="4" x14ac:dyDescent="0.15">
      <c r="A54" s="346"/>
      <c r="B54" s="400"/>
      <c r="C54" s="401"/>
      <c r="D54" s="402"/>
      <c r="E54" s="403"/>
      <c r="F54" s="404"/>
      <c r="G54" s="402"/>
      <c r="H54" s="405"/>
      <c r="I54" s="406"/>
      <c r="J54" s="407"/>
      <c r="K54" s="408"/>
      <c r="L54" s="408"/>
      <c r="M54" s="408"/>
      <c r="N54" s="408"/>
      <c r="O54" s="407"/>
      <c r="P54" s="407"/>
      <c r="Q54" s="407"/>
      <c r="R54" s="341"/>
      <c r="S54" s="346"/>
    </row>
    <row r="55" spans="1:20" ht="11.25" outlineLevel="3" x14ac:dyDescent="0.2">
      <c r="A55" s="383"/>
      <c r="B55" s="384"/>
      <c r="C55" s="385">
        <v>3</v>
      </c>
      <c r="D55" s="386" t="s">
        <v>25</v>
      </c>
      <c r="E55" s="387" t="s">
        <v>3055</v>
      </c>
      <c r="F55" s="388" t="s">
        <v>3056</v>
      </c>
      <c r="G55" s="386" t="s">
        <v>172</v>
      </c>
      <c r="H55" s="389">
        <v>282</v>
      </c>
      <c r="I55" s="390"/>
      <c r="J55" s="391">
        <f>H55*I55</f>
        <v>0</v>
      </c>
      <c r="K55" s="389">
        <v>7.1000000000000002E-4</v>
      </c>
      <c r="L55" s="389">
        <f>H55*K55</f>
        <v>0.20022000000000001</v>
      </c>
      <c r="M55" s="389"/>
      <c r="N55" s="389">
        <f>H55*M55</f>
        <v>0</v>
      </c>
      <c r="O55" s="391">
        <v>21</v>
      </c>
      <c r="P55" s="391">
        <f>J55*(O55/100)</f>
        <v>0</v>
      </c>
      <c r="Q55" s="391">
        <f>J55+P55</f>
        <v>0</v>
      </c>
      <c r="R55" s="346"/>
      <c r="S55" s="346"/>
      <c r="T55" s="346"/>
    </row>
    <row r="56" spans="1:20" ht="9.75" outlineLevel="4" x14ac:dyDescent="0.2">
      <c r="A56" s="392"/>
      <c r="B56" s="393"/>
      <c r="C56" s="393"/>
      <c r="D56" s="394"/>
      <c r="E56" s="395" t="s">
        <v>29</v>
      </c>
      <c r="F56" s="396" t="s">
        <v>3057</v>
      </c>
      <c r="G56" s="394"/>
      <c r="H56" s="397">
        <v>0</v>
      </c>
      <c r="I56" s="398"/>
      <c r="J56" s="399"/>
      <c r="K56" s="397"/>
      <c r="L56" s="397"/>
      <c r="M56" s="397"/>
      <c r="N56" s="397"/>
      <c r="O56" s="399"/>
      <c r="P56" s="399"/>
      <c r="Q56" s="399"/>
      <c r="R56" s="341"/>
      <c r="S56" s="346"/>
    </row>
    <row r="57" spans="1:20" ht="9.75" outlineLevel="4" x14ac:dyDescent="0.2">
      <c r="A57" s="392"/>
      <c r="B57" s="393"/>
      <c r="C57" s="393"/>
      <c r="D57" s="394"/>
      <c r="E57" s="395"/>
      <c r="F57" s="396" t="s">
        <v>3058</v>
      </c>
      <c r="G57" s="394"/>
      <c r="H57" s="397">
        <v>82</v>
      </c>
      <c r="I57" s="398"/>
      <c r="J57" s="399"/>
      <c r="K57" s="397"/>
      <c r="L57" s="397"/>
      <c r="M57" s="397"/>
      <c r="N57" s="397"/>
      <c r="O57" s="399"/>
      <c r="P57" s="399"/>
      <c r="Q57" s="399"/>
      <c r="R57" s="341"/>
      <c r="S57" s="346"/>
    </row>
    <row r="58" spans="1:20" ht="9.75" outlineLevel="4" x14ac:dyDescent="0.2">
      <c r="A58" s="392"/>
      <c r="B58" s="393"/>
      <c r="C58" s="393"/>
      <c r="D58" s="394"/>
      <c r="E58" s="395"/>
      <c r="F58" s="396" t="s">
        <v>3059</v>
      </c>
      <c r="G58" s="394"/>
      <c r="H58" s="397">
        <v>0</v>
      </c>
      <c r="I58" s="398"/>
      <c r="J58" s="399"/>
      <c r="K58" s="397"/>
      <c r="L58" s="397"/>
      <c r="M58" s="397"/>
      <c r="N58" s="397"/>
      <c r="O58" s="399"/>
      <c r="P58" s="399"/>
      <c r="Q58" s="399"/>
      <c r="R58" s="341"/>
      <c r="S58" s="346"/>
    </row>
    <row r="59" spans="1:20" ht="9.75" outlineLevel="4" x14ac:dyDescent="0.2">
      <c r="A59" s="392"/>
      <c r="B59" s="393"/>
      <c r="C59" s="393"/>
      <c r="D59" s="394"/>
      <c r="E59" s="395"/>
      <c r="F59" s="396" t="s">
        <v>3060</v>
      </c>
      <c r="G59" s="394"/>
      <c r="H59" s="397">
        <v>200</v>
      </c>
      <c r="I59" s="398"/>
      <c r="J59" s="399"/>
      <c r="K59" s="397"/>
      <c r="L59" s="397"/>
      <c r="M59" s="397"/>
      <c r="N59" s="397"/>
      <c r="O59" s="399"/>
      <c r="P59" s="399"/>
      <c r="Q59" s="399"/>
      <c r="R59" s="341"/>
      <c r="S59" s="346"/>
    </row>
    <row r="60" spans="1:20" ht="7.5" customHeight="1" outlineLevel="4" x14ac:dyDescent="0.15">
      <c r="A60" s="346"/>
      <c r="B60" s="400"/>
      <c r="C60" s="401"/>
      <c r="D60" s="402"/>
      <c r="E60" s="403"/>
      <c r="F60" s="404"/>
      <c r="G60" s="402"/>
      <c r="H60" s="405"/>
      <c r="I60" s="406"/>
      <c r="J60" s="407"/>
      <c r="K60" s="408"/>
      <c r="L60" s="408"/>
      <c r="M60" s="408"/>
      <c r="N60" s="408"/>
      <c r="O60" s="407"/>
      <c r="P60" s="407"/>
      <c r="Q60" s="407"/>
      <c r="R60" s="341"/>
      <c r="S60" s="346"/>
    </row>
    <row r="61" spans="1:20" ht="11.25" outlineLevel="3" x14ac:dyDescent="0.2">
      <c r="A61" s="383"/>
      <c r="B61" s="384"/>
      <c r="C61" s="385">
        <v>4</v>
      </c>
      <c r="D61" s="386" t="s">
        <v>25</v>
      </c>
      <c r="E61" s="387" t="s">
        <v>3061</v>
      </c>
      <c r="F61" s="388" t="s">
        <v>3062</v>
      </c>
      <c r="G61" s="386" t="s">
        <v>172</v>
      </c>
      <c r="H61" s="389">
        <v>280</v>
      </c>
      <c r="I61" s="390"/>
      <c r="J61" s="391">
        <f>H61*I61</f>
        <v>0</v>
      </c>
      <c r="K61" s="389">
        <v>1.25E-3</v>
      </c>
      <c r="L61" s="389">
        <f>H61*K61</f>
        <v>0.35000000000000003</v>
      </c>
      <c r="M61" s="389"/>
      <c r="N61" s="389">
        <f>H61*M61</f>
        <v>0</v>
      </c>
      <c r="O61" s="391">
        <v>21</v>
      </c>
      <c r="P61" s="391">
        <f>J61*(O61/100)</f>
        <v>0</v>
      </c>
      <c r="Q61" s="391">
        <f>J61+P61</f>
        <v>0</v>
      </c>
      <c r="R61" s="346"/>
      <c r="S61" s="346"/>
      <c r="T61" s="346"/>
    </row>
    <row r="62" spans="1:20" ht="9.75" outlineLevel="4" x14ac:dyDescent="0.2">
      <c r="A62" s="392"/>
      <c r="B62" s="393"/>
      <c r="C62" s="393"/>
      <c r="D62" s="394"/>
      <c r="E62" s="395" t="s">
        <v>29</v>
      </c>
      <c r="F62" s="396" t="s">
        <v>3057</v>
      </c>
      <c r="G62" s="394"/>
      <c r="H62" s="397">
        <v>0</v>
      </c>
      <c r="I62" s="398"/>
      <c r="J62" s="399"/>
      <c r="K62" s="397"/>
      <c r="L62" s="397"/>
      <c r="M62" s="397"/>
      <c r="N62" s="397"/>
      <c r="O62" s="399"/>
      <c r="P62" s="399"/>
      <c r="Q62" s="399"/>
      <c r="R62" s="341"/>
      <c r="S62" s="346"/>
    </row>
    <row r="63" spans="1:20" ht="9.75" outlineLevel="4" x14ac:dyDescent="0.2">
      <c r="A63" s="392"/>
      <c r="B63" s="393"/>
      <c r="C63" s="393"/>
      <c r="D63" s="394"/>
      <c r="E63" s="395"/>
      <c r="F63" s="396" t="s">
        <v>3063</v>
      </c>
      <c r="G63" s="394"/>
      <c r="H63" s="397">
        <v>146</v>
      </c>
      <c r="I63" s="398"/>
      <c r="J63" s="399"/>
      <c r="K63" s="397"/>
      <c r="L63" s="397"/>
      <c r="M63" s="397"/>
      <c r="N63" s="397"/>
      <c r="O63" s="399"/>
      <c r="P63" s="399"/>
      <c r="Q63" s="399"/>
      <c r="R63" s="341"/>
      <c r="S63" s="346"/>
    </row>
    <row r="64" spans="1:20" ht="9.75" outlineLevel="4" x14ac:dyDescent="0.2">
      <c r="A64" s="392"/>
      <c r="B64" s="393"/>
      <c r="C64" s="393"/>
      <c r="D64" s="394"/>
      <c r="E64" s="395"/>
      <c r="F64" s="396" t="s">
        <v>3064</v>
      </c>
      <c r="G64" s="394"/>
      <c r="H64" s="397">
        <v>0</v>
      </c>
      <c r="I64" s="398"/>
      <c r="J64" s="399"/>
      <c r="K64" s="397"/>
      <c r="L64" s="397"/>
      <c r="M64" s="397"/>
      <c r="N64" s="397"/>
      <c r="O64" s="399"/>
      <c r="P64" s="399"/>
      <c r="Q64" s="399"/>
      <c r="R64" s="341"/>
      <c r="S64" s="346"/>
    </row>
    <row r="65" spans="1:20" ht="9.75" outlineLevel="4" x14ac:dyDescent="0.2">
      <c r="A65" s="392"/>
      <c r="B65" s="393"/>
      <c r="C65" s="393"/>
      <c r="D65" s="394"/>
      <c r="E65" s="395"/>
      <c r="F65" s="396" t="s">
        <v>3065</v>
      </c>
      <c r="G65" s="394"/>
      <c r="H65" s="397">
        <v>114</v>
      </c>
      <c r="I65" s="398"/>
      <c r="J65" s="399"/>
      <c r="K65" s="397"/>
      <c r="L65" s="397"/>
      <c r="M65" s="397"/>
      <c r="N65" s="397"/>
      <c r="O65" s="399"/>
      <c r="P65" s="399"/>
      <c r="Q65" s="399"/>
      <c r="R65" s="341"/>
      <c r="S65" s="346"/>
    </row>
    <row r="66" spans="1:20" ht="9.75" outlineLevel="4" x14ac:dyDescent="0.2">
      <c r="A66" s="392"/>
      <c r="B66" s="393"/>
      <c r="C66" s="393"/>
      <c r="D66" s="394"/>
      <c r="E66" s="395"/>
      <c r="F66" s="396" t="s">
        <v>3066</v>
      </c>
      <c r="G66" s="394"/>
      <c r="H66" s="397">
        <v>20</v>
      </c>
      <c r="I66" s="398"/>
      <c r="J66" s="399"/>
      <c r="K66" s="397"/>
      <c r="L66" s="397"/>
      <c r="M66" s="397"/>
      <c r="N66" s="397"/>
      <c r="O66" s="399"/>
      <c r="P66" s="399"/>
      <c r="Q66" s="399"/>
      <c r="R66" s="341"/>
      <c r="S66" s="346"/>
    </row>
    <row r="67" spans="1:20" ht="7.5" customHeight="1" outlineLevel="4" x14ac:dyDescent="0.15">
      <c r="A67" s="346"/>
      <c r="B67" s="400"/>
      <c r="C67" s="401"/>
      <c r="D67" s="402"/>
      <c r="E67" s="403"/>
      <c r="F67" s="404"/>
      <c r="G67" s="402"/>
      <c r="H67" s="405"/>
      <c r="I67" s="406"/>
      <c r="J67" s="407"/>
      <c r="K67" s="408"/>
      <c r="L67" s="408"/>
      <c r="M67" s="408"/>
      <c r="N67" s="408"/>
      <c r="O67" s="407"/>
      <c r="P67" s="407"/>
      <c r="Q67" s="407"/>
      <c r="R67" s="341"/>
      <c r="S67" s="346"/>
    </row>
    <row r="68" spans="1:20" ht="11.25" outlineLevel="3" x14ac:dyDescent="0.2">
      <c r="A68" s="383"/>
      <c r="B68" s="384"/>
      <c r="C68" s="385">
        <v>5</v>
      </c>
      <c r="D68" s="386" t="s">
        <v>25</v>
      </c>
      <c r="E68" s="387" t="s">
        <v>3067</v>
      </c>
      <c r="F68" s="388" t="s">
        <v>3068</v>
      </c>
      <c r="G68" s="386" t="s">
        <v>172</v>
      </c>
      <c r="H68" s="389">
        <v>120</v>
      </c>
      <c r="I68" s="390"/>
      <c r="J68" s="391">
        <f>H68*I68</f>
        <v>0</v>
      </c>
      <c r="K68" s="389">
        <v>1.6199999999999999E-3</v>
      </c>
      <c r="L68" s="389">
        <f>H68*K68</f>
        <v>0.19439999999999999</v>
      </c>
      <c r="M68" s="389"/>
      <c r="N68" s="389">
        <f>H68*M68</f>
        <v>0</v>
      </c>
      <c r="O68" s="391">
        <v>21</v>
      </c>
      <c r="P68" s="391">
        <f>J68*(O68/100)</f>
        <v>0</v>
      </c>
      <c r="Q68" s="391">
        <f>J68+P68</f>
        <v>0</v>
      </c>
      <c r="R68" s="346"/>
      <c r="S68" s="346"/>
      <c r="T68" s="346"/>
    </row>
    <row r="69" spans="1:20" ht="9.75" outlineLevel="4" x14ac:dyDescent="0.2">
      <c r="A69" s="392"/>
      <c r="B69" s="393"/>
      <c r="C69" s="393"/>
      <c r="D69" s="394"/>
      <c r="E69" s="395" t="s">
        <v>29</v>
      </c>
      <c r="F69" s="396" t="s">
        <v>3057</v>
      </c>
      <c r="G69" s="394"/>
      <c r="H69" s="397">
        <v>0</v>
      </c>
      <c r="I69" s="398"/>
      <c r="J69" s="399"/>
      <c r="K69" s="397"/>
      <c r="L69" s="397"/>
      <c r="M69" s="397"/>
      <c r="N69" s="397"/>
      <c r="O69" s="399"/>
      <c r="P69" s="399"/>
      <c r="Q69" s="399"/>
      <c r="R69" s="341"/>
      <c r="S69" s="346"/>
    </row>
    <row r="70" spans="1:20" ht="9.75" outlineLevel="4" x14ac:dyDescent="0.2">
      <c r="A70" s="392"/>
      <c r="B70" s="393"/>
      <c r="C70" s="393"/>
      <c r="D70" s="394"/>
      <c r="E70" s="395"/>
      <c r="F70" s="396" t="s">
        <v>3066</v>
      </c>
      <c r="G70" s="394"/>
      <c r="H70" s="397">
        <v>20</v>
      </c>
      <c r="I70" s="398"/>
      <c r="J70" s="399"/>
      <c r="K70" s="397"/>
      <c r="L70" s="397"/>
      <c r="M70" s="397"/>
      <c r="N70" s="397"/>
      <c r="O70" s="399"/>
      <c r="P70" s="399"/>
      <c r="Q70" s="399"/>
      <c r="R70" s="341"/>
      <c r="S70" s="346"/>
    </row>
    <row r="71" spans="1:20" ht="9.75" outlineLevel="4" x14ac:dyDescent="0.2">
      <c r="A71" s="392"/>
      <c r="B71" s="393"/>
      <c r="C71" s="393"/>
      <c r="D71" s="394"/>
      <c r="E71" s="395"/>
      <c r="F71" s="396" t="s">
        <v>3059</v>
      </c>
      <c r="G71" s="394"/>
      <c r="H71" s="397">
        <v>0</v>
      </c>
      <c r="I71" s="398"/>
      <c r="J71" s="399"/>
      <c r="K71" s="397"/>
      <c r="L71" s="397"/>
      <c r="M71" s="397"/>
      <c r="N71" s="397"/>
      <c r="O71" s="399"/>
      <c r="P71" s="399"/>
      <c r="Q71" s="399"/>
      <c r="R71" s="341"/>
      <c r="S71" s="346"/>
    </row>
    <row r="72" spans="1:20" ht="9.75" outlineLevel="4" x14ac:dyDescent="0.2">
      <c r="A72" s="392"/>
      <c r="B72" s="393"/>
      <c r="C72" s="393"/>
      <c r="D72" s="394"/>
      <c r="E72" s="395"/>
      <c r="F72" s="396" t="s">
        <v>3069</v>
      </c>
      <c r="G72" s="394"/>
      <c r="H72" s="397">
        <v>100</v>
      </c>
      <c r="I72" s="398"/>
      <c r="J72" s="399"/>
      <c r="K72" s="397"/>
      <c r="L72" s="397"/>
      <c r="M72" s="397"/>
      <c r="N72" s="397"/>
      <c r="O72" s="399"/>
      <c r="P72" s="399"/>
      <c r="Q72" s="399"/>
      <c r="R72" s="341"/>
      <c r="S72" s="346"/>
    </row>
    <row r="73" spans="1:20" ht="9.75" outlineLevel="4" x14ac:dyDescent="0.2">
      <c r="A73" s="392"/>
      <c r="B73" s="393"/>
      <c r="C73" s="393"/>
      <c r="D73" s="394"/>
      <c r="E73" s="395"/>
      <c r="F73" s="396" t="s">
        <v>3070</v>
      </c>
      <c r="G73" s="394"/>
      <c r="H73" s="397">
        <v>0</v>
      </c>
      <c r="I73" s="398"/>
      <c r="J73" s="399"/>
      <c r="K73" s="397"/>
      <c r="L73" s="397"/>
      <c r="M73" s="397"/>
      <c r="N73" s="397"/>
      <c r="O73" s="399"/>
      <c r="P73" s="399"/>
      <c r="Q73" s="399"/>
      <c r="R73" s="341"/>
      <c r="S73" s="346"/>
    </row>
    <row r="74" spans="1:20" ht="7.5" customHeight="1" outlineLevel="4" x14ac:dyDescent="0.15">
      <c r="A74" s="346"/>
      <c r="B74" s="400"/>
      <c r="C74" s="401"/>
      <c r="D74" s="402"/>
      <c r="E74" s="403"/>
      <c r="F74" s="404"/>
      <c r="G74" s="402"/>
      <c r="H74" s="405"/>
      <c r="I74" s="406"/>
      <c r="J74" s="407"/>
      <c r="K74" s="408"/>
      <c r="L74" s="408"/>
      <c r="M74" s="408"/>
      <c r="N74" s="408"/>
      <c r="O74" s="407"/>
      <c r="P74" s="407"/>
      <c r="Q74" s="407"/>
      <c r="R74" s="341"/>
      <c r="S74" s="346"/>
    </row>
    <row r="75" spans="1:20" ht="11.25" outlineLevel="3" x14ac:dyDescent="0.2">
      <c r="A75" s="383"/>
      <c r="B75" s="384"/>
      <c r="C75" s="385">
        <v>6</v>
      </c>
      <c r="D75" s="386" t="s">
        <v>25</v>
      </c>
      <c r="E75" s="387" t="s">
        <v>3071</v>
      </c>
      <c r="F75" s="388" t="s">
        <v>3072</v>
      </c>
      <c r="G75" s="386" t="s">
        <v>172</v>
      </c>
      <c r="H75" s="389">
        <v>164</v>
      </c>
      <c r="I75" s="390"/>
      <c r="J75" s="391">
        <f>H75*I75</f>
        <v>0</v>
      </c>
      <c r="K75" s="389">
        <v>1.97E-3</v>
      </c>
      <c r="L75" s="389">
        <f>H75*K75</f>
        <v>0.32307999999999998</v>
      </c>
      <c r="M75" s="389"/>
      <c r="N75" s="389">
        <f>H75*M75</f>
        <v>0</v>
      </c>
      <c r="O75" s="391">
        <v>21</v>
      </c>
      <c r="P75" s="391">
        <f>J75*(O75/100)</f>
        <v>0</v>
      </c>
      <c r="Q75" s="391">
        <f>J75+P75</f>
        <v>0</v>
      </c>
      <c r="R75" s="346"/>
      <c r="S75" s="346"/>
      <c r="T75" s="346"/>
    </row>
    <row r="76" spans="1:20" ht="9.75" outlineLevel="4" x14ac:dyDescent="0.2">
      <c r="A76" s="392"/>
      <c r="B76" s="393"/>
      <c r="C76" s="393"/>
      <c r="D76" s="394"/>
      <c r="E76" s="395" t="s">
        <v>29</v>
      </c>
      <c r="F76" s="396" t="s">
        <v>3057</v>
      </c>
      <c r="G76" s="394"/>
      <c r="H76" s="397">
        <v>0</v>
      </c>
      <c r="I76" s="398"/>
      <c r="J76" s="399"/>
      <c r="K76" s="397"/>
      <c r="L76" s="397"/>
      <c r="M76" s="397"/>
      <c r="N76" s="397"/>
      <c r="O76" s="399"/>
      <c r="P76" s="399"/>
      <c r="Q76" s="399"/>
      <c r="R76" s="341"/>
      <c r="S76" s="346"/>
    </row>
    <row r="77" spans="1:20" ht="9.75" outlineLevel="4" x14ac:dyDescent="0.2">
      <c r="A77" s="392"/>
      <c r="B77" s="393"/>
      <c r="C77" s="393"/>
      <c r="D77" s="394"/>
      <c r="E77" s="395"/>
      <c r="F77" s="396" t="s">
        <v>3073</v>
      </c>
      <c r="G77" s="394"/>
      <c r="H77" s="397">
        <v>104</v>
      </c>
      <c r="I77" s="398"/>
      <c r="J77" s="399"/>
      <c r="K77" s="397"/>
      <c r="L77" s="397"/>
      <c r="M77" s="397"/>
      <c r="N77" s="397"/>
      <c r="O77" s="399"/>
      <c r="P77" s="399"/>
      <c r="Q77" s="399"/>
      <c r="R77" s="341"/>
      <c r="S77" s="346"/>
    </row>
    <row r="78" spans="1:20" ht="9.75" outlineLevel="4" x14ac:dyDescent="0.2">
      <c r="A78" s="392"/>
      <c r="B78" s="393"/>
      <c r="C78" s="393"/>
      <c r="D78" s="394"/>
      <c r="E78" s="395"/>
      <c r="F78" s="396" t="s">
        <v>3059</v>
      </c>
      <c r="G78" s="394"/>
      <c r="H78" s="397">
        <v>0</v>
      </c>
      <c r="I78" s="398"/>
      <c r="J78" s="399"/>
      <c r="K78" s="397"/>
      <c r="L78" s="397"/>
      <c r="M78" s="397"/>
      <c r="N78" s="397"/>
      <c r="O78" s="399"/>
      <c r="P78" s="399"/>
      <c r="Q78" s="399"/>
      <c r="R78" s="341"/>
      <c r="S78" s="346"/>
    </row>
    <row r="79" spans="1:20" ht="9.75" outlineLevel="4" x14ac:dyDescent="0.2">
      <c r="A79" s="392"/>
      <c r="B79" s="393"/>
      <c r="C79" s="393"/>
      <c r="D79" s="394"/>
      <c r="E79" s="395"/>
      <c r="F79" s="396" t="s">
        <v>3074</v>
      </c>
      <c r="G79" s="394"/>
      <c r="H79" s="397">
        <v>60</v>
      </c>
      <c r="I79" s="398"/>
      <c r="J79" s="399"/>
      <c r="K79" s="397"/>
      <c r="L79" s="397"/>
      <c r="M79" s="397"/>
      <c r="N79" s="397"/>
      <c r="O79" s="399"/>
      <c r="P79" s="399"/>
      <c r="Q79" s="399"/>
      <c r="R79" s="341"/>
      <c r="S79" s="346"/>
    </row>
    <row r="80" spans="1:20" ht="7.5" customHeight="1" outlineLevel="4" x14ac:dyDescent="0.15">
      <c r="A80" s="346"/>
      <c r="B80" s="400"/>
      <c r="C80" s="401"/>
      <c r="D80" s="402"/>
      <c r="E80" s="403"/>
      <c r="F80" s="404"/>
      <c r="G80" s="402"/>
      <c r="H80" s="405"/>
      <c r="I80" s="406"/>
      <c r="J80" s="407"/>
      <c r="K80" s="408"/>
      <c r="L80" s="408"/>
      <c r="M80" s="408"/>
      <c r="N80" s="408"/>
      <c r="O80" s="407"/>
      <c r="P80" s="407"/>
      <c r="Q80" s="407"/>
      <c r="R80" s="341"/>
      <c r="S80" s="346"/>
    </row>
    <row r="81" spans="1:20" ht="11.25" outlineLevel="3" x14ac:dyDescent="0.2">
      <c r="A81" s="383"/>
      <c r="B81" s="384"/>
      <c r="C81" s="385">
        <v>7</v>
      </c>
      <c r="D81" s="386" t="s">
        <v>25</v>
      </c>
      <c r="E81" s="387" t="s">
        <v>3075</v>
      </c>
      <c r="F81" s="388" t="s">
        <v>3076</v>
      </c>
      <c r="G81" s="386" t="s">
        <v>172</v>
      </c>
      <c r="H81" s="389">
        <v>48</v>
      </c>
      <c r="I81" s="390"/>
      <c r="J81" s="391">
        <f>H81*I81</f>
        <v>0</v>
      </c>
      <c r="K81" s="389">
        <v>3.4499999999999999E-3</v>
      </c>
      <c r="L81" s="389">
        <f>H81*K81</f>
        <v>0.1656</v>
      </c>
      <c r="M81" s="389"/>
      <c r="N81" s="389">
        <f>H81*M81</f>
        <v>0</v>
      </c>
      <c r="O81" s="391">
        <v>21</v>
      </c>
      <c r="P81" s="391">
        <f>J81*(O81/100)</f>
        <v>0</v>
      </c>
      <c r="Q81" s="391">
        <f>J81+P81</f>
        <v>0</v>
      </c>
      <c r="R81" s="346"/>
      <c r="S81" s="346"/>
      <c r="T81" s="346"/>
    </row>
    <row r="82" spans="1:20" ht="9.75" outlineLevel="4" x14ac:dyDescent="0.2">
      <c r="A82" s="392"/>
      <c r="B82" s="393"/>
      <c r="C82" s="393"/>
      <c r="D82" s="394"/>
      <c r="E82" s="395" t="s">
        <v>29</v>
      </c>
      <c r="F82" s="396" t="s">
        <v>3057</v>
      </c>
      <c r="G82" s="394"/>
      <c r="H82" s="397">
        <v>0</v>
      </c>
      <c r="I82" s="398"/>
      <c r="J82" s="399"/>
      <c r="K82" s="397"/>
      <c r="L82" s="397"/>
      <c r="M82" s="397"/>
      <c r="N82" s="397"/>
      <c r="O82" s="399"/>
      <c r="P82" s="399"/>
      <c r="Q82" s="399"/>
      <c r="R82" s="341"/>
      <c r="S82" s="346"/>
    </row>
    <row r="83" spans="1:20" ht="9.75" outlineLevel="4" x14ac:dyDescent="0.2">
      <c r="A83" s="392"/>
      <c r="B83" s="393"/>
      <c r="C83" s="393"/>
      <c r="D83" s="394"/>
      <c r="E83" s="395"/>
      <c r="F83" s="396" t="s">
        <v>3077</v>
      </c>
      <c r="G83" s="394"/>
      <c r="H83" s="397">
        <v>48</v>
      </c>
      <c r="I83" s="398"/>
      <c r="J83" s="399"/>
      <c r="K83" s="397"/>
      <c r="L83" s="397"/>
      <c r="M83" s="397"/>
      <c r="N83" s="397"/>
      <c r="O83" s="399"/>
      <c r="P83" s="399"/>
      <c r="Q83" s="399"/>
      <c r="R83" s="341"/>
      <c r="S83" s="346"/>
    </row>
    <row r="84" spans="1:20" ht="7.5" customHeight="1" outlineLevel="4" x14ac:dyDescent="0.15">
      <c r="A84" s="346"/>
      <c r="B84" s="400"/>
      <c r="C84" s="401"/>
      <c r="D84" s="402"/>
      <c r="E84" s="403"/>
      <c r="F84" s="404"/>
      <c r="G84" s="402"/>
      <c r="H84" s="405"/>
      <c r="I84" s="406"/>
      <c r="J84" s="407"/>
      <c r="K84" s="408"/>
      <c r="L84" s="408"/>
      <c r="M84" s="408"/>
      <c r="N84" s="408"/>
      <c r="O84" s="407"/>
      <c r="P84" s="407"/>
      <c r="Q84" s="407"/>
      <c r="R84" s="341"/>
      <c r="S84" s="346"/>
    </row>
    <row r="85" spans="1:20" ht="22.5" outlineLevel="3" x14ac:dyDescent="0.2">
      <c r="A85" s="383"/>
      <c r="B85" s="384"/>
      <c r="C85" s="385">
        <v>8</v>
      </c>
      <c r="D85" s="386" t="s">
        <v>25</v>
      </c>
      <c r="E85" s="387" t="s">
        <v>3078</v>
      </c>
      <c r="F85" s="388" t="s">
        <v>3079</v>
      </c>
      <c r="G85" s="386" t="s">
        <v>172</v>
      </c>
      <c r="H85" s="389">
        <v>212</v>
      </c>
      <c r="I85" s="390"/>
      <c r="J85" s="391">
        <f>H85*I85</f>
        <v>0</v>
      </c>
      <c r="K85" s="389">
        <v>2.7E-4</v>
      </c>
      <c r="L85" s="389">
        <f>H85*K85</f>
        <v>5.7239999999999999E-2</v>
      </c>
      <c r="M85" s="389"/>
      <c r="N85" s="389">
        <f>H85*M85</f>
        <v>0</v>
      </c>
      <c r="O85" s="391">
        <v>21</v>
      </c>
      <c r="P85" s="391">
        <f>J85*(O85/100)</f>
        <v>0</v>
      </c>
      <c r="Q85" s="391">
        <f>J85+P85</f>
        <v>0</v>
      </c>
      <c r="R85" s="346"/>
      <c r="S85" s="346"/>
      <c r="T85" s="346"/>
    </row>
    <row r="86" spans="1:20" ht="9.75" outlineLevel="4" x14ac:dyDescent="0.2">
      <c r="A86" s="392"/>
      <c r="B86" s="393"/>
      <c r="C86" s="393"/>
      <c r="D86" s="394"/>
      <c r="E86" s="395" t="s">
        <v>29</v>
      </c>
      <c r="F86" s="396" t="s">
        <v>3080</v>
      </c>
      <c r="G86" s="394"/>
      <c r="H86" s="397">
        <v>212</v>
      </c>
      <c r="I86" s="398"/>
      <c r="J86" s="399"/>
      <c r="K86" s="397"/>
      <c r="L86" s="397"/>
      <c r="M86" s="397"/>
      <c r="N86" s="397"/>
      <c r="O86" s="399"/>
      <c r="P86" s="399"/>
      <c r="Q86" s="399"/>
      <c r="R86" s="341"/>
      <c r="S86" s="346"/>
    </row>
    <row r="87" spans="1:20" ht="7.5" customHeight="1" outlineLevel="4" x14ac:dyDescent="0.15">
      <c r="A87" s="346"/>
      <c r="B87" s="400"/>
      <c r="C87" s="401"/>
      <c r="D87" s="402"/>
      <c r="E87" s="403"/>
      <c r="F87" s="404"/>
      <c r="G87" s="402"/>
      <c r="H87" s="405"/>
      <c r="I87" s="406"/>
      <c r="J87" s="407"/>
      <c r="K87" s="408"/>
      <c r="L87" s="408"/>
      <c r="M87" s="408"/>
      <c r="N87" s="408"/>
      <c r="O87" s="407"/>
      <c r="P87" s="407"/>
      <c r="Q87" s="407"/>
      <c r="R87" s="341"/>
      <c r="S87" s="346"/>
    </row>
    <row r="88" spans="1:20" ht="11.25" outlineLevel="3" x14ac:dyDescent="0.2">
      <c r="A88" s="383"/>
      <c r="B88" s="384"/>
      <c r="C88" s="385">
        <v>9</v>
      </c>
      <c r="D88" s="386" t="s">
        <v>25</v>
      </c>
      <c r="E88" s="387" t="s">
        <v>3081</v>
      </c>
      <c r="F88" s="388" t="s">
        <v>3082</v>
      </c>
      <c r="G88" s="386" t="s">
        <v>172</v>
      </c>
      <c r="H88" s="389">
        <v>1190</v>
      </c>
      <c r="I88" s="390"/>
      <c r="J88" s="391">
        <f>H88*I88</f>
        <v>0</v>
      </c>
      <c r="K88" s="389">
        <v>2.0000000000000001E-4</v>
      </c>
      <c r="L88" s="389">
        <f>H88*K88</f>
        <v>0.23800000000000002</v>
      </c>
      <c r="M88" s="389"/>
      <c r="N88" s="389">
        <f>H88*M88</f>
        <v>0</v>
      </c>
      <c r="O88" s="391">
        <v>21</v>
      </c>
      <c r="P88" s="391">
        <f>J88*(O88/100)</f>
        <v>0</v>
      </c>
      <c r="Q88" s="391">
        <f>J88+P88</f>
        <v>0</v>
      </c>
      <c r="R88" s="346"/>
      <c r="S88" s="346"/>
      <c r="T88" s="346"/>
    </row>
    <row r="89" spans="1:20" ht="9.75" outlineLevel="4" x14ac:dyDescent="0.2">
      <c r="A89" s="392"/>
      <c r="B89" s="393"/>
      <c r="C89" s="393"/>
      <c r="D89" s="394"/>
      <c r="E89" s="395" t="s">
        <v>29</v>
      </c>
      <c r="F89" s="396" t="s">
        <v>3083</v>
      </c>
      <c r="G89" s="394"/>
      <c r="H89" s="397">
        <v>1190</v>
      </c>
      <c r="I89" s="398"/>
      <c r="J89" s="399"/>
      <c r="K89" s="397"/>
      <c r="L89" s="397"/>
      <c r="M89" s="397"/>
      <c r="N89" s="397"/>
      <c r="O89" s="399"/>
      <c r="P89" s="399"/>
      <c r="Q89" s="399"/>
      <c r="R89" s="341"/>
      <c r="S89" s="346"/>
    </row>
    <row r="90" spans="1:20" ht="7.5" customHeight="1" outlineLevel="4" x14ac:dyDescent="0.15">
      <c r="A90" s="346"/>
      <c r="B90" s="400"/>
      <c r="C90" s="401"/>
      <c r="D90" s="402"/>
      <c r="E90" s="403"/>
      <c r="F90" s="404"/>
      <c r="G90" s="402"/>
      <c r="H90" s="405"/>
      <c r="I90" s="406"/>
      <c r="J90" s="407"/>
      <c r="K90" s="408"/>
      <c r="L90" s="408"/>
      <c r="M90" s="408"/>
      <c r="N90" s="408"/>
      <c r="O90" s="407"/>
      <c r="P90" s="407"/>
      <c r="Q90" s="407"/>
      <c r="R90" s="341"/>
      <c r="S90" s="346"/>
    </row>
    <row r="91" spans="1:20" ht="22.5" outlineLevel="3" x14ac:dyDescent="0.2">
      <c r="A91" s="383"/>
      <c r="B91" s="384"/>
      <c r="C91" s="385">
        <v>10</v>
      </c>
      <c r="D91" s="386" t="s">
        <v>25</v>
      </c>
      <c r="E91" s="387" t="s">
        <v>3084</v>
      </c>
      <c r="F91" s="388" t="s">
        <v>3085</v>
      </c>
      <c r="G91" s="386" t="s">
        <v>172</v>
      </c>
      <c r="H91" s="389">
        <v>400</v>
      </c>
      <c r="I91" s="390"/>
      <c r="J91" s="391">
        <f t="shared" ref="J91:J92" si="15">H91*I91</f>
        <v>0</v>
      </c>
      <c r="K91" s="389">
        <v>2.4000000000000001E-4</v>
      </c>
      <c r="L91" s="389">
        <f t="shared" ref="L91:L92" si="16">H91*K91</f>
        <v>9.6000000000000002E-2</v>
      </c>
      <c r="M91" s="389"/>
      <c r="N91" s="389">
        <f t="shared" ref="N91:N92" si="17">H91*M91</f>
        <v>0</v>
      </c>
      <c r="O91" s="391">
        <v>21</v>
      </c>
      <c r="P91" s="391">
        <f t="shared" ref="P91:P92" si="18">J91*(O91/100)</f>
        <v>0</v>
      </c>
      <c r="Q91" s="391">
        <f t="shared" ref="Q91:Q92" si="19">J91+P91</f>
        <v>0</v>
      </c>
      <c r="R91" s="346"/>
      <c r="S91" s="346"/>
      <c r="T91" s="346"/>
    </row>
    <row r="92" spans="1:20" ht="11.25" outlineLevel="3" x14ac:dyDescent="0.2">
      <c r="A92" s="383"/>
      <c r="B92" s="384"/>
      <c r="C92" s="385">
        <v>52</v>
      </c>
      <c r="D92" s="386" t="s">
        <v>25</v>
      </c>
      <c r="E92" s="387" t="s">
        <v>3086</v>
      </c>
      <c r="F92" s="388" t="s">
        <v>3087</v>
      </c>
      <c r="G92" s="386" t="s">
        <v>172</v>
      </c>
      <c r="H92" s="389">
        <v>1590</v>
      </c>
      <c r="I92" s="390"/>
      <c r="J92" s="391">
        <f t="shared" si="15"/>
        <v>0</v>
      </c>
      <c r="K92" s="389"/>
      <c r="L92" s="389">
        <f t="shared" si="16"/>
        <v>0</v>
      </c>
      <c r="M92" s="389"/>
      <c r="N92" s="389">
        <f t="shared" si="17"/>
        <v>0</v>
      </c>
      <c r="O92" s="391">
        <v>21</v>
      </c>
      <c r="P92" s="391">
        <f t="shared" si="18"/>
        <v>0</v>
      </c>
      <c r="Q92" s="391">
        <f t="shared" si="19"/>
        <v>0</v>
      </c>
      <c r="R92" s="346"/>
      <c r="S92" s="346"/>
      <c r="T92" s="346"/>
    </row>
    <row r="93" spans="1:20" ht="9.75" outlineLevel="4" x14ac:dyDescent="0.2">
      <c r="A93" s="392"/>
      <c r="B93" s="393"/>
      <c r="C93" s="393"/>
      <c r="D93" s="394"/>
      <c r="E93" s="395" t="s">
        <v>29</v>
      </c>
      <c r="F93" s="396" t="s">
        <v>3088</v>
      </c>
      <c r="G93" s="394"/>
      <c r="H93" s="397">
        <v>1590</v>
      </c>
      <c r="I93" s="398"/>
      <c r="J93" s="399"/>
      <c r="K93" s="397"/>
      <c r="L93" s="397"/>
      <c r="M93" s="397"/>
      <c r="N93" s="397"/>
      <c r="O93" s="399"/>
      <c r="P93" s="399"/>
      <c r="Q93" s="399"/>
      <c r="R93" s="341"/>
      <c r="S93" s="346"/>
    </row>
    <row r="94" spans="1:20" ht="7.5" customHeight="1" outlineLevel="4" x14ac:dyDescent="0.15">
      <c r="A94" s="346"/>
      <c r="B94" s="400"/>
      <c r="C94" s="401"/>
      <c r="D94" s="402"/>
      <c r="E94" s="403"/>
      <c r="F94" s="404"/>
      <c r="G94" s="402"/>
      <c r="H94" s="405"/>
      <c r="I94" s="406"/>
      <c r="J94" s="407"/>
      <c r="K94" s="408"/>
      <c r="L94" s="408"/>
      <c r="M94" s="408"/>
      <c r="N94" s="408"/>
      <c r="O94" s="407"/>
      <c r="P94" s="407"/>
      <c r="Q94" s="407"/>
      <c r="R94" s="341"/>
      <c r="S94" s="346"/>
    </row>
    <row r="95" spans="1:20" ht="11.25" outlineLevel="3" x14ac:dyDescent="0.2">
      <c r="A95" s="383"/>
      <c r="B95" s="384"/>
      <c r="C95" s="385">
        <v>53</v>
      </c>
      <c r="D95" s="386" t="s">
        <v>25</v>
      </c>
      <c r="E95" s="387" t="s">
        <v>3089</v>
      </c>
      <c r="F95" s="388" t="s">
        <v>3090</v>
      </c>
      <c r="G95" s="386" t="s">
        <v>172</v>
      </c>
      <c r="H95" s="389">
        <v>212</v>
      </c>
      <c r="I95" s="390"/>
      <c r="J95" s="391">
        <f>H95*I95</f>
        <v>0</v>
      </c>
      <c r="K95" s="389"/>
      <c r="L95" s="389">
        <f>H95*K95</f>
        <v>0</v>
      </c>
      <c r="M95" s="389"/>
      <c r="N95" s="389">
        <f>H95*M95</f>
        <v>0</v>
      </c>
      <c r="O95" s="391">
        <v>21</v>
      </c>
      <c r="P95" s="391">
        <f>J95*(O95/100)</f>
        <v>0</v>
      </c>
      <c r="Q95" s="391">
        <f>J95+P95</f>
        <v>0</v>
      </c>
      <c r="R95" s="346"/>
      <c r="S95" s="346"/>
      <c r="T95" s="346"/>
    </row>
    <row r="96" spans="1:20" ht="9.75" outlineLevel="4" x14ac:dyDescent="0.2">
      <c r="A96" s="392"/>
      <c r="B96" s="393"/>
      <c r="C96" s="393"/>
      <c r="D96" s="394"/>
      <c r="E96" s="395" t="s">
        <v>29</v>
      </c>
      <c r="F96" s="396" t="s">
        <v>3080</v>
      </c>
      <c r="G96" s="394"/>
      <c r="H96" s="397">
        <v>212</v>
      </c>
      <c r="I96" s="398"/>
      <c r="J96" s="399"/>
      <c r="K96" s="397"/>
      <c r="L96" s="397"/>
      <c r="M96" s="397"/>
      <c r="N96" s="397"/>
      <c r="O96" s="399"/>
      <c r="P96" s="399"/>
      <c r="Q96" s="399"/>
      <c r="R96" s="341"/>
      <c r="S96" s="346"/>
    </row>
    <row r="97" spans="1:20" ht="7.5" customHeight="1" outlineLevel="4" x14ac:dyDescent="0.15">
      <c r="A97" s="346"/>
      <c r="B97" s="400"/>
      <c r="C97" s="401"/>
      <c r="D97" s="402"/>
      <c r="E97" s="403"/>
      <c r="F97" s="404"/>
      <c r="G97" s="402"/>
      <c r="H97" s="405"/>
      <c r="I97" s="406"/>
      <c r="J97" s="407"/>
      <c r="K97" s="408"/>
      <c r="L97" s="408"/>
      <c r="M97" s="408"/>
      <c r="N97" s="408"/>
      <c r="O97" s="407"/>
      <c r="P97" s="407"/>
      <c r="Q97" s="407"/>
      <c r="R97" s="341"/>
      <c r="S97" s="346"/>
    </row>
    <row r="98" spans="1:20" outlineLevel="3" x14ac:dyDescent="0.15">
      <c r="B98" s="341"/>
      <c r="C98" s="341"/>
      <c r="D98" s="341"/>
      <c r="E98" s="341"/>
      <c r="F98" s="341"/>
      <c r="G98" s="341"/>
      <c r="H98" s="341"/>
      <c r="I98" s="346"/>
      <c r="J98" s="346"/>
      <c r="K98" s="341"/>
      <c r="L98" s="341"/>
      <c r="M98" s="341"/>
      <c r="N98" s="341"/>
      <c r="O98" s="341"/>
      <c r="P98" s="346"/>
      <c r="Q98" s="346"/>
    </row>
    <row r="99" spans="1:20" ht="11.25" outlineLevel="2" x14ac:dyDescent="0.2">
      <c r="A99" s="373" t="s">
        <v>3091</v>
      </c>
      <c r="B99" s="374">
        <v>3</v>
      </c>
      <c r="C99" s="375"/>
      <c r="D99" s="376" t="s">
        <v>23</v>
      </c>
      <c r="E99" s="376"/>
      <c r="F99" s="377" t="s">
        <v>3092</v>
      </c>
      <c r="G99" s="376"/>
      <c r="H99" s="378"/>
      <c r="I99" s="379"/>
      <c r="J99" s="380">
        <f>SUBTOTAL(9,J100:J114)</f>
        <v>0</v>
      </c>
      <c r="K99" s="378"/>
      <c r="L99" s="381">
        <f>SUBTOTAL(9,L100:L114)</f>
        <v>7.7589999999999992E-2</v>
      </c>
      <c r="M99" s="378"/>
      <c r="N99" s="381">
        <f>SUBTOTAL(9,N100:N114)</f>
        <v>0</v>
      </c>
      <c r="O99" s="382"/>
      <c r="P99" s="380">
        <f>SUBTOTAL(9,P100:P114)</f>
        <v>0</v>
      </c>
      <c r="Q99" s="380">
        <f>SUBTOTAL(9,Q100:Q114)</f>
        <v>0</v>
      </c>
      <c r="R99" s="341"/>
      <c r="S99" s="346"/>
      <c r="T99" s="346"/>
    </row>
    <row r="100" spans="1:20" ht="11.25" outlineLevel="3" x14ac:dyDescent="0.2">
      <c r="A100" s="383"/>
      <c r="B100" s="384"/>
      <c r="C100" s="385">
        <v>11</v>
      </c>
      <c r="D100" s="386" t="s">
        <v>25</v>
      </c>
      <c r="E100" s="387" t="s">
        <v>3093</v>
      </c>
      <c r="F100" s="388" t="s">
        <v>3094</v>
      </c>
      <c r="G100" s="386" t="s">
        <v>72</v>
      </c>
      <c r="H100" s="389">
        <v>1</v>
      </c>
      <c r="I100" s="390"/>
      <c r="J100" s="391">
        <f t="shared" ref="J100:J113" si="20">H100*I100</f>
        <v>0</v>
      </c>
      <c r="K100" s="389">
        <v>6.2E-4</v>
      </c>
      <c r="L100" s="389">
        <f t="shared" ref="L100:L113" si="21">H100*K100</f>
        <v>6.2E-4</v>
      </c>
      <c r="M100" s="389"/>
      <c r="N100" s="389">
        <f t="shared" ref="N100:N113" si="22">H100*M100</f>
        <v>0</v>
      </c>
      <c r="O100" s="391">
        <v>21</v>
      </c>
      <c r="P100" s="391">
        <f t="shared" ref="P100:P113" si="23">J100*(O100/100)</f>
        <v>0</v>
      </c>
      <c r="Q100" s="391">
        <f t="shared" ref="Q100:Q113" si="24">J100+P100</f>
        <v>0</v>
      </c>
      <c r="R100" s="346"/>
      <c r="S100" s="346"/>
      <c r="T100" s="346"/>
    </row>
    <row r="101" spans="1:20" ht="11.25" outlineLevel="3" x14ac:dyDescent="0.2">
      <c r="A101" s="383"/>
      <c r="B101" s="384"/>
      <c r="C101" s="385">
        <v>12</v>
      </c>
      <c r="D101" s="386" t="s">
        <v>25</v>
      </c>
      <c r="E101" s="387" t="s">
        <v>3095</v>
      </c>
      <c r="F101" s="388" t="s">
        <v>3096</v>
      </c>
      <c r="G101" s="386" t="s">
        <v>72</v>
      </c>
      <c r="H101" s="389">
        <v>1</v>
      </c>
      <c r="I101" s="390"/>
      <c r="J101" s="391">
        <f t="shared" si="20"/>
        <v>0</v>
      </c>
      <c r="K101" s="389">
        <v>2.9999999999999997E-4</v>
      </c>
      <c r="L101" s="389">
        <f t="shared" si="21"/>
        <v>2.9999999999999997E-4</v>
      </c>
      <c r="M101" s="389"/>
      <c r="N101" s="389">
        <f t="shared" si="22"/>
        <v>0</v>
      </c>
      <c r="O101" s="391">
        <v>21</v>
      </c>
      <c r="P101" s="391">
        <f t="shared" si="23"/>
        <v>0</v>
      </c>
      <c r="Q101" s="391">
        <f t="shared" si="24"/>
        <v>0</v>
      </c>
      <c r="R101" s="346"/>
      <c r="S101" s="346"/>
      <c r="T101" s="346"/>
    </row>
    <row r="102" spans="1:20" ht="11.25" outlineLevel="3" x14ac:dyDescent="0.2">
      <c r="A102" s="383"/>
      <c r="B102" s="384"/>
      <c r="C102" s="385">
        <v>23</v>
      </c>
      <c r="D102" s="386" t="s">
        <v>25</v>
      </c>
      <c r="E102" s="387" t="s">
        <v>3097</v>
      </c>
      <c r="F102" s="388" t="s">
        <v>3098</v>
      </c>
      <c r="G102" s="386" t="s">
        <v>72</v>
      </c>
      <c r="H102" s="389">
        <v>43</v>
      </c>
      <c r="I102" s="390"/>
      <c r="J102" s="391">
        <f t="shared" si="20"/>
        <v>0</v>
      </c>
      <c r="K102" s="389">
        <v>6.9999999999999999E-4</v>
      </c>
      <c r="L102" s="389">
        <f t="shared" si="21"/>
        <v>3.0099999999999998E-2</v>
      </c>
      <c r="M102" s="389"/>
      <c r="N102" s="389">
        <f t="shared" si="22"/>
        <v>0</v>
      </c>
      <c r="O102" s="391">
        <v>21</v>
      </c>
      <c r="P102" s="391">
        <f t="shared" si="23"/>
        <v>0</v>
      </c>
      <c r="Q102" s="391">
        <f t="shared" si="24"/>
        <v>0</v>
      </c>
      <c r="R102" s="346"/>
      <c r="S102" s="346"/>
      <c r="T102" s="346"/>
    </row>
    <row r="103" spans="1:20" ht="11.25" outlineLevel="3" x14ac:dyDescent="0.2">
      <c r="A103" s="383"/>
      <c r="B103" s="384"/>
      <c r="C103" s="385">
        <v>24</v>
      </c>
      <c r="D103" s="386" t="s">
        <v>25</v>
      </c>
      <c r="E103" s="387" t="s">
        <v>3099</v>
      </c>
      <c r="F103" s="388" t="s">
        <v>3100</v>
      </c>
      <c r="G103" s="386" t="s">
        <v>72</v>
      </c>
      <c r="H103" s="389">
        <v>43</v>
      </c>
      <c r="I103" s="390"/>
      <c r="J103" s="391">
        <f t="shared" si="20"/>
        <v>0</v>
      </c>
      <c r="K103" s="389">
        <v>1.1E-4</v>
      </c>
      <c r="L103" s="389">
        <f t="shared" si="21"/>
        <v>4.7299999999999998E-3</v>
      </c>
      <c r="M103" s="389"/>
      <c r="N103" s="389">
        <f t="shared" si="22"/>
        <v>0</v>
      </c>
      <c r="O103" s="391">
        <v>21</v>
      </c>
      <c r="P103" s="391">
        <f t="shared" si="23"/>
        <v>0</v>
      </c>
      <c r="Q103" s="391">
        <f t="shared" si="24"/>
        <v>0</v>
      </c>
      <c r="R103" s="346"/>
      <c r="S103" s="346"/>
      <c r="T103" s="346"/>
    </row>
    <row r="104" spans="1:20" ht="11.25" outlineLevel="3" x14ac:dyDescent="0.2">
      <c r="A104" s="383"/>
      <c r="B104" s="384"/>
      <c r="C104" s="385">
        <v>33</v>
      </c>
      <c r="D104" s="386" t="s">
        <v>25</v>
      </c>
      <c r="E104" s="387" t="s">
        <v>3101</v>
      </c>
      <c r="F104" s="388" t="s">
        <v>3102</v>
      </c>
      <c r="G104" s="386" t="s">
        <v>72</v>
      </c>
      <c r="H104" s="389">
        <v>6</v>
      </c>
      <c r="I104" s="390"/>
      <c r="J104" s="391">
        <f t="shared" si="20"/>
        <v>0</v>
      </c>
      <c r="K104" s="389">
        <v>2.3000000000000001E-4</v>
      </c>
      <c r="L104" s="389">
        <f t="shared" si="21"/>
        <v>1.3800000000000002E-3</v>
      </c>
      <c r="M104" s="389"/>
      <c r="N104" s="389">
        <f t="shared" si="22"/>
        <v>0</v>
      </c>
      <c r="O104" s="391">
        <v>21</v>
      </c>
      <c r="P104" s="391">
        <f t="shared" si="23"/>
        <v>0</v>
      </c>
      <c r="Q104" s="391">
        <f t="shared" si="24"/>
        <v>0</v>
      </c>
      <c r="R104" s="346"/>
      <c r="S104" s="346"/>
      <c r="T104" s="346"/>
    </row>
    <row r="105" spans="1:20" ht="11.25" outlineLevel="3" x14ac:dyDescent="0.2">
      <c r="A105" s="383"/>
      <c r="B105" s="384"/>
      <c r="C105" s="385">
        <v>34</v>
      </c>
      <c r="D105" s="386" t="s">
        <v>25</v>
      </c>
      <c r="E105" s="387" t="s">
        <v>3103</v>
      </c>
      <c r="F105" s="388" t="s">
        <v>3104</v>
      </c>
      <c r="G105" s="386" t="s">
        <v>72</v>
      </c>
      <c r="H105" s="389">
        <v>3</v>
      </c>
      <c r="I105" s="390"/>
      <c r="J105" s="391">
        <f t="shared" si="20"/>
        <v>0</v>
      </c>
      <c r="K105" s="389">
        <v>5.1999999999999995E-4</v>
      </c>
      <c r="L105" s="389">
        <f t="shared" si="21"/>
        <v>1.5599999999999998E-3</v>
      </c>
      <c r="M105" s="389"/>
      <c r="N105" s="389">
        <f t="shared" si="22"/>
        <v>0</v>
      </c>
      <c r="O105" s="391">
        <v>21</v>
      </c>
      <c r="P105" s="391">
        <f t="shared" si="23"/>
        <v>0</v>
      </c>
      <c r="Q105" s="391">
        <f t="shared" si="24"/>
        <v>0</v>
      </c>
      <c r="R105" s="346"/>
      <c r="S105" s="346"/>
      <c r="T105" s="346"/>
    </row>
    <row r="106" spans="1:20" ht="11.25" outlineLevel="3" x14ac:dyDescent="0.2">
      <c r="A106" s="383"/>
      <c r="B106" s="384"/>
      <c r="C106" s="385">
        <v>35</v>
      </c>
      <c r="D106" s="386" t="s">
        <v>25</v>
      </c>
      <c r="E106" s="387" t="s">
        <v>3105</v>
      </c>
      <c r="F106" s="388" t="s">
        <v>3106</v>
      </c>
      <c r="G106" s="386" t="s">
        <v>72</v>
      </c>
      <c r="H106" s="389">
        <v>3</v>
      </c>
      <c r="I106" s="390"/>
      <c r="J106" s="391">
        <f t="shared" si="20"/>
        <v>0</v>
      </c>
      <c r="K106" s="389">
        <v>8.4000000000000003E-4</v>
      </c>
      <c r="L106" s="389">
        <f t="shared" si="21"/>
        <v>2.5200000000000001E-3</v>
      </c>
      <c r="M106" s="389"/>
      <c r="N106" s="389">
        <f t="shared" si="22"/>
        <v>0</v>
      </c>
      <c r="O106" s="391">
        <v>21</v>
      </c>
      <c r="P106" s="391">
        <f t="shared" si="23"/>
        <v>0</v>
      </c>
      <c r="Q106" s="391">
        <f t="shared" si="24"/>
        <v>0</v>
      </c>
      <c r="R106" s="346"/>
      <c r="S106" s="346"/>
      <c r="T106" s="346"/>
    </row>
    <row r="107" spans="1:20" ht="11.25" outlineLevel="3" x14ac:dyDescent="0.2">
      <c r="A107" s="383"/>
      <c r="B107" s="384"/>
      <c r="C107" s="385">
        <v>36</v>
      </c>
      <c r="D107" s="386" t="s">
        <v>25</v>
      </c>
      <c r="E107" s="387" t="s">
        <v>3107</v>
      </c>
      <c r="F107" s="388" t="s">
        <v>3108</v>
      </c>
      <c r="G107" s="386" t="s">
        <v>72</v>
      </c>
      <c r="H107" s="389">
        <v>2</v>
      </c>
      <c r="I107" s="390"/>
      <c r="J107" s="391">
        <f t="shared" si="20"/>
        <v>0</v>
      </c>
      <c r="K107" s="389">
        <v>5.2999999999999998E-4</v>
      </c>
      <c r="L107" s="389">
        <f t="shared" si="21"/>
        <v>1.06E-3</v>
      </c>
      <c r="M107" s="389"/>
      <c r="N107" s="389">
        <f t="shared" si="22"/>
        <v>0</v>
      </c>
      <c r="O107" s="391">
        <v>21</v>
      </c>
      <c r="P107" s="391">
        <f t="shared" si="23"/>
        <v>0</v>
      </c>
      <c r="Q107" s="391">
        <f t="shared" si="24"/>
        <v>0</v>
      </c>
      <c r="R107" s="346"/>
      <c r="S107" s="346"/>
      <c r="T107" s="346"/>
    </row>
    <row r="108" spans="1:20" ht="11.25" outlineLevel="3" x14ac:dyDescent="0.2">
      <c r="A108" s="383"/>
      <c r="B108" s="384"/>
      <c r="C108" s="385">
        <v>37</v>
      </c>
      <c r="D108" s="386" t="s">
        <v>25</v>
      </c>
      <c r="E108" s="387" t="s">
        <v>3109</v>
      </c>
      <c r="F108" s="388" t="s">
        <v>3110</v>
      </c>
      <c r="G108" s="386" t="s">
        <v>72</v>
      </c>
      <c r="H108" s="389">
        <v>2</v>
      </c>
      <c r="I108" s="390"/>
      <c r="J108" s="391">
        <f t="shared" si="20"/>
        <v>0</v>
      </c>
      <c r="K108" s="389">
        <v>1.14E-3</v>
      </c>
      <c r="L108" s="389">
        <f t="shared" si="21"/>
        <v>2.2799999999999999E-3</v>
      </c>
      <c r="M108" s="389"/>
      <c r="N108" s="389">
        <f t="shared" si="22"/>
        <v>0</v>
      </c>
      <c r="O108" s="391">
        <v>21</v>
      </c>
      <c r="P108" s="391">
        <f t="shared" si="23"/>
        <v>0</v>
      </c>
      <c r="Q108" s="391">
        <f t="shared" si="24"/>
        <v>0</v>
      </c>
      <c r="R108" s="346"/>
      <c r="S108" s="346"/>
      <c r="T108" s="346"/>
    </row>
    <row r="109" spans="1:20" ht="11.25" outlineLevel="3" x14ac:dyDescent="0.2">
      <c r="A109" s="383"/>
      <c r="B109" s="384"/>
      <c r="C109" s="385">
        <v>38</v>
      </c>
      <c r="D109" s="386" t="s">
        <v>25</v>
      </c>
      <c r="E109" s="387" t="s">
        <v>3111</v>
      </c>
      <c r="F109" s="388" t="s">
        <v>3112</v>
      </c>
      <c r="G109" s="386" t="s">
        <v>72</v>
      </c>
      <c r="H109" s="389">
        <v>8</v>
      </c>
      <c r="I109" s="390"/>
      <c r="J109" s="391">
        <f t="shared" si="20"/>
        <v>0</v>
      </c>
      <c r="K109" s="389">
        <v>1.6800000000000001E-3</v>
      </c>
      <c r="L109" s="389">
        <f t="shared" si="21"/>
        <v>1.3440000000000001E-2</v>
      </c>
      <c r="M109" s="389"/>
      <c r="N109" s="389">
        <f t="shared" si="22"/>
        <v>0</v>
      </c>
      <c r="O109" s="391">
        <v>21</v>
      </c>
      <c r="P109" s="391">
        <f t="shared" si="23"/>
        <v>0</v>
      </c>
      <c r="Q109" s="391">
        <f t="shared" si="24"/>
        <v>0</v>
      </c>
      <c r="R109" s="346"/>
      <c r="S109" s="346"/>
      <c r="T109" s="346"/>
    </row>
    <row r="110" spans="1:20" ht="11.25" outlineLevel="3" x14ac:dyDescent="0.2">
      <c r="A110" s="383"/>
      <c r="B110" s="384"/>
      <c r="C110" s="385">
        <v>39</v>
      </c>
      <c r="D110" s="386" t="s">
        <v>25</v>
      </c>
      <c r="E110" s="387" t="s">
        <v>3113</v>
      </c>
      <c r="F110" s="388" t="s">
        <v>3114</v>
      </c>
      <c r="G110" s="386" t="s">
        <v>72</v>
      </c>
      <c r="H110" s="389">
        <v>8</v>
      </c>
      <c r="I110" s="390"/>
      <c r="J110" s="391">
        <f t="shared" si="20"/>
        <v>0</v>
      </c>
      <c r="K110" s="389">
        <v>1.07E-3</v>
      </c>
      <c r="L110" s="389">
        <f t="shared" si="21"/>
        <v>8.5599999999999999E-3</v>
      </c>
      <c r="M110" s="389"/>
      <c r="N110" s="389">
        <f t="shared" si="22"/>
        <v>0</v>
      </c>
      <c r="O110" s="391">
        <v>21</v>
      </c>
      <c r="P110" s="391">
        <f t="shared" si="23"/>
        <v>0</v>
      </c>
      <c r="Q110" s="391">
        <f t="shared" si="24"/>
        <v>0</v>
      </c>
      <c r="R110" s="346"/>
      <c r="S110" s="346"/>
      <c r="T110" s="346"/>
    </row>
    <row r="111" spans="1:20" ht="11.25" outlineLevel="3" x14ac:dyDescent="0.2">
      <c r="A111" s="383"/>
      <c r="B111" s="384"/>
      <c r="C111" s="385">
        <v>40</v>
      </c>
      <c r="D111" s="386" t="s">
        <v>25</v>
      </c>
      <c r="E111" s="387" t="s">
        <v>3115</v>
      </c>
      <c r="F111" s="388" t="s">
        <v>3116</v>
      </c>
      <c r="G111" s="386" t="s">
        <v>72</v>
      </c>
      <c r="H111" s="389">
        <v>8</v>
      </c>
      <c r="I111" s="390"/>
      <c r="J111" s="391">
        <f t="shared" si="20"/>
        <v>0</v>
      </c>
      <c r="K111" s="389">
        <v>6.9999999999999999E-4</v>
      </c>
      <c r="L111" s="389">
        <f t="shared" si="21"/>
        <v>5.5999999999999999E-3</v>
      </c>
      <c r="M111" s="389"/>
      <c r="N111" s="389">
        <f t="shared" si="22"/>
        <v>0</v>
      </c>
      <c r="O111" s="391">
        <v>21</v>
      </c>
      <c r="P111" s="391">
        <f t="shared" si="23"/>
        <v>0</v>
      </c>
      <c r="Q111" s="391">
        <f t="shared" si="24"/>
        <v>0</v>
      </c>
      <c r="R111" s="346"/>
      <c r="S111" s="346"/>
      <c r="T111" s="346"/>
    </row>
    <row r="112" spans="1:20" ht="11.25" outlineLevel="3" x14ac:dyDescent="0.2">
      <c r="A112" s="383"/>
      <c r="B112" s="384"/>
      <c r="C112" s="385">
        <v>41</v>
      </c>
      <c r="D112" s="386" t="s">
        <v>25</v>
      </c>
      <c r="E112" s="387" t="s">
        <v>3117</v>
      </c>
      <c r="F112" s="388" t="s">
        <v>3118</v>
      </c>
      <c r="G112" s="386" t="s">
        <v>72</v>
      </c>
      <c r="H112" s="389">
        <v>8</v>
      </c>
      <c r="I112" s="390"/>
      <c r="J112" s="391">
        <f t="shared" si="20"/>
        <v>0</v>
      </c>
      <c r="K112" s="389">
        <v>5.0000000000000001E-4</v>
      </c>
      <c r="L112" s="389">
        <f t="shared" si="21"/>
        <v>4.0000000000000001E-3</v>
      </c>
      <c r="M112" s="389"/>
      <c r="N112" s="389">
        <f t="shared" si="22"/>
        <v>0</v>
      </c>
      <c r="O112" s="391">
        <v>21</v>
      </c>
      <c r="P112" s="391">
        <f t="shared" si="23"/>
        <v>0</v>
      </c>
      <c r="Q112" s="391">
        <f t="shared" si="24"/>
        <v>0</v>
      </c>
      <c r="R112" s="346"/>
      <c r="S112" s="346"/>
      <c r="T112" s="346"/>
    </row>
    <row r="113" spans="1:20" ht="11.25" outlineLevel="3" x14ac:dyDescent="0.2">
      <c r="A113" s="383"/>
      <c r="B113" s="384"/>
      <c r="C113" s="385">
        <v>48</v>
      </c>
      <c r="D113" s="386" t="s">
        <v>25</v>
      </c>
      <c r="E113" s="387" t="s">
        <v>3119</v>
      </c>
      <c r="F113" s="388" t="s">
        <v>3120</v>
      </c>
      <c r="G113" s="386" t="s">
        <v>72</v>
      </c>
      <c r="H113" s="389">
        <v>4</v>
      </c>
      <c r="I113" s="390"/>
      <c r="J113" s="391">
        <f t="shared" si="20"/>
        <v>0</v>
      </c>
      <c r="K113" s="389">
        <v>3.6000000000000002E-4</v>
      </c>
      <c r="L113" s="389">
        <f t="shared" si="21"/>
        <v>1.4400000000000001E-3</v>
      </c>
      <c r="M113" s="389"/>
      <c r="N113" s="389">
        <f t="shared" si="22"/>
        <v>0</v>
      </c>
      <c r="O113" s="391">
        <v>21</v>
      </c>
      <c r="P113" s="391">
        <f t="shared" si="23"/>
        <v>0</v>
      </c>
      <c r="Q113" s="391">
        <f t="shared" si="24"/>
        <v>0</v>
      </c>
      <c r="R113" s="346"/>
      <c r="S113" s="346"/>
      <c r="T113" s="346"/>
    </row>
    <row r="114" spans="1:20" outlineLevel="3" x14ac:dyDescent="0.15">
      <c r="B114" s="341"/>
      <c r="C114" s="341"/>
      <c r="D114" s="341"/>
      <c r="E114" s="341"/>
      <c r="F114" s="341"/>
      <c r="G114" s="341"/>
      <c r="H114" s="341"/>
      <c r="I114" s="346"/>
      <c r="J114" s="346"/>
      <c r="K114" s="341"/>
      <c r="L114" s="341"/>
      <c r="M114" s="341"/>
      <c r="N114" s="341"/>
      <c r="O114" s="341"/>
      <c r="P114" s="346"/>
      <c r="Q114" s="346"/>
    </row>
    <row r="115" spans="1:20" ht="11.25" outlineLevel="2" x14ac:dyDescent="0.2">
      <c r="A115" s="373" t="s">
        <v>3121</v>
      </c>
      <c r="B115" s="374">
        <v>3</v>
      </c>
      <c r="C115" s="375"/>
      <c r="D115" s="376" t="s">
        <v>23</v>
      </c>
      <c r="E115" s="376"/>
      <c r="F115" s="377" t="s">
        <v>3122</v>
      </c>
      <c r="G115" s="376"/>
      <c r="H115" s="378"/>
      <c r="I115" s="379"/>
      <c r="J115" s="380">
        <f>SUBTOTAL(9,J116:J162)</f>
        <v>0</v>
      </c>
      <c r="K115" s="378"/>
      <c r="L115" s="381">
        <f>SUBTOTAL(9,L116:L162)</f>
        <v>1.7191600000000002</v>
      </c>
      <c r="M115" s="378"/>
      <c r="N115" s="381">
        <f>SUBTOTAL(9,N116:N162)</f>
        <v>0</v>
      </c>
      <c r="O115" s="382"/>
      <c r="P115" s="380">
        <f>SUBTOTAL(9,P116:P162)</f>
        <v>0</v>
      </c>
      <c r="Q115" s="380">
        <f>SUBTOTAL(9,Q116:Q162)</f>
        <v>0</v>
      </c>
      <c r="R115" s="341"/>
      <c r="S115" s="346"/>
      <c r="T115" s="346"/>
    </row>
    <row r="116" spans="1:20" ht="22.5" outlineLevel="3" x14ac:dyDescent="0.2">
      <c r="A116" s="383"/>
      <c r="B116" s="384"/>
      <c r="C116" s="385">
        <v>13</v>
      </c>
      <c r="D116" s="386" t="s">
        <v>25</v>
      </c>
      <c r="E116" s="387" t="s">
        <v>3123</v>
      </c>
      <c r="F116" s="388" t="s">
        <v>3124</v>
      </c>
      <c r="G116" s="386" t="s">
        <v>72</v>
      </c>
      <c r="H116" s="389">
        <v>1</v>
      </c>
      <c r="I116" s="390"/>
      <c r="J116" s="391">
        <f>H116*I116</f>
        <v>0</v>
      </c>
      <c r="K116" s="389">
        <v>3.7199999999999997E-2</v>
      </c>
      <c r="L116" s="389">
        <f>H116*K116</f>
        <v>3.7199999999999997E-2</v>
      </c>
      <c r="M116" s="389"/>
      <c r="N116" s="389">
        <f>H116*M116</f>
        <v>0</v>
      </c>
      <c r="O116" s="391">
        <v>21</v>
      </c>
      <c r="P116" s="391">
        <f>J116*(O116/100)</f>
        <v>0</v>
      </c>
      <c r="Q116" s="391">
        <f>J116+P116</f>
        <v>0</v>
      </c>
      <c r="R116" s="346"/>
      <c r="S116" s="346"/>
      <c r="T116" s="346"/>
    </row>
    <row r="117" spans="1:20" ht="9.75" outlineLevel="4" x14ac:dyDescent="0.2">
      <c r="A117" s="392"/>
      <c r="B117" s="393"/>
      <c r="C117" s="393"/>
      <c r="D117" s="394"/>
      <c r="E117" s="395" t="s">
        <v>29</v>
      </c>
      <c r="F117" s="396" t="s">
        <v>3057</v>
      </c>
      <c r="G117" s="394"/>
      <c r="H117" s="397">
        <v>0</v>
      </c>
      <c r="I117" s="398"/>
      <c r="J117" s="399"/>
      <c r="K117" s="397"/>
      <c r="L117" s="397"/>
      <c r="M117" s="397"/>
      <c r="N117" s="397"/>
      <c r="O117" s="399"/>
      <c r="P117" s="399"/>
      <c r="Q117" s="399"/>
      <c r="R117" s="341"/>
      <c r="S117" s="346"/>
    </row>
    <row r="118" spans="1:20" ht="9.75" outlineLevel="4" x14ac:dyDescent="0.2">
      <c r="A118" s="392"/>
      <c r="B118" s="393"/>
      <c r="C118" s="393"/>
      <c r="D118" s="394"/>
      <c r="E118" s="395"/>
      <c r="F118" s="396" t="s">
        <v>2903</v>
      </c>
      <c r="G118" s="394"/>
      <c r="H118" s="397">
        <v>1</v>
      </c>
      <c r="I118" s="398"/>
      <c r="J118" s="399"/>
      <c r="K118" s="397"/>
      <c r="L118" s="397"/>
      <c r="M118" s="397"/>
      <c r="N118" s="397"/>
      <c r="O118" s="399"/>
      <c r="P118" s="399"/>
      <c r="Q118" s="399"/>
      <c r="R118" s="341"/>
      <c r="S118" s="346"/>
    </row>
    <row r="119" spans="1:20" ht="7.5" customHeight="1" outlineLevel="4" x14ac:dyDescent="0.15">
      <c r="A119" s="346"/>
      <c r="B119" s="400"/>
      <c r="C119" s="401"/>
      <c r="D119" s="402"/>
      <c r="E119" s="403"/>
      <c r="F119" s="404"/>
      <c r="G119" s="402"/>
      <c r="H119" s="405"/>
      <c r="I119" s="406"/>
      <c r="J119" s="407"/>
      <c r="K119" s="408"/>
      <c r="L119" s="408"/>
      <c r="M119" s="408"/>
      <c r="N119" s="408"/>
      <c r="O119" s="407"/>
      <c r="P119" s="407"/>
      <c r="Q119" s="407"/>
      <c r="R119" s="341"/>
      <c r="S119" s="346"/>
    </row>
    <row r="120" spans="1:20" ht="22.5" outlineLevel="3" x14ac:dyDescent="0.2">
      <c r="A120" s="383"/>
      <c r="B120" s="384"/>
      <c r="C120" s="385">
        <v>14</v>
      </c>
      <c r="D120" s="386" t="s">
        <v>25</v>
      </c>
      <c r="E120" s="387" t="s">
        <v>3125</v>
      </c>
      <c r="F120" s="388" t="s">
        <v>3126</v>
      </c>
      <c r="G120" s="386" t="s">
        <v>72</v>
      </c>
      <c r="H120" s="389">
        <v>7</v>
      </c>
      <c r="I120" s="390"/>
      <c r="J120" s="391">
        <f>H120*I120</f>
        <v>0</v>
      </c>
      <c r="K120" s="389">
        <v>2.7E-2</v>
      </c>
      <c r="L120" s="389">
        <f>H120*K120</f>
        <v>0.189</v>
      </c>
      <c r="M120" s="389"/>
      <c r="N120" s="389">
        <f>H120*M120</f>
        <v>0</v>
      </c>
      <c r="O120" s="391">
        <v>21</v>
      </c>
      <c r="P120" s="391">
        <f>J120*(O120/100)</f>
        <v>0</v>
      </c>
      <c r="Q120" s="391">
        <f>J120+P120</f>
        <v>0</v>
      </c>
      <c r="R120" s="346"/>
      <c r="S120" s="346"/>
      <c r="T120" s="346"/>
    </row>
    <row r="121" spans="1:20" ht="9.75" outlineLevel="4" x14ac:dyDescent="0.2">
      <c r="A121" s="392"/>
      <c r="B121" s="393"/>
      <c r="C121" s="393"/>
      <c r="D121" s="394"/>
      <c r="E121" s="395" t="s">
        <v>29</v>
      </c>
      <c r="F121" s="396" t="s">
        <v>3127</v>
      </c>
      <c r="G121" s="394"/>
      <c r="H121" s="397">
        <v>0</v>
      </c>
      <c r="I121" s="398"/>
      <c r="J121" s="399"/>
      <c r="K121" s="397"/>
      <c r="L121" s="397"/>
      <c r="M121" s="397"/>
      <c r="N121" s="397"/>
      <c r="O121" s="399"/>
      <c r="P121" s="399"/>
      <c r="Q121" s="399"/>
      <c r="R121" s="341"/>
      <c r="S121" s="346"/>
    </row>
    <row r="122" spans="1:20" ht="9.75" outlineLevel="4" x14ac:dyDescent="0.2">
      <c r="A122" s="392"/>
      <c r="B122" s="393"/>
      <c r="C122" s="393"/>
      <c r="D122" s="394"/>
      <c r="E122" s="395"/>
      <c r="F122" s="396" t="s">
        <v>3128</v>
      </c>
      <c r="G122" s="394"/>
      <c r="H122" s="397">
        <v>5</v>
      </c>
      <c r="I122" s="398"/>
      <c r="J122" s="399"/>
      <c r="K122" s="397"/>
      <c r="L122" s="397"/>
      <c r="M122" s="397"/>
      <c r="N122" s="397"/>
      <c r="O122" s="399"/>
      <c r="P122" s="399"/>
      <c r="Q122" s="399"/>
      <c r="R122" s="341"/>
      <c r="S122" s="346"/>
    </row>
    <row r="123" spans="1:20" ht="9.75" outlineLevel="4" x14ac:dyDescent="0.2">
      <c r="A123" s="392"/>
      <c r="B123" s="393"/>
      <c r="C123" s="393"/>
      <c r="D123" s="394"/>
      <c r="E123" s="395"/>
      <c r="F123" s="396" t="s">
        <v>3059</v>
      </c>
      <c r="G123" s="394"/>
      <c r="H123" s="397">
        <v>0</v>
      </c>
      <c r="I123" s="398"/>
      <c r="J123" s="399"/>
      <c r="K123" s="397"/>
      <c r="L123" s="397"/>
      <c r="M123" s="397"/>
      <c r="N123" s="397"/>
      <c r="O123" s="399"/>
      <c r="P123" s="399"/>
      <c r="Q123" s="399"/>
      <c r="R123" s="341"/>
      <c r="S123" s="346"/>
    </row>
    <row r="124" spans="1:20" ht="9.75" outlineLevel="4" x14ac:dyDescent="0.2">
      <c r="A124" s="392"/>
      <c r="B124" s="393"/>
      <c r="C124" s="393"/>
      <c r="D124" s="394"/>
      <c r="E124" s="395"/>
      <c r="F124" s="396" t="s">
        <v>2906</v>
      </c>
      <c r="G124" s="394"/>
      <c r="H124" s="397">
        <v>2</v>
      </c>
      <c r="I124" s="398"/>
      <c r="J124" s="399"/>
      <c r="K124" s="397"/>
      <c r="L124" s="397"/>
      <c r="M124" s="397"/>
      <c r="N124" s="397"/>
      <c r="O124" s="399"/>
      <c r="P124" s="399"/>
      <c r="Q124" s="399"/>
      <c r="R124" s="341"/>
      <c r="S124" s="346"/>
    </row>
    <row r="125" spans="1:20" ht="7.5" customHeight="1" outlineLevel="4" x14ac:dyDescent="0.15">
      <c r="A125" s="346"/>
      <c r="B125" s="400"/>
      <c r="C125" s="401"/>
      <c r="D125" s="402"/>
      <c r="E125" s="403"/>
      <c r="F125" s="404"/>
      <c r="G125" s="402"/>
      <c r="H125" s="405"/>
      <c r="I125" s="406"/>
      <c r="J125" s="407"/>
      <c r="K125" s="408"/>
      <c r="L125" s="408"/>
      <c r="M125" s="408"/>
      <c r="N125" s="408"/>
      <c r="O125" s="407"/>
      <c r="P125" s="407"/>
      <c r="Q125" s="407"/>
      <c r="R125" s="341"/>
      <c r="S125" s="346"/>
    </row>
    <row r="126" spans="1:20" ht="22.5" outlineLevel="3" x14ac:dyDescent="0.2">
      <c r="A126" s="383"/>
      <c r="B126" s="384"/>
      <c r="C126" s="385">
        <v>15</v>
      </c>
      <c r="D126" s="386" t="s">
        <v>25</v>
      </c>
      <c r="E126" s="387" t="s">
        <v>3129</v>
      </c>
      <c r="F126" s="388" t="s">
        <v>3130</v>
      </c>
      <c r="G126" s="386" t="s">
        <v>72</v>
      </c>
      <c r="H126" s="389">
        <v>5</v>
      </c>
      <c r="I126" s="390"/>
      <c r="J126" s="391">
        <f>H126*I126</f>
        <v>0</v>
      </c>
      <c r="K126" s="389">
        <v>1.7080000000000001E-2</v>
      </c>
      <c r="L126" s="389">
        <f>H126*K126</f>
        <v>8.5400000000000004E-2</v>
      </c>
      <c r="M126" s="389"/>
      <c r="N126" s="389">
        <f>H126*M126</f>
        <v>0</v>
      </c>
      <c r="O126" s="391">
        <v>21</v>
      </c>
      <c r="P126" s="391">
        <f>J126*(O126/100)</f>
        <v>0</v>
      </c>
      <c r="Q126" s="391">
        <f>J126+P126</f>
        <v>0</v>
      </c>
      <c r="R126" s="346"/>
      <c r="S126" s="346"/>
      <c r="T126" s="346"/>
    </row>
    <row r="127" spans="1:20" ht="9.75" outlineLevel="4" x14ac:dyDescent="0.2">
      <c r="A127" s="392"/>
      <c r="B127" s="393"/>
      <c r="C127" s="393"/>
      <c r="D127" s="394"/>
      <c r="E127" s="395" t="s">
        <v>29</v>
      </c>
      <c r="F127" s="396" t="s">
        <v>3057</v>
      </c>
      <c r="G127" s="394"/>
      <c r="H127" s="397">
        <v>0</v>
      </c>
      <c r="I127" s="398"/>
      <c r="J127" s="399"/>
      <c r="K127" s="397"/>
      <c r="L127" s="397"/>
      <c r="M127" s="397"/>
      <c r="N127" s="397"/>
      <c r="O127" s="399"/>
      <c r="P127" s="399"/>
      <c r="Q127" s="399"/>
      <c r="R127" s="341"/>
      <c r="S127" s="346"/>
    </row>
    <row r="128" spans="1:20" ht="9.75" outlineLevel="4" x14ac:dyDescent="0.2">
      <c r="A128" s="392"/>
      <c r="B128" s="393"/>
      <c r="C128" s="393"/>
      <c r="D128" s="394"/>
      <c r="E128" s="395"/>
      <c r="F128" s="396" t="s">
        <v>2903</v>
      </c>
      <c r="G128" s="394"/>
      <c r="H128" s="397">
        <v>1</v>
      </c>
      <c r="I128" s="398"/>
      <c r="J128" s="399"/>
      <c r="K128" s="397"/>
      <c r="L128" s="397"/>
      <c r="M128" s="397"/>
      <c r="N128" s="397"/>
      <c r="O128" s="399"/>
      <c r="P128" s="399"/>
      <c r="Q128" s="399"/>
      <c r="R128" s="341"/>
      <c r="S128" s="346"/>
    </row>
    <row r="129" spans="1:20" ht="9.75" outlineLevel="4" x14ac:dyDescent="0.2">
      <c r="A129" s="392"/>
      <c r="B129" s="393"/>
      <c r="C129" s="393"/>
      <c r="D129" s="394"/>
      <c r="E129" s="395"/>
      <c r="F129" s="396" t="s">
        <v>3059</v>
      </c>
      <c r="G129" s="394"/>
      <c r="H129" s="397">
        <v>0</v>
      </c>
      <c r="I129" s="398"/>
      <c r="J129" s="399"/>
      <c r="K129" s="397"/>
      <c r="L129" s="397"/>
      <c r="M129" s="397"/>
      <c r="N129" s="397"/>
      <c r="O129" s="399"/>
      <c r="P129" s="399"/>
      <c r="Q129" s="399"/>
      <c r="R129" s="341"/>
      <c r="S129" s="346"/>
    </row>
    <row r="130" spans="1:20" ht="9.75" outlineLevel="4" x14ac:dyDescent="0.2">
      <c r="A130" s="392"/>
      <c r="B130" s="393"/>
      <c r="C130" s="393"/>
      <c r="D130" s="394"/>
      <c r="E130" s="395"/>
      <c r="F130" s="396" t="s">
        <v>2903</v>
      </c>
      <c r="G130" s="394"/>
      <c r="H130" s="397">
        <v>1</v>
      </c>
      <c r="I130" s="398"/>
      <c r="J130" s="399"/>
      <c r="K130" s="397"/>
      <c r="L130" s="397"/>
      <c r="M130" s="397"/>
      <c r="N130" s="397"/>
      <c r="O130" s="399"/>
      <c r="P130" s="399"/>
      <c r="Q130" s="399"/>
      <c r="R130" s="341"/>
      <c r="S130" s="346"/>
    </row>
    <row r="131" spans="1:20" ht="9.75" outlineLevel="4" x14ac:dyDescent="0.2">
      <c r="A131" s="392"/>
      <c r="B131" s="393"/>
      <c r="C131" s="393"/>
      <c r="D131" s="394"/>
      <c r="E131" s="395"/>
      <c r="F131" s="396" t="s">
        <v>3131</v>
      </c>
      <c r="G131" s="394"/>
      <c r="H131" s="397">
        <v>0</v>
      </c>
      <c r="I131" s="398"/>
      <c r="J131" s="399"/>
      <c r="K131" s="397"/>
      <c r="L131" s="397"/>
      <c r="M131" s="397"/>
      <c r="N131" s="397"/>
      <c r="O131" s="399"/>
      <c r="P131" s="399"/>
      <c r="Q131" s="399"/>
      <c r="R131" s="341"/>
      <c r="S131" s="346"/>
    </row>
    <row r="132" spans="1:20" ht="9.75" outlineLevel="4" x14ac:dyDescent="0.2">
      <c r="A132" s="392"/>
      <c r="B132" s="393"/>
      <c r="C132" s="393"/>
      <c r="D132" s="394"/>
      <c r="E132" s="395"/>
      <c r="F132" s="396" t="s">
        <v>3132</v>
      </c>
      <c r="G132" s="394"/>
      <c r="H132" s="397">
        <v>3</v>
      </c>
      <c r="I132" s="398"/>
      <c r="J132" s="399"/>
      <c r="K132" s="397"/>
      <c r="L132" s="397"/>
      <c r="M132" s="397"/>
      <c r="N132" s="397"/>
      <c r="O132" s="399"/>
      <c r="P132" s="399"/>
      <c r="Q132" s="399"/>
      <c r="R132" s="341"/>
      <c r="S132" s="346"/>
    </row>
    <row r="133" spans="1:20" ht="7.5" customHeight="1" outlineLevel="4" x14ac:dyDescent="0.15">
      <c r="A133" s="346"/>
      <c r="B133" s="400"/>
      <c r="C133" s="401"/>
      <c r="D133" s="402"/>
      <c r="E133" s="403"/>
      <c r="F133" s="404"/>
      <c r="G133" s="402"/>
      <c r="H133" s="405"/>
      <c r="I133" s="406"/>
      <c r="J133" s="407"/>
      <c r="K133" s="408"/>
      <c r="L133" s="408"/>
      <c r="M133" s="408"/>
      <c r="N133" s="408"/>
      <c r="O133" s="407"/>
      <c r="P133" s="407"/>
      <c r="Q133" s="407"/>
      <c r="R133" s="341"/>
      <c r="S133" s="346"/>
    </row>
    <row r="134" spans="1:20" ht="22.5" outlineLevel="3" x14ac:dyDescent="0.2">
      <c r="A134" s="383"/>
      <c r="B134" s="384"/>
      <c r="C134" s="385">
        <v>17</v>
      </c>
      <c r="D134" s="386" t="s">
        <v>25</v>
      </c>
      <c r="E134" s="387" t="s">
        <v>3133</v>
      </c>
      <c r="F134" s="388" t="s">
        <v>3134</v>
      </c>
      <c r="G134" s="386" t="s">
        <v>72</v>
      </c>
      <c r="H134" s="389">
        <v>5</v>
      </c>
      <c r="I134" s="390"/>
      <c r="J134" s="391">
        <f>H134*I134</f>
        <v>0</v>
      </c>
      <c r="K134" s="389">
        <v>3.32E-2</v>
      </c>
      <c r="L134" s="389">
        <f>H134*K134</f>
        <v>0.16600000000000001</v>
      </c>
      <c r="M134" s="389"/>
      <c r="N134" s="389">
        <f>H134*M134</f>
        <v>0</v>
      </c>
      <c r="O134" s="391">
        <v>21</v>
      </c>
      <c r="P134" s="391">
        <f>J134*(O134/100)</f>
        <v>0</v>
      </c>
      <c r="Q134" s="391">
        <f>J134+P134</f>
        <v>0</v>
      </c>
      <c r="R134" s="346"/>
      <c r="S134" s="346"/>
      <c r="T134" s="346"/>
    </row>
    <row r="135" spans="1:20" ht="9.75" outlineLevel="4" x14ac:dyDescent="0.2">
      <c r="A135" s="392"/>
      <c r="B135" s="393"/>
      <c r="C135" s="393"/>
      <c r="D135" s="394"/>
      <c r="E135" s="395" t="s">
        <v>29</v>
      </c>
      <c r="F135" s="396" t="s">
        <v>3059</v>
      </c>
      <c r="G135" s="394"/>
      <c r="H135" s="397">
        <v>0</v>
      </c>
      <c r="I135" s="398"/>
      <c r="J135" s="399"/>
      <c r="K135" s="397"/>
      <c r="L135" s="397"/>
      <c r="M135" s="397"/>
      <c r="N135" s="397"/>
      <c r="O135" s="399"/>
      <c r="P135" s="399"/>
      <c r="Q135" s="399"/>
      <c r="R135" s="341"/>
      <c r="S135" s="346"/>
    </row>
    <row r="136" spans="1:20" ht="9.75" outlineLevel="4" x14ac:dyDescent="0.2">
      <c r="A136" s="392"/>
      <c r="B136" s="393"/>
      <c r="C136" s="393"/>
      <c r="D136" s="394"/>
      <c r="E136" s="395"/>
      <c r="F136" s="396" t="s">
        <v>3128</v>
      </c>
      <c r="G136" s="394"/>
      <c r="H136" s="397">
        <v>5</v>
      </c>
      <c r="I136" s="398"/>
      <c r="J136" s="399"/>
      <c r="K136" s="397"/>
      <c r="L136" s="397"/>
      <c r="M136" s="397"/>
      <c r="N136" s="397"/>
      <c r="O136" s="399"/>
      <c r="P136" s="399"/>
      <c r="Q136" s="399"/>
      <c r="R136" s="341"/>
      <c r="S136" s="346"/>
    </row>
    <row r="137" spans="1:20" ht="7.5" customHeight="1" outlineLevel="4" x14ac:dyDescent="0.15">
      <c r="A137" s="346"/>
      <c r="B137" s="400"/>
      <c r="C137" s="401"/>
      <c r="D137" s="402"/>
      <c r="E137" s="403"/>
      <c r="F137" s="404"/>
      <c r="G137" s="402"/>
      <c r="H137" s="405"/>
      <c r="I137" s="406"/>
      <c r="J137" s="407"/>
      <c r="K137" s="408"/>
      <c r="L137" s="408"/>
      <c r="M137" s="408"/>
      <c r="N137" s="408"/>
      <c r="O137" s="407"/>
      <c r="P137" s="407"/>
      <c r="Q137" s="407"/>
      <c r="R137" s="341"/>
      <c r="S137" s="346"/>
    </row>
    <row r="138" spans="1:20" ht="22.5" outlineLevel="3" x14ac:dyDescent="0.2">
      <c r="A138" s="383"/>
      <c r="B138" s="384"/>
      <c r="C138" s="385">
        <v>18</v>
      </c>
      <c r="D138" s="386" t="s">
        <v>25</v>
      </c>
      <c r="E138" s="387" t="s">
        <v>3135</v>
      </c>
      <c r="F138" s="388" t="s">
        <v>3136</v>
      </c>
      <c r="G138" s="386" t="s">
        <v>72</v>
      </c>
      <c r="H138" s="389">
        <v>5</v>
      </c>
      <c r="I138" s="390"/>
      <c r="J138" s="391">
        <f>H138*I138</f>
        <v>0</v>
      </c>
      <c r="K138" s="389">
        <v>3.6920000000000001E-2</v>
      </c>
      <c r="L138" s="389">
        <f>H138*K138</f>
        <v>0.18460000000000001</v>
      </c>
      <c r="M138" s="389"/>
      <c r="N138" s="389">
        <f>H138*M138</f>
        <v>0</v>
      </c>
      <c r="O138" s="391">
        <v>21</v>
      </c>
      <c r="P138" s="391">
        <f>J138*(O138/100)</f>
        <v>0</v>
      </c>
      <c r="Q138" s="391">
        <f>J138+P138</f>
        <v>0</v>
      </c>
      <c r="R138" s="346"/>
      <c r="S138" s="346"/>
      <c r="T138" s="346"/>
    </row>
    <row r="139" spans="1:20" ht="9.75" outlineLevel="4" x14ac:dyDescent="0.2">
      <c r="A139" s="392"/>
      <c r="B139" s="393"/>
      <c r="C139" s="393"/>
      <c r="D139" s="394"/>
      <c r="E139" s="395" t="s">
        <v>29</v>
      </c>
      <c r="F139" s="396" t="s">
        <v>3059</v>
      </c>
      <c r="G139" s="394"/>
      <c r="H139" s="397">
        <v>0</v>
      </c>
      <c r="I139" s="398"/>
      <c r="J139" s="399"/>
      <c r="K139" s="397"/>
      <c r="L139" s="397"/>
      <c r="M139" s="397"/>
      <c r="N139" s="397"/>
      <c r="O139" s="399"/>
      <c r="P139" s="399"/>
      <c r="Q139" s="399"/>
      <c r="R139" s="341"/>
      <c r="S139" s="346"/>
    </row>
    <row r="140" spans="1:20" ht="9.75" outlineLevel="4" x14ac:dyDescent="0.2">
      <c r="A140" s="392"/>
      <c r="B140" s="393"/>
      <c r="C140" s="393"/>
      <c r="D140" s="394"/>
      <c r="E140" s="395"/>
      <c r="F140" s="396" t="s">
        <v>3128</v>
      </c>
      <c r="G140" s="394"/>
      <c r="H140" s="397">
        <v>5</v>
      </c>
      <c r="I140" s="398"/>
      <c r="J140" s="399"/>
      <c r="K140" s="397"/>
      <c r="L140" s="397"/>
      <c r="M140" s="397"/>
      <c r="N140" s="397"/>
      <c r="O140" s="399"/>
      <c r="P140" s="399"/>
      <c r="Q140" s="399"/>
      <c r="R140" s="341"/>
      <c r="S140" s="346"/>
    </row>
    <row r="141" spans="1:20" ht="7.5" customHeight="1" outlineLevel="4" x14ac:dyDescent="0.15">
      <c r="A141" s="346"/>
      <c r="B141" s="400"/>
      <c r="C141" s="401"/>
      <c r="D141" s="402"/>
      <c r="E141" s="403"/>
      <c r="F141" s="404"/>
      <c r="G141" s="402"/>
      <c r="H141" s="405"/>
      <c r="I141" s="406"/>
      <c r="J141" s="407"/>
      <c r="K141" s="408"/>
      <c r="L141" s="408"/>
      <c r="M141" s="408"/>
      <c r="N141" s="408"/>
      <c r="O141" s="407"/>
      <c r="P141" s="407"/>
      <c r="Q141" s="407"/>
      <c r="R141" s="341"/>
      <c r="S141" s="346"/>
    </row>
    <row r="142" spans="1:20" ht="22.5" outlineLevel="3" x14ac:dyDescent="0.2">
      <c r="A142" s="383"/>
      <c r="B142" s="384"/>
      <c r="C142" s="385">
        <v>19</v>
      </c>
      <c r="D142" s="386" t="s">
        <v>25</v>
      </c>
      <c r="E142" s="387" t="s">
        <v>3137</v>
      </c>
      <c r="F142" s="388" t="s">
        <v>3138</v>
      </c>
      <c r="G142" s="386" t="s">
        <v>72</v>
      </c>
      <c r="H142" s="389">
        <v>10</v>
      </c>
      <c r="I142" s="390"/>
      <c r="J142" s="391">
        <f>H142*I142</f>
        <v>0</v>
      </c>
      <c r="K142" s="389">
        <v>4.2380000000000001E-2</v>
      </c>
      <c r="L142" s="389">
        <f>H142*K142</f>
        <v>0.42380000000000001</v>
      </c>
      <c r="M142" s="389"/>
      <c r="N142" s="389">
        <f>H142*M142</f>
        <v>0</v>
      </c>
      <c r="O142" s="391">
        <v>21</v>
      </c>
      <c r="P142" s="391">
        <f>J142*(O142/100)</f>
        <v>0</v>
      </c>
      <c r="Q142" s="391">
        <f>J142+P142</f>
        <v>0</v>
      </c>
      <c r="R142" s="346"/>
      <c r="S142" s="346"/>
      <c r="T142" s="346"/>
    </row>
    <row r="143" spans="1:20" ht="9.75" outlineLevel="4" x14ac:dyDescent="0.2">
      <c r="A143" s="392"/>
      <c r="B143" s="393"/>
      <c r="C143" s="393"/>
      <c r="D143" s="394"/>
      <c r="E143" s="395" t="s">
        <v>29</v>
      </c>
      <c r="F143" s="396" t="s">
        <v>3059</v>
      </c>
      <c r="G143" s="394"/>
      <c r="H143" s="397">
        <v>0</v>
      </c>
      <c r="I143" s="398"/>
      <c r="J143" s="399"/>
      <c r="K143" s="397"/>
      <c r="L143" s="397"/>
      <c r="M143" s="397"/>
      <c r="N143" s="397"/>
      <c r="O143" s="399"/>
      <c r="P143" s="399"/>
      <c r="Q143" s="399"/>
      <c r="R143" s="341"/>
      <c r="S143" s="346"/>
    </row>
    <row r="144" spans="1:20" ht="9.75" outlineLevel="4" x14ac:dyDescent="0.2">
      <c r="A144" s="392"/>
      <c r="B144" s="393"/>
      <c r="C144" s="393"/>
      <c r="D144" s="394"/>
      <c r="E144" s="395"/>
      <c r="F144" s="396" t="s">
        <v>2906</v>
      </c>
      <c r="G144" s="394"/>
      <c r="H144" s="397">
        <v>2</v>
      </c>
      <c r="I144" s="398"/>
      <c r="J144" s="399"/>
      <c r="K144" s="397"/>
      <c r="L144" s="397"/>
      <c r="M144" s="397"/>
      <c r="N144" s="397"/>
      <c r="O144" s="399"/>
      <c r="P144" s="399"/>
      <c r="Q144" s="399"/>
      <c r="R144" s="341"/>
      <c r="S144" s="346"/>
    </row>
    <row r="145" spans="1:20" ht="9.75" outlineLevel="4" x14ac:dyDescent="0.2">
      <c r="A145" s="392"/>
      <c r="B145" s="393"/>
      <c r="C145" s="393"/>
      <c r="D145" s="394"/>
      <c r="E145" s="395"/>
      <c r="F145" s="396" t="s">
        <v>3131</v>
      </c>
      <c r="G145" s="394"/>
      <c r="H145" s="397">
        <v>0</v>
      </c>
      <c r="I145" s="398"/>
      <c r="J145" s="399"/>
      <c r="K145" s="397"/>
      <c r="L145" s="397"/>
      <c r="M145" s="397"/>
      <c r="N145" s="397"/>
      <c r="O145" s="399"/>
      <c r="P145" s="399"/>
      <c r="Q145" s="399"/>
      <c r="R145" s="341"/>
      <c r="S145" s="346"/>
    </row>
    <row r="146" spans="1:20" ht="9.75" outlineLevel="4" x14ac:dyDescent="0.2">
      <c r="A146" s="392"/>
      <c r="B146" s="393"/>
      <c r="C146" s="393"/>
      <c r="D146" s="394"/>
      <c r="E146" s="395"/>
      <c r="F146" s="396" t="s">
        <v>3139</v>
      </c>
      <c r="G146" s="394"/>
      <c r="H146" s="397">
        <v>8</v>
      </c>
      <c r="I146" s="398"/>
      <c r="J146" s="399"/>
      <c r="K146" s="397"/>
      <c r="L146" s="397"/>
      <c r="M146" s="397"/>
      <c r="N146" s="397"/>
      <c r="O146" s="399"/>
      <c r="P146" s="399"/>
      <c r="Q146" s="399"/>
      <c r="R146" s="341"/>
      <c r="S146" s="346"/>
    </row>
    <row r="147" spans="1:20" ht="7.5" customHeight="1" outlineLevel="4" x14ac:dyDescent="0.15">
      <c r="A147" s="346"/>
      <c r="B147" s="400"/>
      <c r="C147" s="401"/>
      <c r="D147" s="402"/>
      <c r="E147" s="403"/>
      <c r="F147" s="404"/>
      <c r="G147" s="402"/>
      <c r="H147" s="405"/>
      <c r="I147" s="406"/>
      <c r="J147" s="407"/>
      <c r="K147" s="408"/>
      <c r="L147" s="408"/>
      <c r="M147" s="408"/>
      <c r="N147" s="408"/>
      <c r="O147" s="407"/>
      <c r="P147" s="407"/>
      <c r="Q147" s="407"/>
      <c r="R147" s="341"/>
      <c r="S147" s="346"/>
    </row>
    <row r="148" spans="1:20" ht="22.5" outlineLevel="3" x14ac:dyDescent="0.2">
      <c r="A148" s="383"/>
      <c r="B148" s="384"/>
      <c r="C148" s="385">
        <v>20</v>
      </c>
      <c r="D148" s="386" t="s">
        <v>25</v>
      </c>
      <c r="E148" s="387" t="s">
        <v>3140</v>
      </c>
      <c r="F148" s="388" t="s">
        <v>3141</v>
      </c>
      <c r="G148" s="386" t="s">
        <v>72</v>
      </c>
      <c r="H148" s="389">
        <v>6</v>
      </c>
      <c r="I148" s="390"/>
      <c r="J148" s="391">
        <f>H148*I148</f>
        <v>0</v>
      </c>
      <c r="K148" s="389">
        <v>7.5499999999999998E-2</v>
      </c>
      <c r="L148" s="389">
        <f>H148*K148</f>
        <v>0.45299999999999996</v>
      </c>
      <c r="M148" s="389"/>
      <c r="N148" s="389">
        <f>H148*M148</f>
        <v>0</v>
      </c>
      <c r="O148" s="391">
        <v>21</v>
      </c>
      <c r="P148" s="391">
        <f>J148*(O148/100)</f>
        <v>0</v>
      </c>
      <c r="Q148" s="391">
        <f>J148+P148</f>
        <v>0</v>
      </c>
      <c r="R148" s="346"/>
      <c r="S148" s="346"/>
      <c r="T148" s="346"/>
    </row>
    <row r="149" spans="1:20" ht="9.75" outlineLevel="4" x14ac:dyDescent="0.2">
      <c r="A149" s="392"/>
      <c r="B149" s="393"/>
      <c r="C149" s="393"/>
      <c r="D149" s="394"/>
      <c r="E149" s="395" t="s">
        <v>29</v>
      </c>
      <c r="F149" s="396" t="s">
        <v>3059</v>
      </c>
      <c r="G149" s="394"/>
      <c r="H149" s="397">
        <v>0</v>
      </c>
      <c r="I149" s="398"/>
      <c r="J149" s="399"/>
      <c r="K149" s="397"/>
      <c r="L149" s="397"/>
      <c r="M149" s="397"/>
      <c r="N149" s="397"/>
      <c r="O149" s="399"/>
      <c r="P149" s="399"/>
      <c r="Q149" s="399"/>
      <c r="R149" s="341"/>
      <c r="S149" s="346"/>
    </row>
    <row r="150" spans="1:20" ht="9.75" outlineLevel="4" x14ac:dyDescent="0.2">
      <c r="A150" s="392"/>
      <c r="B150" s="393"/>
      <c r="C150" s="393"/>
      <c r="D150" s="394"/>
      <c r="E150" s="395"/>
      <c r="F150" s="396" t="s">
        <v>3142</v>
      </c>
      <c r="G150" s="394"/>
      <c r="H150" s="397">
        <v>6</v>
      </c>
      <c r="I150" s="398"/>
      <c r="J150" s="399"/>
      <c r="K150" s="397"/>
      <c r="L150" s="397"/>
      <c r="M150" s="397"/>
      <c r="N150" s="397"/>
      <c r="O150" s="399"/>
      <c r="P150" s="399"/>
      <c r="Q150" s="399"/>
      <c r="R150" s="341"/>
      <c r="S150" s="346"/>
    </row>
    <row r="151" spans="1:20" ht="7.5" customHeight="1" outlineLevel="4" x14ac:dyDescent="0.15">
      <c r="A151" s="346"/>
      <c r="B151" s="400"/>
      <c r="C151" s="401"/>
      <c r="D151" s="402"/>
      <c r="E151" s="403"/>
      <c r="F151" s="404"/>
      <c r="G151" s="402"/>
      <c r="H151" s="405"/>
      <c r="I151" s="406"/>
      <c r="J151" s="407"/>
      <c r="K151" s="408"/>
      <c r="L151" s="408"/>
      <c r="M151" s="408"/>
      <c r="N151" s="408"/>
      <c r="O151" s="407"/>
      <c r="P151" s="407"/>
      <c r="Q151" s="407"/>
      <c r="R151" s="341"/>
      <c r="S151" s="346"/>
    </row>
    <row r="152" spans="1:20" ht="22.5" outlineLevel="3" x14ac:dyDescent="0.2">
      <c r="A152" s="383"/>
      <c r="B152" s="384"/>
      <c r="C152" s="385">
        <v>21</v>
      </c>
      <c r="D152" s="386" t="s">
        <v>25</v>
      </c>
      <c r="E152" s="387" t="s">
        <v>3143</v>
      </c>
      <c r="F152" s="388" t="s">
        <v>3144</v>
      </c>
      <c r="G152" s="386" t="s">
        <v>72</v>
      </c>
      <c r="H152" s="389">
        <v>1</v>
      </c>
      <c r="I152" s="390"/>
      <c r="J152" s="391">
        <f t="shared" ref="J152:J154" si="25">H152*I152</f>
        <v>0</v>
      </c>
      <c r="K152" s="389">
        <v>3.6639999999999999E-2</v>
      </c>
      <c r="L152" s="389">
        <f t="shared" ref="L152:L154" si="26">H152*K152</f>
        <v>3.6639999999999999E-2</v>
      </c>
      <c r="M152" s="389"/>
      <c r="N152" s="389">
        <f t="shared" ref="N152:N154" si="27">H152*M152</f>
        <v>0</v>
      </c>
      <c r="O152" s="391">
        <v>21</v>
      </c>
      <c r="P152" s="391">
        <f t="shared" ref="P152:P154" si="28">J152*(O152/100)</f>
        <v>0</v>
      </c>
      <c r="Q152" s="391">
        <f t="shared" ref="Q152:Q154" si="29">J152+P152</f>
        <v>0</v>
      </c>
      <c r="R152" s="346"/>
      <c r="S152" s="346"/>
      <c r="T152" s="346"/>
    </row>
    <row r="153" spans="1:20" ht="22.5" outlineLevel="3" x14ac:dyDescent="0.2">
      <c r="A153" s="383"/>
      <c r="B153" s="384"/>
      <c r="C153" s="385">
        <v>22</v>
      </c>
      <c r="D153" s="386" t="s">
        <v>25</v>
      </c>
      <c r="E153" s="387" t="s">
        <v>3145</v>
      </c>
      <c r="F153" s="388" t="s">
        <v>3146</v>
      </c>
      <c r="G153" s="386" t="s">
        <v>72</v>
      </c>
      <c r="H153" s="389">
        <v>3</v>
      </c>
      <c r="I153" s="390"/>
      <c r="J153" s="391">
        <f t="shared" si="25"/>
        <v>0</v>
      </c>
      <c r="K153" s="389">
        <v>4.7840000000000001E-2</v>
      </c>
      <c r="L153" s="389">
        <f t="shared" si="26"/>
        <v>0.14352000000000001</v>
      </c>
      <c r="M153" s="389"/>
      <c r="N153" s="389">
        <f t="shared" si="27"/>
        <v>0</v>
      </c>
      <c r="O153" s="391">
        <v>21</v>
      </c>
      <c r="P153" s="391">
        <f t="shared" si="28"/>
        <v>0</v>
      </c>
      <c r="Q153" s="391">
        <f t="shared" si="29"/>
        <v>0</v>
      </c>
      <c r="R153" s="346"/>
      <c r="S153" s="346"/>
      <c r="T153" s="346"/>
    </row>
    <row r="154" spans="1:20" ht="11.25" outlineLevel="3" x14ac:dyDescent="0.2">
      <c r="A154" s="383"/>
      <c r="B154" s="384"/>
      <c r="C154" s="385">
        <v>25</v>
      </c>
      <c r="D154" s="386" t="s">
        <v>25</v>
      </c>
      <c r="E154" s="387" t="s">
        <v>3147</v>
      </c>
      <c r="F154" s="388" t="s">
        <v>3148</v>
      </c>
      <c r="G154" s="386" t="s">
        <v>72</v>
      </c>
      <c r="H154" s="389">
        <v>43</v>
      </c>
      <c r="I154" s="390"/>
      <c r="J154" s="391">
        <f t="shared" si="25"/>
        <v>0</v>
      </c>
      <c r="K154" s="389"/>
      <c r="L154" s="389">
        <f t="shared" si="26"/>
        <v>0</v>
      </c>
      <c r="M154" s="389"/>
      <c r="N154" s="389">
        <f t="shared" si="27"/>
        <v>0</v>
      </c>
      <c r="O154" s="391">
        <v>21</v>
      </c>
      <c r="P154" s="391">
        <f t="shared" si="28"/>
        <v>0</v>
      </c>
      <c r="Q154" s="391">
        <f t="shared" si="29"/>
        <v>0</v>
      </c>
      <c r="R154" s="346"/>
      <c r="S154" s="346"/>
      <c r="T154" s="346"/>
    </row>
    <row r="155" spans="1:20" ht="9.75" outlineLevel="4" x14ac:dyDescent="0.2">
      <c r="A155" s="392"/>
      <c r="B155" s="393"/>
      <c r="C155" s="393"/>
      <c r="D155" s="394"/>
      <c r="E155" s="395" t="s">
        <v>29</v>
      </c>
      <c r="F155" s="396" t="s">
        <v>3149</v>
      </c>
      <c r="G155" s="394"/>
      <c r="H155" s="397">
        <v>43</v>
      </c>
      <c r="I155" s="398"/>
      <c r="J155" s="399"/>
      <c r="K155" s="397"/>
      <c r="L155" s="397"/>
      <c r="M155" s="397"/>
      <c r="N155" s="397"/>
      <c r="O155" s="399"/>
      <c r="P155" s="399"/>
      <c r="Q155" s="399"/>
      <c r="R155" s="341"/>
      <c r="S155" s="346"/>
    </row>
    <row r="156" spans="1:20" ht="7.5" customHeight="1" outlineLevel="4" x14ac:dyDescent="0.15">
      <c r="A156" s="346"/>
      <c r="B156" s="400"/>
      <c r="C156" s="401"/>
      <c r="D156" s="402"/>
      <c r="E156" s="403"/>
      <c r="F156" s="404"/>
      <c r="G156" s="402"/>
      <c r="H156" s="405"/>
      <c r="I156" s="406"/>
      <c r="J156" s="407"/>
      <c r="K156" s="408"/>
      <c r="L156" s="408"/>
      <c r="M156" s="408"/>
      <c r="N156" s="408"/>
      <c r="O156" s="407"/>
      <c r="P156" s="407"/>
      <c r="Q156" s="407"/>
      <c r="R156" s="341"/>
      <c r="S156" s="346"/>
    </row>
    <row r="157" spans="1:20" ht="22.5" outlineLevel="3" x14ac:dyDescent="0.2">
      <c r="A157" s="383"/>
      <c r="B157" s="384"/>
      <c r="C157" s="385">
        <v>26</v>
      </c>
      <c r="D157" s="386" t="s">
        <v>2536</v>
      </c>
      <c r="E157" s="387" t="s">
        <v>3150</v>
      </c>
      <c r="F157" s="388" t="s">
        <v>3151</v>
      </c>
      <c r="G157" s="386" t="s">
        <v>72</v>
      </c>
      <c r="H157" s="389">
        <v>3</v>
      </c>
      <c r="I157" s="390"/>
      <c r="J157" s="391">
        <f t="shared" ref="J157:J161" si="30">H157*I157</f>
        <v>0</v>
      </c>
      <c r="K157" s="389"/>
      <c r="L157" s="389">
        <f t="shared" ref="L157:L161" si="31">H157*K157</f>
        <v>0</v>
      </c>
      <c r="M157" s="389"/>
      <c r="N157" s="389">
        <f t="shared" ref="N157:N161" si="32">H157*M157</f>
        <v>0</v>
      </c>
      <c r="O157" s="391">
        <v>21</v>
      </c>
      <c r="P157" s="391">
        <f t="shared" ref="P157:P161" si="33">J157*(O157/100)</f>
        <v>0</v>
      </c>
      <c r="Q157" s="391">
        <f t="shared" ref="Q157:Q161" si="34">J157+P157</f>
        <v>0</v>
      </c>
      <c r="R157" s="346"/>
      <c r="S157" s="346"/>
      <c r="T157" s="346"/>
    </row>
    <row r="158" spans="1:20" ht="22.5" outlineLevel="3" x14ac:dyDescent="0.2">
      <c r="A158" s="383"/>
      <c r="B158" s="384"/>
      <c r="C158" s="385">
        <v>26</v>
      </c>
      <c r="D158" s="386" t="s">
        <v>2536</v>
      </c>
      <c r="E158" s="387" t="s">
        <v>3152</v>
      </c>
      <c r="F158" s="388" t="s">
        <v>3153</v>
      </c>
      <c r="G158" s="386" t="s">
        <v>72</v>
      </c>
      <c r="H158" s="389">
        <v>3</v>
      </c>
      <c r="I158" s="390"/>
      <c r="J158" s="391">
        <f t="shared" si="30"/>
        <v>0</v>
      </c>
      <c r="K158" s="389"/>
      <c r="L158" s="389">
        <f t="shared" si="31"/>
        <v>0</v>
      </c>
      <c r="M158" s="389"/>
      <c r="N158" s="389">
        <f t="shared" si="32"/>
        <v>0</v>
      </c>
      <c r="O158" s="391">
        <v>21</v>
      </c>
      <c r="P158" s="391">
        <f t="shared" si="33"/>
        <v>0</v>
      </c>
      <c r="Q158" s="391">
        <f t="shared" si="34"/>
        <v>0</v>
      </c>
      <c r="R158" s="346"/>
      <c r="S158" s="346"/>
      <c r="T158" s="346"/>
    </row>
    <row r="159" spans="1:20" ht="22.5" outlineLevel="3" x14ac:dyDescent="0.2">
      <c r="A159" s="383"/>
      <c r="B159" s="384"/>
      <c r="C159" s="385">
        <v>26</v>
      </c>
      <c r="D159" s="386" t="s">
        <v>2536</v>
      </c>
      <c r="E159" s="387" t="s">
        <v>3154</v>
      </c>
      <c r="F159" s="388" t="s">
        <v>3155</v>
      </c>
      <c r="G159" s="386" t="s">
        <v>72</v>
      </c>
      <c r="H159" s="389">
        <v>1</v>
      </c>
      <c r="I159" s="390"/>
      <c r="J159" s="391">
        <f t="shared" si="30"/>
        <v>0</v>
      </c>
      <c r="K159" s="389"/>
      <c r="L159" s="389">
        <f t="shared" si="31"/>
        <v>0</v>
      </c>
      <c r="M159" s="389"/>
      <c r="N159" s="389">
        <f t="shared" si="32"/>
        <v>0</v>
      </c>
      <c r="O159" s="391">
        <v>21</v>
      </c>
      <c r="P159" s="391">
        <f t="shared" si="33"/>
        <v>0</v>
      </c>
      <c r="Q159" s="391">
        <f t="shared" si="34"/>
        <v>0</v>
      </c>
      <c r="R159" s="346"/>
      <c r="S159" s="346"/>
      <c r="T159" s="346"/>
    </row>
    <row r="160" spans="1:20" ht="11.25" outlineLevel="3" x14ac:dyDescent="0.2">
      <c r="A160" s="383"/>
      <c r="B160" s="384"/>
      <c r="C160" s="385">
        <v>27</v>
      </c>
      <c r="D160" s="386" t="s">
        <v>25</v>
      </c>
      <c r="E160" s="387" t="s">
        <v>3156</v>
      </c>
      <c r="F160" s="388" t="s">
        <v>3157</v>
      </c>
      <c r="G160" s="386" t="s">
        <v>72</v>
      </c>
      <c r="H160" s="389">
        <v>50</v>
      </c>
      <c r="I160" s="390"/>
      <c r="J160" s="391">
        <f t="shared" si="30"/>
        <v>0</v>
      </c>
      <c r="K160" s="389"/>
      <c r="L160" s="389">
        <f t="shared" si="31"/>
        <v>0</v>
      </c>
      <c r="M160" s="389"/>
      <c r="N160" s="389">
        <f t="shared" si="32"/>
        <v>0</v>
      </c>
      <c r="O160" s="391">
        <v>21</v>
      </c>
      <c r="P160" s="391">
        <f t="shared" si="33"/>
        <v>0</v>
      </c>
      <c r="Q160" s="391">
        <f t="shared" si="34"/>
        <v>0</v>
      </c>
      <c r="R160" s="346"/>
      <c r="S160" s="346"/>
      <c r="T160" s="346"/>
    </row>
    <row r="161" spans="1:20" ht="11.25" outlineLevel="3" x14ac:dyDescent="0.2">
      <c r="A161" s="383"/>
      <c r="B161" s="384"/>
      <c r="C161" s="385">
        <v>28</v>
      </c>
      <c r="D161" s="386" t="s">
        <v>25</v>
      </c>
      <c r="E161" s="387" t="s">
        <v>3158</v>
      </c>
      <c r="F161" s="388" t="s">
        <v>3159</v>
      </c>
      <c r="G161" s="386" t="s">
        <v>67</v>
      </c>
      <c r="H161" s="389">
        <v>120</v>
      </c>
      <c r="I161" s="390"/>
      <c r="J161" s="391">
        <f t="shared" si="30"/>
        <v>0</v>
      </c>
      <c r="K161" s="389"/>
      <c r="L161" s="389">
        <f t="shared" si="31"/>
        <v>0</v>
      </c>
      <c r="M161" s="389"/>
      <c r="N161" s="389">
        <f t="shared" si="32"/>
        <v>0</v>
      </c>
      <c r="O161" s="391">
        <v>21</v>
      </c>
      <c r="P161" s="391">
        <f t="shared" si="33"/>
        <v>0</v>
      </c>
      <c r="Q161" s="391">
        <f t="shared" si="34"/>
        <v>0</v>
      </c>
      <c r="R161" s="346"/>
      <c r="S161" s="346"/>
      <c r="T161" s="346"/>
    </row>
    <row r="162" spans="1:20" outlineLevel="3" x14ac:dyDescent="0.15">
      <c r="B162" s="341"/>
      <c r="C162" s="341"/>
      <c r="D162" s="341"/>
      <c r="E162" s="341"/>
      <c r="F162" s="341"/>
      <c r="G162" s="341"/>
      <c r="H162" s="341"/>
      <c r="I162" s="346"/>
      <c r="J162" s="346"/>
      <c r="K162" s="341"/>
      <c r="L162" s="341"/>
      <c r="M162" s="341"/>
      <c r="N162" s="341"/>
      <c r="O162" s="341"/>
      <c r="P162" s="346"/>
      <c r="Q162" s="346"/>
    </row>
    <row r="163" spans="1:20" ht="11.25" outlineLevel="2" x14ac:dyDescent="0.2">
      <c r="A163" s="373" t="s">
        <v>3160</v>
      </c>
      <c r="B163" s="374">
        <v>3</v>
      </c>
      <c r="C163" s="375"/>
      <c r="D163" s="376" t="s">
        <v>23</v>
      </c>
      <c r="E163" s="376"/>
      <c r="F163" s="377" t="s">
        <v>1760</v>
      </c>
      <c r="G163" s="376"/>
      <c r="H163" s="378"/>
      <c r="I163" s="379"/>
      <c r="J163" s="380">
        <f>SUBTOTAL(9,J164:J167)</f>
        <v>0</v>
      </c>
      <c r="K163" s="378"/>
      <c r="L163" s="381">
        <f>SUBTOTAL(9,L164:L167)</f>
        <v>9.35E-2</v>
      </c>
      <c r="M163" s="378"/>
      <c r="N163" s="381">
        <f>SUBTOTAL(9,N164:N167)</f>
        <v>0</v>
      </c>
      <c r="O163" s="382"/>
      <c r="P163" s="380">
        <f>SUBTOTAL(9,P164:P167)</f>
        <v>0</v>
      </c>
      <c r="Q163" s="380">
        <f>SUBTOTAL(9,Q164:Q167)</f>
        <v>0</v>
      </c>
      <c r="R163" s="341"/>
      <c r="S163" s="346"/>
      <c r="T163" s="346"/>
    </row>
    <row r="164" spans="1:20" ht="11.25" outlineLevel="3" x14ac:dyDescent="0.2">
      <c r="A164" s="383"/>
      <c r="B164" s="384"/>
      <c r="C164" s="385">
        <v>54</v>
      </c>
      <c r="D164" s="386" t="s">
        <v>25</v>
      </c>
      <c r="E164" s="387" t="s">
        <v>3161</v>
      </c>
      <c r="F164" s="388" t="s">
        <v>3162</v>
      </c>
      <c r="G164" s="386" t="s">
        <v>172</v>
      </c>
      <c r="H164" s="389">
        <v>850</v>
      </c>
      <c r="I164" s="390"/>
      <c r="J164" s="391">
        <f t="shared" ref="J164:J166" si="35">H164*I164</f>
        <v>0</v>
      </c>
      <c r="K164" s="389">
        <v>2.0000000000000002E-5</v>
      </c>
      <c r="L164" s="389">
        <f t="shared" ref="L164:L166" si="36">H164*K164</f>
        <v>1.7000000000000001E-2</v>
      </c>
      <c r="M164" s="389"/>
      <c r="N164" s="389">
        <f t="shared" ref="N164:N166" si="37">H164*M164</f>
        <v>0</v>
      </c>
      <c r="O164" s="391">
        <v>21</v>
      </c>
      <c r="P164" s="391">
        <f t="shared" ref="P164:P166" si="38">J164*(O164/100)</f>
        <v>0</v>
      </c>
      <c r="Q164" s="391">
        <f t="shared" ref="Q164:Q166" si="39">J164+P164</f>
        <v>0</v>
      </c>
      <c r="R164" s="346"/>
      <c r="S164" s="346"/>
      <c r="T164" s="346"/>
    </row>
    <row r="165" spans="1:20" ht="11.25" outlineLevel="3" x14ac:dyDescent="0.2">
      <c r="A165" s="383"/>
      <c r="B165" s="384"/>
      <c r="C165" s="385">
        <v>55</v>
      </c>
      <c r="D165" s="386" t="s">
        <v>25</v>
      </c>
      <c r="E165" s="387" t="s">
        <v>3163</v>
      </c>
      <c r="F165" s="388" t="s">
        <v>3164</v>
      </c>
      <c r="G165" s="386" t="s">
        <v>172</v>
      </c>
      <c r="H165" s="389">
        <v>850</v>
      </c>
      <c r="I165" s="390"/>
      <c r="J165" s="391">
        <f t="shared" si="35"/>
        <v>0</v>
      </c>
      <c r="K165" s="389">
        <v>6.0000000000000002E-5</v>
      </c>
      <c r="L165" s="389">
        <f t="shared" si="36"/>
        <v>5.1000000000000004E-2</v>
      </c>
      <c r="M165" s="389"/>
      <c r="N165" s="389">
        <f t="shared" si="37"/>
        <v>0</v>
      </c>
      <c r="O165" s="391">
        <v>21</v>
      </c>
      <c r="P165" s="391">
        <f t="shared" si="38"/>
        <v>0</v>
      </c>
      <c r="Q165" s="391">
        <f t="shared" si="39"/>
        <v>0</v>
      </c>
      <c r="R165" s="346"/>
      <c r="S165" s="346"/>
      <c r="T165" s="346"/>
    </row>
    <row r="166" spans="1:20" ht="11.25" outlineLevel="3" x14ac:dyDescent="0.2">
      <c r="A166" s="383"/>
      <c r="B166" s="384"/>
      <c r="C166" s="385">
        <v>56</v>
      </c>
      <c r="D166" s="386" t="s">
        <v>25</v>
      </c>
      <c r="E166" s="387" t="s">
        <v>3165</v>
      </c>
      <c r="F166" s="388" t="s">
        <v>3166</v>
      </c>
      <c r="G166" s="386" t="s">
        <v>172</v>
      </c>
      <c r="H166" s="389">
        <v>850</v>
      </c>
      <c r="I166" s="390"/>
      <c r="J166" s="391">
        <f t="shared" si="35"/>
        <v>0</v>
      </c>
      <c r="K166" s="389">
        <v>3.0000000000000001E-5</v>
      </c>
      <c r="L166" s="389">
        <f t="shared" si="36"/>
        <v>2.5500000000000002E-2</v>
      </c>
      <c r="M166" s="389"/>
      <c r="N166" s="389">
        <f t="shared" si="37"/>
        <v>0</v>
      </c>
      <c r="O166" s="391">
        <v>21</v>
      </c>
      <c r="P166" s="391">
        <f t="shared" si="38"/>
        <v>0</v>
      </c>
      <c r="Q166" s="391">
        <f t="shared" si="39"/>
        <v>0</v>
      </c>
      <c r="R166" s="346"/>
      <c r="S166" s="346"/>
      <c r="T166" s="346"/>
    </row>
  </sheetData>
  <pageMargins left="0.7" right="0.7" top="0.78740157499999996" bottom="0.78740157499999996"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812E01-1E08-4608-B3FA-4515766F17F1}">
  <dimension ref="A1:V63"/>
  <sheetViews>
    <sheetView topLeftCell="C1" workbookViewId="0">
      <selection activeCell="I9" sqref="I9:I62"/>
    </sheetView>
  </sheetViews>
  <sheetFormatPr defaultRowHeight="8.25" outlineLevelRow="4" x14ac:dyDescent="0.15"/>
  <cols>
    <col min="1" max="1" width="28.7109375" style="1" hidden="1" customWidth="1"/>
    <col min="2" max="2" width="3.7109375" style="1" hidden="1" customWidth="1"/>
    <col min="3" max="3" width="5.7109375" style="1" customWidth="1"/>
    <col min="4" max="4" width="4.7109375" style="1" customWidth="1"/>
    <col min="5" max="5" width="14.7109375" style="1" customWidth="1"/>
    <col min="6" max="6" width="72.7109375" style="1" customWidth="1"/>
    <col min="7" max="7" width="4.7109375" style="1" customWidth="1"/>
    <col min="8" max="8" width="14.7109375" style="1" customWidth="1"/>
    <col min="9" max="9" width="12.7109375" style="1" customWidth="1"/>
    <col min="10" max="10" width="15.7109375" style="1" customWidth="1"/>
    <col min="11" max="11" width="11.7109375" style="1" hidden="1" customWidth="1"/>
    <col min="12" max="12" width="14.7109375" style="1" hidden="1" customWidth="1"/>
    <col min="13" max="13" width="11.7109375" style="1" hidden="1" customWidth="1"/>
    <col min="14" max="14" width="14.7109375" style="1" hidden="1" customWidth="1"/>
    <col min="15" max="15" width="9.7109375" style="1" hidden="1" customWidth="1"/>
    <col min="16" max="16" width="14.7109375" style="1" hidden="1" customWidth="1"/>
    <col min="17" max="17" width="15.7109375" style="1" hidden="1" customWidth="1"/>
    <col min="18" max="18" width="38.7109375" style="1" customWidth="1"/>
    <col min="19" max="22" width="9.140625" style="1"/>
    <col min="23" max="23" width="5.5703125" style="1" customWidth="1"/>
    <col min="24" max="256" width="9.140625" style="1"/>
    <col min="257" max="258" width="0" style="1" hidden="1" customWidth="1"/>
    <col min="259" max="259" width="5.7109375" style="1" customWidth="1"/>
    <col min="260" max="260" width="4.7109375" style="1" customWidth="1"/>
    <col min="261" max="261" width="14.7109375" style="1" customWidth="1"/>
    <col min="262" max="262" width="72.7109375" style="1" customWidth="1"/>
    <col min="263" max="263" width="4.7109375" style="1" customWidth="1"/>
    <col min="264" max="264" width="14.7109375" style="1" customWidth="1"/>
    <col min="265" max="265" width="12.7109375" style="1" customWidth="1"/>
    <col min="266" max="266" width="15.7109375" style="1" customWidth="1"/>
    <col min="267" max="273" width="0" style="1" hidden="1" customWidth="1"/>
    <col min="274" max="274" width="38.7109375" style="1" customWidth="1"/>
    <col min="275" max="278" width="9.140625" style="1"/>
    <col min="279" max="279" width="5.5703125" style="1" customWidth="1"/>
    <col min="280" max="512" width="9.140625" style="1"/>
    <col min="513" max="514" width="0" style="1" hidden="1" customWidth="1"/>
    <col min="515" max="515" width="5.7109375" style="1" customWidth="1"/>
    <col min="516" max="516" width="4.7109375" style="1" customWidth="1"/>
    <col min="517" max="517" width="14.7109375" style="1" customWidth="1"/>
    <col min="518" max="518" width="72.7109375" style="1" customWidth="1"/>
    <col min="519" max="519" width="4.7109375" style="1" customWidth="1"/>
    <col min="520" max="520" width="14.7109375" style="1" customWidth="1"/>
    <col min="521" max="521" width="12.7109375" style="1" customWidth="1"/>
    <col min="522" max="522" width="15.7109375" style="1" customWidth="1"/>
    <col min="523" max="529" width="0" style="1" hidden="1" customWidth="1"/>
    <col min="530" max="530" width="38.7109375" style="1" customWidth="1"/>
    <col min="531" max="534" width="9.140625" style="1"/>
    <col min="535" max="535" width="5.5703125" style="1" customWidth="1"/>
    <col min="536" max="768" width="9.140625" style="1"/>
    <col min="769" max="770" width="0" style="1" hidden="1" customWidth="1"/>
    <col min="771" max="771" width="5.7109375" style="1" customWidth="1"/>
    <col min="772" max="772" width="4.7109375" style="1" customWidth="1"/>
    <col min="773" max="773" width="14.7109375" style="1" customWidth="1"/>
    <col min="774" max="774" width="72.7109375" style="1" customWidth="1"/>
    <col min="775" max="775" width="4.7109375" style="1" customWidth="1"/>
    <col min="776" max="776" width="14.7109375" style="1" customWidth="1"/>
    <col min="777" max="777" width="12.7109375" style="1" customWidth="1"/>
    <col min="778" max="778" width="15.7109375" style="1" customWidth="1"/>
    <col min="779" max="785" width="0" style="1" hidden="1" customWidth="1"/>
    <col min="786" max="786" width="38.7109375" style="1" customWidth="1"/>
    <col min="787" max="790" width="9.140625" style="1"/>
    <col min="791" max="791" width="5.5703125" style="1" customWidth="1"/>
    <col min="792" max="1024" width="9.140625" style="1"/>
    <col min="1025" max="1026" width="0" style="1" hidden="1" customWidth="1"/>
    <col min="1027" max="1027" width="5.7109375" style="1" customWidth="1"/>
    <col min="1028" max="1028" width="4.7109375" style="1" customWidth="1"/>
    <col min="1029" max="1029" width="14.7109375" style="1" customWidth="1"/>
    <col min="1030" max="1030" width="72.7109375" style="1" customWidth="1"/>
    <col min="1031" max="1031" width="4.7109375" style="1" customWidth="1"/>
    <col min="1032" max="1032" width="14.7109375" style="1" customWidth="1"/>
    <col min="1033" max="1033" width="12.7109375" style="1" customWidth="1"/>
    <col min="1034" max="1034" width="15.7109375" style="1" customWidth="1"/>
    <col min="1035" max="1041" width="0" style="1" hidden="1" customWidth="1"/>
    <col min="1042" max="1042" width="38.7109375" style="1" customWidth="1"/>
    <col min="1043" max="1046" width="9.140625" style="1"/>
    <col min="1047" max="1047" width="5.5703125" style="1" customWidth="1"/>
    <col min="1048" max="1280" width="9.140625" style="1"/>
    <col min="1281" max="1282" width="0" style="1" hidden="1" customWidth="1"/>
    <col min="1283" max="1283" width="5.7109375" style="1" customWidth="1"/>
    <col min="1284" max="1284" width="4.7109375" style="1" customWidth="1"/>
    <col min="1285" max="1285" width="14.7109375" style="1" customWidth="1"/>
    <col min="1286" max="1286" width="72.7109375" style="1" customWidth="1"/>
    <col min="1287" max="1287" width="4.7109375" style="1" customWidth="1"/>
    <col min="1288" max="1288" width="14.7109375" style="1" customWidth="1"/>
    <col min="1289" max="1289" width="12.7109375" style="1" customWidth="1"/>
    <col min="1290" max="1290" width="15.7109375" style="1" customWidth="1"/>
    <col min="1291" max="1297" width="0" style="1" hidden="1" customWidth="1"/>
    <col min="1298" max="1298" width="38.7109375" style="1" customWidth="1"/>
    <col min="1299" max="1302" width="9.140625" style="1"/>
    <col min="1303" max="1303" width="5.5703125" style="1" customWidth="1"/>
    <col min="1304" max="1536" width="9.140625" style="1"/>
    <col min="1537" max="1538" width="0" style="1" hidden="1" customWidth="1"/>
    <col min="1539" max="1539" width="5.7109375" style="1" customWidth="1"/>
    <col min="1540" max="1540" width="4.7109375" style="1" customWidth="1"/>
    <col min="1541" max="1541" width="14.7109375" style="1" customWidth="1"/>
    <col min="1542" max="1542" width="72.7109375" style="1" customWidth="1"/>
    <col min="1543" max="1543" width="4.7109375" style="1" customWidth="1"/>
    <col min="1544" max="1544" width="14.7109375" style="1" customWidth="1"/>
    <col min="1545" max="1545" width="12.7109375" style="1" customWidth="1"/>
    <col min="1546" max="1546" width="15.7109375" style="1" customWidth="1"/>
    <col min="1547" max="1553" width="0" style="1" hidden="1" customWidth="1"/>
    <col min="1554" max="1554" width="38.7109375" style="1" customWidth="1"/>
    <col min="1555" max="1558" width="9.140625" style="1"/>
    <col min="1559" max="1559" width="5.5703125" style="1" customWidth="1"/>
    <col min="1560" max="1792" width="9.140625" style="1"/>
    <col min="1793" max="1794" width="0" style="1" hidden="1" customWidth="1"/>
    <col min="1795" max="1795" width="5.7109375" style="1" customWidth="1"/>
    <col min="1796" max="1796" width="4.7109375" style="1" customWidth="1"/>
    <col min="1797" max="1797" width="14.7109375" style="1" customWidth="1"/>
    <col min="1798" max="1798" width="72.7109375" style="1" customWidth="1"/>
    <col min="1799" max="1799" width="4.7109375" style="1" customWidth="1"/>
    <col min="1800" max="1800" width="14.7109375" style="1" customWidth="1"/>
    <col min="1801" max="1801" width="12.7109375" style="1" customWidth="1"/>
    <col min="1802" max="1802" width="15.7109375" style="1" customWidth="1"/>
    <col min="1803" max="1809" width="0" style="1" hidden="1" customWidth="1"/>
    <col min="1810" max="1810" width="38.7109375" style="1" customWidth="1"/>
    <col min="1811" max="1814" width="9.140625" style="1"/>
    <col min="1815" max="1815" width="5.5703125" style="1" customWidth="1"/>
    <col min="1816" max="2048" width="9.140625" style="1"/>
    <col min="2049" max="2050" width="0" style="1" hidden="1" customWidth="1"/>
    <col min="2051" max="2051" width="5.7109375" style="1" customWidth="1"/>
    <col min="2052" max="2052" width="4.7109375" style="1" customWidth="1"/>
    <col min="2053" max="2053" width="14.7109375" style="1" customWidth="1"/>
    <col min="2054" max="2054" width="72.7109375" style="1" customWidth="1"/>
    <col min="2055" max="2055" width="4.7109375" style="1" customWidth="1"/>
    <col min="2056" max="2056" width="14.7109375" style="1" customWidth="1"/>
    <col min="2057" max="2057" width="12.7109375" style="1" customWidth="1"/>
    <col min="2058" max="2058" width="15.7109375" style="1" customWidth="1"/>
    <col min="2059" max="2065" width="0" style="1" hidden="1" customWidth="1"/>
    <col min="2066" max="2066" width="38.7109375" style="1" customWidth="1"/>
    <col min="2067" max="2070" width="9.140625" style="1"/>
    <col min="2071" max="2071" width="5.5703125" style="1" customWidth="1"/>
    <col min="2072" max="2304" width="9.140625" style="1"/>
    <col min="2305" max="2306" width="0" style="1" hidden="1" customWidth="1"/>
    <col min="2307" max="2307" width="5.7109375" style="1" customWidth="1"/>
    <col min="2308" max="2308" width="4.7109375" style="1" customWidth="1"/>
    <col min="2309" max="2309" width="14.7109375" style="1" customWidth="1"/>
    <col min="2310" max="2310" width="72.7109375" style="1" customWidth="1"/>
    <col min="2311" max="2311" width="4.7109375" style="1" customWidth="1"/>
    <col min="2312" max="2312" width="14.7109375" style="1" customWidth="1"/>
    <col min="2313" max="2313" width="12.7109375" style="1" customWidth="1"/>
    <col min="2314" max="2314" width="15.7109375" style="1" customWidth="1"/>
    <col min="2315" max="2321" width="0" style="1" hidden="1" customWidth="1"/>
    <col min="2322" max="2322" width="38.7109375" style="1" customWidth="1"/>
    <col min="2323" max="2326" width="9.140625" style="1"/>
    <col min="2327" max="2327" width="5.5703125" style="1" customWidth="1"/>
    <col min="2328" max="2560" width="9.140625" style="1"/>
    <col min="2561" max="2562" width="0" style="1" hidden="1" customWidth="1"/>
    <col min="2563" max="2563" width="5.7109375" style="1" customWidth="1"/>
    <col min="2564" max="2564" width="4.7109375" style="1" customWidth="1"/>
    <col min="2565" max="2565" width="14.7109375" style="1" customWidth="1"/>
    <col min="2566" max="2566" width="72.7109375" style="1" customWidth="1"/>
    <col min="2567" max="2567" width="4.7109375" style="1" customWidth="1"/>
    <col min="2568" max="2568" width="14.7109375" style="1" customWidth="1"/>
    <col min="2569" max="2569" width="12.7109375" style="1" customWidth="1"/>
    <col min="2570" max="2570" width="15.7109375" style="1" customWidth="1"/>
    <col min="2571" max="2577" width="0" style="1" hidden="1" customWidth="1"/>
    <col min="2578" max="2578" width="38.7109375" style="1" customWidth="1"/>
    <col min="2579" max="2582" width="9.140625" style="1"/>
    <col min="2583" max="2583" width="5.5703125" style="1" customWidth="1"/>
    <col min="2584" max="2816" width="9.140625" style="1"/>
    <col min="2817" max="2818" width="0" style="1" hidden="1" customWidth="1"/>
    <col min="2819" max="2819" width="5.7109375" style="1" customWidth="1"/>
    <col min="2820" max="2820" width="4.7109375" style="1" customWidth="1"/>
    <col min="2821" max="2821" width="14.7109375" style="1" customWidth="1"/>
    <col min="2822" max="2822" width="72.7109375" style="1" customWidth="1"/>
    <col min="2823" max="2823" width="4.7109375" style="1" customWidth="1"/>
    <col min="2824" max="2824" width="14.7109375" style="1" customWidth="1"/>
    <col min="2825" max="2825" width="12.7109375" style="1" customWidth="1"/>
    <col min="2826" max="2826" width="15.7109375" style="1" customWidth="1"/>
    <col min="2827" max="2833" width="0" style="1" hidden="1" customWidth="1"/>
    <col min="2834" max="2834" width="38.7109375" style="1" customWidth="1"/>
    <col min="2835" max="2838" width="9.140625" style="1"/>
    <col min="2839" max="2839" width="5.5703125" style="1" customWidth="1"/>
    <col min="2840" max="3072" width="9.140625" style="1"/>
    <col min="3073" max="3074" width="0" style="1" hidden="1" customWidth="1"/>
    <col min="3075" max="3075" width="5.7109375" style="1" customWidth="1"/>
    <col min="3076" max="3076" width="4.7109375" style="1" customWidth="1"/>
    <col min="3077" max="3077" width="14.7109375" style="1" customWidth="1"/>
    <col min="3078" max="3078" width="72.7109375" style="1" customWidth="1"/>
    <col min="3079" max="3079" width="4.7109375" style="1" customWidth="1"/>
    <col min="3080" max="3080" width="14.7109375" style="1" customWidth="1"/>
    <col min="3081" max="3081" width="12.7109375" style="1" customWidth="1"/>
    <col min="3082" max="3082" width="15.7109375" style="1" customWidth="1"/>
    <col min="3083" max="3089" width="0" style="1" hidden="1" customWidth="1"/>
    <col min="3090" max="3090" width="38.7109375" style="1" customWidth="1"/>
    <col min="3091" max="3094" width="9.140625" style="1"/>
    <col min="3095" max="3095" width="5.5703125" style="1" customWidth="1"/>
    <col min="3096" max="3328" width="9.140625" style="1"/>
    <col min="3329" max="3330" width="0" style="1" hidden="1" customWidth="1"/>
    <col min="3331" max="3331" width="5.7109375" style="1" customWidth="1"/>
    <col min="3332" max="3332" width="4.7109375" style="1" customWidth="1"/>
    <col min="3333" max="3333" width="14.7109375" style="1" customWidth="1"/>
    <col min="3334" max="3334" width="72.7109375" style="1" customWidth="1"/>
    <col min="3335" max="3335" width="4.7109375" style="1" customWidth="1"/>
    <col min="3336" max="3336" width="14.7109375" style="1" customWidth="1"/>
    <col min="3337" max="3337" width="12.7109375" style="1" customWidth="1"/>
    <col min="3338" max="3338" width="15.7109375" style="1" customWidth="1"/>
    <col min="3339" max="3345" width="0" style="1" hidden="1" customWidth="1"/>
    <col min="3346" max="3346" width="38.7109375" style="1" customWidth="1"/>
    <col min="3347" max="3350" width="9.140625" style="1"/>
    <col min="3351" max="3351" width="5.5703125" style="1" customWidth="1"/>
    <col min="3352" max="3584" width="9.140625" style="1"/>
    <col min="3585" max="3586" width="0" style="1" hidden="1" customWidth="1"/>
    <col min="3587" max="3587" width="5.7109375" style="1" customWidth="1"/>
    <col min="3588" max="3588" width="4.7109375" style="1" customWidth="1"/>
    <col min="3589" max="3589" width="14.7109375" style="1" customWidth="1"/>
    <col min="3590" max="3590" width="72.7109375" style="1" customWidth="1"/>
    <col min="3591" max="3591" width="4.7109375" style="1" customWidth="1"/>
    <col min="3592" max="3592" width="14.7109375" style="1" customWidth="1"/>
    <col min="3593" max="3593" width="12.7109375" style="1" customWidth="1"/>
    <col min="3594" max="3594" width="15.7109375" style="1" customWidth="1"/>
    <col min="3595" max="3601" width="0" style="1" hidden="1" customWidth="1"/>
    <col min="3602" max="3602" width="38.7109375" style="1" customWidth="1"/>
    <col min="3603" max="3606" width="9.140625" style="1"/>
    <col min="3607" max="3607" width="5.5703125" style="1" customWidth="1"/>
    <col min="3608" max="3840" width="9.140625" style="1"/>
    <col min="3841" max="3842" width="0" style="1" hidden="1" customWidth="1"/>
    <col min="3843" max="3843" width="5.7109375" style="1" customWidth="1"/>
    <col min="3844" max="3844" width="4.7109375" style="1" customWidth="1"/>
    <col min="3845" max="3845" width="14.7109375" style="1" customWidth="1"/>
    <col min="3846" max="3846" width="72.7109375" style="1" customWidth="1"/>
    <col min="3847" max="3847" width="4.7109375" style="1" customWidth="1"/>
    <col min="3848" max="3848" width="14.7109375" style="1" customWidth="1"/>
    <col min="3849" max="3849" width="12.7109375" style="1" customWidth="1"/>
    <col min="3850" max="3850" width="15.7109375" style="1" customWidth="1"/>
    <col min="3851" max="3857" width="0" style="1" hidden="1" customWidth="1"/>
    <col min="3858" max="3858" width="38.7109375" style="1" customWidth="1"/>
    <col min="3859" max="3862" width="9.140625" style="1"/>
    <col min="3863" max="3863" width="5.5703125" style="1" customWidth="1"/>
    <col min="3864" max="4096" width="9.140625" style="1"/>
    <col min="4097" max="4098" width="0" style="1" hidden="1" customWidth="1"/>
    <col min="4099" max="4099" width="5.7109375" style="1" customWidth="1"/>
    <col min="4100" max="4100" width="4.7109375" style="1" customWidth="1"/>
    <col min="4101" max="4101" width="14.7109375" style="1" customWidth="1"/>
    <col min="4102" max="4102" width="72.7109375" style="1" customWidth="1"/>
    <col min="4103" max="4103" width="4.7109375" style="1" customWidth="1"/>
    <col min="4104" max="4104" width="14.7109375" style="1" customWidth="1"/>
    <col min="4105" max="4105" width="12.7109375" style="1" customWidth="1"/>
    <col min="4106" max="4106" width="15.7109375" style="1" customWidth="1"/>
    <col min="4107" max="4113" width="0" style="1" hidden="1" customWidth="1"/>
    <col min="4114" max="4114" width="38.7109375" style="1" customWidth="1"/>
    <col min="4115" max="4118" width="9.140625" style="1"/>
    <col min="4119" max="4119" width="5.5703125" style="1" customWidth="1"/>
    <col min="4120" max="4352" width="9.140625" style="1"/>
    <col min="4353" max="4354" width="0" style="1" hidden="1" customWidth="1"/>
    <col min="4355" max="4355" width="5.7109375" style="1" customWidth="1"/>
    <col min="4356" max="4356" width="4.7109375" style="1" customWidth="1"/>
    <col min="4357" max="4357" width="14.7109375" style="1" customWidth="1"/>
    <col min="4358" max="4358" width="72.7109375" style="1" customWidth="1"/>
    <col min="4359" max="4359" width="4.7109375" style="1" customWidth="1"/>
    <col min="4360" max="4360" width="14.7109375" style="1" customWidth="1"/>
    <col min="4361" max="4361" width="12.7109375" style="1" customWidth="1"/>
    <col min="4362" max="4362" width="15.7109375" style="1" customWidth="1"/>
    <col min="4363" max="4369" width="0" style="1" hidden="1" customWidth="1"/>
    <col min="4370" max="4370" width="38.7109375" style="1" customWidth="1"/>
    <col min="4371" max="4374" width="9.140625" style="1"/>
    <col min="4375" max="4375" width="5.5703125" style="1" customWidth="1"/>
    <col min="4376" max="4608" width="9.140625" style="1"/>
    <col min="4609" max="4610" width="0" style="1" hidden="1" customWidth="1"/>
    <col min="4611" max="4611" width="5.7109375" style="1" customWidth="1"/>
    <col min="4612" max="4612" width="4.7109375" style="1" customWidth="1"/>
    <col min="4613" max="4613" width="14.7109375" style="1" customWidth="1"/>
    <col min="4614" max="4614" width="72.7109375" style="1" customWidth="1"/>
    <col min="4615" max="4615" width="4.7109375" style="1" customWidth="1"/>
    <col min="4616" max="4616" width="14.7109375" style="1" customWidth="1"/>
    <col min="4617" max="4617" width="12.7109375" style="1" customWidth="1"/>
    <col min="4618" max="4618" width="15.7109375" style="1" customWidth="1"/>
    <col min="4619" max="4625" width="0" style="1" hidden="1" customWidth="1"/>
    <col min="4626" max="4626" width="38.7109375" style="1" customWidth="1"/>
    <col min="4627" max="4630" width="9.140625" style="1"/>
    <col min="4631" max="4631" width="5.5703125" style="1" customWidth="1"/>
    <col min="4632" max="4864" width="9.140625" style="1"/>
    <col min="4865" max="4866" width="0" style="1" hidden="1" customWidth="1"/>
    <col min="4867" max="4867" width="5.7109375" style="1" customWidth="1"/>
    <col min="4868" max="4868" width="4.7109375" style="1" customWidth="1"/>
    <col min="4869" max="4869" width="14.7109375" style="1" customWidth="1"/>
    <col min="4870" max="4870" width="72.7109375" style="1" customWidth="1"/>
    <col min="4871" max="4871" width="4.7109375" style="1" customWidth="1"/>
    <col min="4872" max="4872" width="14.7109375" style="1" customWidth="1"/>
    <col min="4873" max="4873" width="12.7109375" style="1" customWidth="1"/>
    <col min="4874" max="4874" width="15.7109375" style="1" customWidth="1"/>
    <col min="4875" max="4881" width="0" style="1" hidden="1" customWidth="1"/>
    <col min="4882" max="4882" width="38.7109375" style="1" customWidth="1"/>
    <col min="4883" max="4886" width="9.140625" style="1"/>
    <col min="4887" max="4887" width="5.5703125" style="1" customWidth="1"/>
    <col min="4888" max="5120" width="9.140625" style="1"/>
    <col min="5121" max="5122" width="0" style="1" hidden="1" customWidth="1"/>
    <col min="5123" max="5123" width="5.7109375" style="1" customWidth="1"/>
    <col min="5124" max="5124" width="4.7109375" style="1" customWidth="1"/>
    <col min="5125" max="5125" width="14.7109375" style="1" customWidth="1"/>
    <col min="5126" max="5126" width="72.7109375" style="1" customWidth="1"/>
    <col min="5127" max="5127" width="4.7109375" style="1" customWidth="1"/>
    <col min="5128" max="5128" width="14.7109375" style="1" customWidth="1"/>
    <col min="5129" max="5129" width="12.7109375" style="1" customWidth="1"/>
    <col min="5130" max="5130" width="15.7109375" style="1" customWidth="1"/>
    <col min="5131" max="5137" width="0" style="1" hidden="1" customWidth="1"/>
    <col min="5138" max="5138" width="38.7109375" style="1" customWidth="1"/>
    <col min="5139" max="5142" width="9.140625" style="1"/>
    <col min="5143" max="5143" width="5.5703125" style="1" customWidth="1"/>
    <col min="5144" max="5376" width="9.140625" style="1"/>
    <col min="5377" max="5378" width="0" style="1" hidden="1" customWidth="1"/>
    <col min="5379" max="5379" width="5.7109375" style="1" customWidth="1"/>
    <col min="5380" max="5380" width="4.7109375" style="1" customWidth="1"/>
    <col min="5381" max="5381" width="14.7109375" style="1" customWidth="1"/>
    <col min="5382" max="5382" width="72.7109375" style="1" customWidth="1"/>
    <col min="5383" max="5383" width="4.7109375" style="1" customWidth="1"/>
    <col min="5384" max="5384" width="14.7109375" style="1" customWidth="1"/>
    <col min="5385" max="5385" width="12.7109375" style="1" customWidth="1"/>
    <col min="5386" max="5386" width="15.7109375" style="1" customWidth="1"/>
    <col min="5387" max="5393" width="0" style="1" hidden="1" customWidth="1"/>
    <col min="5394" max="5394" width="38.7109375" style="1" customWidth="1"/>
    <col min="5395" max="5398" width="9.140625" style="1"/>
    <col min="5399" max="5399" width="5.5703125" style="1" customWidth="1"/>
    <col min="5400" max="5632" width="9.140625" style="1"/>
    <col min="5633" max="5634" width="0" style="1" hidden="1" customWidth="1"/>
    <col min="5635" max="5635" width="5.7109375" style="1" customWidth="1"/>
    <col min="5636" max="5636" width="4.7109375" style="1" customWidth="1"/>
    <col min="5637" max="5637" width="14.7109375" style="1" customWidth="1"/>
    <col min="5638" max="5638" width="72.7109375" style="1" customWidth="1"/>
    <col min="5639" max="5639" width="4.7109375" style="1" customWidth="1"/>
    <col min="5640" max="5640" width="14.7109375" style="1" customWidth="1"/>
    <col min="5641" max="5641" width="12.7109375" style="1" customWidth="1"/>
    <col min="5642" max="5642" width="15.7109375" style="1" customWidth="1"/>
    <col min="5643" max="5649" width="0" style="1" hidden="1" customWidth="1"/>
    <col min="5650" max="5650" width="38.7109375" style="1" customWidth="1"/>
    <col min="5651" max="5654" width="9.140625" style="1"/>
    <col min="5655" max="5655" width="5.5703125" style="1" customWidth="1"/>
    <col min="5656" max="5888" width="9.140625" style="1"/>
    <col min="5889" max="5890" width="0" style="1" hidden="1" customWidth="1"/>
    <col min="5891" max="5891" width="5.7109375" style="1" customWidth="1"/>
    <col min="5892" max="5892" width="4.7109375" style="1" customWidth="1"/>
    <col min="5893" max="5893" width="14.7109375" style="1" customWidth="1"/>
    <col min="5894" max="5894" width="72.7109375" style="1" customWidth="1"/>
    <col min="5895" max="5895" width="4.7109375" style="1" customWidth="1"/>
    <col min="5896" max="5896" width="14.7109375" style="1" customWidth="1"/>
    <col min="5897" max="5897" width="12.7109375" style="1" customWidth="1"/>
    <col min="5898" max="5898" width="15.7109375" style="1" customWidth="1"/>
    <col min="5899" max="5905" width="0" style="1" hidden="1" customWidth="1"/>
    <col min="5906" max="5906" width="38.7109375" style="1" customWidth="1"/>
    <col min="5907" max="5910" width="9.140625" style="1"/>
    <col min="5911" max="5911" width="5.5703125" style="1" customWidth="1"/>
    <col min="5912" max="6144" width="9.140625" style="1"/>
    <col min="6145" max="6146" width="0" style="1" hidden="1" customWidth="1"/>
    <col min="6147" max="6147" width="5.7109375" style="1" customWidth="1"/>
    <col min="6148" max="6148" width="4.7109375" style="1" customWidth="1"/>
    <col min="6149" max="6149" width="14.7109375" style="1" customWidth="1"/>
    <col min="6150" max="6150" width="72.7109375" style="1" customWidth="1"/>
    <col min="6151" max="6151" width="4.7109375" style="1" customWidth="1"/>
    <col min="6152" max="6152" width="14.7109375" style="1" customWidth="1"/>
    <col min="6153" max="6153" width="12.7109375" style="1" customWidth="1"/>
    <col min="6154" max="6154" width="15.7109375" style="1" customWidth="1"/>
    <col min="6155" max="6161" width="0" style="1" hidden="1" customWidth="1"/>
    <col min="6162" max="6162" width="38.7109375" style="1" customWidth="1"/>
    <col min="6163" max="6166" width="9.140625" style="1"/>
    <col min="6167" max="6167" width="5.5703125" style="1" customWidth="1"/>
    <col min="6168" max="6400" width="9.140625" style="1"/>
    <col min="6401" max="6402" width="0" style="1" hidden="1" customWidth="1"/>
    <col min="6403" max="6403" width="5.7109375" style="1" customWidth="1"/>
    <col min="6404" max="6404" width="4.7109375" style="1" customWidth="1"/>
    <col min="6405" max="6405" width="14.7109375" style="1" customWidth="1"/>
    <col min="6406" max="6406" width="72.7109375" style="1" customWidth="1"/>
    <col min="6407" max="6407" width="4.7109375" style="1" customWidth="1"/>
    <col min="6408" max="6408" width="14.7109375" style="1" customWidth="1"/>
    <col min="6409" max="6409" width="12.7109375" style="1" customWidth="1"/>
    <col min="6410" max="6410" width="15.7109375" style="1" customWidth="1"/>
    <col min="6411" max="6417" width="0" style="1" hidden="1" customWidth="1"/>
    <col min="6418" max="6418" width="38.7109375" style="1" customWidth="1"/>
    <col min="6419" max="6422" width="9.140625" style="1"/>
    <col min="6423" max="6423" width="5.5703125" style="1" customWidth="1"/>
    <col min="6424" max="6656" width="9.140625" style="1"/>
    <col min="6657" max="6658" width="0" style="1" hidden="1" customWidth="1"/>
    <col min="6659" max="6659" width="5.7109375" style="1" customWidth="1"/>
    <col min="6660" max="6660" width="4.7109375" style="1" customWidth="1"/>
    <col min="6661" max="6661" width="14.7109375" style="1" customWidth="1"/>
    <col min="6662" max="6662" width="72.7109375" style="1" customWidth="1"/>
    <col min="6663" max="6663" width="4.7109375" style="1" customWidth="1"/>
    <col min="6664" max="6664" width="14.7109375" style="1" customWidth="1"/>
    <col min="6665" max="6665" width="12.7109375" style="1" customWidth="1"/>
    <col min="6666" max="6666" width="15.7109375" style="1" customWidth="1"/>
    <col min="6667" max="6673" width="0" style="1" hidden="1" customWidth="1"/>
    <col min="6674" max="6674" width="38.7109375" style="1" customWidth="1"/>
    <col min="6675" max="6678" width="9.140625" style="1"/>
    <col min="6679" max="6679" width="5.5703125" style="1" customWidth="1"/>
    <col min="6680" max="6912" width="9.140625" style="1"/>
    <col min="6913" max="6914" width="0" style="1" hidden="1" customWidth="1"/>
    <col min="6915" max="6915" width="5.7109375" style="1" customWidth="1"/>
    <col min="6916" max="6916" width="4.7109375" style="1" customWidth="1"/>
    <col min="6917" max="6917" width="14.7109375" style="1" customWidth="1"/>
    <col min="6918" max="6918" width="72.7109375" style="1" customWidth="1"/>
    <col min="6919" max="6919" width="4.7109375" style="1" customWidth="1"/>
    <col min="6920" max="6920" width="14.7109375" style="1" customWidth="1"/>
    <col min="6921" max="6921" width="12.7109375" style="1" customWidth="1"/>
    <col min="6922" max="6922" width="15.7109375" style="1" customWidth="1"/>
    <col min="6923" max="6929" width="0" style="1" hidden="1" customWidth="1"/>
    <col min="6930" max="6930" width="38.7109375" style="1" customWidth="1"/>
    <col min="6931" max="6934" width="9.140625" style="1"/>
    <col min="6935" max="6935" width="5.5703125" style="1" customWidth="1"/>
    <col min="6936" max="7168" width="9.140625" style="1"/>
    <col min="7169" max="7170" width="0" style="1" hidden="1" customWidth="1"/>
    <col min="7171" max="7171" width="5.7109375" style="1" customWidth="1"/>
    <col min="7172" max="7172" width="4.7109375" style="1" customWidth="1"/>
    <col min="7173" max="7173" width="14.7109375" style="1" customWidth="1"/>
    <col min="7174" max="7174" width="72.7109375" style="1" customWidth="1"/>
    <col min="7175" max="7175" width="4.7109375" style="1" customWidth="1"/>
    <col min="7176" max="7176" width="14.7109375" style="1" customWidth="1"/>
    <col min="7177" max="7177" width="12.7109375" style="1" customWidth="1"/>
    <col min="7178" max="7178" width="15.7109375" style="1" customWidth="1"/>
    <col min="7179" max="7185" width="0" style="1" hidden="1" customWidth="1"/>
    <col min="7186" max="7186" width="38.7109375" style="1" customWidth="1"/>
    <col min="7187" max="7190" width="9.140625" style="1"/>
    <col min="7191" max="7191" width="5.5703125" style="1" customWidth="1"/>
    <col min="7192" max="7424" width="9.140625" style="1"/>
    <col min="7425" max="7426" width="0" style="1" hidden="1" customWidth="1"/>
    <col min="7427" max="7427" width="5.7109375" style="1" customWidth="1"/>
    <col min="7428" max="7428" width="4.7109375" style="1" customWidth="1"/>
    <col min="7429" max="7429" width="14.7109375" style="1" customWidth="1"/>
    <col min="7430" max="7430" width="72.7109375" style="1" customWidth="1"/>
    <col min="7431" max="7431" width="4.7109375" style="1" customWidth="1"/>
    <col min="7432" max="7432" width="14.7109375" style="1" customWidth="1"/>
    <col min="7433" max="7433" width="12.7109375" style="1" customWidth="1"/>
    <col min="7434" max="7434" width="15.7109375" style="1" customWidth="1"/>
    <col min="7435" max="7441" width="0" style="1" hidden="1" customWidth="1"/>
    <col min="7442" max="7442" width="38.7109375" style="1" customWidth="1"/>
    <col min="7443" max="7446" width="9.140625" style="1"/>
    <col min="7447" max="7447" width="5.5703125" style="1" customWidth="1"/>
    <col min="7448" max="7680" width="9.140625" style="1"/>
    <col min="7681" max="7682" width="0" style="1" hidden="1" customWidth="1"/>
    <col min="7683" max="7683" width="5.7109375" style="1" customWidth="1"/>
    <col min="7684" max="7684" width="4.7109375" style="1" customWidth="1"/>
    <col min="7685" max="7685" width="14.7109375" style="1" customWidth="1"/>
    <col min="7686" max="7686" width="72.7109375" style="1" customWidth="1"/>
    <col min="7687" max="7687" width="4.7109375" style="1" customWidth="1"/>
    <col min="7688" max="7688" width="14.7109375" style="1" customWidth="1"/>
    <col min="7689" max="7689" width="12.7109375" style="1" customWidth="1"/>
    <col min="7690" max="7690" width="15.7109375" style="1" customWidth="1"/>
    <col min="7691" max="7697" width="0" style="1" hidden="1" customWidth="1"/>
    <col min="7698" max="7698" width="38.7109375" style="1" customWidth="1"/>
    <col min="7699" max="7702" width="9.140625" style="1"/>
    <col min="7703" max="7703" width="5.5703125" style="1" customWidth="1"/>
    <col min="7704" max="7936" width="9.140625" style="1"/>
    <col min="7937" max="7938" width="0" style="1" hidden="1" customWidth="1"/>
    <col min="7939" max="7939" width="5.7109375" style="1" customWidth="1"/>
    <col min="7940" max="7940" width="4.7109375" style="1" customWidth="1"/>
    <col min="7941" max="7941" width="14.7109375" style="1" customWidth="1"/>
    <col min="7942" max="7942" width="72.7109375" style="1" customWidth="1"/>
    <col min="7943" max="7943" width="4.7109375" style="1" customWidth="1"/>
    <col min="7944" max="7944" width="14.7109375" style="1" customWidth="1"/>
    <col min="7945" max="7945" width="12.7109375" style="1" customWidth="1"/>
    <col min="7946" max="7946" width="15.7109375" style="1" customWidth="1"/>
    <col min="7947" max="7953" width="0" style="1" hidden="1" customWidth="1"/>
    <col min="7954" max="7954" width="38.7109375" style="1" customWidth="1"/>
    <col min="7955" max="7958" width="9.140625" style="1"/>
    <col min="7959" max="7959" width="5.5703125" style="1" customWidth="1"/>
    <col min="7960" max="8192" width="9.140625" style="1"/>
    <col min="8193" max="8194" width="0" style="1" hidden="1" customWidth="1"/>
    <col min="8195" max="8195" width="5.7109375" style="1" customWidth="1"/>
    <col min="8196" max="8196" width="4.7109375" style="1" customWidth="1"/>
    <col min="8197" max="8197" width="14.7109375" style="1" customWidth="1"/>
    <col min="8198" max="8198" width="72.7109375" style="1" customWidth="1"/>
    <col min="8199" max="8199" width="4.7109375" style="1" customWidth="1"/>
    <col min="8200" max="8200" width="14.7109375" style="1" customWidth="1"/>
    <col min="8201" max="8201" width="12.7109375" style="1" customWidth="1"/>
    <col min="8202" max="8202" width="15.7109375" style="1" customWidth="1"/>
    <col min="8203" max="8209" width="0" style="1" hidden="1" customWidth="1"/>
    <col min="8210" max="8210" width="38.7109375" style="1" customWidth="1"/>
    <col min="8211" max="8214" width="9.140625" style="1"/>
    <col min="8215" max="8215" width="5.5703125" style="1" customWidth="1"/>
    <col min="8216" max="8448" width="9.140625" style="1"/>
    <col min="8449" max="8450" width="0" style="1" hidden="1" customWidth="1"/>
    <col min="8451" max="8451" width="5.7109375" style="1" customWidth="1"/>
    <col min="8452" max="8452" width="4.7109375" style="1" customWidth="1"/>
    <col min="8453" max="8453" width="14.7109375" style="1" customWidth="1"/>
    <col min="8454" max="8454" width="72.7109375" style="1" customWidth="1"/>
    <col min="8455" max="8455" width="4.7109375" style="1" customWidth="1"/>
    <col min="8456" max="8456" width="14.7109375" style="1" customWidth="1"/>
    <col min="8457" max="8457" width="12.7109375" style="1" customWidth="1"/>
    <col min="8458" max="8458" width="15.7109375" style="1" customWidth="1"/>
    <col min="8459" max="8465" width="0" style="1" hidden="1" customWidth="1"/>
    <col min="8466" max="8466" width="38.7109375" style="1" customWidth="1"/>
    <col min="8467" max="8470" width="9.140625" style="1"/>
    <col min="8471" max="8471" width="5.5703125" style="1" customWidth="1"/>
    <col min="8472" max="8704" width="9.140625" style="1"/>
    <col min="8705" max="8706" width="0" style="1" hidden="1" customWidth="1"/>
    <col min="8707" max="8707" width="5.7109375" style="1" customWidth="1"/>
    <col min="8708" max="8708" width="4.7109375" style="1" customWidth="1"/>
    <col min="8709" max="8709" width="14.7109375" style="1" customWidth="1"/>
    <col min="8710" max="8710" width="72.7109375" style="1" customWidth="1"/>
    <col min="8711" max="8711" width="4.7109375" style="1" customWidth="1"/>
    <col min="8712" max="8712" width="14.7109375" style="1" customWidth="1"/>
    <col min="8713" max="8713" width="12.7109375" style="1" customWidth="1"/>
    <col min="8714" max="8714" width="15.7109375" style="1" customWidth="1"/>
    <col min="8715" max="8721" width="0" style="1" hidden="1" customWidth="1"/>
    <col min="8722" max="8722" width="38.7109375" style="1" customWidth="1"/>
    <col min="8723" max="8726" width="9.140625" style="1"/>
    <col min="8727" max="8727" width="5.5703125" style="1" customWidth="1"/>
    <col min="8728" max="8960" width="9.140625" style="1"/>
    <col min="8961" max="8962" width="0" style="1" hidden="1" customWidth="1"/>
    <col min="8963" max="8963" width="5.7109375" style="1" customWidth="1"/>
    <col min="8964" max="8964" width="4.7109375" style="1" customWidth="1"/>
    <col min="8965" max="8965" width="14.7109375" style="1" customWidth="1"/>
    <col min="8966" max="8966" width="72.7109375" style="1" customWidth="1"/>
    <col min="8967" max="8967" width="4.7109375" style="1" customWidth="1"/>
    <col min="8968" max="8968" width="14.7109375" style="1" customWidth="1"/>
    <col min="8969" max="8969" width="12.7109375" style="1" customWidth="1"/>
    <col min="8970" max="8970" width="15.7109375" style="1" customWidth="1"/>
    <col min="8971" max="8977" width="0" style="1" hidden="1" customWidth="1"/>
    <col min="8978" max="8978" width="38.7109375" style="1" customWidth="1"/>
    <col min="8979" max="8982" width="9.140625" style="1"/>
    <col min="8983" max="8983" width="5.5703125" style="1" customWidth="1"/>
    <col min="8984" max="9216" width="9.140625" style="1"/>
    <col min="9217" max="9218" width="0" style="1" hidden="1" customWidth="1"/>
    <col min="9219" max="9219" width="5.7109375" style="1" customWidth="1"/>
    <col min="9220" max="9220" width="4.7109375" style="1" customWidth="1"/>
    <col min="9221" max="9221" width="14.7109375" style="1" customWidth="1"/>
    <col min="9222" max="9222" width="72.7109375" style="1" customWidth="1"/>
    <col min="9223" max="9223" width="4.7109375" style="1" customWidth="1"/>
    <col min="9224" max="9224" width="14.7109375" style="1" customWidth="1"/>
    <col min="9225" max="9225" width="12.7109375" style="1" customWidth="1"/>
    <col min="9226" max="9226" width="15.7109375" style="1" customWidth="1"/>
    <col min="9227" max="9233" width="0" style="1" hidden="1" customWidth="1"/>
    <col min="9234" max="9234" width="38.7109375" style="1" customWidth="1"/>
    <col min="9235" max="9238" width="9.140625" style="1"/>
    <col min="9239" max="9239" width="5.5703125" style="1" customWidth="1"/>
    <col min="9240" max="9472" width="9.140625" style="1"/>
    <col min="9473" max="9474" width="0" style="1" hidden="1" customWidth="1"/>
    <col min="9475" max="9475" width="5.7109375" style="1" customWidth="1"/>
    <col min="9476" max="9476" width="4.7109375" style="1" customWidth="1"/>
    <col min="9477" max="9477" width="14.7109375" style="1" customWidth="1"/>
    <col min="9478" max="9478" width="72.7109375" style="1" customWidth="1"/>
    <col min="9479" max="9479" width="4.7109375" style="1" customWidth="1"/>
    <col min="9480" max="9480" width="14.7109375" style="1" customWidth="1"/>
    <col min="9481" max="9481" width="12.7109375" style="1" customWidth="1"/>
    <col min="9482" max="9482" width="15.7109375" style="1" customWidth="1"/>
    <col min="9483" max="9489" width="0" style="1" hidden="1" customWidth="1"/>
    <col min="9490" max="9490" width="38.7109375" style="1" customWidth="1"/>
    <col min="9491" max="9494" width="9.140625" style="1"/>
    <col min="9495" max="9495" width="5.5703125" style="1" customWidth="1"/>
    <col min="9496" max="9728" width="9.140625" style="1"/>
    <col min="9729" max="9730" width="0" style="1" hidden="1" customWidth="1"/>
    <col min="9731" max="9731" width="5.7109375" style="1" customWidth="1"/>
    <col min="9732" max="9732" width="4.7109375" style="1" customWidth="1"/>
    <col min="9733" max="9733" width="14.7109375" style="1" customWidth="1"/>
    <col min="9734" max="9734" width="72.7109375" style="1" customWidth="1"/>
    <col min="9735" max="9735" width="4.7109375" style="1" customWidth="1"/>
    <col min="9736" max="9736" width="14.7109375" style="1" customWidth="1"/>
    <col min="9737" max="9737" width="12.7109375" style="1" customWidth="1"/>
    <col min="9738" max="9738" width="15.7109375" style="1" customWidth="1"/>
    <col min="9739" max="9745" width="0" style="1" hidden="1" customWidth="1"/>
    <col min="9746" max="9746" width="38.7109375" style="1" customWidth="1"/>
    <col min="9747" max="9750" width="9.140625" style="1"/>
    <col min="9751" max="9751" width="5.5703125" style="1" customWidth="1"/>
    <col min="9752" max="9984" width="9.140625" style="1"/>
    <col min="9985" max="9986" width="0" style="1" hidden="1" customWidth="1"/>
    <col min="9987" max="9987" width="5.7109375" style="1" customWidth="1"/>
    <col min="9988" max="9988" width="4.7109375" style="1" customWidth="1"/>
    <col min="9989" max="9989" width="14.7109375" style="1" customWidth="1"/>
    <col min="9990" max="9990" width="72.7109375" style="1" customWidth="1"/>
    <col min="9991" max="9991" width="4.7109375" style="1" customWidth="1"/>
    <col min="9992" max="9992" width="14.7109375" style="1" customWidth="1"/>
    <col min="9993" max="9993" width="12.7109375" style="1" customWidth="1"/>
    <col min="9994" max="9994" width="15.7109375" style="1" customWidth="1"/>
    <col min="9995" max="10001" width="0" style="1" hidden="1" customWidth="1"/>
    <col min="10002" max="10002" width="38.7109375" style="1" customWidth="1"/>
    <col min="10003" max="10006" width="9.140625" style="1"/>
    <col min="10007" max="10007" width="5.5703125" style="1" customWidth="1"/>
    <col min="10008" max="10240" width="9.140625" style="1"/>
    <col min="10241" max="10242" width="0" style="1" hidden="1" customWidth="1"/>
    <col min="10243" max="10243" width="5.7109375" style="1" customWidth="1"/>
    <col min="10244" max="10244" width="4.7109375" style="1" customWidth="1"/>
    <col min="10245" max="10245" width="14.7109375" style="1" customWidth="1"/>
    <col min="10246" max="10246" width="72.7109375" style="1" customWidth="1"/>
    <col min="10247" max="10247" width="4.7109375" style="1" customWidth="1"/>
    <col min="10248" max="10248" width="14.7109375" style="1" customWidth="1"/>
    <col min="10249" max="10249" width="12.7109375" style="1" customWidth="1"/>
    <col min="10250" max="10250" width="15.7109375" style="1" customWidth="1"/>
    <col min="10251" max="10257" width="0" style="1" hidden="1" customWidth="1"/>
    <col min="10258" max="10258" width="38.7109375" style="1" customWidth="1"/>
    <col min="10259" max="10262" width="9.140625" style="1"/>
    <col min="10263" max="10263" width="5.5703125" style="1" customWidth="1"/>
    <col min="10264" max="10496" width="9.140625" style="1"/>
    <col min="10497" max="10498" width="0" style="1" hidden="1" customWidth="1"/>
    <col min="10499" max="10499" width="5.7109375" style="1" customWidth="1"/>
    <col min="10500" max="10500" width="4.7109375" style="1" customWidth="1"/>
    <col min="10501" max="10501" width="14.7109375" style="1" customWidth="1"/>
    <col min="10502" max="10502" width="72.7109375" style="1" customWidth="1"/>
    <col min="10503" max="10503" width="4.7109375" style="1" customWidth="1"/>
    <col min="10504" max="10504" width="14.7109375" style="1" customWidth="1"/>
    <col min="10505" max="10505" width="12.7109375" style="1" customWidth="1"/>
    <col min="10506" max="10506" width="15.7109375" style="1" customWidth="1"/>
    <col min="10507" max="10513" width="0" style="1" hidden="1" customWidth="1"/>
    <col min="10514" max="10514" width="38.7109375" style="1" customWidth="1"/>
    <col min="10515" max="10518" width="9.140625" style="1"/>
    <col min="10519" max="10519" width="5.5703125" style="1" customWidth="1"/>
    <col min="10520" max="10752" width="9.140625" style="1"/>
    <col min="10753" max="10754" width="0" style="1" hidden="1" customWidth="1"/>
    <col min="10755" max="10755" width="5.7109375" style="1" customWidth="1"/>
    <col min="10756" max="10756" width="4.7109375" style="1" customWidth="1"/>
    <col min="10757" max="10757" width="14.7109375" style="1" customWidth="1"/>
    <col min="10758" max="10758" width="72.7109375" style="1" customWidth="1"/>
    <col min="10759" max="10759" width="4.7109375" style="1" customWidth="1"/>
    <col min="10760" max="10760" width="14.7109375" style="1" customWidth="1"/>
    <col min="10761" max="10761" width="12.7109375" style="1" customWidth="1"/>
    <col min="10762" max="10762" width="15.7109375" style="1" customWidth="1"/>
    <col min="10763" max="10769" width="0" style="1" hidden="1" customWidth="1"/>
    <col min="10770" max="10770" width="38.7109375" style="1" customWidth="1"/>
    <col min="10771" max="10774" width="9.140625" style="1"/>
    <col min="10775" max="10775" width="5.5703125" style="1" customWidth="1"/>
    <col min="10776" max="11008" width="9.140625" style="1"/>
    <col min="11009" max="11010" width="0" style="1" hidden="1" customWidth="1"/>
    <col min="11011" max="11011" width="5.7109375" style="1" customWidth="1"/>
    <col min="11012" max="11012" width="4.7109375" style="1" customWidth="1"/>
    <col min="11013" max="11013" width="14.7109375" style="1" customWidth="1"/>
    <col min="11014" max="11014" width="72.7109375" style="1" customWidth="1"/>
    <col min="11015" max="11015" width="4.7109375" style="1" customWidth="1"/>
    <col min="11016" max="11016" width="14.7109375" style="1" customWidth="1"/>
    <col min="11017" max="11017" width="12.7109375" style="1" customWidth="1"/>
    <col min="11018" max="11018" width="15.7109375" style="1" customWidth="1"/>
    <col min="11019" max="11025" width="0" style="1" hidden="1" customWidth="1"/>
    <col min="11026" max="11026" width="38.7109375" style="1" customWidth="1"/>
    <col min="11027" max="11030" width="9.140625" style="1"/>
    <col min="11031" max="11031" width="5.5703125" style="1" customWidth="1"/>
    <col min="11032" max="11264" width="9.140625" style="1"/>
    <col min="11265" max="11266" width="0" style="1" hidden="1" customWidth="1"/>
    <col min="11267" max="11267" width="5.7109375" style="1" customWidth="1"/>
    <col min="11268" max="11268" width="4.7109375" style="1" customWidth="1"/>
    <col min="11269" max="11269" width="14.7109375" style="1" customWidth="1"/>
    <col min="11270" max="11270" width="72.7109375" style="1" customWidth="1"/>
    <col min="11271" max="11271" width="4.7109375" style="1" customWidth="1"/>
    <col min="11272" max="11272" width="14.7109375" style="1" customWidth="1"/>
    <col min="11273" max="11273" width="12.7109375" style="1" customWidth="1"/>
    <col min="11274" max="11274" width="15.7109375" style="1" customWidth="1"/>
    <col min="11275" max="11281" width="0" style="1" hidden="1" customWidth="1"/>
    <col min="11282" max="11282" width="38.7109375" style="1" customWidth="1"/>
    <col min="11283" max="11286" width="9.140625" style="1"/>
    <col min="11287" max="11287" width="5.5703125" style="1" customWidth="1"/>
    <col min="11288" max="11520" width="9.140625" style="1"/>
    <col min="11521" max="11522" width="0" style="1" hidden="1" customWidth="1"/>
    <col min="11523" max="11523" width="5.7109375" style="1" customWidth="1"/>
    <col min="11524" max="11524" width="4.7109375" style="1" customWidth="1"/>
    <col min="11525" max="11525" width="14.7109375" style="1" customWidth="1"/>
    <col min="11526" max="11526" width="72.7109375" style="1" customWidth="1"/>
    <col min="11527" max="11527" width="4.7109375" style="1" customWidth="1"/>
    <col min="11528" max="11528" width="14.7109375" style="1" customWidth="1"/>
    <col min="11529" max="11529" width="12.7109375" style="1" customWidth="1"/>
    <col min="11530" max="11530" width="15.7109375" style="1" customWidth="1"/>
    <col min="11531" max="11537" width="0" style="1" hidden="1" customWidth="1"/>
    <col min="11538" max="11538" width="38.7109375" style="1" customWidth="1"/>
    <col min="11539" max="11542" width="9.140625" style="1"/>
    <col min="11543" max="11543" width="5.5703125" style="1" customWidth="1"/>
    <col min="11544" max="11776" width="9.140625" style="1"/>
    <col min="11777" max="11778" width="0" style="1" hidden="1" customWidth="1"/>
    <col min="11779" max="11779" width="5.7109375" style="1" customWidth="1"/>
    <col min="11780" max="11780" width="4.7109375" style="1" customWidth="1"/>
    <col min="11781" max="11781" width="14.7109375" style="1" customWidth="1"/>
    <col min="11782" max="11782" width="72.7109375" style="1" customWidth="1"/>
    <col min="11783" max="11783" width="4.7109375" style="1" customWidth="1"/>
    <col min="11784" max="11784" width="14.7109375" style="1" customWidth="1"/>
    <col min="11785" max="11785" width="12.7109375" style="1" customWidth="1"/>
    <col min="11786" max="11786" width="15.7109375" style="1" customWidth="1"/>
    <col min="11787" max="11793" width="0" style="1" hidden="1" customWidth="1"/>
    <col min="11794" max="11794" width="38.7109375" style="1" customWidth="1"/>
    <col min="11795" max="11798" width="9.140625" style="1"/>
    <col min="11799" max="11799" width="5.5703125" style="1" customWidth="1"/>
    <col min="11800" max="12032" width="9.140625" style="1"/>
    <col min="12033" max="12034" width="0" style="1" hidden="1" customWidth="1"/>
    <col min="12035" max="12035" width="5.7109375" style="1" customWidth="1"/>
    <col min="12036" max="12036" width="4.7109375" style="1" customWidth="1"/>
    <col min="12037" max="12037" width="14.7109375" style="1" customWidth="1"/>
    <col min="12038" max="12038" width="72.7109375" style="1" customWidth="1"/>
    <col min="12039" max="12039" width="4.7109375" style="1" customWidth="1"/>
    <col min="12040" max="12040" width="14.7109375" style="1" customWidth="1"/>
    <col min="12041" max="12041" width="12.7109375" style="1" customWidth="1"/>
    <col min="12042" max="12042" width="15.7109375" style="1" customWidth="1"/>
    <col min="12043" max="12049" width="0" style="1" hidden="1" customWidth="1"/>
    <col min="12050" max="12050" width="38.7109375" style="1" customWidth="1"/>
    <col min="12051" max="12054" width="9.140625" style="1"/>
    <col min="12055" max="12055" width="5.5703125" style="1" customWidth="1"/>
    <col min="12056" max="12288" width="9.140625" style="1"/>
    <col min="12289" max="12290" width="0" style="1" hidden="1" customWidth="1"/>
    <col min="12291" max="12291" width="5.7109375" style="1" customWidth="1"/>
    <col min="12292" max="12292" width="4.7109375" style="1" customWidth="1"/>
    <col min="12293" max="12293" width="14.7109375" style="1" customWidth="1"/>
    <col min="12294" max="12294" width="72.7109375" style="1" customWidth="1"/>
    <col min="12295" max="12295" width="4.7109375" style="1" customWidth="1"/>
    <col min="12296" max="12296" width="14.7109375" style="1" customWidth="1"/>
    <col min="12297" max="12297" width="12.7109375" style="1" customWidth="1"/>
    <col min="12298" max="12298" width="15.7109375" style="1" customWidth="1"/>
    <col min="12299" max="12305" width="0" style="1" hidden="1" customWidth="1"/>
    <col min="12306" max="12306" width="38.7109375" style="1" customWidth="1"/>
    <col min="12307" max="12310" width="9.140625" style="1"/>
    <col min="12311" max="12311" width="5.5703125" style="1" customWidth="1"/>
    <col min="12312" max="12544" width="9.140625" style="1"/>
    <col min="12545" max="12546" width="0" style="1" hidden="1" customWidth="1"/>
    <col min="12547" max="12547" width="5.7109375" style="1" customWidth="1"/>
    <col min="12548" max="12548" width="4.7109375" style="1" customWidth="1"/>
    <col min="12549" max="12549" width="14.7109375" style="1" customWidth="1"/>
    <col min="12550" max="12550" width="72.7109375" style="1" customWidth="1"/>
    <col min="12551" max="12551" width="4.7109375" style="1" customWidth="1"/>
    <col min="12552" max="12552" width="14.7109375" style="1" customWidth="1"/>
    <col min="12553" max="12553" width="12.7109375" style="1" customWidth="1"/>
    <col min="12554" max="12554" width="15.7109375" style="1" customWidth="1"/>
    <col min="12555" max="12561" width="0" style="1" hidden="1" customWidth="1"/>
    <col min="12562" max="12562" width="38.7109375" style="1" customWidth="1"/>
    <col min="12563" max="12566" width="9.140625" style="1"/>
    <col min="12567" max="12567" width="5.5703125" style="1" customWidth="1"/>
    <col min="12568" max="12800" width="9.140625" style="1"/>
    <col min="12801" max="12802" width="0" style="1" hidden="1" customWidth="1"/>
    <col min="12803" max="12803" width="5.7109375" style="1" customWidth="1"/>
    <col min="12804" max="12804" width="4.7109375" style="1" customWidth="1"/>
    <col min="12805" max="12805" width="14.7109375" style="1" customWidth="1"/>
    <col min="12806" max="12806" width="72.7109375" style="1" customWidth="1"/>
    <col min="12807" max="12807" width="4.7109375" style="1" customWidth="1"/>
    <col min="12808" max="12808" width="14.7109375" style="1" customWidth="1"/>
    <col min="12809" max="12809" width="12.7109375" style="1" customWidth="1"/>
    <col min="12810" max="12810" width="15.7109375" style="1" customWidth="1"/>
    <col min="12811" max="12817" width="0" style="1" hidden="1" customWidth="1"/>
    <col min="12818" max="12818" width="38.7109375" style="1" customWidth="1"/>
    <col min="12819" max="12822" width="9.140625" style="1"/>
    <col min="12823" max="12823" width="5.5703125" style="1" customWidth="1"/>
    <col min="12824" max="13056" width="9.140625" style="1"/>
    <col min="13057" max="13058" width="0" style="1" hidden="1" customWidth="1"/>
    <col min="13059" max="13059" width="5.7109375" style="1" customWidth="1"/>
    <col min="13060" max="13060" width="4.7109375" style="1" customWidth="1"/>
    <col min="13061" max="13061" width="14.7109375" style="1" customWidth="1"/>
    <col min="13062" max="13062" width="72.7109375" style="1" customWidth="1"/>
    <col min="13063" max="13063" width="4.7109375" style="1" customWidth="1"/>
    <col min="13064" max="13064" width="14.7109375" style="1" customWidth="1"/>
    <col min="13065" max="13065" width="12.7109375" style="1" customWidth="1"/>
    <col min="13066" max="13066" width="15.7109375" style="1" customWidth="1"/>
    <col min="13067" max="13073" width="0" style="1" hidden="1" customWidth="1"/>
    <col min="13074" max="13074" width="38.7109375" style="1" customWidth="1"/>
    <col min="13075" max="13078" width="9.140625" style="1"/>
    <col min="13079" max="13079" width="5.5703125" style="1" customWidth="1"/>
    <col min="13080" max="13312" width="9.140625" style="1"/>
    <col min="13313" max="13314" width="0" style="1" hidden="1" customWidth="1"/>
    <col min="13315" max="13315" width="5.7109375" style="1" customWidth="1"/>
    <col min="13316" max="13316" width="4.7109375" style="1" customWidth="1"/>
    <col min="13317" max="13317" width="14.7109375" style="1" customWidth="1"/>
    <col min="13318" max="13318" width="72.7109375" style="1" customWidth="1"/>
    <col min="13319" max="13319" width="4.7109375" style="1" customWidth="1"/>
    <col min="13320" max="13320" width="14.7109375" style="1" customWidth="1"/>
    <col min="13321" max="13321" width="12.7109375" style="1" customWidth="1"/>
    <col min="13322" max="13322" width="15.7109375" style="1" customWidth="1"/>
    <col min="13323" max="13329" width="0" style="1" hidden="1" customWidth="1"/>
    <col min="13330" max="13330" width="38.7109375" style="1" customWidth="1"/>
    <col min="13331" max="13334" width="9.140625" style="1"/>
    <col min="13335" max="13335" width="5.5703125" style="1" customWidth="1"/>
    <col min="13336" max="13568" width="9.140625" style="1"/>
    <col min="13569" max="13570" width="0" style="1" hidden="1" customWidth="1"/>
    <col min="13571" max="13571" width="5.7109375" style="1" customWidth="1"/>
    <col min="13572" max="13572" width="4.7109375" style="1" customWidth="1"/>
    <col min="13573" max="13573" width="14.7109375" style="1" customWidth="1"/>
    <col min="13574" max="13574" width="72.7109375" style="1" customWidth="1"/>
    <col min="13575" max="13575" width="4.7109375" style="1" customWidth="1"/>
    <col min="13576" max="13576" width="14.7109375" style="1" customWidth="1"/>
    <col min="13577" max="13577" width="12.7109375" style="1" customWidth="1"/>
    <col min="13578" max="13578" width="15.7109375" style="1" customWidth="1"/>
    <col min="13579" max="13585" width="0" style="1" hidden="1" customWidth="1"/>
    <col min="13586" max="13586" width="38.7109375" style="1" customWidth="1"/>
    <col min="13587" max="13590" width="9.140625" style="1"/>
    <col min="13591" max="13591" width="5.5703125" style="1" customWidth="1"/>
    <col min="13592" max="13824" width="9.140625" style="1"/>
    <col min="13825" max="13826" width="0" style="1" hidden="1" customWidth="1"/>
    <col min="13827" max="13827" width="5.7109375" style="1" customWidth="1"/>
    <col min="13828" max="13828" width="4.7109375" style="1" customWidth="1"/>
    <col min="13829" max="13829" width="14.7109375" style="1" customWidth="1"/>
    <col min="13830" max="13830" width="72.7109375" style="1" customWidth="1"/>
    <col min="13831" max="13831" width="4.7109375" style="1" customWidth="1"/>
    <col min="13832" max="13832" width="14.7109375" style="1" customWidth="1"/>
    <col min="13833" max="13833" width="12.7109375" style="1" customWidth="1"/>
    <col min="13834" max="13834" width="15.7109375" style="1" customWidth="1"/>
    <col min="13835" max="13841" width="0" style="1" hidden="1" customWidth="1"/>
    <col min="13842" max="13842" width="38.7109375" style="1" customWidth="1"/>
    <col min="13843" max="13846" width="9.140625" style="1"/>
    <col min="13847" max="13847" width="5.5703125" style="1" customWidth="1"/>
    <col min="13848" max="14080" width="9.140625" style="1"/>
    <col min="14081" max="14082" width="0" style="1" hidden="1" customWidth="1"/>
    <col min="14083" max="14083" width="5.7109375" style="1" customWidth="1"/>
    <col min="14084" max="14084" width="4.7109375" style="1" customWidth="1"/>
    <col min="14085" max="14085" width="14.7109375" style="1" customWidth="1"/>
    <col min="14086" max="14086" width="72.7109375" style="1" customWidth="1"/>
    <col min="14087" max="14087" width="4.7109375" style="1" customWidth="1"/>
    <col min="14088" max="14088" width="14.7109375" style="1" customWidth="1"/>
    <col min="14089" max="14089" width="12.7109375" style="1" customWidth="1"/>
    <col min="14090" max="14090" width="15.7109375" style="1" customWidth="1"/>
    <col min="14091" max="14097" width="0" style="1" hidden="1" customWidth="1"/>
    <col min="14098" max="14098" width="38.7109375" style="1" customWidth="1"/>
    <col min="14099" max="14102" width="9.140625" style="1"/>
    <col min="14103" max="14103" width="5.5703125" style="1" customWidth="1"/>
    <col min="14104" max="14336" width="9.140625" style="1"/>
    <col min="14337" max="14338" width="0" style="1" hidden="1" customWidth="1"/>
    <col min="14339" max="14339" width="5.7109375" style="1" customWidth="1"/>
    <col min="14340" max="14340" width="4.7109375" style="1" customWidth="1"/>
    <col min="14341" max="14341" width="14.7109375" style="1" customWidth="1"/>
    <col min="14342" max="14342" width="72.7109375" style="1" customWidth="1"/>
    <col min="14343" max="14343" width="4.7109375" style="1" customWidth="1"/>
    <col min="14344" max="14344" width="14.7109375" style="1" customWidth="1"/>
    <col min="14345" max="14345" width="12.7109375" style="1" customWidth="1"/>
    <col min="14346" max="14346" width="15.7109375" style="1" customWidth="1"/>
    <col min="14347" max="14353" width="0" style="1" hidden="1" customWidth="1"/>
    <col min="14354" max="14354" width="38.7109375" style="1" customWidth="1"/>
    <col min="14355" max="14358" width="9.140625" style="1"/>
    <col min="14359" max="14359" width="5.5703125" style="1" customWidth="1"/>
    <col min="14360" max="14592" width="9.140625" style="1"/>
    <col min="14593" max="14594" width="0" style="1" hidden="1" customWidth="1"/>
    <col min="14595" max="14595" width="5.7109375" style="1" customWidth="1"/>
    <col min="14596" max="14596" width="4.7109375" style="1" customWidth="1"/>
    <col min="14597" max="14597" width="14.7109375" style="1" customWidth="1"/>
    <col min="14598" max="14598" width="72.7109375" style="1" customWidth="1"/>
    <col min="14599" max="14599" width="4.7109375" style="1" customWidth="1"/>
    <col min="14600" max="14600" width="14.7109375" style="1" customWidth="1"/>
    <col min="14601" max="14601" width="12.7109375" style="1" customWidth="1"/>
    <col min="14602" max="14602" width="15.7109375" style="1" customWidth="1"/>
    <col min="14603" max="14609" width="0" style="1" hidden="1" customWidth="1"/>
    <col min="14610" max="14610" width="38.7109375" style="1" customWidth="1"/>
    <col min="14611" max="14614" width="9.140625" style="1"/>
    <col min="14615" max="14615" width="5.5703125" style="1" customWidth="1"/>
    <col min="14616" max="14848" width="9.140625" style="1"/>
    <col min="14849" max="14850" width="0" style="1" hidden="1" customWidth="1"/>
    <col min="14851" max="14851" width="5.7109375" style="1" customWidth="1"/>
    <col min="14852" max="14852" width="4.7109375" style="1" customWidth="1"/>
    <col min="14853" max="14853" width="14.7109375" style="1" customWidth="1"/>
    <col min="14854" max="14854" width="72.7109375" style="1" customWidth="1"/>
    <col min="14855" max="14855" width="4.7109375" style="1" customWidth="1"/>
    <col min="14856" max="14856" width="14.7109375" style="1" customWidth="1"/>
    <col min="14857" max="14857" width="12.7109375" style="1" customWidth="1"/>
    <col min="14858" max="14858" width="15.7109375" style="1" customWidth="1"/>
    <col min="14859" max="14865" width="0" style="1" hidden="1" customWidth="1"/>
    <col min="14866" max="14866" width="38.7109375" style="1" customWidth="1"/>
    <col min="14867" max="14870" width="9.140625" style="1"/>
    <col min="14871" max="14871" width="5.5703125" style="1" customWidth="1"/>
    <col min="14872" max="15104" width="9.140625" style="1"/>
    <col min="15105" max="15106" width="0" style="1" hidden="1" customWidth="1"/>
    <col min="15107" max="15107" width="5.7109375" style="1" customWidth="1"/>
    <col min="15108" max="15108" width="4.7109375" style="1" customWidth="1"/>
    <col min="15109" max="15109" width="14.7109375" style="1" customWidth="1"/>
    <col min="15110" max="15110" width="72.7109375" style="1" customWidth="1"/>
    <col min="15111" max="15111" width="4.7109375" style="1" customWidth="1"/>
    <col min="15112" max="15112" width="14.7109375" style="1" customWidth="1"/>
    <col min="15113" max="15113" width="12.7109375" style="1" customWidth="1"/>
    <col min="15114" max="15114" width="15.7109375" style="1" customWidth="1"/>
    <col min="15115" max="15121" width="0" style="1" hidden="1" customWidth="1"/>
    <col min="15122" max="15122" width="38.7109375" style="1" customWidth="1"/>
    <col min="15123" max="15126" width="9.140625" style="1"/>
    <col min="15127" max="15127" width="5.5703125" style="1" customWidth="1"/>
    <col min="15128" max="15360" width="9.140625" style="1"/>
    <col min="15361" max="15362" width="0" style="1" hidden="1" customWidth="1"/>
    <col min="15363" max="15363" width="5.7109375" style="1" customWidth="1"/>
    <col min="15364" max="15364" width="4.7109375" style="1" customWidth="1"/>
    <col min="15365" max="15365" width="14.7109375" style="1" customWidth="1"/>
    <col min="15366" max="15366" width="72.7109375" style="1" customWidth="1"/>
    <col min="15367" max="15367" width="4.7109375" style="1" customWidth="1"/>
    <col min="15368" max="15368" width="14.7109375" style="1" customWidth="1"/>
    <col min="15369" max="15369" width="12.7109375" style="1" customWidth="1"/>
    <col min="15370" max="15370" width="15.7109375" style="1" customWidth="1"/>
    <col min="15371" max="15377" width="0" style="1" hidden="1" customWidth="1"/>
    <col min="15378" max="15378" width="38.7109375" style="1" customWidth="1"/>
    <col min="15379" max="15382" width="9.140625" style="1"/>
    <col min="15383" max="15383" width="5.5703125" style="1" customWidth="1"/>
    <col min="15384" max="15616" width="9.140625" style="1"/>
    <col min="15617" max="15618" width="0" style="1" hidden="1" customWidth="1"/>
    <col min="15619" max="15619" width="5.7109375" style="1" customWidth="1"/>
    <col min="15620" max="15620" width="4.7109375" style="1" customWidth="1"/>
    <col min="15621" max="15621" width="14.7109375" style="1" customWidth="1"/>
    <col min="15622" max="15622" width="72.7109375" style="1" customWidth="1"/>
    <col min="15623" max="15623" width="4.7109375" style="1" customWidth="1"/>
    <col min="15624" max="15624" width="14.7109375" style="1" customWidth="1"/>
    <col min="15625" max="15625" width="12.7109375" style="1" customWidth="1"/>
    <col min="15626" max="15626" width="15.7109375" style="1" customWidth="1"/>
    <col min="15627" max="15633" width="0" style="1" hidden="1" customWidth="1"/>
    <col min="15634" max="15634" width="38.7109375" style="1" customWidth="1"/>
    <col min="15635" max="15638" width="9.140625" style="1"/>
    <col min="15639" max="15639" width="5.5703125" style="1" customWidth="1"/>
    <col min="15640" max="15872" width="9.140625" style="1"/>
    <col min="15873" max="15874" width="0" style="1" hidden="1" customWidth="1"/>
    <col min="15875" max="15875" width="5.7109375" style="1" customWidth="1"/>
    <col min="15876" max="15876" width="4.7109375" style="1" customWidth="1"/>
    <col min="15877" max="15877" width="14.7109375" style="1" customWidth="1"/>
    <col min="15878" max="15878" width="72.7109375" style="1" customWidth="1"/>
    <col min="15879" max="15879" width="4.7109375" style="1" customWidth="1"/>
    <col min="15880" max="15880" width="14.7109375" style="1" customWidth="1"/>
    <col min="15881" max="15881" width="12.7109375" style="1" customWidth="1"/>
    <col min="15882" max="15882" width="15.7109375" style="1" customWidth="1"/>
    <col min="15883" max="15889" width="0" style="1" hidden="1" customWidth="1"/>
    <col min="15890" max="15890" width="38.7109375" style="1" customWidth="1"/>
    <col min="15891" max="15894" width="9.140625" style="1"/>
    <col min="15895" max="15895" width="5.5703125" style="1" customWidth="1"/>
    <col min="15896" max="16128" width="9.140625" style="1"/>
    <col min="16129" max="16130" width="0" style="1" hidden="1" customWidth="1"/>
    <col min="16131" max="16131" width="5.7109375" style="1" customWidth="1"/>
    <col min="16132" max="16132" width="4.7109375" style="1" customWidth="1"/>
    <col min="16133" max="16133" width="14.7109375" style="1" customWidth="1"/>
    <col min="16134" max="16134" width="72.7109375" style="1" customWidth="1"/>
    <col min="16135" max="16135" width="4.7109375" style="1" customWidth="1"/>
    <col min="16136" max="16136" width="14.7109375" style="1" customWidth="1"/>
    <col min="16137" max="16137" width="12.7109375" style="1" customWidth="1"/>
    <col min="16138" max="16138" width="15.7109375" style="1" customWidth="1"/>
    <col min="16139" max="16145" width="0" style="1" hidden="1" customWidth="1"/>
    <col min="16146" max="16146" width="38.7109375" style="1" customWidth="1"/>
    <col min="16147" max="16150" width="9.140625" style="1"/>
    <col min="16151" max="16151" width="5.5703125" style="1" customWidth="1"/>
    <col min="16152" max="16384" width="9.140625" style="1"/>
  </cols>
  <sheetData>
    <row r="1" spans="1:22" ht="15.75" x14ac:dyDescent="0.15">
      <c r="F1" s="2" t="s">
        <v>4254</v>
      </c>
    </row>
    <row r="2" spans="1:22" ht="15.75" x14ac:dyDescent="0.15">
      <c r="B2" s="3"/>
      <c r="C2" s="3"/>
      <c r="D2" s="4"/>
      <c r="E2" s="4"/>
      <c r="F2" s="2" t="s">
        <v>1</v>
      </c>
      <c r="G2" s="4"/>
      <c r="H2" s="5"/>
      <c r="I2" s="6"/>
      <c r="J2" s="7"/>
      <c r="K2" s="5"/>
      <c r="L2" s="5"/>
      <c r="M2" s="5"/>
      <c r="N2" s="5"/>
      <c r="O2" s="7"/>
      <c r="P2" s="7"/>
      <c r="Q2" s="7"/>
      <c r="S2" s="8"/>
      <c r="V2" s="9"/>
    </row>
    <row r="3" spans="1:22" ht="7.5" customHeight="1" x14ac:dyDescent="0.15">
      <c r="A3" s="10"/>
      <c r="B3" s="11"/>
      <c r="C3" s="3"/>
      <c r="D3" s="12"/>
      <c r="E3" s="4"/>
      <c r="F3" s="4"/>
      <c r="G3" s="4"/>
      <c r="H3" s="5"/>
      <c r="I3" s="6"/>
      <c r="J3" s="7"/>
      <c r="K3" s="13"/>
      <c r="L3" s="13"/>
      <c r="M3" s="13"/>
      <c r="N3" s="13"/>
      <c r="O3" s="14"/>
      <c r="P3" s="14"/>
      <c r="Q3" s="14"/>
      <c r="R3" s="15"/>
    </row>
    <row r="4" spans="1:22" ht="11.25" x14ac:dyDescent="0.2">
      <c r="A4" s="16"/>
      <c r="B4" s="17"/>
      <c r="C4" s="17" t="s">
        <v>2</v>
      </c>
      <c r="D4" s="18" t="s">
        <v>3</v>
      </c>
      <c r="E4" s="18" t="s">
        <v>4</v>
      </c>
      <c r="F4" s="18" t="s">
        <v>5</v>
      </c>
      <c r="G4" s="18" t="s">
        <v>6</v>
      </c>
      <c r="H4" s="19" t="s">
        <v>7</v>
      </c>
      <c r="I4" s="20" t="s">
        <v>8</v>
      </c>
      <c r="J4" s="21" t="s">
        <v>9</v>
      </c>
      <c r="K4" s="19" t="s">
        <v>10</v>
      </c>
      <c r="L4" s="19" t="s">
        <v>11</v>
      </c>
      <c r="M4" s="19" t="s">
        <v>12</v>
      </c>
      <c r="N4" s="19" t="s">
        <v>13</v>
      </c>
      <c r="O4" s="21" t="s">
        <v>14</v>
      </c>
      <c r="P4" s="21" t="s">
        <v>15</v>
      </c>
      <c r="Q4" s="21" t="s">
        <v>16</v>
      </c>
      <c r="R4" s="10"/>
      <c r="S4" s="15"/>
    </row>
    <row r="5" spans="1:22" ht="7.5" customHeight="1" x14ac:dyDescent="0.15">
      <c r="B5" s="3"/>
      <c r="C5" s="3"/>
      <c r="D5" s="4"/>
      <c r="E5" s="4"/>
      <c r="F5" s="4"/>
      <c r="G5" s="4"/>
      <c r="H5" s="5"/>
      <c r="I5" s="6"/>
      <c r="J5" s="7"/>
      <c r="K5" s="5"/>
      <c r="L5" s="5"/>
      <c r="M5" s="5"/>
      <c r="N5" s="5"/>
      <c r="O5" s="7"/>
      <c r="P5" s="7"/>
      <c r="Q5" s="7"/>
      <c r="R5" s="15"/>
    </row>
    <row r="6" spans="1:22" ht="12" x14ac:dyDescent="0.2">
      <c r="A6" s="22" t="s">
        <v>2482</v>
      </c>
      <c r="B6" s="23">
        <v>1</v>
      </c>
      <c r="C6" s="24"/>
      <c r="D6" s="25" t="s">
        <v>18</v>
      </c>
      <c r="E6" s="25"/>
      <c r="F6" s="26" t="s">
        <v>2483</v>
      </c>
      <c r="G6" s="25"/>
      <c r="H6" s="27"/>
      <c r="I6" s="28"/>
      <c r="J6" s="29">
        <f>SUBTOTAL(9,J7:J63)</f>
        <v>0</v>
      </c>
      <c r="K6" s="27"/>
      <c r="L6" s="30">
        <f>SUBTOTAL(9,L7:L63)</f>
        <v>0.60463999999999996</v>
      </c>
      <c r="M6" s="27"/>
      <c r="N6" s="30">
        <f>SUBTOTAL(9,N7:N63)</f>
        <v>6.4799999999999983E-2</v>
      </c>
      <c r="O6" s="31"/>
      <c r="P6" s="29">
        <f>SUBTOTAL(9,P7:P63)</f>
        <v>0</v>
      </c>
      <c r="Q6" s="29">
        <f>SUBTOTAL(9,Q7:Q63)</f>
        <v>0</v>
      </c>
      <c r="R6" s="10"/>
      <c r="S6" s="15"/>
      <c r="T6" s="15"/>
    </row>
    <row r="7" spans="1:22" ht="12" outlineLevel="1" x14ac:dyDescent="0.2">
      <c r="A7" s="32" t="s">
        <v>2484</v>
      </c>
      <c r="B7" s="33">
        <v>2</v>
      </c>
      <c r="C7" s="34"/>
      <c r="D7" s="35" t="s">
        <v>20</v>
      </c>
      <c r="E7" s="35"/>
      <c r="F7" s="36" t="s">
        <v>2485</v>
      </c>
      <c r="G7" s="35"/>
      <c r="H7" s="37"/>
      <c r="I7" s="38"/>
      <c r="J7" s="39">
        <f>SUBTOTAL(9,J8:J62)</f>
        <v>0</v>
      </c>
      <c r="K7" s="37"/>
      <c r="L7" s="40">
        <f>SUBTOTAL(9,L8:L62)</f>
        <v>0.60463999999999996</v>
      </c>
      <c r="M7" s="37"/>
      <c r="N7" s="40">
        <f>SUBTOTAL(9,N8:N62)</f>
        <v>6.4799999999999983E-2</v>
      </c>
      <c r="O7" s="41"/>
      <c r="P7" s="39">
        <f>SUBTOTAL(9,P8:P62)</f>
        <v>0</v>
      </c>
      <c r="Q7" s="39">
        <f>SUBTOTAL(9,Q8:Q62)</f>
        <v>0</v>
      </c>
      <c r="R7" s="10"/>
      <c r="S7" s="15"/>
      <c r="T7" s="15"/>
    </row>
    <row r="8" spans="1:22" ht="11.25" outlineLevel="2" x14ac:dyDescent="0.2">
      <c r="A8" s="42" t="s">
        <v>2514</v>
      </c>
      <c r="B8" s="43">
        <v>3</v>
      </c>
      <c r="C8" s="44"/>
      <c r="D8" s="45" t="s">
        <v>23</v>
      </c>
      <c r="E8" s="45"/>
      <c r="F8" s="46" t="s">
        <v>2515</v>
      </c>
      <c r="G8" s="45"/>
      <c r="H8" s="47"/>
      <c r="I8" s="48"/>
      <c r="J8" s="49">
        <f>SUBTOTAL(9,J9:J12)</f>
        <v>0</v>
      </c>
      <c r="K8" s="47"/>
      <c r="L8" s="50">
        <f>SUBTOTAL(9,L9:L12)</f>
        <v>2.8800000000000003E-2</v>
      </c>
      <c r="M8" s="47"/>
      <c r="N8" s="50">
        <f>SUBTOTAL(9,N9:N12)</f>
        <v>0</v>
      </c>
      <c r="O8" s="51"/>
      <c r="P8" s="49">
        <f>SUBTOTAL(9,P9:P12)</f>
        <v>0</v>
      </c>
      <c r="Q8" s="49">
        <f>SUBTOTAL(9,Q9:Q12)</f>
        <v>0</v>
      </c>
      <c r="R8" s="10"/>
      <c r="S8" s="15"/>
      <c r="T8" s="15"/>
    </row>
    <row r="9" spans="1:22" ht="11.25" outlineLevel="3" x14ac:dyDescent="0.2">
      <c r="A9" s="52"/>
      <c r="B9" s="53"/>
      <c r="C9" s="54">
        <v>67</v>
      </c>
      <c r="D9" s="55" t="s">
        <v>25</v>
      </c>
      <c r="E9" s="56" t="s">
        <v>2516</v>
      </c>
      <c r="F9" s="57" t="s">
        <v>2517</v>
      </c>
      <c r="G9" s="55" t="s">
        <v>67</v>
      </c>
      <c r="H9" s="58">
        <v>0.72000000000000008</v>
      </c>
      <c r="I9" s="59"/>
      <c r="J9" s="60">
        <f>H9*I9</f>
        <v>0</v>
      </c>
      <c r="K9" s="58">
        <v>0.04</v>
      </c>
      <c r="L9" s="58">
        <f>H9*K9</f>
        <v>2.8800000000000003E-2</v>
      </c>
      <c r="M9" s="58"/>
      <c r="N9" s="58">
        <f>H9*M9</f>
        <v>0</v>
      </c>
      <c r="O9" s="60">
        <v>21</v>
      </c>
      <c r="P9" s="60">
        <f>J9*(O9/100)</f>
        <v>0</v>
      </c>
      <c r="Q9" s="60">
        <f>J9+P9</f>
        <v>0</v>
      </c>
      <c r="R9" s="15"/>
      <c r="S9" s="15"/>
      <c r="T9" s="15"/>
    </row>
    <row r="10" spans="1:22" ht="9.75" outlineLevel="4" x14ac:dyDescent="0.2">
      <c r="A10" s="61"/>
      <c r="B10" s="62"/>
      <c r="C10" s="62"/>
      <c r="D10" s="63"/>
      <c r="E10" s="64" t="s">
        <v>29</v>
      </c>
      <c r="F10" s="65" t="s">
        <v>4255</v>
      </c>
      <c r="G10" s="63"/>
      <c r="H10" s="66">
        <v>0.72000000000000008</v>
      </c>
      <c r="I10" s="67"/>
      <c r="J10" s="68"/>
      <c r="K10" s="66"/>
      <c r="L10" s="66"/>
      <c r="M10" s="66"/>
      <c r="N10" s="66"/>
      <c r="O10" s="68"/>
      <c r="P10" s="68"/>
      <c r="Q10" s="68"/>
      <c r="R10" s="10"/>
      <c r="S10" s="15"/>
    </row>
    <row r="11" spans="1:22" ht="7.5" customHeight="1" outlineLevel="4" x14ac:dyDescent="0.15">
      <c r="A11" s="15"/>
      <c r="B11" s="69"/>
      <c r="C11" s="70"/>
      <c r="D11" s="71"/>
      <c r="E11" s="72"/>
      <c r="F11" s="73"/>
      <c r="G11" s="71"/>
      <c r="H11" s="74"/>
      <c r="I11" s="75"/>
      <c r="J11" s="76"/>
      <c r="K11" s="77"/>
      <c r="L11" s="77"/>
      <c r="M11" s="77"/>
      <c r="N11" s="77"/>
      <c r="O11" s="76"/>
      <c r="P11" s="76"/>
      <c r="Q11" s="76"/>
      <c r="R11" s="10"/>
      <c r="S11" s="15"/>
    </row>
    <row r="12" spans="1:22" outlineLevel="3" x14ac:dyDescent="0.15">
      <c r="B12" s="10"/>
      <c r="C12" s="10"/>
      <c r="D12" s="10"/>
      <c r="E12" s="10"/>
      <c r="F12" s="10"/>
      <c r="G12" s="10"/>
      <c r="H12" s="10"/>
      <c r="I12" s="15"/>
      <c r="J12" s="15"/>
      <c r="K12" s="10"/>
      <c r="L12" s="10"/>
      <c r="M12" s="10"/>
      <c r="N12" s="10"/>
      <c r="O12" s="10"/>
      <c r="P12" s="15"/>
      <c r="Q12" s="15"/>
    </row>
    <row r="13" spans="1:22" ht="11.25" outlineLevel="2" x14ac:dyDescent="0.2">
      <c r="A13" s="42" t="s">
        <v>2539</v>
      </c>
      <c r="B13" s="43">
        <v>3</v>
      </c>
      <c r="C13" s="44"/>
      <c r="D13" s="45" t="s">
        <v>23</v>
      </c>
      <c r="E13" s="45"/>
      <c r="F13" s="46" t="s">
        <v>2540</v>
      </c>
      <c r="G13" s="45"/>
      <c r="H13" s="47"/>
      <c r="I13" s="48"/>
      <c r="J13" s="49">
        <f>SUBTOTAL(9,J14:J17)</f>
        <v>0</v>
      </c>
      <c r="K13" s="47"/>
      <c r="L13" s="50">
        <f>SUBTOTAL(9,L14:L17)</f>
        <v>0</v>
      </c>
      <c r="M13" s="47"/>
      <c r="N13" s="50">
        <f>SUBTOTAL(9,N14:N17)</f>
        <v>6.4799999999999983E-2</v>
      </c>
      <c r="O13" s="51"/>
      <c r="P13" s="49">
        <f>SUBTOTAL(9,P14:P17)</f>
        <v>0</v>
      </c>
      <c r="Q13" s="49">
        <f>SUBTOTAL(9,Q14:Q17)</f>
        <v>0</v>
      </c>
      <c r="R13" s="10"/>
      <c r="S13" s="15"/>
      <c r="T13" s="15"/>
    </row>
    <row r="14" spans="1:22" ht="11.25" outlineLevel="3" x14ac:dyDescent="0.2">
      <c r="A14" s="52"/>
      <c r="B14" s="53"/>
      <c r="C14" s="54">
        <v>37</v>
      </c>
      <c r="D14" s="55" t="s">
        <v>25</v>
      </c>
      <c r="E14" s="56" t="s">
        <v>2541</v>
      </c>
      <c r="F14" s="57" t="s">
        <v>2542</v>
      </c>
      <c r="G14" s="55" t="s">
        <v>172</v>
      </c>
      <c r="H14" s="58">
        <v>3.5999999999999996</v>
      </c>
      <c r="I14" s="59"/>
      <c r="J14" s="60">
        <f>H14*I14</f>
        <v>0</v>
      </c>
      <c r="K14" s="58"/>
      <c r="L14" s="58">
        <f>H14*K14</f>
        <v>0</v>
      </c>
      <c r="M14" s="58">
        <v>1.7999999999999999E-2</v>
      </c>
      <c r="N14" s="58">
        <f>H14*M14</f>
        <v>6.4799999999999983E-2</v>
      </c>
      <c r="O14" s="60">
        <v>21</v>
      </c>
      <c r="P14" s="60">
        <f>J14*(O14/100)</f>
        <v>0</v>
      </c>
      <c r="Q14" s="60">
        <f>J14+P14</f>
        <v>0</v>
      </c>
      <c r="R14" s="15"/>
      <c r="S14" s="15"/>
      <c r="T14" s="15"/>
    </row>
    <row r="15" spans="1:22" ht="9.75" outlineLevel="4" x14ac:dyDescent="0.2">
      <c r="A15" s="61"/>
      <c r="B15" s="62"/>
      <c r="C15" s="62"/>
      <c r="D15" s="63"/>
      <c r="E15" s="64" t="s">
        <v>29</v>
      </c>
      <c r="F15" s="65" t="s">
        <v>4256</v>
      </c>
      <c r="G15" s="63"/>
      <c r="H15" s="66">
        <v>3.5999999999999996</v>
      </c>
      <c r="I15" s="67"/>
      <c r="J15" s="68"/>
      <c r="K15" s="66"/>
      <c r="L15" s="66"/>
      <c r="M15" s="66"/>
      <c r="N15" s="66"/>
      <c r="O15" s="68"/>
      <c r="P15" s="68"/>
      <c r="Q15" s="68"/>
      <c r="R15" s="10"/>
      <c r="S15" s="15"/>
    </row>
    <row r="16" spans="1:22" ht="7.5" customHeight="1" outlineLevel="4" x14ac:dyDescent="0.15">
      <c r="A16" s="15"/>
      <c r="B16" s="69"/>
      <c r="C16" s="70"/>
      <c r="D16" s="71"/>
      <c r="E16" s="72"/>
      <c r="F16" s="73"/>
      <c r="G16" s="71"/>
      <c r="H16" s="74"/>
      <c r="I16" s="75"/>
      <c r="J16" s="76"/>
      <c r="K16" s="77"/>
      <c r="L16" s="77"/>
      <c r="M16" s="77"/>
      <c r="N16" s="77"/>
      <c r="O16" s="76"/>
      <c r="P16" s="76"/>
      <c r="Q16" s="76"/>
      <c r="R16" s="10"/>
      <c r="S16" s="15"/>
    </row>
    <row r="17" spans="1:20" outlineLevel="3" x14ac:dyDescent="0.15">
      <c r="B17" s="10"/>
      <c r="C17" s="10"/>
      <c r="D17" s="10"/>
      <c r="E17" s="10"/>
      <c r="F17" s="10"/>
      <c r="G17" s="10"/>
      <c r="H17" s="10"/>
      <c r="I17" s="15"/>
      <c r="J17" s="15"/>
      <c r="K17" s="10"/>
      <c r="L17" s="10"/>
      <c r="M17" s="10"/>
      <c r="N17" s="10"/>
      <c r="O17" s="10"/>
      <c r="P17" s="15"/>
      <c r="Q17" s="15"/>
    </row>
    <row r="18" spans="1:20" ht="11.25" outlineLevel="2" x14ac:dyDescent="0.2">
      <c r="A18" s="42" t="s">
        <v>2545</v>
      </c>
      <c r="B18" s="43">
        <v>3</v>
      </c>
      <c r="C18" s="44"/>
      <c r="D18" s="45" t="s">
        <v>23</v>
      </c>
      <c r="E18" s="45"/>
      <c r="F18" s="46" t="s">
        <v>2546</v>
      </c>
      <c r="G18" s="45"/>
      <c r="H18" s="47"/>
      <c r="I18" s="48"/>
      <c r="J18" s="49">
        <f>SUBTOTAL(9,J19:J27)</f>
        <v>0</v>
      </c>
      <c r="K18" s="47"/>
      <c r="L18" s="50">
        <f>SUBTOTAL(9,L19:L27)</f>
        <v>0</v>
      </c>
      <c r="M18" s="47"/>
      <c r="N18" s="50">
        <f>SUBTOTAL(9,N19:N27)</f>
        <v>0</v>
      </c>
      <c r="O18" s="51"/>
      <c r="P18" s="49">
        <f>SUBTOTAL(9,P19:P27)</f>
        <v>0</v>
      </c>
      <c r="Q18" s="49">
        <f>SUBTOTAL(9,Q19:Q27)</f>
        <v>0</v>
      </c>
      <c r="R18" s="10"/>
      <c r="S18" s="15"/>
      <c r="T18" s="15"/>
    </row>
    <row r="19" spans="1:20" ht="11.25" outlineLevel="3" x14ac:dyDescent="0.2">
      <c r="A19" s="52"/>
      <c r="B19" s="53"/>
      <c r="C19" s="54">
        <v>27</v>
      </c>
      <c r="D19" s="55" t="s">
        <v>25</v>
      </c>
      <c r="E19" s="56" t="s">
        <v>2547</v>
      </c>
      <c r="F19" s="57" t="s">
        <v>2548</v>
      </c>
      <c r="G19" s="55" t="s">
        <v>60</v>
      </c>
      <c r="H19" s="58">
        <v>6.4799999999999983E-2</v>
      </c>
      <c r="I19" s="59"/>
      <c r="J19" s="60">
        <f>H19*I19</f>
        <v>0</v>
      </c>
      <c r="K19" s="58"/>
      <c r="L19" s="58">
        <f>H19*K19</f>
        <v>0</v>
      </c>
      <c r="M19" s="58"/>
      <c r="N19" s="58">
        <f>H19*M19</f>
        <v>0</v>
      </c>
      <c r="O19" s="60">
        <v>21</v>
      </c>
      <c r="P19" s="60">
        <f>J19*(O19/100)</f>
        <v>0</v>
      </c>
      <c r="Q19" s="60">
        <f>J19+P19</f>
        <v>0</v>
      </c>
      <c r="R19" s="15"/>
      <c r="S19" s="15"/>
      <c r="T19" s="15"/>
    </row>
    <row r="20" spans="1:20" ht="11.25" outlineLevel="3" x14ac:dyDescent="0.2">
      <c r="A20" s="52"/>
      <c r="B20" s="53"/>
      <c r="C20" s="54">
        <v>28</v>
      </c>
      <c r="D20" s="55" t="s">
        <v>25</v>
      </c>
      <c r="E20" s="56" t="s">
        <v>2549</v>
      </c>
      <c r="F20" s="57" t="s">
        <v>2550</v>
      </c>
      <c r="G20" s="55" t="s">
        <v>60</v>
      </c>
      <c r="H20" s="58">
        <v>6.4799999999999983E-2</v>
      </c>
      <c r="I20" s="59"/>
      <c r="J20" s="60">
        <f>H20*I20</f>
        <v>0</v>
      </c>
      <c r="K20" s="58"/>
      <c r="L20" s="58">
        <f>H20*K20</f>
        <v>0</v>
      </c>
      <c r="M20" s="58"/>
      <c r="N20" s="58">
        <f>H20*M20</f>
        <v>0</v>
      </c>
      <c r="O20" s="60">
        <v>21</v>
      </c>
      <c r="P20" s="60">
        <f>J20*(O20/100)</f>
        <v>0</v>
      </c>
      <c r="Q20" s="60">
        <f>J20+P20</f>
        <v>0</v>
      </c>
      <c r="R20" s="15"/>
      <c r="S20" s="15"/>
      <c r="T20" s="15"/>
    </row>
    <row r="21" spans="1:20" ht="11.25" outlineLevel="3" x14ac:dyDescent="0.2">
      <c r="A21" s="52"/>
      <c r="B21" s="53"/>
      <c r="C21" s="54">
        <v>29</v>
      </c>
      <c r="D21" s="55" t="s">
        <v>25</v>
      </c>
      <c r="E21" s="56" t="s">
        <v>2551</v>
      </c>
      <c r="F21" s="57" t="s">
        <v>2552</v>
      </c>
      <c r="G21" s="55" t="s">
        <v>60</v>
      </c>
      <c r="H21" s="58">
        <v>6.4799999999999983E-2</v>
      </c>
      <c r="I21" s="59"/>
      <c r="J21" s="60">
        <f>H21*I21</f>
        <v>0</v>
      </c>
      <c r="K21" s="58"/>
      <c r="L21" s="58">
        <f>H21*K21</f>
        <v>0</v>
      </c>
      <c r="M21" s="58"/>
      <c r="N21" s="58">
        <f>H21*M21</f>
        <v>0</v>
      </c>
      <c r="O21" s="60">
        <v>21</v>
      </c>
      <c r="P21" s="60">
        <f>J21*(O21/100)</f>
        <v>0</v>
      </c>
      <c r="Q21" s="60">
        <f>J21+P21</f>
        <v>0</v>
      </c>
      <c r="R21" s="15"/>
      <c r="S21" s="15"/>
      <c r="T21" s="15"/>
    </row>
    <row r="22" spans="1:20" ht="11.25" outlineLevel="3" x14ac:dyDescent="0.2">
      <c r="A22" s="52"/>
      <c r="B22" s="53"/>
      <c r="C22" s="54">
        <v>30</v>
      </c>
      <c r="D22" s="55" t="s">
        <v>25</v>
      </c>
      <c r="E22" s="56" t="s">
        <v>2553</v>
      </c>
      <c r="F22" s="57" t="s">
        <v>2554</v>
      </c>
      <c r="G22" s="55" t="s">
        <v>60</v>
      </c>
      <c r="H22" s="58">
        <v>1.885</v>
      </c>
      <c r="I22" s="59"/>
      <c r="J22" s="60">
        <f>H22*I22</f>
        <v>0</v>
      </c>
      <c r="K22" s="58"/>
      <c r="L22" s="58">
        <f>H22*K22</f>
        <v>0</v>
      </c>
      <c r="M22" s="58"/>
      <c r="N22" s="58">
        <f>H22*M22</f>
        <v>0</v>
      </c>
      <c r="O22" s="60">
        <v>21</v>
      </c>
      <c r="P22" s="60">
        <f>J22*(O22/100)</f>
        <v>0</v>
      </c>
      <c r="Q22" s="60">
        <f>J22+P22</f>
        <v>0</v>
      </c>
      <c r="R22" s="15"/>
      <c r="S22" s="15"/>
      <c r="T22" s="15"/>
    </row>
    <row r="23" spans="1:20" ht="9.75" outlineLevel="4" x14ac:dyDescent="0.2">
      <c r="A23" s="61"/>
      <c r="B23" s="62"/>
      <c r="C23" s="62"/>
      <c r="D23" s="63"/>
      <c r="E23" s="64" t="s">
        <v>29</v>
      </c>
      <c r="F23" s="65" t="s">
        <v>4257</v>
      </c>
      <c r="G23" s="63"/>
      <c r="H23" s="66">
        <v>1.885</v>
      </c>
      <c r="I23" s="67"/>
      <c r="J23" s="68"/>
      <c r="K23" s="66"/>
      <c r="L23" s="66"/>
      <c r="M23" s="66"/>
      <c r="N23" s="66"/>
      <c r="O23" s="68"/>
      <c r="P23" s="68"/>
      <c r="Q23" s="68"/>
      <c r="R23" s="10"/>
      <c r="S23" s="15"/>
    </row>
    <row r="24" spans="1:20" ht="7.5" customHeight="1" outlineLevel="4" x14ac:dyDescent="0.15">
      <c r="A24" s="15"/>
      <c r="B24" s="69"/>
      <c r="C24" s="70"/>
      <c r="D24" s="71"/>
      <c r="E24" s="72"/>
      <c r="F24" s="73"/>
      <c r="G24" s="71"/>
      <c r="H24" s="74"/>
      <c r="I24" s="75"/>
      <c r="J24" s="76"/>
      <c r="K24" s="77"/>
      <c r="L24" s="77"/>
      <c r="M24" s="77"/>
      <c r="N24" s="77"/>
      <c r="O24" s="76"/>
      <c r="P24" s="76"/>
      <c r="Q24" s="76"/>
      <c r="R24" s="10"/>
      <c r="S24" s="15"/>
    </row>
    <row r="25" spans="1:20" ht="22.5" outlineLevel="3" x14ac:dyDescent="0.2">
      <c r="A25" s="52"/>
      <c r="B25" s="53"/>
      <c r="C25" s="54">
        <v>31</v>
      </c>
      <c r="D25" s="55" t="s">
        <v>25</v>
      </c>
      <c r="E25" s="56" t="s">
        <v>2556</v>
      </c>
      <c r="F25" s="57" t="s">
        <v>2557</v>
      </c>
      <c r="G25" s="55" t="s">
        <v>60</v>
      </c>
      <c r="H25" s="58">
        <v>6.4799999999999983E-2</v>
      </c>
      <c r="I25" s="59"/>
      <c r="J25" s="60">
        <f>H25*I25</f>
        <v>0</v>
      </c>
      <c r="K25" s="58"/>
      <c r="L25" s="58">
        <f>H25*K25</f>
        <v>0</v>
      </c>
      <c r="M25" s="58"/>
      <c r="N25" s="58">
        <f>H25*M25</f>
        <v>0</v>
      </c>
      <c r="O25" s="60">
        <v>21</v>
      </c>
      <c r="P25" s="60">
        <f>J25*(O25/100)</f>
        <v>0</v>
      </c>
      <c r="Q25" s="60">
        <f>J25+P25</f>
        <v>0</v>
      </c>
      <c r="R25" s="15"/>
      <c r="S25" s="15"/>
      <c r="T25" s="15"/>
    </row>
    <row r="26" spans="1:20" ht="11.25" outlineLevel="3" x14ac:dyDescent="0.2">
      <c r="A26" s="52"/>
      <c r="B26" s="53"/>
      <c r="C26" s="54">
        <v>32</v>
      </c>
      <c r="D26" s="55" t="s">
        <v>25</v>
      </c>
      <c r="E26" s="56" t="s">
        <v>2558</v>
      </c>
      <c r="F26" s="57" t="s">
        <v>2559</v>
      </c>
      <c r="G26" s="55" t="s">
        <v>60</v>
      </c>
      <c r="H26" s="58">
        <v>6.5000000000000002E-2</v>
      </c>
      <c r="I26" s="59"/>
      <c r="J26" s="60">
        <f>H26*I26</f>
        <v>0</v>
      </c>
      <c r="K26" s="58"/>
      <c r="L26" s="58">
        <f>H26*K26</f>
        <v>0</v>
      </c>
      <c r="M26" s="58"/>
      <c r="N26" s="58">
        <f>H26*M26</f>
        <v>0</v>
      </c>
      <c r="O26" s="60">
        <v>21</v>
      </c>
      <c r="P26" s="60">
        <f>J26*(O26/100)</f>
        <v>0</v>
      </c>
      <c r="Q26" s="60">
        <f>J26+P26</f>
        <v>0</v>
      </c>
      <c r="R26" s="15"/>
      <c r="S26" s="15"/>
      <c r="T26" s="15"/>
    </row>
    <row r="27" spans="1:20" outlineLevel="3" x14ac:dyDescent="0.15">
      <c r="B27" s="10"/>
      <c r="C27" s="10"/>
      <c r="D27" s="10"/>
      <c r="E27" s="10"/>
      <c r="F27" s="10"/>
      <c r="G27" s="10"/>
      <c r="H27" s="10"/>
      <c r="I27" s="15"/>
      <c r="J27" s="15"/>
      <c r="K27" s="10"/>
      <c r="L27" s="10"/>
      <c r="M27" s="10"/>
      <c r="N27" s="10"/>
      <c r="O27" s="10"/>
      <c r="P27" s="15"/>
      <c r="Q27" s="15"/>
    </row>
    <row r="28" spans="1:20" ht="11.25" outlineLevel="2" x14ac:dyDescent="0.2">
      <c r="A28" s="42" t="s">
        <v>2828</v>
      </c>
      <c r="B28" s="43">
        <v>3</v>
      </c>
      <c r="C28" s="44"/>
      <c r="D28" s="45" t="s">
        <v>23</v>
      </c>
      <c r="E28" s="45"/>
      <c r="F28" s="46" t="s">
        <v>2829</v>
      </c>
      <c r="G28" s="45"/>
      <c r="H28" s="47"/>
      <c r="I28" s="48"/>
      <c r="J28" s="49">
        <f>SUBTOTAL(9,J29:J30)</f>
        <v>0</v>
      </c>
      <c r="K28" s="47"/>
      <c r="L28" s="50">
        <f>SUBTOTAL(9,L29:L30)</f>
        <v>0</v>
      </c>
      <c r="M28" s="47"/>
      <c r="N28" s="50">
        <f>SUBTOTAL(9,N29:N30)</f>
        <v>0</v>
      </c>
      <c r="O28" s="51"/>
      <c r="P28" s="49">
        <f>SUBTOTAL(9,P29:P30)</f>
        <v>0</v>
      </c>
      <c r="Q28" s="49">
        <f>SUBTOTAL(9,Q29:Q30)</f>
        <v>0</v>
      </c>
      <c r="R28" s="10"/>
      <c r="S28" s="15"/>
      <c r="T28" s="15"/>
    </row>
    <row r="29" spans="1:20" ht="11.25" outlineLevel="3" x14ac:dyDescent="0.2">
      <c r="A29" s="52"/>
      <c r="B29" s="53"/>
      <c r="C29" s="54">
        <v>51</v>
      </c>
      <c r="D29" s="55" t="s">
        <v>2536</v>
      </c>
      <c r="E29" s="56" t="s">
        <v>3009</v>
      </c>
      <c r="F29" s="57" t="s">
        <v>3041</v>
      </c>
      <c r="G29" s="55" t="s">
        <v>72</v>
      </c>
      <c r="H29" s="58">
        <v>1</v>
      </c>
      <c r="I29" s="59"/>
      <c r="J29" s="60">
        <f>H29*I29</f>
        <v>0</v>
      </c>
      <c r="K29" s="58"/>
      <c r="L29" s="58">
        <f>H29*K29</f>
        <v>0</v>
      </c>
      <c r="M29" s="58"/>
      <c r="N29" s="58">
        <f>H29*M29</f>
        <v>0</v>
      </c>
      <c r="O29" s="60">
        <v>21</v>
      </c>
      <c r="P29" s="60">
        <f>J29*(O29/100)</f>
        <v>0</v>
      </c>
      <c r="Q29" s="60">
        <f>J29+P29</f>
        <v>0</v>
      </c>
      <c r="R29" s="15"/>
      <c r="S29" s="15"/>
      <c r="T29" s="15"/>
    </row>
    <row r="30" spans="1:20" outlineLevel="3" x14ac:dyDescent="0.15">
      <c r="B30" s="10"/>
      <c r="C30" s="10"/>
      <c r="D30" s="10"/>
      <c r="E30" s="10"/>
      <c r="F30" s="10"/>
      <c r="G30" s="10"/>
      <c r="H30" s="10"/>
      <c r="I30" s="15"/>
      <c r="J30" s="15"/>
      <c r="K30" s="10"/>
      <c r="L30" s="10"/>
      <c r="M30" s="10"/>
      <c r="N30" s="10"/>
      <c r="O30" s="10"/>
      <c r="P30" s="15"/>
      <c r="Q30" s="15"/>
    </row>
    <row r="31" spans="1:20" ht="11.25" outlineLevel="2" x14ac:dyDescent="0.2">
      <c r="A31" s="42" t="s">
        <v>3043</v>
      </c>
      <c r="B31" s="43">
        <v>3</v>
      </c>
      <c r="C31" s="44"/>
      <c r="D31" s="45" t="s">
        <v>23</v>
      </c>
      <c r="E31" s="45"/>
      <c r="F31" s="46" t="s">
        <v>3044</v>
      </c>
      <c r="G31" s="45"/>
      <c r="H31" s="47"/>
      <c r="I31" s="48"/>
      <c r="J31" s="49">
        <f>SUBTOTAL(9,J32:J43)</f>
        <v>0</v>
      </c>
      <c r="K31" s="47"/>
      <c r="L31" s="50">
        <f>SUBTOTAL(9,L32:L43)</f>
        <v>0.13306000000000001</v>
      </c>
      <c r="M31" s="47"/>
      <c r="N31" s="50">
        <f>SUBTOTAL(9,N32:N43)</f>
        <v>0</v>
      </c>
      <c r="O31" s="51"/>
      <c r="P31" s="49">
        <f>SUBTOTAL(9,P32:P43)</f>
        <v>0</v>
      </c>
      <c r="Q31" s="49">
        <f>SUBTOTAL(9,Q32:Q43)</f>
        <v>0</v>
      </c>
      <c r="R31" s="10"/>
      <c r="S31" s="15"/>
      <c r="T31" s="15"/>
    </row>
    <row r="32" spans="1:20" ht="11.25" outlineLevel="3" x14ac:dyDescent="0.2">
      <c r="A32" s="52"/>
      <c r="B32" s="53"/>
      <c r="C32" s="54">
        <v>17</v>
      </c>
      <c r="D32" s="55" t="s">
        <v>25</v>
      </c>
      <c r="E32" s="56" t="s">
        <v>3050</v>
      </c>
      <c r="F32" s="57" t="s">
        <v>3051</v>
      </c>
      <c r="G32" s="55" t="s">
        <v>172</v>
      </c>
      <c r="H32" s="58">
        <v>60</v>
      </c>
      <c r="I32" s="59"/>
      <c r="J32" s="60">
        <f>H32*I32</f>
        <v>0</v>
      </c>
      <c r="K32" s="58">
        <v>5.5000000000000003E-4</v>
      </c>
      <c r="L32" s="58">
        <f>H32*K32</f>
        <v>3.3000000000000002E-2</v>
      </c>
      <c r="M32" s="58"/>
      <c r="N32" s="58">
        <f>H32*M32</f>
        <v>0</v>
      </c>
      <c r="O32" s="60">
        <v>21</v>
      </c>
      <c r="P32" s="60">
        <f>J32*(O32/100)</f>
        <v>0</v>
      </c>
      <c r="Q32" s="60">
        <f>J32+P32</f>
        <v>0</v>
      </c>
      <c r="R32" s="15"/>
      <c r="S32" s="15"/>
      <c r="T32" s="15"/>
    </row>
    <row r="33" spans="1:20" ht="9.75" outlineLevel="4" x14ac:dyDescent="0.2">
      <c r="A33" s="61"/>
      <c r="B33" s="62"/>
      <c r="C33" s="62"/>
      <c r="D33" s="63"/>
      <c r="E33" s="64" t="s">
        <v>29</v>
      </c>
      <c r="F33" s="65" t="s">
        <v>4258</v>
      </c>
      <c r="G33" s="63"/>
      <c r="H33" s="66">
        <v>60</v>
      </c>
      <c r="I33" s="67"/>
      <c r="J33" s="68"/>
      <c r="K33" s="66"/>
      <c r="L33" s="66"/>
      <c r="M33" s="66"/>
      <c r="N33" s="66"/>
      <c r="O33" s="68"/>
      <c r="P33" s="68"/>
      <c r="Q33" s="68"/>
      <c r="R33" s="10"/>
      <c r="S33" s="15"/>
    </row>
    <row r="34" spans="1:20" ht="7.5" customHeight="1" outlineLevel="4" x14ac:dyDescent="0.15">
      <c r="A34" s="15"/>
      <c r="B34" s="69"/>
      <c r="C34" s="70"/>
      <c r="D34" s="71"/>
      <c r="E34" s="72"/>
      <c r="F34" s="73"/>
      <c r="G34" s="71"/>
      <c r="H34" s="74"/>
      <c r="I34" s="75"/>
      <c r="J34" s="76"/>
      <c r="K34" s="77"/>
      <c r="L34" s="77"/>
      <c r="M34" s="77"/>
      <c r="N34" s="77"/>
      <c r="O34" s="76"/>
      <c r="P34" s="76"/>
      <c r="Q34" s="76"/>
      <c r="R34" s="10"/>
      <c r="S34" s="15"/>
    </row>
    <row r="35" spans="1:20" ht="11.25" outlineLevel="3" x14ac:dyDescent="0.2">
      <c r="A35" s="52"/>
      <c r="B35" s="53"/>
      <c r="C35" s="54">
        <v>18</v>
      </c>
      <c r="D35" s="55" t="s">
        <v>25</v>
      </c>
      <c r="E35" s="56" t="s">
        <v>3045</v>
      </c>
      <c r="F35" s="57" t="s">
        <v>3046</v>
      </c>
      <c r="G35" s="55" t="s">
        <v>172</v>
      </c>
      <c r="H35" s="58">
        <v>70</v>
      </c>
      <c r="I35" s="59"/>
      <c r="J35" s="60">
        <f>H35*I35</f>
        <v>0</v>
      </c>
      <c r="K35" s="58">
        <v>4.6000000000000001E-4</v>
      </c>
      <c r="L35" s="58">
        <f>H35*K35</f>
        <v>3.2199999999999999E-2</v>
      </c>
      <c r="M35" s="58"/>
      <c r="N35" s="58">
        <f>H35*M35</f>
        <v>0</v>
      </c>
      <c r="O35" s="60">
        <v>21</v>
      </c>
      <c r="P35" s="60">
        <f>J35*(O35/100)</f>
        <v>0</v>
      </c>
      <c r="Q35" s="60">
        <f>J35+P35</f>
        <v>0</v>
      </c>
      <c r="R35" s="15"/>
      <c r="S35" s="15"/>
      <c r="T35" s="15"/>
    </row>
    <row r="36" spans="1:20" ht="9.75" outlineLevel="4" x14ac:dyDescent="0.2">
      <c r="A36" s="61"/>
      <c r="B36" s="62"/>
      <c r="C36" s="62"/>
      <c r="D36" s="63"/>
      <c r="E36" s="64" t="s">
        <v>29</v>
      </c>
      <c r="F36" s="65" t="s">
        <v>4259</v>
      </c>
      <c r="G36" s="63"/>
      <c r="H36" s="66">
        <v>70</v>
      </c>
      <c r="I36" s="67"/>
      <c r="J36" s="68"/>
      <c r="K36" s="66"/>
      <c r="L36" s="66"/>
      <c r="M36" s="66"/>
      <c r="N36" s="66"/>
      <c r="O36" s="68"/>
      <c r="P36" s="68"/>
      <c r="Q36" s="68"/>
      <c r="R36" s="10"/>
      <c r="S36" s="15"/>
    </row>
    <row r="37" spans="1:20" ht="7.5" customHeight="1" outlineLevel="4" x14ac:dyDescent="0.15">
      <c r="A37" s="15"/>
      <c r="B37" s="69"/>
      <c r="C37" s="70"/>
      <c r="D37" s="71"/>
      <c r="E37" s="72"/>
      <c r="F37" s="73"/>
      <c r="G37" s="71"/>
      <c r="H37" s="74"/>
      <c r="I37" s="75"/>
      <c r="J37" s="76"/>
      <c r="K37" s="77"/>
      <c r="L37" s="77"/>
      <c r="M37" s="77"/>
      <c r="N37" s="77"/>
      <c r="O37" s="76"/>
      <c r="P37" s="76"/>
      <c r="Q37" s="76"/>
      <c r="R37" s="10"/>
      <c r="S37" s="15"/>
    </row>
    <row r="38" spans="1:20" ht="11.25" outlineLevel="3" x14ac:dyDescent="0.2">
      <c r="A38" s="52"/>
      <c r="B38" s="53"/>
      <c r="C38" s="54">
        <v>19</v>
      </c>
      <c r="D38" s="55" t="s">
        <v>25</v>
      </c>
      <c r="E38" s="56" t="s">
        <v>3086</v>
      </c>
      <c r="F38" s="57" t="s">
        <v>3087</v>
      </c>
      <c r="G38" s="55" t="s">
        <v>172</v>
      </c>
      <c r="H38" s="58">
        <v>176</v>
      </c>
      <c r="I38" s="59"/>
      <c r="J38" s="60">
        <f>H38*I38</f>
        <v>0</v>
      </c>
      <c r="K38" s="58"/>
      <c r="L38" s="58">
        <f>H38*K38</f>
        <v>0</v>
      </c>
      <c r="M38" s="58"/>
      <c r="N38" s="58">
        <f>H38*M38</f>
        <v>0</v>
      </c>
      <c r="O38" s="60">
        <v>21</v>
      </c>
      <c r="P38" s="60">
        <f>J38*(O38/100)</f>
        <v>0</v>
      </c>
      <c r="Q38" s="60">
        <f>J38+P38</f>
        <v>0</v>
      </c>
      <c r="R38" s="15"/>
      <c r="S38" s="15"/>
      <c r="T38" s="15"/>
    </row>
    <row r="39" spans="1:20" ht="11.25" outlineLevel="3" x14ac:dyDescent="0.2">
      <c r="A39" s="52"/>
      <c r="B39" s="53"/>
      <c r="C39" s="54">
        <v>22</v>
      </c>
      <c r="D39" s="55" t="s">
        <v>25</v>
      </c>
      <c r="E39" s="56" t="s">
        <v>3081</v>
      </c>
      <c r="F39" s="57" t="s">
        <v>3082</v>
      </c>
      <c r="G39" s="55" t="s">
        <v>172</v>
      </c>
      <c r="H39" s="58">
        <v>176</v>
      </c>
      <c r="I39" s="59"/>
      <c r="J39" s="60">
        <f>H39*I39</f>
        <v>0</v>
      </c>
      <c r="K39" s="58">
        <v>2.0000000000000001E-4</v>
      </c>
      <c r="L39" s="58">
        <f>H39*K39</f>
        <v>3.5200000000000002E-2</v>
      </c>
      <c r="M39" s="58"/>
      <c r="N39" s="58">
        <f>H39*M39</f>
        <v>0</v>
      </c>
      <c r="O39" s="60">
        <v>21</v>
      </c>
      <c r="P39" s="60">
        <f>J39*(O39/100)</f>
        <v>0</v>
      </c>
      <c r="Q39" s="60">
        <f>J39+P39</f>
        <v>0</v>
      </c>
      <c r="R39" s="15"/>
      <c r="S39" s="15"/>
      <c r="T39" s="15"/>
    </row>
    <row r="40" spans="1:20" ht="11.25" outlineLevel="3" x14ac:dyDescent="0.2">
      <c r="A40" s="52"/>
      <c r="B40" s="53"/>
      <c r="C40" s="54">
        <v>28</v>
      </c>
      <c r="D40" s="55" t="s">
        <v>25</v>
      </c>
      <c r="E40" s="56" t="s">
        <v>3055</v>
      </c>
      <c r="F40" s="57" t="s">
        <v>3056</v>
      </c>
      <c r="G40" s="55" t="s">
        <v>172</v>
      </c>
      <c r="H40" s="58">
        <v>46</v>
      </c>
      <c r="I40" s="59"/>
      <c r="J40" s="60">
        <f>H40*I40</f>
        <v>0</v>
      </c>
      <c r="K40" s="58">
        <v>7.1000000000000002E-4</v>
      </c>
      <c r="L40" s="58">
        <f>H40*K40</f>
        <v>3.2660000000000002E-2</v>
      </c>
      <c r="M40" s="58"/>
      <c r="N40" s="58">
        <f>H40*M40</f>
        <v>0</v>
      </c>
      <c r="O40" s="60">
        <v>21</v>
      </c>
      <c r="P40" s="60">
        <f>J40*(O40/100)</f>
        <v>0</v>
      </c>
      <c r="Q40" s="60">
        <f>J40+P40</f>
        <v>0</v>
      </c>
      <c r="R40" s="15"/>
      <c r="S40" s="15"/>
      <c r="T40" s="15"/>
    </row>
    <row r="41" spans="1:20" ht="9.75" outlineLevel="4" x14ac:dyDescent="0.2">
      <c r="A41" s="61"/>
      <c r="B41" s="62"/>
      <c r="C41" s="62"/>
      <c r="D41" s="63"/>
      <c r="E41" s="64" t="s">
        <v>29</v>
      </c>
      <c r="F41" s="65" t="s">
        <v>4260</v>
      </c>
      <c r="G41" s="63"/>
      <c r="H41" s="66">
        <v>46</v>
      </c>
      <c r="I41" s="67"/>
      <c r="J41" s="68"/>
      <c r="K41" s="66"/>
      <c r="L41" s="66"/>
      <c r="M41" s="66"/>
      <c r="N41" s="66"/>
      <c r="O41" s="68"/>
      <c r="P41" s="68"/>
      <c r="Q41" s="68"/>
      <c r="R41" s="10"/>
      <c r="S41" s="15"/>
    </row>
    <row r="42" spans="1:20" ht="7.5" customHeight="1" outlineLevel="4" x14ac:dyDescent="0.15">
      <c r="A42" s="15"/>
      <c r="B42" s="69"/>
      <c r="C42" s="70"/>
      <c r="D42" s="71"/>
      <c r="E42" s="72"/>
      <c r="F42" s="73"/>
      <c r="G42" s="71"/>
      <c r="H42" s="74"/>
      <c r="I42" s="75"/>
      <c r="J42" s="76"/>
      <c r="K42" s="77"/>
      <c r="L42" s="77"/>
      <c r="M42" s="77"/>
      <c r="N42" s="77"/>
      <c r="O42" s="76"/>
      <c r="P42" s="76"/>
      <c r="Q42" s="76"/>
      <c r="R42" s="10"/>
      <c r="S42" s="15"/>
    </row>
    <row r="43" spans="1:20" outlineLevel="3" x14ac:dyDescent="0.15">
      <c r="B43" s="10"/>
      <c r="C43" s="10"/>
      <c r="D43" s="10"/>
      <c r="E43" s="10"/>
      <c r="F43" s="10"/>
      <c r="G43" s="10"/>
      <c r="H43" s="10"/>
      <c r="I43" s="15"/>
      <c r="J43" s="15"/>
      <c r="K43" s="10"/>
      <c r="L43" s="10"/>
      <c r="M43" s="10"/>
      <c r="N43" s="10"/>
      <c r="O43" s="10"/>
      <c r="P43" s="15"/>
      <c r="Q43" s="15"/>
    </row>
    <row r="44" spans="1:20" ht="11.25" outlineLevel="2" x14ac:dyDescent="0.2">
      <c r="A44" s="42" t="s">
        <v>3091</v>
      </c>
      <c r="B44" s="43">
        <v>3</v>
      </c>
      <c r="C44" s="44"/>
      <c r="D44" s="45" t="s">
        <v>23</v>
      </c>
      <c r="E44" s="45"/>
      <c r="F44" s="46" t="s">
        <v>3092</v>
      </c>
      <c r="G44" s="45"/>
      <c r="H44" s="47"/>
      <c r="I44" s="48"/>
      <c r="J44" s="49">
        <f>SUBTOTAL(9,J45:J49)</f>
        <v>0</v>
      </c>
      <c r="K44" s="47"/>
      <c r="L44" s="50">
        <f>SUBTOTAL(9,L45:L49)</f>
        <v>1.3439999999999999E-2</v>
      </c>
      <c r="M44" s="47"/>
      <c r="N44" s="50">
        <f>SUBTOTAL(9,N45:N49)</f>
        <v>0</v>
      </c>
      <c r="O44" s="51"/>
      <c r="P44" s="49">
        <f>SUBTOTAL(9,P45:P49)</f>
        <v>0</v>
      </c>
      <c r="Q44" s="49">
        <f>SUBTOTAL(9,Q45:Q49)</f>
        <v>0</v>
      </c>
      <c r="R44" s="10"/>
      <c r="S44" s="15"/>
      <c r="T44" s="15"/>
    </row>
    <row r="45" spans="1:20" ht="11.25" outlineLevel="3" x14ac:dyDescent="0.2">
      <c r="A45" s="52"/>
      <c r="B45" s="53"/>
      <c r="C45" s="54">
        <v>4</v>
      </c>
      <c r="D45" s="55" t="s">
        <v>25</v>
      </c>
      <c r="E45" s="56" t="s">
        <v>4261</v>
      </c>
      <c r="F45" s="57" t="s">
        <v>4262</v>
      </c>
      <c r="G45" s="55" t="s">
        <v>72</v>
      </c>
      <c r="H45" s="58">
        <v>12</v>
      </c>
      <c r="I45" s="59"/>
      <c r="J45" s="60">
        <f>H45*I45</f>
        <v>0</v>
      </c>
      <c r="K45" s="58">
        <v>1.3999999999999999E-4</v>
      </c>
      <c r="L45" s="58">
        <f>H45*K45</f>
        <v>1.6799999999999999E-3</v>
      </c>
      <c r="M45" s="58"/>
      <c r="N45" s="58">
        <f>H45*M45</f>
        <v>0</v>
      </c>
      <c r="O45" s="60">
        <v>21</v>
      </c>
      <c r="P45" s="60">
        <f>J45*(O45/100)</f>
        <v>0</v>
      </c>
      <c r="Q45" s="60">
        <f>J45+P45</f>
        <v>0</v>
      </c>
      <c r="R45" s="15"/>
      <c r="S45" s="15"/>
      <c r="T45" s="15"/>
    </row>
    <row r="46" spans="1:20" ht="11.25" outlineLevel="3" x14ac:dyDescent="0.2">
      <c r="A46" s="52"/>
      <c r="B46" s="53"/>
      <c r="C46" s="54">
        <v>5</v>
      </c>
      <c r="D46" s="55" t="s">
        <v>25</v>
      </c>
      <c r="E46" s="56" t="s">
        <v>3097</v>
      </c>
      <c r="F46" s="57" t="s">
        <v>3098</v>
      </c>
      <c r="G46" s="55" t="s">
        <v>72</v>
      </c>
      <c r="H46" s="58">
        <v>12</v>
      </c>
      <c r="I46" s="59"/>
      <c r="J46" s="60">
        <f>H46*I46</f>
        <v>0</v>
      </c>
      <c r="K46" s="58">
        <v>6.9999999999999999E-4</v>
      </c>
      <c r="L46" s="58">
        <f>H46*K46</f>
        <v>8.3999999999999995E-3</v>
      </c>
      <c r="M46" s="58"/>
      <c r="N46" s="58">
        <f>H46*M46</f>
        <v>0</v>
      </c>
      <c r="O46" s="60">
        <v>21</v>
      </c>
      <c r="P46" s="60">
        <f>J46*(O46/100)</f>
        <v>0</v>
      </c>
      <c r="Q46" s="60">
        <f>J46+P46</f>
        <v>0</v>
      </c>
      <c r="R46" s="15"/>
      <c r="S46" s="15"/>
      <c r="T46" s="15"/>
    </row>
    <row r="47" spans="1:20" ht="11.25" outlineLevel="3" x14ac:dyDescent="0.2">
      <c r="A47" s="52"/>
      <c r="B47" s="53"/>
      <c r="C47" s="54">
        <v>12</v>
      </c>
      <c r="D47" s="55" t="s">
        <v>25</v>
      </c>
      <c r="E47" s="56" t="s">
        <v>4263</v>
      </c>
      <c r="F47" s="57" t="s">
        <v>4264</v>
      </c>
      <c r="G47" s="55" t="s">
        <v>72</v>
      </c>
      <c r="H47" s="58">
        <v>12</v>
      </c>
      <c r="I47" s="59"/>
      <c r="J47" s="60">
        <f>H47*I47</f>
        <v>0</v>
      </c>
      <c r="K47" s="58">
        <v>2.7999999999999998E-4</v>
      </c>
      <c r="L47" s="58">
        <f>H47*K47</f>
        <v>3.3599999999999997E-3</v>
      </c>
      <c r="M47" s="58"/>
      <c r="N47" s="58">
        <f>H47*M47</f>
        <v>0</v>
      </c>
      <c r="O47" s="60">
        <v>21</v>
      </c>
      <c r="P47" s="60">
        <f>J47*(O47/100)</f>
        <v>0</v>
      </c>
      <c r="Q47" s="60">
        <f>J47+P47</f>
        <v>0</v>
      </c>
      <c r="R47" s="15"/>
      <c r="S47" s="15"/>
      <c r="T47" s="15"/>
    </row>
    <row r="48" spans="1:20" ht="11.25" outlineLevel="3" x14ac:dyDescent="0.2">
      <c r="A48" s="52"/>
      <c r="B48" s="53"/>
      <c r="C48" s="54">
        <v>28</v>
      </c>
      <c r="D48" s="55" t="s">
        <v>2536</v>
      </c>
      <c r="E48" s="56" t="s">
        <v>4265</v>
      </c>
      <c r="F48" s="57" t="s">
        <v>3022</v>
      </c>
      <c r="G48" s="55" t="s">
        <v>1539</v>
      </c>
      <c r="H48" s="58">
        <v>24</v>
      </c>
      <c r="I48" s="59"/>
      <c r="J48" s="60">
        <f>H48*I48</f>
        <v>0</v>
      </c>
      <c r="K48" s="58"/>
      <c r="L48" s="58">
        <f>H48*K48</f>
        <v>0</v>
      </c>
      <c r="M48" s="58"/>
      <c r="N48" s="58">
        <f>H48*M48</f>
        <v>0</v>
      </c>
      <c r="O48" s="60">
        <v>21</v>
      </c>
      <c r="P48" s="60">
        <f>J48*(O48/100)</f>
        <v>0</v>
      </c>
      <c r="Q48" s="60">
        <f>J48+P48</f>
        <v>0</v>
      </c>
      <c r="R48" s="15"/>
      <c r="S48" s="15"/>
      <c r="T48" s="15"/>
    </row>
    <row r="49" spans="1:20" outlineLevel="3" x14ac:dyDescent="0.15">
      <c r="B49" s="10"/>
      <c r="C49" s="10"/>
      <c r="D49" s="10"/>
      <c r="E49" s="10"/>
      <c r="F49" s="10"/>
      <c r="G49" s="10"/>
      <c r="H49" s="10"/>
      <c r="I49" s="15"/>
      <c r="J49" s="15"/>
      <c r="K49" s="10"/>
      <c r="L49" s="10"/>
      <c r="M49" s="10"/>
      <c r="N49" s="10"/>
      <c r="O49" s="10"/>
      <c r="P49" s="15"/>
      <c r="Q49" s="15"/>
    </row>
    <row r="50" spans="1:20" ht="11.25" outlineLevel="2" x14ac:dyDescent="0.2">
      <c r="A50" s="42" t="s">
        <v>3121</v>
      </c>
      <c r="B50" s="43">
        <v>3</v>
      </c>
      <c r="C50" s="44"/>
      <c r="D50" s="45" t="s">
        <v>23</v>
      </c>
      <c r="E50" s="45"/>
      <c r="F50" s="46" t="s">
        <v>3122</v>
      </c>
      <c r="G50" s="45"/>
      <c r="H50" s="47"/>
      <c r="I50" s="48"/>
      <c r="J50" s="49">
        <f>SUBTOTAL(9,J51:J58)</f>
        <v>0</v>
      </c>
      <c r="K50" s="47"/>
      <c r="L50" s="50">
        <f>SUBTOTAL(9,L51:L58)</f>
        <v>0.41526000000000002</v>
      </c>
      <c r="M50" s="47"/>
      <c r="N50" s="50">
        <f>SUBTOTAL(9,N51:N58)</f>
        <v>0</v>
      </c>
      <c r="O50" s="51"/>
      <c r="P50" s="49">
        <f>SUBTOTAL(9,P51:P58)</f>
        <v>0</v>
      </c>
      <c r="Q50" s="49">
        <f>SUBTOTAL(9,Q51:Q58)</f>
        <v>0</v>
      </c>
      <c r="R50" s="10"/>
      <c r="S50" s="15"/>
      <c r="T50" s="15"/>
    </row>
    <row r="51" spans="1:20" ht="11.25" outlineLevel="3" x14ac:dyDescent="0.2">
      <c r="A51" s="52"/>
      <c r="B51" s="53"/>
      <c r="C51" s="54">
        <v>6</v>
      </c>
      <c r="D51" s="55" t="s">
        <v>25</v>
      </c>
      <c r="E51" s="56" t="s">
        <v>3147</v>
      </c>
      <c r="F51" s="57" t="s">
        <v>3148</v>
      </c>
      <c r="G51" s="55" t="s">
        <v>72</v>
      </c>
      <c r="H51" s="58">
        <v>12</v>
      </c>
      <c r="I51" s="59"/>
      <c r="J51" s="60">
        <f t="shared" ref="J51:J57" si="0">H51*I51</f>
        <v>0</v>
      </c>
      <c r="K51" s="58"/>
      <c r="L51" s="58">
        <f t="shared" ref="L51:L57" si="1">H51*K51</f>
        <v>0</v>
      </c>
      <c r="M51" s="58"/>
      <c r="N51" s="58">
        <f t="shared" ref="N51:N57" si="2">H51*M51</f>
        <v>0</v>
      </c>
      <c r="O51" s="60">
        <v>21</v>
      </c>
      <c r="P51" s="60">
        <f t="shared" ref="P51:P57" si="3">J51*(O51/100)</f>
        <v>0</v>
      </c>
      <c r="Q51" s="60">
        <f t="shared" ref="Q51:Q57" si="4">J51+P51</f>
        <v>0</v>
      </c>
      <c r="R51" s="15"/>
      <c r="S51" s="15"/>
      <c r="T51" s="15"/>
    </row>
    <row r="52" spans="1:20" ht="11.25" outlineLevel="3" x14ac:dyDescent="0.2">
      <c r="A52" s="52"/>
      <c r="B52" s="53"/>
      <c r="C52" s="54">
        <v>15</v>
      </c>
      <c r="D52" s="55" t="s">
        <v>25</v>
      </c>
      <c r="E52" s="56" t="s">
        <v>3158</v>
      </c>
      <c r="F52" s="57" t="s">
        <v>3159</v>
      </c>
      <c r="G52" s="55" t="s">
        <v>67</v>
      </c>
      <c r="H52" s="58">
        <v>28</v>
      </c>
      <c r="I52" s="59"/>
      <c r="J52" s="60">
        <f t="shared" si="0"/>
        <v>0</v>
      </c>
      <c r="K52" s="58"/>
      <c r="L52" s="58">
        <f t="shared" si="1"/>
        <v>0</v>
      </c>
      <c r="M52" s="58"/>
      <c r="N52" s="58">
        <f t="shared" si="2"/>
        <v>0</v>
      </c>
      <c r="O52" s="60">
        <v>21</v>
      </c>
      <c r="P52" s="60">
        <f t="shared" si="3"/>
        <v>0</v>
      </c>
      <c r="Q52" s="60">
        <f t="shared" si="4"/>
        <v>0</v>
      </c>
      <c r="R52" s="15"/>
      <c r="S52" s="15"/>
      <c r="T52" s="15"/>
    </row>
    <row r="53" spans="1:20" ht="11.25" outlineLevel="3" x14ac:dyDescent="0.2">
      <c r="A53" s="52"/>
      <c r="B53" s="53"/>
      <c r="C53" s="54">
        <v>16</v>
      </c>
      <c r="D53" s="55" t="s">
        <v>25</v>
      </c>
      <c r="E53" s="56" t="s">
        <v>3156</v>
      </c>
      <c r="F53" s="57" t="s">
        <v>3157</v>
      </c>
      <c r="G53" s="55" t="s">
        <v>72</v>
      </c>
      <c r="H53" s="58">
        <v>12</v>
      </c>
      <c r="I53" s="59"/>
      <c r="J53" s="60">
        <f t="shared" si="0"/>
        <v>0</v>
      </c>
      <c r="K53" s="58"/>
      <c r="L53" s="58">
        <f t="shared" si="1"/>
        <v>0</v>
      </c>
      <c r="M53" s="58"/>
      <c r="N53" s="58">
        <f t="shared" si="2"/>
        <v>0</v>
      </c>
      <c r="O53" s="60">
        <v>21</v>
      </c>
      <c r="P53" s="60">
        <f t="shared" si="3"/>
        <v>0</v>
      </c>
      <c r="Q53" s="60">
        <f t="shared" si="4"/>
        <v>0</v>
      </c>
      <c r="R53" s="15"/>
      <c r="S53" s="15"/>
      <c r="T53" s="15"/>
    </row>
    <row r="54" spans="1:20" ht="22.5" outlineLevel="3" x14ac:dyDescent="0.2">
      <c r="A54" s="52"/>
      <c r="B54" s="53"/>
      <c r="C54" s="54">
        <v>29</v>
      </c>
      <c r="D54" s="55" t="s">
        <v>25</v>
      </c>
      <c r="E54" s="56" t="s">
        <v>4266</v>
      </c>
      <c r="F54" s="57" t="s">
        <v>4267</v>
      </c>
      <c r="G54" s="55" t="s">
        <v>72</v>
      </c>
      <c r="H54" s="58">
        <v>4</v>
      </c>
      <c r="I54" s="59"/>
      <c r="J54" s="60">
        <f t="shared" si="0"/>
        <v>0</v>
      </c>
      <c r="K54" s="58">
        <v>4.1320000000000003E-2</v>
      </c>
      <c r="L54" s="58">
        <f t="shared" si="1"/>
        <v>0.16528000000000001</v>
      </c>
      <c r="M54" s="58"/>
      <c r="N54" s="58">
        <f t="shared" si="2"/>
        <v>0</v>
      </c>
      <c r="O54" s="60">
        <v>21</v>
      </c>
      <c r="P54" s="60">
        <f t="shared" si="3"/>
        <v>0</v>
      </c>
      <c r="Q54" s="60">
        <f t="shared" si="4"/>
        <v>0</v>
      </c>
      <c r="R54" s="15"/>
      <c r="S54" s="15"/>
      <c r="T54" s="15"/>
    </row>
    <row r="55" spans="1:20" ht="22.5" outlineLevel="3" x14ac:dyDescent="0.2">
      <c r="A55" s="52"/>
      <c r="B55" s="53"/>
      <c r="C55" s="54">
        <v>30</v>
      </c>
      <c r="D55" s="55" t="s">
        <v>25</v>
      </c>
      <c r="E55" s="56" t="s">
        <v>3129</v>
      </c>
      <c r="F55" s="57" t="s">
        <v>3130</v>
      </c>
      <c r="G55" s="55" t="s">
        <v>72</v>
      </c>
      <c r="H55" s="58">
        <v>2</v>
      </c>
      <c r="I55" s="59"/>
      <c r="J55" s="60">
        <f t="shared" si="0"/>
        <v>0</v>
      </c>
      <c r="K55" s="58">
        <v>1.7080000000000001E-2</v>
      </c>
      <c r="L55" s="58">
        <f t="shared" si="1"/>
        <v>3.4160000000000003E-2</v>
      </c>
      <c r="M55" s="58"/>
      <c r="N55" s="58">
        <f t="shared" si="2"/>
        <v>0</v>
      </c>
      <c r="O55" s="60">
        <v>21</v>
      </c>
      <c r="P55" s="60">
        <f t="shared" si="3"/>
        <v>0</v>
      </c>
      <c r="Q55" s="60">
        <f t="shared" si="4"/>
        <v>0</v>
      </c>
      <c r="R55" s="15"/>
      <c r="S55" s="15"/>
      <c r="T55" s="15"/>
    </row>
    <row r="56" spans="1:20" ht="22.5" outlineLevel="3" x14ac:dyDescent="0.2">
      <c r="A56" s="52"/>
      <c r="B56" s="53"/>
      <c r="C56" s="54">
        <v>31</v>
      </c>
      <c r="D56" s="55" t="s">
        <v>25</v>
      </c>
      <c r="E56" s="56" t="s">
        <v>4268</v>
      </c>
      <c r="F56" s="57" t="s">
        <v>4269</v>
      </c>
      <c r="G56" s="55" t="s">
        <v>72</v>
      </c>
      <c r="H56" s="58">
        <v>3</v>
      </c>
      <c r="I56" s="59"/>
      <c r="J56" s="60">
        <f t="shared" si="0"/>
        <v>0</v>
      </c>
      <c r="K56" s="58">
        <v>2.2040000000000001E-2</v>
      </c>
      <c r="L56" s="58">
        <f t="shared" si="1"/>
        <v>6.6119999999999998E-2</v>
      </c>
      <c r="M56" s="58"/>
      <c r="N56" s="58">
        <f t="shared" si="2"/>
        <v>0</v>
      </c>
      <c r="O56" s="60">
        <v>21</v>
      </c>
      <c r="P56" s="60">
        <f t="shared" si="3"/>
        <v>0</v>
      </c>
      <c r="Q56" s="60">
        <f t="shared" si="4"/>
        <v>0</v>
      </c>
      <c r="R56" s="15"/>
      <c r="S56" s="15"/>
      <c r="T56" s="15"/>
    </row>
    <row r="57" spans="1:20" ht="22.5" outlineLevel="3" x14ac:dyDescent="0.2">
      <c r="A57" s="52"/>
      <c r="B57" s="53"/>
      <c r="C57" s="54">
        <v>32</v>
      </c>
      <c r="D57" s="55" t="s">
        <v>25</v>
      </c>
      <c r="E57" s="56" t="s">
        <v>4270</v>
      </c>
      <c r="F57" s="57" t="s">
        <v>4271</v>
      </c>
      <c r="G57" s="55" t="s">
        <v>72</v>
      </c>
      <c r="H57" s="58">
        <v>3</v>
      </c>
      <c r="I57" s="59"/>
      <c r="J57" s="60">
        <f t="shared" si="0"/>
        <v>0</v>
      </c>
      <c r="K57" s="58">
        <v>4.99E-2</v>
      </c>
      <c r="L57" s="58">
        <f t="shared" si="1"/>
        <v>0.1497</v>
      </c>
      <c r="M57" s="58"/>
      <c r="N57" s="58">
        <f t="shared" si="2"/>
        <v>0</v>
      </c>
      <c r="O57" s="60">
        <v>21</v>
      </c>
      <c r="P57" s="60">
        <f t="shared" si="3"/>
        <v>0</v>
      </c>
      <c r="Q57" s="60">
        <f t="shared" si="4"/>
        <v>0</v>
      </c>
      <c r="R57" s="15"/>
      <c r="S57" s="15"/>
      <c r="T57" s="15"/>
    </row>
    <row r="58" spans="1:20" outlineLevel="3" x14ac:dyDescent="0.15">
      <c r="B58" s="10"/>
      <c r="C58" s="10"/>
      <c r="D58" s="10"/>
      <c r="E58" s="10"/>
      <c r="F58" s="10"/>
      <c r="G58" s="10"/>
      <c r="H58" s="10"/>
      <c r="I58" s="15"/>
      <c r="J58" s="15"/>
      <c r="K58" s="10"/>
      <c r="L58" s="10"/>
      <c r="M58" s="10"/>
      <c r="N58" s="10"/>
      <c r="O58" s="10"/>
      <c r="P58" s="15"/>
      <c r="Q58" s="15"/>
    </row>
    <row r="59" spans="1:20" ht="11.25" outlineLevel="2" x14ac:dyDescent="0.2">
      <c r="A59" s="42" t="s">
        <v>3160</v>
      </c>
      <c r="B59" s="43">
        <v>3</v>
      </c>
      <c r="C59" s="44"/>
      <c r="D59" s="45" t="s">
        <v>23</v>
      </c>
      <c r="E59" s="45"/>
      <c r="F59" s="46" t="s">
        <v>1760</v>
      </c>
      <c r="G59" s="45"/>
      <c r="H59" s="47"/>
      <c r="I59" s="48"/>
      <c r="J59" s="49">
        <f>SUBTOTAL(9,J60:J62)</f>
        <v>0</v>
      </c>
      <c r="K59" s="47"/>
      <c r="L59" s="50">
        <f>SUBTOTAL(9,L60:L62)</f>
        <v>1.4080000000000001E-2</v>
      </c>
      <c r="M59" s="47"/>
      <c r="N59" s="50">
        <f>SUBTOTAL(9,N60:N62)</f>
        <v>0</v>
      </c>
      <c r="O59" s="51"/>
      <c r="P59" s="49">
        <f>SUBTOTAL(9,P60:P62)</f>
        <v>0</v>
      </c>
      <c r="Q59" s="49">
        <f>SUBTOTAL(9,Q60:Q62)</f>
        <v>0</v>
      </c>
      <c r="R59" s="10"/>
      <c r="S59" s="15"/>
      <c r="T59" s="15"/>
    </row>
    <row r="60" spans="1:20" ht="11.25" outlineLevel="3" x14ac:dyDescent="0.2">
      <c r="A60" s="52"/>
      <c r="B60" s="53"/>
      <c r="C60" s="54">
        <v>23</v>
      </c>
      <c r="D60" s="55" t="s">
        <v>25</v>
      </c>
      <c r="E60" s="56" t="s">
        <v>3161</v>
      </c>
      <c r="F60" s="57" t="s">
        <v>3162</v>
      </c>
      <c r="G60" s="55" t="s">
        <v>172</v>
      </c>
      <c r="H60" s="58">
        <v>176</v>
      </c>
      <c r="I60" s="59"/>
      <c r="J60" s="60">
        <f>H60*I60</f>
        <v>0</v>
      </c>
      <c r="K60" s="58">
        <v>2.0000000000000002E-5</v>
      </c>
      <c r="L60" s="58">
        <f>H60*K60</f>
        <v>3.5200000000000001E-3</v>
      </c>
      <c r="M60" s="58"/>
      <c r="N60" s="58">
        <f>H60*M60</f>
        <v>0</v>
      </c>
      <c r="O60" s="60">
        <v>21</v>
      </c>
      <c r="P60" s="60">
        <f>J60*(O60/100)</f>
        <v>0</v>
      </c>
      <c r="Q60" s="60">
        <f>J60+P60</f>
        <v>0</v>
      </c>
      <c r="R60" s="15"/>
      <c r="S60" s="15"/>
      <c r="T60" s="15"/>
    </row>
    <row r="61" spans="1:20" ht="11.25" outlineLevel="3" x14ac:dyDescent="0.2">
      <c r="A61" s="52"/>
      <c r="B61" s="53"/>
      <c r="C61" s="54">
        <v>24</v>
      </c>
      <c r="D61" s="55" t="s">
        <v>25</v>
      </c>
      <c r="E61" s="56" t="s">
        <v>3163</v>
      </c>
      <c r="F61" s="57" t="s">
        <v>3164</v>
      </c>
      <c r="G61" s="55" t="s">
        <v>172</v>
      </c>
      <c r="H61" s="58">
        <v>176</v>
      </c>
      <c r="I61" s="59"/>
      <c r="J61" s="60">
        <f>H61*I61</f>
        <v>0</v>
      </c>
      <c r="K61" s="58">
        <v>6.0000000000000002E-5</v>
      </c>
      <c r="L61" s="58">
        <f>H61*K61</f>
        <v>1.056E-2</v>
      </c>
      <c r="M61" s="58"/>
      <c r="N61" s="58">
        <f>H61*M61</f>
        <v>0</v>
      </c>
      <c r="O61" s="60">
        <v>21</v>
      </c>
      <c r="P61" s="60">
        <f>J61*(O61/100)</f>
        <v>0</v>
      </c>
      <c r="Q61" s="60">
        <f>J61+P61</f>
        <v>0</v>
      </c>
      <c r="R61" s="15"/>
      <c r="S61" s="15"/>
      <c r="T61" s="15"/>
    </row>
    <row r="62" spans="1:20" outlineLevel="3" x14ac:dyDescent="0.15">
      <c r="B62" s="10"/>
      <c r="C62" s="10"/>
      <c r="D62" s="10"/>
      <c r="E62" s="10"/>
      <c r="F62" s="10"/>
      <c r="G62" s="10"/>
      <c r="H62" s="10"/>
      <c r="I62" s="15"/>
      <c r="J62" s="15"/>
      <c r="K62" s="10"/>
      <c r="L62" s="10"/>
      <c r="M62" s="10"/>
      <c r="N62" s="10"/>
      <c r="O62" s="10"/>
      <c r="P62" s="15"/>
      <c r="Q62" s="15"/>
    </row>
    <row r="63" spans="1:20" outlineLevel="1" x14ac:dyDescent="0.15"/>
  </sheetData>
  <pageMargins left="0.7" right="0.7" top="0.78740157499999996" bottom="0.78740157499999996"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9ECD46-C5A7-44E9-92A4-1D612DFD9D90}">
  <dimension ref="A1:V69"/>
  <sheetViews>
    <sheetView topLeftCell="C1" workbookViewId="0">
      <selection activeCell="I9" sqref="I9:I68"/>
    </sheetView>
  </sheetViews>
  <sheetFormatPr defaultRowHeight="8.25" outlineLevelRow="4" x14ac:dyDescent="0.15"/>
  <cols>
    <col min="1" max="1" width="28.7109375" style="1" hidden="1" customWidth="1"/>
    <col min="2" max="2" width="3.7109375" style="1" hidden="1" customWidth="1"/>
    <col min="3" max="3" width="5.7109375" style="1" customWidth="1"/>
    <col min="4" max="4" width="4.7109375" style="1" customWidth="1"/>
    <col min="5" max="5" width="14.7109375" style="1" customWidth="1"/>
    <col min="6" max="6" width="72.7109375" style="1" customWidth="1"/>
    <col min="7" max="7" width="4.7109375" style="1" customWidth="1"/>
    <col min="8" max="8" width="14.7109375" style="1" customWidth="1"/>
    <col min="9" max="9" width="12.7109375" style="1" customWidth="1"/>
    <col min="10" max="10" width="15.7109375" style="1" customWidth="1"/>
    <col min="11" max="11" width="11.7109375" style="1" hidden="1" customWidth="1"/>
    <col min="12" max="12" width="14.7109375" style="1" hidden="1" customWidth="1"/>
    <col min="13" max="13" width="11.7109375" style="1" hidden="1" customWidth="1"/>
    <col min="14" max="14" width="14.7109375" style="1" hidden="1" customWidth="1"/>
    <col min="15" max="15" width="9.7109375" style="1" hidden="1" customWidth="1"/>
    <col min="16" max="16" width="14.7109375" style="1" hidden="1" customWidth="1"/>
    <col min="17" max="17" width="15.7109375" style="1" hidden="1" customWidth="1"/>
    <col min="18" max="18" width="38.7109375" style="1" customWidth="1"/>
    <col min="19" max="22" width="9.140625" style="1"/>
    <col min="23" max="23" width="5.5703125" style="1" customWidth="1"/>
    <col min="24" max="256" width="9.140625" style="1"/>
    <col min="257" max="258" width="0" style="1" hidden="1" customWidth="1"/>
    <col min="259" max="259" width="5.7109375" style="1" customWidth="1"/>
    <col min="260" max="260" width="4.7109375" style="1" customWidth="1"/>
    <col min="261" max="261" width="14.7109375" style="1" customWidth="1"/>
    <col min="262" max="262" width="72.7109375" style="1" customWidth="1"/>
    <col min="263" max="263" width="4.7109375" style="1" customWidth="1"/>
    <col min="264" max="264" width="14.7109375" style="1" customWidth="1"/>
    <col min="265" max="265" width="12.7109375" style="1" customWidth="1"/>
    <col min="266" max="266" width="15.7109375" style="1" customWidth="1"/>
    <col min="267" max="273" width="0" style="1" hidden="1" customWidth="1"/>
    <col min="274" max="274" width="38.7109375" style="1" customWidth="1"/>
    <col min="275" max="278" width="9.140625" style="1"/>
    <col min="279" max="279" width="5.5703125" style="1" customWidth="1"/>
    <col min="280" max="512" width="9.140625" style="1"/>
    <col min="513" max="514" width="0" style="1" hidden="1" customWidth="1"/>
    <col min="515" max="515" width="5.7109375" style="1" customWidth="1"/>
    <col min="516" max="516" width="4.7109375" style="1" customWidth="1"/>
    <col min="517" max="517" width="14.7109375" style="1" customWidth="1"/>
    <col min="518" max="518" width="72.7109375" style="1" customWidth="1"/>
    <col min="519" max="519" width="4.7109375" style="1" customWidth="1"/>
    <col min="520" max="520" width="14.7109375" style="1" customWidth="1"/>
    <col min="521" max="521" width="12.7109375" style="1" customWidth="1"/>
    <col min="522" max="522" width="15.7109375" style="1" customWidth="1"/>
    <col min="523" max="529" width="0" style="1" hidden="1" customWidth="1"/>
    <col min="530" max="530" width="38.7109375" style="1" customWidth="1"/>
    <col min="531" max="534" width="9.140625" style="1"/>
    <col min="535" max="535" width="5.5703125" style="1" customWidth="1"/>
    <col min="536" max="768" width="9.140625" style="1"/>
    <col min="769" max="770" width="0" style="1" hidden="1" customWidth="1"/>
    <col min="771" max="771" width="5.7109375" style="1" customWidth="1"/>
    <col min="772" max="772" width="4.7109375" style="1" customWidth="1"/>
    <col min="773" max="773" width="14.7109375" style="1" customWidth="1"/>
    <col min="774" max="774" width="72.7109375" style="1" customWidth="1"/>
    <col min="775" max="775" width="4.7109375" style="1" customWidth="1"/>
    <col min="776" max="776" width="14.7109375" style="1" customWidth="1"/>
    <col min="777" max="777" width="12.7109375" style="1" customWidth="1"/>
    <col min="778" max="778" width="15.7109375" style="1" customWidth="1"/>
    <col min="779" max="785" width="0" style="1" hidden="1" customWidth="1"/>
    <col min="786" max="786" width="38.7109375" style="1" customWidth="1"/>
    <col min="787" max="790" width="9.140625" style="1"/>
    <col min="791" max="791" width="5.5703125" style="1" customWidth="1"/>
    <col min="792" max="1024" width="9.140625" style="1"/>
    <col min="1025" max="1026" width="0" style="1" hidden="1" customWidth="1"/>
    <col min="1027" max="1027" width="5.7109375" style="1" customWidth="1"/>
    <col min="1028" max="1028" width="4.7109375" style="1" customWidth="1"/>
    <col min="1029" max="1029" width="14.7109375" style="1" customWidth="1"/>
    <col min="1030" max="1030" width="72.7109375" style="1" customWidth="1"/>
    <col min="1031" max="1031" width="4.7109375" style="1" customWidth="1"/>
    <col min="1032" max="1032" width="14.7109375" style="1" customWidth="1"/>
    <col min="1033" max="1033" width="12.7109375" style="1" customWidth="1"/>
    <col min="1034" max="1034" width="15.7109375" style="1" customWidth="1"/>
    <col min="1035" max="1041" width="0" style="1" hidden="1" customWidth="1"/>
    <col min="1042" max="1042" width="38.7109375" style="1" customWidth="1"/>
    <col min="1043" max="1046" width="9.140625" style="1"/>
    <col min="1047" max="1047" width="5.5703125" style="1" customWidth="1"/>
    <col min="1048" max="1280" width="9.140625" style="1"/>
    <col min="1281" max="1282" width="0" style="1" hidden="1" customWidth="1"/>
    <col min="1283" max="1283" width="5.7109375" style="1" customWidth="1"/>
    <col min="1284" max="1284" width="4.7109375" style="1" customWidth="1"/>
    <col min="1285" max="1285" width="14.7109375" style="1" customWidth="1"/>
    <col min="1286" max="1286" width="72.7109375" style="1" customWidth="1"/>
    <col min="1287" max="1287" width="4.7109375" style="1" customWidth="1"/>
    <col min="1288" max="1288" width="14.7109375" style="1" customWidth="1"/>
    <col min="1289" max="1289" width="12.7109375" style="1" customWidth="1"/>
    <col min="1290" max="1290" width="15.7109375" style="1" customWidth="1"/>
    <col min="1291" max="1297" width="0" style="1" hidden="1" customWidth="1"/>
    <col min="1298" max="1298" width="38.7109375" style="1" customWidth="1"/>
    <col min="1299" max="1302" width="9.140625" style="1"/>
    <col min="1303" max="1303" width="5.5703125" style="1" customWidth="1"/>
    <col min="1304" max="1536" width="9.140625" style="1"/>
    <col min="1537" max="1538" width="0" style="1" hidden="1" customWidth="1"/>
    <col min="1539" max="1539" width="5.7109375" style="1" customWidth="1"/>
    <col min="1540" max="1540" width="4.7109375" style="1" customWidth="1"/>
    <col min="1541" max="1541" width="14.7109375" style="1" customWidth="1"/>
    <col min="1542" max="1542" width="72.7109375" style="1" customWidth="1"/>
    <col min="1543" max="1543" width="4.7109375" style="1" customWidth="1"/>
    <col min="1544" max="1544" width="14.7109375" style="1" customWidth="1"/>
    <col min="1545" max="1545" width="12.7109375" style="1" customWidth="1"/>
    <col min="1546" max="1546" width="15.7109375" style="1" customWidth="1"/>
    <col min="1547" max="1553" width="0" style="1" hidden="1" customWidth="1"/>
    <col min="1554" max="1554" width="38.7109375" style="1" customWidth="1"/>
    <col min="1555" max="1558" width="9.140625" style="1"/>
    <col min="1559" max="1559" width="5.5703125" style="1" customWidth="1"/>
    <col min="1560" max="1792" width="9.140625" style="1"/>
    <col min="1793" max="1794" width="0" style="1" hidden="1" customWidth="1"/>
    <col min="1795" max="1795" width="5.7109375" style="1" customWidth="1"/>
    <col min="1796" max="1796" width="4.7109375" style="1" customWidth="1"/>
    <col min="1797" max="1797" width="14.7109375" style="1" customWidth="1"/>
    <col min="1798" max="1798" width="72.7109375" style="1" customWidth="1"/>
    <col min="1799" max="1799" width="4.7109375" style="1" customWidth="1"/>
    <col min="1800" max="1800" width="14.7109375" style="1" customWidth="1"/>
    <col min="1801" max="1801" width="12.7109375" style="1" customWidth="1"/>
    <col min="1802" max="1802" width="15.7109375" style="1" customWidth="1"/>
    <col min="1803" max="1809" width="0" style="1" hidden="1" customWidth="1"/>
    <col min="1810" max="1810" width="38.7109375" style="1" customWidth="1"/>
    <col min="1811" max="1814" width="9.140625" style="1"/>
    <col min="1815" max="1815" width="5.5703125" style="1" customWidth="1"/>
    <col min="1816" max="2048" width="9.140625" style="1"/>
    <col min="2049" max="2050" width="0" style="1" hidden="1" customWidth="1"/>
    <col min="2051" max="2051" width="5.7109375" style="1" customWidth="1"/>
    <col min="2052" max="2052" width="4.7109375" style="1" customWidth="1"/>
    <col min="2053" max="2053" width="14.7109375" style="1" customWidth="1"/>
    <col min="2054" max="2054" width="72.7109375" style="1" customWidth="1"/>
    <col min="2055" max="2055" width="4.7109375" style="1" customWidth="1"/>
    <col min="2056" max="2056" width="14.7109375" style="1" customWidth="1"/>
    <col min="2057" max="2057" width="12.7109375" style="1" customWidth="1"/>
    <col min="2058" max="2058" width="15.7109375" style="1" customWidth="1"/>
    <col min="2059" max="2065" width="0" style="1" hidden="1" customWidth="1"/>
    <col min="2066" max="2066" width="38.7109375" style="1" customWidth="1"/>
    <col min="2067" max="2070" width="9.140625" style="1"/>
    <col min="2071" max="2071" width="5.5703125" style="1" customWidth="1"/>
    <col min="2072" max="2304" width="9.140625" style="1"/>
    <col min="2305" max="2306" width="0" style="1" hidden="1" customWidth="1"/>
    <col min="2307" max="2307" width="5.7109375" style="1" customWidth="1"/>
    <col min="2308" max="2308" width="4.7109375" style="1" customWidth="1"/>
    <col min="2309" max="2309" width="14.7109375" style="1" customWidth="1"/>
    <col min="2310" max="2310" width="72.7109375" style="1" customWidth="1"/>
    <col min="2311" max="2311" width="4.7109375" style="1" customWidth="1"/>
    <col min="2312" max="2312" width="14.7109375" style="1" customWidth="1"/>
    <col min="2313" max="2313" width="12.7109375" style="1" customWidth="1"/>
    <col min="2314" max="2314" width="15.7109375" style="1" customWidth="1"/>
    <col min="2315" max="2321" width="0" style="1" hidden="1" customWidth="1"/>
    <col min="2322" max="2322" width="38.7109375" style="1" customWidth="1"/>
    <col min="2323" max="2326" width="9.140625" style="1"/>
    <col min="2327" max="2327" width="5.5703125" style="1" customWidth="1"/>
    <col min="2328" max="2560" width="9.140625" style="1"/>
    <col min="2561" max="2562" width="0" style="1" hidden="1" customWidth="1"/>
    <col min="2563" max="2563" width="5.7109375" style="1" customWidth="1"/>
    <col min="2564" max="2564" width="4.7109375" style="1" customWidth="1"/>
    <col min="2565" max="2565" width="14.7109375" style="1" customWidth="1"/>
    <col min="2566" max="2566" width="72.7109375" style="1" customWidth="1"/>
    <col min="2567" max="2567" width="4.7109375" style="1" customWidth="1"/>
    <col min="2568" max="2568" width="14.7109375" style="1" customWidth="1"/>
    <col min="2569" max="2569" width="12.7109375" style="1" customWidth="1"/>
    <col min="2570" max="2570" width="15.7109375" style="1" customWidth="1"/>
    <col min="2571" max="2577" width="0" style="1" hidden="1" customWidth="1"/>
    <col min="2578" max="2578" width="38.7109375" style="1" customWidth="1"/>
    <col min="2579" max="2582" width="9.140625" style="1"/>
    <col min="2583" max="2583" width="5.5703125" style="1" customWidth="1"/>
    <col min="2584" max="2816" width="9.140625" style="1"/>
    <col min="2817" max="2818" width="0" style="1" hidden="1" customWidth="1"/>
    <col min="2819" max="2819" width="5.7109375" style="1" customWidth="1"/>
    <col min="2820" max="2820" width="4.7109375" style="1" customWidth="1"/>
    <col min="2821" max="2821" width="14.7109375" style="1" customWidth="1"/>
    <col min="2822" max="2822" width="72.7109375" style="1" customWidth="1"/>
    <col min="2823" max="2823" width="4.7109375" style="1" customWidth="1"/>
    <col min="2824" max="2824" width="14.7109375" style="1" customWidth="1"/>
    <col min="2825" max="2825" width="12.7109375" style="1" customWidth="1"/>
    <col min="2826" max="2826" width="15.7109375" style="1" customWidth="1"/>
    <col min="2827" max="2833" width="0" style="1" hidden="1" customWidth="1"/>
    <col min="2834" max="2834" width="38.7109375" style="1" customWidth="1"/>
    <col min="2835" max="2838" width="9.140625" style="1"/>
    <col min="2839" max="2839" width="5.5703125" style="1" customWidth="1"/>
    <col min="2840" max="3072" width="9.140625" style="1"/>
    <col min="3073" max="3074" width="0" style="1" hidden="1" customWidth="1"/>
    <col min="3075" max="3075" width="5.7109375" style="1" customWidth="1"/>
    <col min="3076" max="3076" width="4.7109375" style="1" customWidth="1"/>
    <col min="3077" max="3077" width="14.7109375" style="1" customWidth="1"/>
    <col min="3078" max="3078" width="72.7109375" style="1" customWidth="1"/>
    <col min="3079" max="3079" width="4.7109375" style="1" customWidth="1"/>
    <col min="3080" max="3080" width="14.7109375" style="1" customWidth="1"/>
    <col min="3081" max="3081" width="12.7109375" style="1" customWidth="1"/>
    <col min="3082" max="3082" width="15.7109375" style="1" customWidth="1"/>
    <col min="3083" max="3089" width="0" style="1" hidden="1" customWidth="1"/>
    <col min="3090" max="3090" width="38.7109375" style="1" customWidth="1"/>
    <col min="3091" max="3094" width="9.140625" style="1"/>
    <col min="3095" max="3095" width="5.5703125" style="1" customWidth="1"/>
    <col min="3096" max="3328" width="9.140625" style="1"/>
    <col min="3329" max="3330" width="0" style="1" hidden="1" customWidth="1"/>
    <col min="3331" max="3331" width="5.7109375" style="1" customWidth="1"/>
    <col min="3332" max="3332" width="4.7109375" style="1" customWidth="1"/>
    <col min="3333" max="3333" width="14.7109375" style="1" customWidth="1"/>
    <col min="3334" max="3334" width="72.7109375" style="1" customWidth="1"/>
    <col min="3335" max="3335" width="4.7109375" style="1" customWidth="1"/>
    <col min="3336" max="3336" width="14.7109375" style="1" customWidth="1"/>
    <col min="3337" max="3337" width="12.7109375" style="1" customWidth="1"/>
    <col min="3338" max="3338" width="15.7109375" style="1" customWidth="1"/>
    <col min="3339" max="3345" width="0" style="1" hidden="1" customWidth="1"/>
    <col min="3346" max="3346" width="38.7109375" style="1" customWidth="1"/>
    <col min="3347" max="3350" width="9.140625" style="1"/>
    <col min="3351" max="3351" width="5.5703125" style="1" customWidth="1"/>
    <col min="3352" max="3584" width="9.140625" style="1"/>
    <col min="3585" max="3586" width="0" style="1" hidden="1" customWidth="1"/>
    <col min="3587" max="3587" width="5.7109375" style="1" customWidth="1"/>
    <col min="3588" max="3588" width="4.7109375" style="1" customWidth="1"/>
    <col min="3589" max="3589" width="14.7109375" style="1" customWidth="1"/>
    <col min="3590" max="3590" width="72.7109375" style="1" customWidth="1"/>
    <col min="3591" max="3591" width="4.7109375" style="1" customWidth="1"/>
    <col min="3592" max="3592" width="14.7109375" style="1" customWidth="1"/>
    <col min="3593" max="3593" width="12.7109375" style="1" customWidth="1"/>
    <col min="3594" max="3594" width="15.7109375" style="1" customWidth="1"/>
    <col min="3595" max="3601" width="0" style="1" hidden="1" customWidth="1"/>
    <col min="3602" max="3602" width="38.7109375" style="1" customWidth="1"/>
    <col min="3603" max="3606" width="9.140625" style="1"/>
    <col min="3607" max="3607" width="5.5703125" style="1" customWidth="1"/>
    <col min="3608" max="3840" width="9.140625" style="1"/>
    <col min="3841" max="3842" width="0" style="1" hidden="1" customWidth="1"/>
    <col min="3843" max="3843" width="5.7109375" style="1" customWidth="1"/>
    <col min="3844" max="3844" width="4.7109375" style="1" customWidth="1"/>
    <col min="3845" max="3845" width="14.7109375" style="1" customWidth="1"/>
    <col min="3846" max="3846" width="72.7109375" style="1" customWidth="1"/>
    <col min="3847" max="3847" width="4.7109375" style="1" customWidth="1"/>
    <col min="3848" max="3848" width="14.7109375" style="1" customWidth="1"/>
    <col min="3849" max="3849" width="12.7109375" style="1" customWidth="1"/>
    <col min="3850" max="3850" width="15.7109375" style="1" customWidth="1"/>
    <col min="3851" max="3857" width="0" style="1" hidden="1" customWidth="1"/>
    <col min="3858" max="3858" width="38.7109375" style="1" customWidth="1"/>
    <col min="3859" max="3862" width="9.140625" style="1"/>
    <col min="3863" max="3863" width="5.5703125" style="1" customWidth="1"/>
    <col min="3864" max="4096" width="9.140625" style="1"/>
    <col min="4097" max="4098" width="0" style="1" hidden="1" customWidth="1"/>
    <col min="4099" max="4099" width="5.7109375" style="1" customWidth="1"/>
    <col min="4100" max="4100" width="4.7109375" style="1" customWidth="1"/>
    <col min="4101" max="4101" width="14.7109375" style="1" customWidth="1"/>
    <col min="4102" max="4102" width="72.7109375" style="1" customWidth="1"/>
    <col min="4103" max="4103" width="4.7109375" style="1" customWidth="1"/>
    <col min="4104" max="4104" width="14.7109375" style="1" customWidth="1"/>
    <col min="4105" max="4105" width="12.7109375" style="1" customWidth="1"/>
    <col min="4106" max="4106" width="15.7109375" style="1" customWidth="1"/>
    <col min="4107" max="4113" width="0" style="1" hidden="1" customWidth="1"/>
    <col min="4114" max="4114" width="38.7109375" style="1" customWidth="1"/>
    <col min="4115" max="4118" width="9.140625" style="1"/>
    <col min="4119" max="4119" width="5.5703125" style="1" customWidth="1"/>
    <col min="4120" max="4352" width="9.140625" style="1"/>
    <col min="4353" max="4354" width="0" style="1" hidden="1" customWidth="1"/>
    <col min="4355" max="4355" width="5.7109375" style="1" customWidth="1"/>
    <col min="4356" max="4356" width="4.7109375" style="1" customWidth="1"/>
    <col min="4357" max="4357" width="14.7109375" style="1" customWidth="1"/>
    <col min="4358" max="4358" width="72.7109375" style="1" customWidth="1"/>
    <col min="4359" max="4359" width="4.7109375" style="1" customWidth="1"/>
    <col min="4360" max="4360" width="14.7109375" style="1" customWidth="1"/>
    <col min="4361" max="4361" width="12.7109375" style="1" customWidth="1"/>
    <col min="4362" max="4362" width="15.7109375" style="1" customWidth="1"/>
    <col min="4363" max="4369" width="0" style="1" hidden="1" customWidth="1"/>
    <col min="4370" max="4370" width="38.7109375" style="1" customWidth="1"/>
    <col min="4371" max="4374" width="9.140625" style="1"/>
    <col min="4375" max="4375" width="5.5703125" style="1" customWidth="1"/>
    <col min="4376" max="4608" width="9.140625" style="1"/>
    <col min="4609" max="4610" width="0" style="1" hidden="1" customWidth="1"/>
    <col min="4611" max="4611" width="5.7109375" style="1" customWidth="1"/>
    <col min="4612" max="4612" width="4.7109375" style="1" customWidth="1"/>
    <col min="4613" max="4613" width="14.7109375" style="1" customWidth="1"/>
    <col min="4614" max="4614" width="72.7109375" style="1" customWidth="1"/>
    <col min="4615" max="4615" width="4.7109375" style="1" customWidth="1"/>
    <col min="4616" max="4616" width="14.7109375" style="1" customWidth="1"/>
    <col min="4617" max="4617" width="12.7109375" style="1" customWidth="1"/>
    <col min="4618" max="4618" width="15.7109375" style="1" customWidth="1"/>
    <col min="4619" max="4625" width="0" style="1" hidden="1" customWidth="1"/>
    <col min="4626" max="4626" width="38.7109375" style="1" customWidth="1"/>
    <col min="4627" max="4630" width="9.140625" style="1"/>
    <col min="4631" max="4631" width="5.5703125" style="1" customWidth="1"/>
    <col min="4632" max="4864" width="9.140625" style="1"/>
    <col min="4865" max="4866" width="0" style="1" hidden="1" customWidth="1"/>
    <col min="4867" max="4867" width="5.7109375" style="1" customWidth="1"/>
    <col min="4868" max="4868" width="4.7109375" style="1" customWidth="1"/>
    <col min="4869" max="4869" width="14.7109375" style="1" customWidth="1"/>
    <col min="4870" max="4870" width="72.7109375" style="1" customWidth="1"/>
    <col min="4871" max="4871" width="4.7109375" style="1" customWidth="1"/>
    <col min="4872" max="4872" width="14.7109375" style="1" customWidth="1"/>
    <col min="4873" max="4873" width="12.7109375" style="1" customWidth="1"/>
    <col min="4874" max="4874" width="15.7109375" style="1" customWidth="1"/>
    <col min="4875" max="4881" width="0" style="1" hidden="1" customWidth="1"/>
    <col min="4882" max="4882" width="38.7109375" style="1" customWidth="1"/>
    <col min="4883" max="4886" width="9.140625" style="1"/>
    <col min="4887" max="4887" width="5.5703125" style="1" customWidth="1"/>
    <col min="4888" max="5120" width="9.140625" style="1"/>
    <col min="5121" max="5122" width="0" style="1" hidden="1" customWidth="1"/>
    <col min="5123" max="5123" width="5.7109375" style="1" customWidth="1"/>
    <col min="5124" max="5124" width="4.7109375" style="1" customWidth="1"/>
    <col min="5125" max="5125" width="14.7109375" style="1" customWidth="1"/>
    <col min="5126" max="5126" width="72.7109375" style="1" customWidth="1"/>
    <col min="5127" max="5127" width="4.7109375" style="1" customWidth="1"/>
    <col min="5128" max="5128" width="14.7109375" style="1" customWidth="1"/>
    <col min="5129" max="5129" width="12.7109375" style="1" customWidth="1"/>
    <col min="5130" max="5130" width="15.7109375" style="1" customWidth="1"/>
    <col min="5131" max="5137" width="0" style="1" hidden="1" customWidth="1"/>
    <col min="5138" max="5138" width="38.7109375" style="1" customWidth="1"/>
    <col min="5139" max="5142" width="9.140625" style="1"/>
    <col min="5143" max="5143" width="5.5703125" style="1" customWidth="1"/>
    <col min="5144" max="5376" width="9.140625" style="1"/>
    <col min="5377" max="5378" width="0" style="1" hidden="1" customWidth="1"/>
    <col min="5379" max="5379" width="5.7109375" style="1" customWidth="1"/>
    <col min="5380" max="5380" width="4.7109375" style="1" customWidth="1"/>
    <col min="5381" max="5381" width="14.7109375" style="1" customWidth="1"/>
    <col min="5382" max="5382" width="72.7109375" style="1" customWidth="1"/>
    <col min="5383" max="5383" width="4.7109375" style="1" customWidth="1"/>
    <col min="5384" max="5384" width="14.7109375" style="1" customWidth="1"/>
    <col min="5385" max="5385" width="12.7109375" style="1" customWidth="1"/>
    <col min="5386" max="5386" width="15.7109375" style="1" customWidth="1"/>
    <col min="5387" max="5393" width="0" style="1" hidden="1" customWidth="1"/>
    <col min="5394" max="5394" width="38.7109375" style="1" customWidth="1"/>
    <col min="5395" max="5398" width="9.140625" style="1"/>
    <col min="5399" max="5399" width="5.5703125" style="1" customWidth="1"/>
    <col min="5400" max="5632" width="9.140625" style="1"/>
    <col min="5633" max="5634" width="0" style="1" hidden="1" customWidth="1"/>
    <col min="5635" max="5635" width="5.7109375" style="1" customWidth="1"/>
    <col min="5636" max="5636" width="4.7109375" style="1" customWidth="1"/>
    <col min="5637" max="5637" width="14.7109375" style="1" customWidth="1"/>
    <col min="5638" max="5638" width="72.7109375" style="1" customWidth="1"/>
    <col min="5639" max="5639" width="4.7109375" style="1" customWidth="1"/>
    <col min="5640" max="5640" width="14.7109375" style="1" customWidth="1"/>
    <col min="5641" max="5641" width="12.7109375" style="1" customWidth="1"/>
    <col min="5642" max="5642" width="15.7109375" style="1" customWidth="1"/>
    <col min="5643" max="5649" width="0" style="1" hidden="1" customWidth="1"/>
    <col min="5650" max="5650" width="38.7109375" style="1" customWidth="1"/>
    <col min="5651" max="5654" width="9.140625" style="1"/>
    <col min="5655" max="5655" width="5.5703125" style="1" customWidth="1"/>
    <col min="5656" max="5888" width="9.140625" style="1"/>
    <col min="5889" max="5890" width="0" style="1" hidden="1" customWidth="1"/>
    <col min="5891" max="5891" width="5.7109375" style="1" customWidth="1"/>
    <col min="5892" max="5892" width="4.7109375" style="1" customWidth="1"/>
    <col min="5893" max="5893" width="14.7109375" style="1" customWidth="1"/>
    <col min="5894" max="5894" width="72.7109375" style="1" customWidth="1"/>
    <col min="5895" max="5895" width="4.7109375" style="1" customWidth="1"/>
    <col min="5896" max="5896" width="14.7109375" style="1" customWidth="1"/>
    <col min="5897" max="5897" width="12.7109375" style="1" customWidth="1"/>
    <col min="5898" max="5898" width="15.7109375" style="1" customWidth="1"/>
    <col min="5899" max="5905" width="0" style="1" hidden="1" customWidth="1"/>
    <col min="5906" max="5906" width="38.7109375" style="1" customWidth="1"/>
    <col min="5907" max="5910" width="9.140625" style="1"/>
    <col min="5911" max="5911" width="5.5703125" style="1" customWidth="1"/>
    <col min="5912" max="6144" width="9.140625" style="1"/>
    <col min="6145" max="6146" width="0" style="1" hidden="1" customWidth="1"/>
    <col min="6147" max="6147" width="5.7109375" style="1" customWidth="1"/>
    <col min="6148" max="6148" width="4.7109375" style="1" customWidth="1"/>
    <col min="6149" max="6149" width="14.7109375" style="1" customWidth="1"/>
    <col min="6150" max="6150" width="72.7109375" style="1" customWidth="1"/>
    <col min="6151" max="6151" width="4.7109375" style="1" customWidth="1"/>
    <col min="6152" max="6152" width="14.7109375" style="1" customWidth="1"/>
    <col min="6153" max="6153" width="12.7109375" style="1" customWidth="1"/>
    <col min="6154" max="6154" width="15.7109375" style="1" customWidth="1"/>
    <col min="6155" max="6161" width="0" style="1" hidden="1" customWidth="1"/>
    <col min="6162" max="6162" width="38.7109375" style="1" customWidth="1"/>
    <col min="6163" max="6166" width="9.140625" style="1"/>
    <col min="6167" max="6167" width="5.5703125" style="1" customWidth="1"/>
    <col min="6168" max="6400" width="9.140625" style="1"/>
    <col min="6401" max="6402" width="0" style="1" hidden="1" customWidth="1"/>
    <col min="6403" max="6403" width="5.7109375" style="1" customWidth="1"/>
    <col min="6404" max="6404" width="4.7109375" style="1" customWidth="1"/>
    <col min="6405" max="6405" width="14.7109375" style="1" customWidth="1"/>
    <col min="6406" max="6406" width="72.7109375" style="1" customWidth="1"/>
    <col min="6407" max="6407" width="4.7109375" style="1" customWidth="1"/>
    <col min="6408" max="6408" width="14.7109375" style="1" customWidth="1"/>
    <col min="6409" max="6409" width="12.7109375" style="1" customWidth="1"/>
    <col min="6410" max="6410" width="15.7109375" style="1" customWidth="1"/>
    <col min="6411" max="6417" width="0" style="1" hidden="1" customWidth="1"/>
    <col min="6418" max="6418" width="38.7109375" style="1" customWidth="1"/>
    <col min="6419" max="6422" width="9.140625" style="1"/>
    <col min="6423" max="6423" width="5.5703125" style="1" customWidth="1"/>
    <col min="6424" max="6656" width="9.140625" style="1"/>
    <col min="6657" max="6658" width="0" style="1" hidden="1" customWidth="1"/>
    <col min="6659" max="6659" width="5.7109375" style="1" customWidth="1"/>
    <col min="6660" max="6660" width="4.7109375" style="1" customWidth="1"/>
    <col min="6661" max="6661" width="14.7109375" style="1" customWidth="1"/>
    <col min="6662" max="6662" width="72.7109375" style="1" customWidth="1"/>
    <col min="6663" max="6663" width="4.7109375" style="1" customWidth="1"/>
    <col min="6664" max="6664" width="14.7109375" style="1" customWidth="1"/>
    <col min="6665" max="6665" width="12.7109375" style="1" customWidth="1"/>
    <col min="6666" max="6666" width="15.7109375" style="1" customWidth="1"/>
    <col min="6667" max="6673" width="0" style="1" hidden="1" customWidth="1"/>
    <col min="6674" max="6674" width="38.7109375" style="1" customWidth="1"/>
    <col min="6675" max="6678" width="9.140625" style="1"/>
    <col min="6679" max="6679" width="5.5703125" style="1" customWidth="1"/>
    <col min="6680" max="6912" width="9.140625" style="1"/>
    <col min="6913" max="6914" width="0" style="1" hidden="1" customWidth="1"/>
    <col min="6915" max="6915" width="5.7109375" style="1" customWidth="1"/>
    <col min="6916" max="6916" width="4.7109375" style="1" customWidth="1"/>
    <col min="6917" max="6917" width="14.7109375" style="1" customWidth="1"/>
    <col min="6918" max="6918" width="72.7109375" style="1" customWidth="1"/>
    <col min="6919" max="6919" width="4.7109375" style="1" customWidth="1"/>
    <col min="6920" max="6920" width="14.7109375" style="1" customWidth="1"/>
    <col min="6921" max="6921" width="12.7109375" style="1" customWidth="1"/>
    <col min="6922" max="6922" width="15.7109375" style="1" customWidth="1"/>
    <col min="6923" max="6929" width="0" style="1" hidden="1" customWidth="1"/>
    <col min="6930" max="6930" width="38.7109375" style="1" customWidth="1"/>
    <col min="6931" max="6934" width="9.140625" style="1"/>
    <col min="6935" max="6935" width="5.5703125" style="1" customWidth="1"/>
    <col min="6936" max="7168" width="9.140625" style="1"/>
    <col min="7169" max="7170" width="0" style="1" hidden="1" customWidth="1"/>
    <col min="7171" max="7171" width="5.7109375" style="1" customWidth="1"/>
    <col min="7172" max="7172" width="4.7109375" style="1" customWidth="1"/>
    <col min="7173" max="7173" width="14.7109375" style="1" customWidth="1"/>
    <col min="7174" max="7174" width="72.7109375" style="1" customWidth="1"/>
    <col min="7175" max="7175" width="4.7109375" style="1" customWidth="1"/>
    <col min="7176" max="7176" width="14.7109375" style="1" customWidth="1"/>
    <col min="7177" max="7177" width="12.7109375" style="1" customWidth="1"/>
    <col min="7178" max="7178" width="15.7109375" style="1" customWidth="1"/>
    <col min="7179" max="7185" width="0" style="1" hidden="1" customWidth="1"/>
    <col min="7186" max="7186" width="38.7109375" style="1" customWidth="1"/>
    <col min="7187" max="7190" width="9.140625" style="1"/>
    <col min="7191" max="7191" width="5.5703125" style="1" customWidth="1"/>
    <col min="7192" max="7424" width="9.140625" style="1"/>
    <col min="7425" max="7426" width="0" style="1" hidden="1" customWidth="1"/>
    <col min="7427" max="7427" width="5.7109375" style="1" customWidth="1"/>
    <col min="7428" max="7428" width="4.7109375" style="1" customWidth="1"/>
    <col min="7429" max="7429" width="14.7109375" style="1" customWidth="1"/>
    <col min="7430" max="7430" width="72.7109375" style="1" customWidth="1"/>
    <col min="7431" max="7431" width="4.7109375" style="1" customWidth="1"/>
    <col min="7432" max="7432" width="14.7109375" style="1" customWidth="1"/>
    <col min="7433" max="7433" width="12.7109375" style="1" customWidth="1"/>
    <col min="7434" max="7434" width="15.7109375" style="1" customWidth="1"/>
    <col min="7435" max="7441" width="0" style="1" hidden="1" customWidth="1"/>
    <col min="7442" max="7442" width="38.7109375" style="1" customWidth="1"/>
    <col min="7443" max="7446" width="9.140625" style="1"/>
    <col min="7447" max="7447" width="5.5703125" style="1" customWidth="1"/>
    <col min="7448" max="7680" width="9.140625" style="1"/>
    <col min="7681" max="7682" width="0" style="1" hidden="1" customWidth="1"/>
    <col min="7683" max="7683" width="5.7109375" style="1" customWidth="1"/>
    <col min="7684" max="7684" width="4.7109375" style="1" customWidth="1"/>
    <col min="7685" max="7685" width="14.7109375" style="1" customWidth="1"/>
    <col min="7686" max="7686" width="72.7109375" style="1" customWidth="1"/>
    <col min="7687" max="7687" width="4.7109375" style="1" customWidth="1"/>
    <col min="7688" max="7688" width="14.7109375" style="1" customWidth="1"/>
    <col min="7689" max="7689" width="12.7109375" style="1" customWidth="1"/>
    <col min="7690" max="7690" width="15.7109375" style="1" customWidth="1"/>
    <col min="7691" max="7697" width="0" style="1" hidden="1" customWidth="1"/>
    <col min="7698" max="7698" width="38.7109375" style="1" customWidth="1"/>
    <col min="7699" max="7702" width="9.140625" style="1"/>
    <col min="7703" max="7703" width="5.5703125" style="1" customWidth="1"/>
    <col min="7704" max="7936" width="9.140625" style="1"/>
    <col min="7937" max="7938" width="0" style="1" hidden="1" customWidth="1"/>
    <col min="7939" max="7939" width="5.7109375" style="1" customWidth="1"/>
    <col min="7940" max="7940" width="4.7109375" style="1" customWidth="1"/>
    <col min="7941" max="7941" width="14.7109375" style="1" customWidth="1"/>
    <col min="7942" max="7942" width="72.7109375" style="1" customWidth="1"/>
    <col min="7943" max="7943" width="4.7109375" style="1" customWidth="1"/>
    <col min="7944" max="7944" width="14.7109375" style="1" customWidth="1"/>
    <col min="7945" max="7945" width="12.7109375" style="1" customWidth="1"/>
    <col min="7946" max="7946" width="15.7109375" style="1" customWidth="1"/>
    <col min="7947" max="7953" width="0" style="1" hidden="1" customWidth="1"/>
    <col min="7954" max="7954" width="38.7109375" style="1" customWidth="1"/>
    <col min="7955" max="7958" width="9.140625" style="1"/>
    <col min="7959" max="7959" width="5.5703125" style="1" customWidth="1"/>
    <col min="7960" max="8192" width="9.140625" style="1"/>
    <col min="8193" max="8194" width="0" style="1" hidden="1" customWidth="1"/>
    <col min="8195" max="8195" width="5.7109375" style="1" customWidth="1"/>
    <col min="8196" max="8196" width="4.7109375" style="1" customWidth="1"/>
    <col min="8197" max="8197" width="14.7109375" style="1" customWidth="1"/>
    <col min="8198" max="8198" width="72.7109375" style="1" customWidth="1"/>
    <col min="8199" max="8199" width="4.7109375" style="1" customWidth="1"/>
    <col min="8200" max="8200" width="14.7109375" style="1" customWidth="1"/>
    <col min="8201" max="8201" width="12.7109375" style="1" customWidth="1"/>
    <col min="8202" max="8202" width="15.7109375" style="1" customWidth="1"/>
    <col min="8203" max="8209" width="0" style="1" hidden="1" customWidth="1"/>
    <col min="8210" max="8210" width="38.7109375" style="1" customWidth="1"/>
    <col min="8211" max="8214" width="9.140625" style="1"/>
    <col min="8215" max="8215" width="5.5703125" style="1" customWidth="1"/>
    <col min="8216" max="8448" width="9.140625" style="1"/>
    <col min="8449" max="8450" width="0" style="1" hidden="1" customWidth="1"/>
    <col min="8451" max="8451" width="5.7109375" style="1" customWidth="1"/>
    <col min="8452" max="8452" width="4.7109375" style="1" customWidth="1"/>
    <col min="8453" max="8453" width="14.7109375" style="1" customWidth="1"/>
    <col min="8454" max="8454" width="72.7109375" style="1" customWidth="1"/>
    <col min="8455" max="8455" width="4.7109375" style="1" customWidth="1"/>
    <col min="8456" max="8456" width="14.7109375" style="1" customWidth="1"/>
    <col min="8457" max="8457" width="12.7109375" style="1" customWidth="1"/>
    <col min="8458" max="8458" width="15.7109375" style="1" customWidth="1"/>
    <col min="8459" max="8465" width="0" style="1" hidden="1" customWidth="1"/>
    <col min="8466" max="8466" width="38.7109375" style="1" customWidth="1"/>
    <col min="8467" max="8470" width="9.140625" style="1"/>
    <col min="8471" max="8471" width="5.5703125" style="1" customWidth="1"/>
    <col min="8472" max="8704" width="9.140625" style="1"/>
    <col min="8705" max="8706" width="0" style="1" hidden="1" customWidth="1"/>
    <col min="8707" max="8707" width="5.7109375" style="1" customWidth="1"/>
    <col min="8708" max="8708" width="4.7109375" style="1" customWidth="1"/>
    <col min="8709" max="8709" width="14.7109375" style="1" customWidth="1"/>
    <col min="8710" max="8710" width="72.7109375" style="1" customWidth="1"/>
    <col min="8711" max="8711" width="4.7109375" style="1" customWidth="1"/>
    <col min="8712" max="8712" width="14.7109375" style="1" customWidth="1"/>
    <col min="8713" max="8713" width="12.7109375" style="1" customWidth="1"/>
    <col min="8714" max="8714" width="15.7109375" style="1" customWidth="1"/>
    <col min="8715" max="8721" width="0" style="1" hidden="1" customWidth="1"/>
    <col min="8722" max="8722" width="38.7109375" style="1" customWidth="1"/>
    <col min="8723" max="8726" width="9.140625" style="1"/>
    <col min="8727" max="8727" width="5.5703125" style="1" customWidth="1"/>
    <col min="8728" max="8960" width="9.140625" style="1"/>
    <col min="8961" max="8962" width="0" style="1" hidden="1" customWidth="1"/>
    <col min="8963" max="8963" width="5.7109375" style="1" customWidth="1"/>
    <col min="8964" max="8964" width="4.7109375" style="1" customWidth="1"/>
    <col min="8965" max="8965" width="14.7109375" style="1" customWidth="1"/>
    <col min="8966" max="8966" width="72.7109375" style="1" customWidth="1"/>
    <col min="8967" max="8967" width="4.7109375" style="1" customWidth="1"/>
    <col min="8968" max="8968" width="14.7109375" style="1" customWidth="1"/>
    <col min="8969" max="8969" width="12.7109375" style="1" customWidth="1"/>
    <col min="8970" max="8970" width="15.7109375" style="1" customWidth="1"/>
    <col min="8971" max="8977" width="0" style="1" hidden="1" customWidth="1"/>
    <col min="8978" max="8978" width="38.7109375" style="1" customWidth="1"/>
    <col min="8979" max="8982" width="9.140625" style="1"/>
    <col min="8983" max="8983" width="5.5703125" style="1" customWidth="1"/>
    <col min="8984" max="9216" width="9.140625" style="1"/>
    <col min="9217" max="9218" width="0" style="1" hidden="1" customWidth="1"/>
    <col min="9219" max="9219" width="5.7109375" style="1" customWidth="1"/>
    <col min="9220" max="9220" width="4.7109375" style="1" customWidth="1"/>
    <col min="9221" max="9221" width="14.7109375" style="1" customWidth="1"/>
    <col min="9222" max="9222" width="72.7109375" style="1" customWidth="1"/>
    <col min="9223" max="9223" width="4.7109375" style="1" customWidth="1"/>
    <col min="9224" max="9224" width="14.7109375" style="1" customWidth="1"/>
    <col min="9225" max="9225" width="12.7109375" style="1" customWidth="1"/>
    <col min="9226" max="9226" width="15.7109375" style="1" customWidth="1"/>
    <col min="9227" max="9233" width="0" style="1" hidden="1" customWidth="1"/>
    <col min="9234" max="9234" width="38.7109375" style="1" customWidth="1"/>
    <col min="9235" max="9238" width="9.140625" style="1"/>
    <col min="9239" max="9239" width="5.5703125" style="1" customWidth="1"/>
    <col min="9240" max="9472" width="9.140625" style="1"/>
    <col min="9473" max="9474" width="0" style="1" hidden="1" customWidth="1"/>
    <col min="9475" max="9475" width="5.7109375" style="1" customWidth="1"/>
    <col min="9476" max="9476" width="4.7109375" style="1" customWidth="1"/>
    <col min="9477" max="9477" width="14.7109375" style="1" customWidth="1"/>
    <col min="9478" max="9478" width="72.7109375" style="1" customWidth="1"/>
    <col min="9479" max="9479" width="4.7109375" style="1" customWidth="1"/>
    <col min="9480" max="9480" width="14.7109375" style="1" customWidth="1"/>
    <col min="9481" max="9481" width="12.7109375" style="1" customWidth="1"/>
    <col min="9482" max="9482" width="15.7109375" style="1" customWidth="1"/>
    <col min="9483" max="9489" width="0" style="1" hidden="1" customWidth="1"/>
    <col min="9490" max="9490" width="38.7109375" style="1" customWidth="1"/>
    <col min="9491" max="9494" width="9.140625" style="1"/>
    <col min="9495" max="9495" width="5.5703125" style="1" customWidth="1"/>
    <col min="9496" max="9728" width="9.140625" style="1"/>
    <col min="9729" max="9730" width="0" style="1" hidden="1" customWidth="1"/>
    <col min="9731" max="9731" width="5.7109375" style="1" customWidth="1"/>
    <col min="9732" max="9732" width="4.7109375" style="1" customWidth="1"/>
    <col min="9733" max="9733" width="14.7109375" style="1" customWidth="1"/>
    <col min="9734" max="9734" width="72.7109375" style="1" customWidth="1"/>
    <col min="9735" max="9735" width="4.7109375" style="1" customWidth="1"/>
    <col min="9736" max="9736" width="14.7109375" style="1" customWidth="1"/>
    <col min="9737" max="9737" width="12.7109375" style="1" customWidth="1"/>
    <col min="9738" max="9738" width="15.7109375" style="1" customWidth="1"/>
    <col min="9739" max="9745" width="0" style="1" hidden="1" customWidth="1"/>
    <col min="9746" max="9746" width="38.7109375" style="1" customWidth="1"/>
    <col min="9747" max="9750" width="9.140625" style="1"/>
    <col min="9751" max="9751" width="5.5703125" style="1" customWidth="1"/>
    <col min="9752" max="9984" width="9.140625" style="1"/>
    <col min="9985" max="9986" width="0" style="1" hidden="1" customWidth="1"/>
    <col min="9987" max="9987" width="5.7109375" style="1" customWidth="1"/>
    <col min="9988" max="9988" width="4.7109375" style="1" customWidth="1"/>
    <col min="9989" max="9989" width="14.7109375" style="1" customWidth="1"/>
    <col min="9990" max="9990" width="72.7109375" style="1" customWidth="1"/>
    <col min="9991" max="9991" width="4.7109375" style="1" customWidth="1"/>
    <col min="9992" max="9992" width="14.7109375" style="1" customWidth="1"/>
    <col min="9993" max="9993" width="12.7109375" style="1" customWidth="1"/>
    <col min="9994" max="9994" width="15.7109375" style="1" customWidth="1"/>
    <col min="9995" max="10001" width="0" style="1" hidden="1" customWidth="1"/>
    <col min="10002" max="10002" width="38.7109375" style="1" customWidth="1"/>
    <col min="10003" max="10006" width="9.140625" style="1"/>
    <col min="10007" max="10007" width="5.5703125" style="1" customWidth="1"/>
    <col min="10008" max="10240" width="9.140625" style="1"/>
    <col min="10241" max="10242" width="0" style="1" hidden="1" customWidth="1"/>
    <col min="10243" max="10243" width="5.7109375" style="1" customWidth="1"/>
    <col min="10244" max="10244" width="4.7109375" style="1" customWidth="1"/>
    <col min="10245" max="10245" width="14.7109375" style="1" customWidth="1"/>
    <col min="10246" max="10246" width="72.7109375" style="1" customWidth="1"/>
    <col min="10247" max="10247" width="4.7109375" style="1" customWidth="1"/>
    <col min="10248" max="10248" width="14.7109375" style="1" customWidth="1"/>
    <col min="10249" max="10249" width="12.7109375" style="1" customWidth="1"/>
    <col min="10250" max="10250" width="15.7109375" style="1" customWidth="1"/>
    <col min="10251" max="10257" width="0" style="1" hidden="1" customWidth="1"/>
    <col min="10258" max="10258" width="38.7109375" style="1" customWidth="1"/>
    <col min="10259" max="10262" width="9.140625" style="1"/>
    <col min="10263" max="10263" width="5.5703125" style="1" customWidth="1"/>
    <col min="10264" max="10496" width="9.140625" style="1"/>
    <col min="10497" max="10498" width="0" style="1" hidden="1" customWidth="1"/>
    <col min="10499" max="10499" width="5.7109375" style="1" customWidth="1"/>
    <col min="10500" max="10500" width="4.7109375" style="1" customWidth="1"/>
    <col min="10501" max="10501" width="14.7109375" style="1" customWidth="1"/>
    <col min="10502" max="10502" width="72.7109375" style="1" customWidth="1"/>
    <col min="10503" max="10503" width="4.7109375" style="1" customWidth="1"/>
    <col min="10504" max="10504" width="14.7109375" style="1" customWidth="1"/>
    <col min="10505" max="10505" width="12.7109375" style="1" customWidth="1"/>
    <col min="10506" max="10506" width="15.7109375" style="1" customWidth="1"/>
    <col min="10507" max="10513" width="0" style="1" hidden="1" customWidth="1"/>
    <col min="10514" max="10514" width="38.7109375" style="1" customWidth="1"/>
    <col min="10515" max="10518" width="9.140625" style="1"/>
    <col min="10519" max="10519" width="5.5703125" style="1" customWidth="1"/>
    <col min="10520" max="10752" width="9.140625" style="1"/>
    <col min="10753" max="10754" width="0" style="1" hidden="1" customWidth="1"/>
    <col min="10755" max="10755" width="5.7109375" style="1" customWidth="1"/>
    <col min="10756" max="10756" width="4.7109375" style="1" customWidth="1"/>
    <col min="10757" max="10757" width="14.7109375" style="1" customWidth="1"/>
    <col min="10758" max="10758" width="72.7109375" style="1" customWidth="1"/>
    <col min="10759" max="10759" width="4.7109375" style="1" customWidth="1"/>
    <col min="10760" max="10760" width="14.7109375" style="1" customWidth="1"/>
    <col min="10761" max="10761" width="12.7109375" style="1" customWidth="1"/>
    <col min="10762" max="10762" width="15.7109375" style="1" customWidth="1"/>
    <col min="10763" max="10769" width="0" style="1" hidden="1" customWidth="1"/>
    <col min="10770" max="10770" width="38.7109375" style="1" customWidth="1"/>
    <col min="10771" max="10774" width="9.140625" style="1"/>
    <col min="10775" max="10775" width="5.5703125" style="1" customWidth="1"/>
    <col min="10776" max="11008" width="9.140625" style="1"/>
    <col min="11009" max="11010" width="0" style="1" hidden="1" customWidth="1"/>
    <col min="11011" max="11011" width="5.7109375" style="1" customWidth="1"/>
    <col min="11012" max="11012" width="4.7109375" style="1" customWidth="1"/>
    <col min="11013" max="11013" width="14.7109375" style="1" customWidth="1"/>
    <col min="11014" max="11014" width="72.7109375" style="1" customWidth="1"/>
    <col min="11015" max="11015" width="4.7109375" style="1" customWidth="1"/>
    <col min="11016" max="11016" width="14.7109375" style="1" customWidth="1"/>
    <col min="11017" max="11017" width="12.7109375" style="1" customWidth="1"/>
    <col min="11018" max="11018" width="15.7109375" style="1" customWidth="1"/>
    <col min="11019" max="11025" width="0" style="1" hidden="1" customWidth="1"/>
    <col min="11026" max="11026" width="38.7109375" style="1" customWidth="1"/>
    <col min="11027" max="11030" width="9.140625" style="1"/>
    <col min="11031" max="11031" width="5.5703125" style="1" customWidth="1"/>
    <col min="11032" max="11264" width="9.140625" style="1"/>
    <col min="11265" max="11266" width="0" style="1" hidden="1" customWidth="1"/>
    <col min="11267" max="11267" width="5.7109375" style="1" customWidth="1"/>
    <col min="11268" max="11268" width="4.7109375" style="1" customWidth="1"/>
    <col min="11269" max="11269" width="14.7109375" style="1" customWidth="1"/>
    <col min="11270" max="11270" width="72.7109375" style="1" customWidth="1"/>
    <col min="11271" max="11271" width="4.7109375" style="1" customWidth="1"/>
    <col min="11272" max="11272" width="14.7109375" style="1" customWidth="1"/>
    <col min="11273" max="11273" width="12.7109375" style="1" customWidth="1"/>
    <col min="11274" max="11274" width="15.7109375" style="1" customWidth="1"/>
    <col min="11275" max="11281" width="0" style="1" hidden="1" customWidth="1"/>
    <col min="11282" max="11282" width="38.7109375" style="1" customWidth="1"/>
    <col min="11283" max="11286" width="9.140625" style="1"/>
    <col min="11287" max="11287" width="5.5703125" style="1" customWidth="1"/>
    <col min="11288" max="11520" width="9.140625" style="1"/>
    <col min="11521" max="11522" width="0" style="1" hidden="1" customWidth="1"/>
    <col min="11523" max="11523" width="5.7109375" style="1" customWidth="1"/>
    <col min="11524" max="11524" width="4.7109375" style="1" customWidth="1"/>
    <col min="11525" max="11525" width="14.7109375" style="1" customWidth="1"/>
    <col min="11526" max="11526" width="72.7109375" style="1" customWidth="1"/>
    <col min="11527" max="11527" width="4.7109375" style="1" customWidth="1"/>
    <col min="11528" max="11528" width="14.7109375" style="1" customWidth="1"/>
    <col min="11529" max="11529" width="12.7109375" style="1" customWidth="1"/>
    <col min="11530" max="11530" width="15.7109375" style="1" customWidth="1"/>
    <col min="11531" max="11537" width="0" style="1" hidden="1" customWidth="1"/>
    <col min="11538" max="11538" width="38.7109375" style="1" customWidth="1"/>
    <col min="11539" max="11542" width="9.140625" style="1"/>
    <col min="11543" max="11543" width="5.5703125" style="1" customWidth="1"/>
    <col min="11544" max="11776" width="9.140625" style="1"/>
    <col min="11777" max="11778" width="0" style="1" hidden="1" customWidth="1"/>
    <col min="11779" max="11779" width="5.7109375" style="1" customWidth="1"/>
    <col min="11780" max="11780" width="4.7109375" style="1" customWidth="1"/>
    <col min="11781" max="11781" width="14.7109375" style="1" customWidth="1"/>
    <col min="11782" max="11782" width="72.7109375" style="1" customWidth="1"/>
    <col min="11783" max="11783" width="4.7109375" style="1" customWidth="1"/>
    <col min="11784" max="11784" width="14.7109375" style="1" customWidth="1"/>
    <col min="11785" max="11785" width="12.7109375" style="1" customWidth="1"/>
    <col min="11786" max="11786" width="15.7109375" style="1" customWidth="1"/>
    <col min="11787" max="11793" width="0" style="1" hidden="1" customWidth="1"/>
    <col min="11794" max="11794" width="38.7109375" style="1" customWidth="1"/>
    <col min="11795" max="11798" width="9.140625" style="1"/>
    <col min="11799" max="11799" width="5.5703125" style="1" customWidth="1"/>
    <col min="11800" max="12032" width="9.140625" style="1"/>
    <col min="12033" max="12034" width="0" style="1" hidden="1" customWidth="1"/>
    <col min="12035" max="12035" width="5.7109375" style="1" customWidth="1"/>
    <col min="12036" max="12036" width="4.7109375" style="1" customWidth="1"/>
    <col min="12037" max="12037" width="14.7109375" style="1" customWidth="1"/>
    <col min="12038" max="12038" width="72.7109375" style="1" customWidth="1"/>
    <col min="12039" max="12039" width="4.7109375" style="1" customWidth="1"/>
    <col min="12040" max="12040" width="14.7109375" style="1" customWidth="1"/>
    <col min="12041" max="12041" width="12.7109375" style="1" customWidth="1"/>
    <col min="12042" max="12042" width="15.7109375" style="1" customWidth="1"/>
    <col min="12043" max="12049" width="0" style="1" hidden="1" customWidth="1"/>
    <col min="12050" max="12050" width="38.7109375" style="1" customWidth="1"/>
    <col min="12051" max="12054" width="9.140625" style="1"/>
    <col min="12055" max="12055" width="5.5703125" style="1" customWidth="1"/>
    <col min="12056" max="12288" width="9.140625" style="1"/>
    <col min="12289" max="12290" width="0" style="1" hidden="1" customWidth="1"/>
    <col min="12291" max="12291" width="5.7109375" style="1" customWidth="1"/>
    <col min="12292" max="12292" width="4.7109375" style="1" customWidth="1"/>
    <col min="12293" max="12293" width="14.7109375" style="1" customWidth="1"/>
    <col min="12294" max="12294" width="72.7109375" style="1" customWidth="1"/>
    <col min="12295" max="12295" width="4.7109375" style="1" customWidth="1"/>
    <col min="12296" max="12296" width="14.7109375" style="1" customWidth="1"/>
    <col min="12297" max="12297" width="12.7109375" style="1" customWidth="1"/>
    <col min="12298" max="12298" width="15.7109375" style="1" customWidth="1"/>
    <col min="12299" max="12305" width="0" style="1" hidden="1" customWidth="1"/>
    <col min="12306" max="12306" width="38.7109375" style="1" customWidth="1"/>
    <col min="12307" max="12310" width="9.140625" style="1"/>
    <col min="12311" max="12311" width="5.5703125" style="1" customWidth="1"/>
    <col min="12312" max="12544" width="9.140625" style="1"/>
    <col min="12545" max="12546" width="0" style="1" hidden="1" customWidth="1"/>
    <col min="12547" max="12547" width="5.7109375" style="1" customWidth="1"/>
    <col min="12548" max="12548" width="4.7109375" style="1" customWidth="1"/>
    <col min="12549" max="12549" width="14.7109375" style="1" customWidth="1"/>
    <col min="12550" max="12550" width="72.7109375" style="1" customWidth="1"/>
    <col min="12551" max="12551" width="4.7109375" style="1" customWidth="1"/>
    <col min="12552" max="12552" width="14.7109375" style="1" customWidth="1"/>
    <col min="12553" max="12553" width="12.7109375" style="1" customWidth="1"/>
    <col min="12554" max="12554" width="15.7109375" style="1" customWidth="1"/>
    <col min="12555" max="12561" width="0" style="1" hidden="1" customWidth="1"/>
    <col min="12562" max="12562" width="38.7109375" style="1" customWidth="1"/>
    <col min="12563" max="12566" width="9.140625" style="1"/>
    <col min="12567" max="12567" width="5.5703125" style="1" customWidth="1"/>
    <col min="12568" max="12800" width="9.140625" style="1"/>
    <col min="12801" max="12802" width="0" style="1" hidden="1" customWidth="1"/>
    <col min="12803" max="12803" width="5.7109375" style="1" customWidth="1"/>
    <col min="12804" max="12804" width="4.7109375" style="1" customWidth="1"/>
    <col min="12805" max="12805" width="14.7109375" style="1" customWidth="1"/>
    <col min="12806" max="12806" width="72.7109375" style="1" customWidth="1"/>
    <col min="12807" max="12807" width="4.7109375" style="1" customWidth="1"/>
    <col min="12808" max="12808" width="14.7109375" style="1" customWidth="1"/>
    <col min="12809" max="12809" width="12.7109375" style="1" customWidth="1"/>
    <col min="12810" max="12810" width="15.7109375" style="1" customWidth="1"/>
    <col min="12811" max="12817" width="0" style="1" hidden="1" customWidth="1"/>
    <col min="12818" max="12818" width="38.7109375" style="1" customWidth="1"/>
    <col min="12819" max="12822" width="9.140625" style="1"/>
    <col min="12823" max="12823" width="5.5703125" style="1" customWidth="1"/>
    <col min="12824" max="13056" width="9.140625" style="1"/>
    <col min="13057" max="13058" width="0" style="1" hidden="1" customWidth="1"/>
    <col min="13059" max="13059" width="5.7109375" style="1" customWidth="1"/>
    <col min="13060" max="13060" width="4.7109375" style="1" customWidth="1"/>
    <col min="13061" max="13061" width="14.7109375" style="1" customWidth="1"/>
    <col min="13062" max="13062" width="72.7109375" style="1" customWidth="1"/>
    <col min="13063" max="13063" width="4.7109375" style="1" customWidth="1"/>
    <col min="13064" max="13064" width="14.7109375" style="1" customWidth="1"/>
    <col min="13065" max="13065" width="12.7109375" style="1" customWidth="1"/>
    <col min="13066" max="13066" width="15.7109375" style="1" customWidth="1"/>
    <col min="13067" max="13073" width="0" style="1" hidden="1" customWidth="1"/>
    <col min="13074" max="13074" width="38.7109375" style="1" customWidth="1"/>
    <col min="13075" max="13078" width="9.140625" style="1"/>
    <col min="13079" max="13079" width="5.5703125" style="1" customWidth="1"/>
    <col min="13080" max="13312" width="9.140625" style="1"/>
    <col min="13313" max="13314" width="0" style="1" hidden="1" customWidth="1"/>
    <col min="13315" max="13315" width="5.7109375" style="1" customWidth="1"/>
    <col min="13316" max="13316" width="4.7109375" style="1" customWidth="1"/>
    <col min="13317" max="13317" width="14.7109375" style="1" customWidth="1"/>
    <col min="13318" max="13318" width="72.7109375" style="1" customWidth="1"/>
    <col min="13319" max="13319" width="4.7109375" style="1" customWidth="1"/>
    <col min="13320" max="13320" width="14.7109375" style="1" customWidth="1"/>
    <col min="13321" max="13321" width="12.7109375" style="1" customWidth="1"/>
    <col min="13322" max="13322" width="15.7109375" style="1" customWidth="1"/>
    <col min="13323" max="13329" width="0" style="1" hidden="1" customWidth="1"/>
    <col min="13330" max="13330" width="38.7109375" style="1" customWidth="1"/>
    <col min="13331" max="13334" width="9.140625" style="1"/>
    <col min="13335" max="13335" width="5.5703125" style="1" customWidth="1"/>
    <col min="13336" max="13568" width="9.140625" style="1"/>
    <col min="13569" max="13570" width="0" style="1" hidden="1" customWidth="1"/>
    <col min="13571" max="13571" width="5.7109375" style="1" customWidth="1"/>
    <col min="13572" max="13572" width="4.7109375" style="1" customWidth="1"/>
    <col min="13573" max="13573" width="14.7109375" style="1" customWidth="1"/>
    <col min="13574" max="13574" width="72.7109375" style="1" customWidth="1"/>
    <col min="13575" max="13575" width="4.7109375" style="1" customWidth="1"/>
    <col min="13576" max="13576" width="14.7109375" style="1" customWidth="1"/>
    <col min="13577" max="13577" width="12.7109375" style="1" customWidth="1"/>
    <col min="13578" max="13578" width="15.7109375" style="1" customWidth="1"/>
    <col min="13579" max="13585" width="0" style="1" hidden="1" customWidth="1"/>
    <col min="13586" max="13586" width="38.7109375" style="1" customWidth="1"/>
    <col min="13587" max="13590" width="9.140625" style="1"/>
    <col min="13591" max="13591" width="5.5703125" style="1" customWidth="1"/>
    <col min="13592" max="13824" width="9.140625" style="1"/>
    <col min="13825" max="13826" width="0" style="1" hidden="1" customWidth="1"/>
    <col min="13827" max="13827" width="5.7109375" style="1" customWidth="1"/>
    <col min="13828" max="13828" width="4.7109375" style="1" customWidth="1"/>
    <col min="13829" max="13829" width="14.7109375" style="1" customWidth="1"/>
    <col min="13830" max="13830" width="72.7109375" style="1" customWidth="1"/>
    <col min="13831" max="13831" width="4.7109375" style="1" customWidth="1"/>
    <col min="13832" max="13832" width="14.7109375" style="1" customWidth="1"/>
    <col min="13833" max="13833" width="12.7109375" style="1" customWidth="1"/>
    <col min="13834" max="13834" width="15.7109375" style="1" customWidth="1"/>
    <col min="13835" max="13841" width="0" style="1" hidden="1" customWidth="1"/>
    <col min="13842" max="13842" width="38.7109375" style="1" customWidth="1"/>
    <col min="13843" max="13846" width="9.140625" style="1"/>
    <col min="13847" max="13847" width="5.5703125" style="1" customWidth="1"/>
    <col min="13848" max="14080" width="9.140625" style="1"/>
    <col min="14081" max="14082" width="0" style="1" hidden="1" customWidth="1"/>
    <col min="14083" max="14083" width="5.7109375" style="1" customWidth="1"/>
    <col min="14084" max="14084" width="4.7109375" style="1" customWidth="1"/>
    <col min="14085" max="14085" width="14.7109375" style="1" customWidth="1"/>
    <col min="14086" max="14086" width="72.7109375" style="1" customWidth="1"/>
    <col min="14087" max="14087" width="4.7109375" style="1" customWidth="1"/>
    <col min="14088" max="14088" width="14.7109375" style="1" customWidth="1"/>
    <col min="14089" max="14089" width="12.7109375" style="1" customWidth="1"/>
    <col min="14090" max="14090" width="15.7109375" style="1" customWidth="1"/>
    <col min="14091" max="14097" width="0" style="1" hidden="1" customWidth="1"/>
    <col min="14098" max="14098" width="38.7109375" style="1" customWidth="1"/>
    <col min="14099" max="14102" width="9.140625" style="1"/>
    <col min="14103" max="14103" width="5.5703125" style="1" customWidth="1"/>
    <col min="14104" max="14336" width="9.140625" style="1"/>
    <col min="14337" max="14338" width="0" style="1" hidden="1" customWidth="1"/>
    <col min="14339" max="14339" width="5.7109375" style="1" customWidth="1"/>
    <col min="14340" max="14340" width="4.7109375" style="1" customWidth="1"/>
    <col min="14341" max="14341" width="14.7109375" style="1" customWidth="1"/>
    <col min="14342" max="14342" width="72.7109375" style="1" customWidth="1"/>
    <col min="14343" max="14343" width="4.7109375" style="1" customWidth="1"/>
    <col min="14344" max="14344" width="14.7109375" style="1" customWidth="1"/>
    <col min="14345" max="14345" width="12.7109375" style="1" customWidth="1"/>
    <col min="14346" max="14346" width="15.7109375" style="1" customWidth="1"/>
    <col min="14347" max="14353" width="0" style="1" hidden="1" customWidth="1"/>
    <col min="14354" max="14354" width="38.7109375" style="1" customWidth="1"/>
    <col min="14355" max="14358" width="9.140625" style="1"/>
    <col min="14359" max="14359" width="5.5703125" style="1" customWidth="1"/>
    <col min="14360" max="14592" width="9.140625" style="1"/>
    <col min="14593" max="14594" width="0" style="1" hidden="1" customWidth="1"/>
    <col min="14595" max="14595" width="5.7109375" style="1" customWidth="1"/>
    <col min="14596" max="14596" width="4.7109375" style="1" customWidth="1"/>
    <col min="14597" max="14597" width="14.7109375" style="1" customWidth="1"/>
    <col min="14598" max="14598" width="72.7109375" style="1" customWidth="1"/>
    <col min="14599" max="14599" width="4.7109375" style="1" customWidth="1"/>
    <col min="14600" max="14600" width="14.7109375" style="1" customWidth="1"/>
    <col min="14601" max="14601" width="12.7109375" style="1" customWidth="1"/>
    <col min="14602" max="14602" width="15.7109375" style="1" customWidth="1"/>
    <col min="14603" max="14609" width="0" style="1" hidden="1" customWidth="1"/>
    <col min="14610" max="14610" width="38.7109375" style="1" customWidth="1"/>
    <col min="14611" max="14614" width="9.140625" style="1"/>
    <col min="14615" max="14615" width="5.5703125" style="1" customWidth="1"/>
    <col min="14616" max="14848" width="9.140625" style="1"/>
    <col min="14849" max="14850" width="0" style="1" hidden="1" customWidth="1"/>
    <col min="14851" max="14851" width="5.7109375" style="1" customWidth="1"/>
    <col min="14852" max="14852" width="4.7109375" style="1" customWidth="1"/>
    <col min="14853" max="14853" width="14.7109375" style="1" customWidth="1"/>
    <col min="14854" max="14854" width="72.7109375" style="1" customWidth="1"/>
    <col min="14855" max="14855" width="4.7109375" style="1" customWidth="1"/>
    <col min="14856" max="14856" width="14.7109375" style="1" customWidth="1"/>
    <col min="14857" max="14857" width="12.7109375" style="1" customWidth="1"/>
    <col min="14858" max="14858" width="15.7109375" style="1" customWidth="1"/>
    <col min="14859" max="14865" width="0" style="1" hidden="1" customWidth="1"/>
    <col min="14866" max="14866" width="38.7109375" style="1" customWidth="1"/>
    <col min="14867" max="14870" width="9.140625" style="1"/>
    <col min="14871" max="14871" width="5.5703125" style="1" customWidth="1"/>
    <col min="14872" max="15104" width="9.140625" style="1"/>
    <col min="15105" max="15106" width="0" style="1" hidden="1" customWidth="1"/>
    <col min="15107" max="15107" width="5.7109375" style="1" customWidth="1"/>
    <col min="15108" max="15108" width="4.7109375" style="1" customWidth="1"/>
    <col min="15109" max="15109" width="14.7109375" style="1" customWidth="1"/>
    <col min="15110" max="15110" width="72.7109375" style="1" customWidth="1"/>
    <col min="15111" max="15111" width="4.7109375" style="1" customWidth="1"/>
    <col min="15112" max="15112" width="14.7109375" style="1" customWidth="1"/>
    <col min="15113" max="15113" width="12.7109375" style="1" customWidth="1"/>
    <col min="15114" max="15114" width="15.7109375" style="1" customWidth="1"/>
    <col min="15115" max="15121" width="0" style="1" hidden="1" customWidth="1"/>
    <col min="15122" max="15122" width="38.7109375" style="1" customWidth="1"/>
    <col min="15123" max="15126" width="9.140625" style="1"/>
    <col min="15127" max="15127" width="5.5703125" style="1" customWidth="1"/>
    <col min="15128" max="15360" width="9.140625" style="1"/>
    <col min="15361" max="15362" width="0" style="1" hidden="1" customWidth="1"/>
    <col min="15363" max="15363" width="5.7109375" style="1" customWidth="1"/>
    <col min="15364" max="15364" width="4.7109375" style="1" customWidth="1"/>
    <col min="15365" max="15365" width="14.7109375" style="1" customWidth="1"/>
    <col min="15366" max="15366" width="72.7109375" style="1" customWidth="1"/>
    <col min="15367" max="15367" width="4.7109375" style="1" customWidth="1"/>
    <col min="15368" max="15368" width="14.7109375" style="1" customWidth="1"/>
    <col min="15369" max="15369" width="12.7109375" style="1" customWidth="1"/>
    <col min="15370" max="15370" width="15.7109375" style="1" customWidth="1"/>
    <col min="15371" max="15377" width="0" style="1" hidden="1" customWidth="1"/>
    <col min="15378" max="15378" width="38.7109375" style="1" customWidth="1"/>
    <col min="15379" max="15382" width="9.140625" style="1"/>
    <col min="15383" max="15383" width="5.5703125" style="1" customWidth="1"/>
    <col min="15384" max="15616" width="9.140625" style="1"/>
    <col min="15617" max="15618" width="0" style="1" hidden="1" customWidth="1"/>
    <col min="15619" max="15619" width="5.7109375" style="1" customWidth="1"/>
    <col min="15620" max="15620" width="4.7109375" style="1" customWidth="1"/>
    <col min="15621" max="15621" width="14.7109375" style="1" customWidth="1"/>
    <col min="15622" max="15622" width="72.7109375" style="1" customWidth="1"/>
    <col min="15623" max="15623" width="4.7109375" style="1" customWidth="1"/>
    <col min="15624" max="15624" width="14.7109375" style="1" customWidth="1"/>
    <col min="15625" max="15625" width="12.7109375" style="1" customWidth="1"/>
    <col min="15626" max="15626" width="15.7109375" style="1" customWidth="1"/>
    <col min="15627" max="15633" width="0" style="1" hidden="1" customWidth="1"/>
    <col min="15634" max="15634" width="38.7109375" style="1" customWidth="1"/>
    <col min="15635" max="15638" width="9.140625" style="1"/>
    <col min="15639" max="15639" width="5.5703125" style="1" customWidth="1"/>
    <col min="15640" max="15872" width="9.140625" style="1"/>
    <col min="15873" max="15874" width="0" style="1" hidden="1" customWidth="1"/>
    <col min="15875" max="15875" width="5.7109375" style="1" customWidth="1"/>
    <col min="15876" max="15876" width="4.7109375" style="1" customWidth="1"/>
    <col min="15877" max="15877" width="14.7109375" style="1" customWidth="1"/>
    <col min="15878" max="15878" width="72.7109375" style="1" customWidth="1"/>
    <col min="15879" max="15879" width="4.7109375" style="1" customWidth="1"/>
    <col min="15880" max="15880" width="14.7109375" style="1" customWidth="1"/>
    <col min="15881" max="15881" width="12.7109375" style="1" customWidth="1"/>
    <col min="15882" max="15882" width="15.7109375" style="1" customWidth="1"/>
    <col min="15883" max="15889" width="0" style="1" hidden="1" customWidth="1"/>
    <col min="15890" max="15890" width="38.7109375" style="1" customWidth="1"/>
    <col min="15891" max="15894" width="9.140625" style="1"/>
    <col min="15895" max="15895" width="5.5703125" style="1" customWidth="1"/>
    <col min="15896" max="16128" width="9.140625" style="1"/>
    <col min="16129" max="16130" width="0" style="1" hidden="1" customWidth="1"/>
    <col min="16131" max="16131" width="5.7109375" style="1" customWidth="1"/>
    <col min="16132" max="16132" width="4.7109375" style="1" customWidth="1"/>
    <col min="16133" max="16133" width="14.7109375" style="1" customWidth="1"/>
    <col min="16134" max="16134" width="72.7109375" style="1" customWidth="1"/>
    <col min="16135" max="16135" width="4.7109375" style="1" customWidth="1"/>
    <col min="16136" max="16136" width="14.7109375" style="1" customWidth="1"/>
    <col min="16137" max="16137" width="12.7109375" style="1" customWidth="1"/>
    <col min="16138" max="16138" width="15.7109375" style="1" customWidth="1"/>
    <col min="16139" max="16145" width="0" style="1" hidden="1" customWidth="1"/>
    <col min="16146" max="16146" width="38.7109375" style="1" customWidth="1"/>
    <col min="16147" max="16150" width="9.140625" style="1"/>
    <col min="16151" max="16151" width="5.5703125" style="1" customWidth="1"/>
    <col min="16152" max="16384" width="9.140625" style="1"/>
  </cols>
  <sheetData>
    <row r="1" spans="1:22" ht="15.75" x14ac:dyDescent="0.15">
      <c r="F1" s="2" t="s">
        <v>4272</v>
      </c>
    </row>
    <row r="2" spans="1:22" ht="15.75" x14ac:dyDescent="0.15">
      <c r="B2" s="3"/>
      <c r="C2" s="3"/>
      <c r="D2" s="4"/>
      <c r="E2" s="4"/>
      <c r="F2" s="2" t="s">
        <v>1</v>
      </c>
      <c r="G2" s="4"/>
      <c r="H2" s="5"/>
      <c r="I2" s="6"/>
      <c r="J2" s="7"/>
      <c r="K2" s="5"/>
      <c r="L2" s="5"/>
      <c r="M2" s="5"/>
      <c r="N2" s="5"/>
      <c r="O2" s="7"/>
      <c r="P2" s="7"/>
      <c r="Q2" s="7"/>
      <c r="S2" s="8"/>
      <c r="V2" s="9"/>
    </row>
    <row r="3" spans="1:22" ht="7.5" customHeight="1" x14ac:dyDescent="0.15">
      <c r="A3" s="10"/>
      <c r="B3" s="11"/>
      <c r="C3" s="3"/>
      <c r="D3" s="12"/>
      <c r="E3" s="4"/>
      <c r="F3" s="4"/>
      <c r="G3" s="4"/>
      <c r="H3" s="5"/>
      <c r="I3" s="6"/>
      <c r="J3" s="7"/>
      <c r="K3" s="13"/>
      <c r="L3" s="13"/>
      <c r="M3" s="13"/>
      <c r="N3" s="13"/>
      <c r="O3" s="14"/>
      <c r="P3" s="14"/>
      <c r="Q3" s="14"/>
      <c r="R3" s="15"/>
    </row>
    <row r="4" spans="1:22" ht="11.25" x14ac:dyDescent="0.2">
      <c r="A4" s="16"/>
      <c r="B4" s="17"/>
      <c r="C4" s="17" t="s">
        <v>2</v>
      </c>
      <c r="D4" s="18" t="s">
        <v>3</v>
      </c>
      <c r="E4" s="18" t="s">
        <v>4</v>
      </c>
      <c r="F4" s="18" t="s">
        <v>5</v>
      </c>
      <c r="G4" s="18" t="s">
        <v>6</v>
      </c>
      <c r="H4" s="19" t="s">
        <v>7</v>
      </c>
      <c r="I4" s="20" t="s">
        <v>8</v>
      </c>
      <c r="J4" s="21" t="s">
        <v>9</v>
      </c>
      <c r="K4" s="19" t="s">
        <v>10</v>
      </c>
      <c r="L4" s="19" t="s">
        <v>11</v>
      </c>
      <c r="M4" s="19" t="s">
        <v>12</v>
      </c>
      <c r="N4" s="19" t="s">
        <v>13</v>
      </c>
      <c r="O4" s="21" t="s">
        <v>14</v>
      </c>
      <c r="P4" s="21" t="s">
        <v>15</v>
      </c>
      <c r="Q4" s="21" t="s">
        <v>16</v>
      </c>
      <c r="R4" s="10"/>
      <c r="S4" s="15"/>
    </row>
    <row r="5" spans="1:22" ht="7.5" customHeight="1" x14ac:dyDescent="0.15">
      <c r="B5" s="3"/>
      <c r="C5" s="3"/>
      <c r="D5" s="4"/>
      <c r="E5" s="4"/>
      <c r="F5" s="4"/>
      <c r="G5" s="4"/>
      <c r="H5" s="5"/>
      <c r="I5" s="6"/>
      <c r="J5" s="7"/>
      <c r="K5" s="5"/>
      <c r="L5" s="5"/>
      <c r="M5" s="5"/>
      <c r="N5" s="5"/>
      <c r="O5" s="7"/>
      <c r="P5" s="7"/>
      <c r="Q5" s="7"/>
      <c r="R5" s="15"/>
    </row>
    <row r="6" spans="1:22" ht="12" x14ac:dyDescent="0.2">
      <c r="A6" s="22" t="s">
        <v>2482</v>
      </c>
      <c r="B6" s="23">
        <v>1</v>
      </c>
      <c r="C6" s="24"/>
      <c r="D6" s="25" t="s">
        <v>18</v>
      </c>
      <c r="E6" s="25"/>
      <c r="F6" s="26" t="s">
        <v>2483</v>
      </c>
      <c r="G6" s="25"/>
      <c r="H6" s="27"/>
      <c r="I6" s="28"/>
      <c r="J6" s="29">
        <f>SUBTOTAL(9,J7:J69)</f>
        <v>0</v>
      </c>
      <c r="K6" s="27"/>
      <c r="L6" s="30">
        <f>SUBTOTAL(9,L7:L69)</f>
        <v>1.0079470999999998</v>
      </c>
      <c r="M6" s="27"/>
      <c r="N6" s="30">
        <f>SUBTOTAL(9,N7:N69)</f>
        <v>1.2589999999999999</v>
      </c>
      <c r="O6" s="31"/>
      <c r="P6" s="29">
        <f>SUBTOTAL(9,P7:P69)</f>
        <v>0</v>
      </c>
      <c r="Q6" s="29">
        <f>SUBTOTAL(9,Q7:Q69)</f>
        <v>0</v>
      </c>
      <c r="R6" s="10"/>
      <c r="S6" s="15"/>
      <c r="T6" s="15"/>
    </row>
    <row r="7" spans="1:22" ht="12" outlineLevel="1" x14ac:dyDescent="0.2">
      <c r="A7" s="32" t="s">
        <v>2484</v>
      </c>
      <c r="B7" s="33">
        <v>2</v>
      </c>
      <c r="C7" s="34"/>
      <c r="D7" s="35" t="s">
        <v>20</v>
      </c>
      <c r="E7" s="35"/>
      <c r="F7" s="36" t="s">
        <v>2485</v>
      </c>
      <c r="G7" s="35"/>
      <c r="H7" s="37"/>
      <c r="I7" s="38"/>
      <c r="J7" s="39">
        <f>SUBTOTAL(9,J8:J68)</f>
        <v>0</v>
      </c>
      <c r="K7" s="37"/>
      <c r="L7" s="40">
        <f>SUBTOTAL(9,L8:L68)</f>
        <v>1.0079470999999998</v>
      </c>
      <c r="M7" s="37"/>
      <c r="N7" s="40">
        <f>SUBTOTAL(9,N8:N68)</f>
        <v>1.2589999999999999</v>
      </c>
      <c r="O7" s="41"/>
      <c r="P7" s="39">
        <f>SUBTOTAL(9,P8:P68)</f>
        <v>0</v>
      </c>
      <c r="Q7" s="39">
        <f>SUBTOTAL(9,Q8:Q68)</f>
        <v>0</v>
      </c>
      <c r="R7" s="10"/>
      <c r="S7" s="15"/>
      <c r="T7" s="15"/>
    </row>
    <row r="8" spans="1:22" ht="11.25" outlineLevel="2" x14ac:dyDescent="0.2">
      <c r="A8" s="42" t="s">
        <v>2514</v>
      </c>
      <c r="B8" s="43">
        <v>3</v>
      </c>
      <c r="C8" s="44"/>
      <c r="D8" s="45" t="s">
        <v>23</v>
      </c>
      <c r="E8" s="45"/>
      <c r="F8" s="46" t="s">
        <v>2515</v>
      </c>
      <c r="G8" s="45"/>
      <c r="H8" s="47"/>
      <c r="I8" s="48"/>
      <c r="J8" s="49">
        <f>SUBTOTAL(9,J9:J11)</f>
        <v>0</v>
      </c>
      <c r="K8" s="47"/>
      <c r="L8" s="50">
        <f>SUBTOTAL(9,L9:L11)</f>
        <v>0.71074709999999997</v>
      </c>
      <c r="M8" s="47"/>
      <c r="N8" s="50">
        <f>SUBTOTAL(9,N9:N11)</f>
        <v>0</v>
      </c>
      <c r="O8" s="51"/>
      <c r="P8" s="49">
        <f>SUBTOTAL(9,P9:P11)</f>
        <v>0</v>
      </c>
      <c r="Q8" s="49">
        <f>SUBTOTAL(9,Q9:Q11)</f>
        <v>0</v>
      </c>
      <c r="R8" s="10"/>
      <c r="S8" s="15"/>
      <c r="T8" s="15"/>
    </row>
    <row r="9" spans="1:22" ht="11.25" outlineLevel="3" x14ac:dyDescent="0.2">
      <c r="A9" s="52"/>
      <c r="B9" s="53"/>
      <c r="C9" s="54">
        <v>40</v>
      </c>
      <c r="D9" s="55" t="s">
        <v>25</v>
      </c>
      <c r="E9" s="56" t="s">
        <v>4179</v>
      </c>
      <c r="F9" s="57" t="s">
        <v>4180</v>
      </c>
      <c r="G9" s="55" t="s">
        <v>28</v>
      </c>
      <c r="H9" s="58">
        <v>0.315</v>
      </c>
      <c r="I9" s="59"/>
      <c r="J9" s="60">
        <f>H9*I9</f>
        <v>0</v>
      </c>
      <c r="K9" s="58">
        <v>2.2563399999999998</v>
      </c>
      <c r="L9" s="58">
        <f>H9*K9</f>
        <v>0.71074709999999997</v>
      </c>
      <c r="M9" s="58"/>
      <c r="N9" s="58">
        <f>H9*M9</f>
        <v>0</v>
      </c>
      <c r="O9" s="60">
        <v>21</v>
      </c>
      <c r="P9" s="60">
        <f>J9*(O9/100)</f>
        <v>0</v>
      </c>
      <c r="Q9" s="60">
        <f>J9+P9</f>
        <v>0</v>
      </c>
      <c r="R9" s="15"/>
      <c r="S9" s="15"/>
      <c r="T9" s="15"/>
    </row>
    <row r="10" spans="1:22" ht="11.25" outlineLevel="3" x14ac:dyDescent="0.2">
      <c r="A10" s="52"/>
      <c r="B10" s="53"/>
      <c r="C10" s="54">
        <v>41</v>
      </c>
      <c r="D10" s="55" t="s">
        <v>2536</v>
      </c>
      <c r="E10" s="56" t="s">
        <v>4181</v>
      </c>
      <c r="F10" s="57" t="s">
        <v>4182</v>
      </c>
      <c r="G10" s="55" t="s">
        <v>67</v>
      </c>
      <c r="H10" s="58">
        <v>7</v>
      </c>
      <c r="I10" s="59"/>
      <c r="J10" s="60">
        <f>H10*I10</f>
        <v>0</v>
      </c>
      <c r="K10" s="58"/>
      <c r="L10" s="58">
        <f>H10*K10</f>
        <v>0</v>
      </c>
      <c r="M10" s="58"/>
      <c r="N10" s="58">
        <f>H10*M10</f>
        <v>0</v>
      </c>
      <c r="O10" s="60">
        <v>21</v>
      </c>
      <c r="P10" s="60">
        <f>J10*(O10/100)</f>
        <v>0</v>
      </c>
      <c r="Q10" s="60">
        <f>J10+P10</f>
        <v>0</v>
      </c>
      <c r="R10" s="15"/>
      <c r="S10" s="15"/>
      <c r="T10" s="15"/>
    </row>
    <row r="11" spans="1:22" outlineLevel="3" x14ac:dyDescent="0.15">
      <c r="B11" s="10"/>
      <c r="C11" s="10"/>
      <c r="D11" s="10"/>
      <c r="E11" s="10"/>
      <c r="F11" s="10"/>
      <c r="G11" s="10"/>
      <c r="H11" s="10"/>
      <c r="I11" s="15"/>
      <c r="J11" s="15"/>
      <c r="K11" s="10"/>
      <c r="L11" s="10"/>
      <c r="M11" s="10"/>
      <c r="N11" s="10"/>
      <c r="O11" s="10"/>
      <c r="P11" s="15"/>
      <c r="Q11" s="15"/>
    </row>
    <row r="12" spans="1:22" ht="11.25" outlineLevel="2" x14ac:dyDescent="0.2">
      <c r="A12" s="42" t="s">
        <v>2539</v>
      </c>
      <c r="B12" s="43">
        <v>3</v>
      </c>
      <c r="C12" s="44"/>
      <c r="D12" s="45" t="s">
        <v>23</v>
      </c>
      <c r="E12" s="45"/>
      <c r="F12" s="46" t="s">
        <v>2540</v>
      </c>
      <c r="G12" s="45"/>
      <c r="H12" s="47"/>
      <c r="I12" s="48"/>
      <c r="J12" s="49">
        <f>SUBTOTAL(9,J13:J17)</f>
        <v>0</v>
      </c>
      <c r="K12" s="47"/>
      <c r="L12" s="50">
        <f>SUBTOTAL(9,L13:L17)</f>
        <v>4.2000000000000002E-4</v>
      </c>
      <c r="M12" s="47"/>
      <c r="N12" s="50">
        <f>SUBTOTAL(9,N13:N17)</f>
        <v>0.69300000000000006</v>
      </c>
      <c r="O12" s="51"/>
      <c r="P12" s="49">
        <f>SUBTOTAL(9,P13:P17)</f>
        <v>0</v>
      </c>
      <c r="Q12" s="49">
        <f>SUBTOTAL(9,Q13:Q17)</f>
        <v>0</v>
      </c>
      <c r="R12" s="10"/>
      <c r="S12" s="15"/>
      <c r="T12" s="15"/>
    </row>
    <row r="13" spans="1:22" ht="11.25" outlineLevel="3" x14ac:dyDescent="0.2">
      <c r="A13" s="52"/>
      <c r="B13" s="53"/>
      <c r="C13" s="54">
        <v>38</v>
      </c>
      <c r="D13" s="55" t="s">
        <v>25</v>
      </c>
      <c r="E13" s="56" t="s">
        <v>4188</v>
      </c>
      <c r="F13" s="57" t="s">
        <v>4189</v>
      </c>
      <c r="G13" s="55" t="s">
        <v>172</v>
      </c>
      <c r="H13" s="58">
        <v>14</v>
      </c>
      <c r="I13" s="59"/>
      <c r="J13" s="60">
        <f>H13*I13</f>
        <v>0</v>
      </c>
      <c r="K13" s="58">
        <v>3.0000000000000001E-5</v>
      </c>
      <c r="L13" s="58">
        <f>H13*K13</f>
        <v>4.2000000000000002E-4</v>
      </c>
      <c r="M13" s="58"/>
      <c r="N13" s="58">
        <f>H13*M13</f>
        <v>0</v>
      </c>
      <c r="O13" s="60">
        <v>21</v>
      </c>
      <c r="P13" s="60">
        <f>J13*(O13/100)</f>
        <v>0</v>
      </c>
      <c r="Q13" s="60">
        <f>J13+P13</f>
        <v>0</v>
      </c>
      <c r="R13" s="15"/>
      <c r="S13" s="15"/>
      <c r="T13" s="15"/>
    </row>
    <row r="14" spans="1:22" ht="11.25" outlineLevel="3" x14ac:dyDescent="0.2">
      <c r="A14" s="52"/>
      <c r="B14" s="53"/>
      <c r="C14" s="54">
        <v>39</v>
      </c>
      <c r="D14" s="55" t="s">
        <v>25</v>
      </c>
      <c r="E14" s="56" t="s">
        <v>4191</v>
      </c>
      <c r="F14" s="57" t="s">
        <v>4192</v>
      </c>
      <c r="G14" s="55" t="s">
        <v>28</v>
      </c>
      <c r="H14" s="58">
        <v>0.315</v>
      </c>
      <c r="I14" s="59"/>
      <c r="J14" s="60">
        <f>H14*I14</f>
        <v>0</v>
      </c>
      <c r="K14" s="58"/>
      <c r="L14" s="58">
        <f>H14*K14</f>
        <v>0</v>
      </c>
      <c r="M14" s="58">
        <v>2.2000000000000002</v>
      </c>
      <c r="N14" s="58">
        <f>H14*M14</f>
        <v>0.69300000000000006</v>
      </c>
      <c r="O14" s="60">
        <v>21</v>
      </c>
      <c r="P14" s="60">
        <f>J14*(O14/100)</f>
        <v>0</v>
      </c>
      <c r="Q14" s="60">
        <f>J14+P14</f>
        <v>0</v>
      </c>
      <c r="R14" s="15"/>
      <c r="S14" s="15"/>
      <c r="T14" s="15"/>
    </row>
    <row r="15" spans="1:22" ht="9.75" outlineLevel="4" x14ac:dyDescent="0.2">
      <c r="A15" s="61"/>
      <c r="B15" s="62"/>
      <c r="C15" s="62"/>
      <c r="D15" s="63"/>
      <c r="E15" s="64" t="s">
        <v>29</v>
      </c>
      <c r="F15" s="65" t="s">
        <v>4273</v>
      </c>
      <c r="G15" s="63"/>
      <c r="H15" s="66">
        <v>0.315</v>
      </c>
      <c r="I15" s="67"/>
      <c r="J15" s="68"/>
      <c r="K15" s="66"/>
      <c r="L15" s="66"/>
      <c r="M15" s="66"/>
      <c r="N15" s="66"/>
      <c r="O15" s="68"/>
      <c r="P15" s="68"/>
      <c r="Q15" s="68"/>
      <c r="R15" s="10"/>
      <c r="S15" s="15"/>
    </row>
    <row r="16" spans="1:22" ht="7.5" customHeight="1" outlineLevel="4" x14ac:dyDescent="0.15">
      <c r="A16" s="15"/>
      <c r="B16" s="69"/>
      <c r="C16" s="70"/>
      <c r="D16" s="71"/>
      <c r="E16" s="72"/>
      <c r="F16" s="73"/>
      <c r="G16" s="71"/>
      <c r="H16" s="74"/>
      <c r="I16" s="75"/>
      <c r="J16" s="76"/>
      <c r="K16" s="77"/>
      <c r="L16" s="77"/>
      <c r="M16" s="77"/>
      <c r="N16" s="77"/>
      <c r="O16" s="76"/>
      <c r="P16" s="76"/>
      <c r="Q16" s="76"/>
      <c r="R16" s="10"/>
      <c r="S16" s="15"/>
    </row>
    <row r="17" spans="1:20" outlineLevel="3" x14ac:dyDescent="0.15">
      <c r="B17" s="10"/>
      <c r="C17" s="10"/>
      <c r="D17" s="10"/>
      <c r="E17" s="10"/>
      <c r="F17" s="10"/>
      <c r="G17" s="10"/>
      <c r="H17" s="10"/>
      <c r="I17" s="15"/>
      <c r="J17" s="15"/>
      <c r="K17" s="10"/>
      <c r="L17" s="10"/>
      <c r="M17" s="10"/>
      <c r="N17" s="10"/>
      <c r="O17" s="10"/>
      <c r="P17" s="15"/>
      <c r="Q17" s="15"/>
    </row>
    <row r="18" spans="1:20" ht="11.25" outlineLevel="2" x14ac:dyDescent="0.2">
      <c r="A18" s="42" t="s">
        <v>2545</v>
      </c>
      <c r="B18" s="43">
        <v>3</v>
      </c>
      <c r="C18" s="44"/>
      <c r="D18" s="45" t="s">
        <v>23</v>
      </c>
      <c r="E18" s="45"/>
      <c r="F18" s="46" t="s">
        <v>2546</v>
      </c>
      <c r="G18" s="45"/>
      <c r="H18" s="47"/>
      <c r="I18" s="48"/>
      <c r="J18" s="49">
        <f>SUBTOTAL(9,J19:J27)</f>
        <v>0</v>
      </c>
      <c r="K18" s="47"/>
      <c r="L18" s="50">
        <f>SUBTOTAL(9,L19:L27)</f>
        <v>0</v>
      </c>
      <c r="M18" s="47"/>
      <c r="N18" s="50">
        <f>SUBTOTAL(9,N19:N27)</f>
        <v>0</v>
      </c>
      <c r="O18" s="51"/>
      <c r="P18" s="49">
        <f>SUBTOTAL(9,P19:P27)</f>
        <v>0</v>
      </c>
      <c r="Q18" s="49">
        <f>SUBTOTAL(9,Q19:Q27)</f>
        <v>0</v>
      </c>
      <c r="R18" s="10"/>
      <c r="S18" s="15"/>
      <c r="T18" s="15"/>
    </row>
    <row r="19" spans="1:20" ht="11.25" outlineLevel="3" x14ac:dyDescent="0.2">
      <c r="A19" s="52"/>
      <c r="B19" s="53"/>
      <c r="C19" s="54">
        <v>27</v>
      </c>
      <c r="D19" s="55" t="s">
        <v>25</v>
      </c>
      <c r="E19" s="56" t="s">
        <v>2547</v>
      </c>
      <c r="F19" s="57" t="s">
        <v>2548</v>
      </c>
      <c r="G19" s="55" t="s">
        <v>60</v>
      </c>
      <c r="H19" s="58">
        <v>1.2590000000000001</v>
      </c>
      <c r="I19" s="59"/>
      <c r="J19" s="60">
        <f>H19*I19</f>
        <v>0</v>
      </c>
      <c r="K19" s="58"/>
      <c r="L19" s="58">
        <f>H19*K19</f>
        <v>0</v>
      </c>
      <c r="M19" s="58"/>
      <c r="N19" s="58">
        <f>H19*M19</f>
        <v>0</v>
      </c>
      <c r="O19" s="60">
        <v>21</v>
      </c>
      <c r="P19" s="60">
        <f>J19*(O19/100)</f>
        <v>0</v>
      </c>
      <c r="Q19" s="60">
        <f>J19+P19</f>
        <v>0</v>
      </c>
      <c r="R19" s="15"/>
      <c r="S19" s="15"/>
      <c r="T19" s="15"/>
    </row>
    <row r="20" spans="1:20" ht="11.25" outlineLevel="3" x14ac:dyDescent="0.2">
      <c r="A20" s="52"/>
      <c r="B20" s="53"/>
      <c r="C20" s="54">
        <v>28</v>
      </c>
      <c r="D20" s="55" t="s">
        <v>25</v>
      </c>
      <c r="E20" s="56" t="s">
        <v>2549</v>
      </c>
      <c r="F20" s="57" t="s">
        <v>2550</v>
      </c>
      <c r="G20" s="55" t="s">
        <v>60</v>
      </c>
      <c r="H20" s="58">
        <v>1.2590000000000001</v>
      </c>
      <c r="I20" s="59"/>
      <c r="J20" s="60">
        <f>H20*I20</f>
        <v>0</v>
      </c>
      <c r="K20" s="58"/>
      <c r="L20" s="58">
        <f>H20*K20</f>
        <v>0</v>
      </c>
      <c r="M20" s="58"/>
      <c r="N20" s="58">
        <f>H20*M20</f>
        <v>0</v>
      </c>
      <c r="O20" s="60">
        <v>21</v>
      </c>
      <c r="P20" s="60">
        <f>J20*(O20/100)</f>
        <v>0</v>
      </c>
      <c r="Q20" s="60">
        <f>J20+P20</f>
        <v>0</v>
      </c>
      <c r="R20" s="15"/>
      <c r="S20" s="15"/>
      <c r="T20" s="15"/>
    </row>
    <row r="21" spans="1:20" ht="11.25" outlineLevel="3" x14ac:dyDescent="0.2">
      <c r="A21" s="52"/>
      <c r="B21" s="53"/>
      <c r="C21" s="54">
        <v>29</v>
      </c>
      <c r="D21" s="55" t="s">
        <v>25</v>
      </c>
      <c r="E21" s="56" t="s">
        <v>2551</v>
      </c>
      <c r="F21" s="57" t="s">
        <v>2552</v>
      </c>
      <c r="G21" s="55" t="s">
        <v>60</v>
      </c>
      <c r="H21" s="58">
        <v>1.2590000000000001</v>
      </c>
      <c r="I21" s="59"/>
      <c r="J21" s="60">
        <f>H21*I21</f>
        <v>0</v>
      </c>
      <c r="K21" s="58"/>
      <c r="L21" s="58">
        <f>H21*K21</f>
        <v>0</v>
      </c>
      <c r="M21" s="58"/>
      <c r="N21" s="58">
        <f>H21*M21</f>
        <v>0</v>
      </c>
      <c r="O21" s="60">
        <v>21</v>
      </c>
      <c r="P21" s="60">
        <f>J21*(O21/100)</f>
        <v>0</v>
      </c>
      <c r="Q21" s="60">
        <f>J21+P21</f>
        <v>0</v>
      </c>
      <c r="R21" s="15"/>
      <c r="S21" s="15"/>
      <c r="T21" s="15"/>
    </row>
    <row r="22" spans="1:20" ht="11.25" outlineLevel="3" x14ac:dyDescent="0.2">
      <c r="A22" s="52"/>
      <c r="B22" s="53"/>
      <c r="C22" s="54">
        <v>30</v>
      </c>
      <c r="D22" s="55" t="s">
        <v>25</v>
      </c>
      <c r="E22" s="56" t="s">
        <v>2553</v>
      </c>
      <c r="F22" s="57" t="s">
        <v>2554</v>
      </c>
      <c r="G22" s="55" t="s">
        <v>60</v>
      </c>
      <c r="H22" s="58">
        <v>36.510999999999996</v>
      </c>
      <c r="I22" s="59"/>
      <c r="J22" s="60">
        <f>H22*I22</f>
        <v>0</v>
      </c>
      <c r="K22" s="58"/>
      <c r="L22" s="58">
        <f>H22*K22</f>
        <v>0</v>
      </c>
      <c r="M22" s="58"/>
      <c r="N22" s="58">
        <f>H22*M22</f>
        <v>0</v>
      </c>
      <c r="O22" s="60">
        <v>21</v>
      </c>
      <c r="P22" s="60">
        <f>J22*(O22/100)</f>
        <v>0</v>
      </c>
      <c r="Q22" s="60">
        <f>J22+P22</f>
        <v>0</v>
      </c>
      <c r="R22" s="15"/>
      <c r="S22" s="15"/>
      <c r="T22" s="15"/>
    </row>
    <row r="23" spans="1:20" ht="9.75" outlineLevel="4" x14ac:dyDescent="0.2">
      <c r="A23" s="61"/>
      <c r="B23" s="62"/>
      <c r="C23" s="62"/>
      <c r="D23" s="63"/>
      <c r="E23" s="64" t="s">
        <v>29</v>
      </c>
      <c r="F23" s="65" t="s">
        <v>4274</v>
      </c>
      <c r="G23" s="63"/>
      <c r="H23" s="66">
        <v>36.510999999999996</v>
      </c>
      <c r="I23" s="67"/>
      <c r="J23" s="68"/>
      <c r="K23" s="66"/>
      <c r="L23" s="66"/>
      <c r="M23" s="66"/>
      <c r="N23" s="66"/>
      <c r="O23" s="68"/>
      <c r="P23" s="68"/>
      <c r="Q23" s="68"/>
      <c r="R23" s="10"/>
      <c r="S23" s="15"/>
    </row>
    <row r="24" spans="1:20" ht="7.5" customHeight="1" outlineLevel="4" x14ac:dyDescent="0.15">
      <c r="A24" s="15"/>
      <c r="B24" s="69"/>
      <c r="C24" s="70"/>
      <c r="D24" s="71"/>
      <c r="E24" s="72"/>
      <c r="F24" s="73"/>
      <c r="G24" s="71"/>
      <c r="H24" s="74"/>
      <c r="I24" s="75"/>
      <c r="J24" s="76"/>
      <c r="K24" s="77"/>
      <c r="L24" s="77"/>
      <c r="M24" s="77"/>
      <c r="N24" s="77"/>
      <c r="O24" s="76"/>
      <c r="P24" s="76"/>
      <c r="Q24" s="76"/>
      <c r="R24" s="10"/>
      <c r="S24" s="15"/>
    </row>
    <row r="25" spans="1:20" ht="22.5" outlineLevel="3" x14ac:dyDescent="0.2">
      <c r="A25" s="52"/>
      <c r="B25" s="53"/>
      <c r="C25" s="54">
        <v>31</v>
      </c>
      <c r="D25" s="55" t="s">
        <v>25</v>
      </c>
      <c r="E25" s="56" t="s">
        <v>2556</v>
      </c>
      <c r="F25" s="57" t="s">
        <v>2557</v>
      </c>
      <c r="G25" s="55" t="s">
        <v>60</v>
      </c>
      <c r="H25" s="58">
        <v>1.2590000000000001</v>
      </c>
      <c r="I25" s="59"/>
      <c r="J25" s="60">
        <f>H25*I25</f>
        <v>0</v>
      </c>
      <c r="K25" s="58"/>
      <c r="L25" s="58">
        <f>H25*K25</f>
        <v>0</v>
      </c>
      <c r="M25" s="58"/>
      <c r="N25" s="58">
        <f>H25*M25</f>
        <v>0</v>
      </c>
      <c r="O25" s="60">
        <v>21</v>
      </c>
      <c r="P25" s="60">
        <f>J25*(O25/100)</f>
        <v>0</v>
      </c>
      <c r="Q25" s="60">
        <f>J25+P25</f>
        <v>0</v>
      </c>
      <c r="R25" s="15"/>
      <c r="S25" s="15"/>
      <c r="T25" s="15"/>
    </row>
    <row r="26" spans="1:20" ht="11.25" outlineLevel="3" x14ac:dyDescent="0.2">
      <c r="A26" s="52"/>
      <c r="B26" s="53"/>
      <c r="C26" s="54">
        <v>32</v>
      </c>
      <c r="D26" s="55" t="s">
        <v>25</v>
      </c>
      <c r="E26" s="56" t="s">
        <v>2558</v>
      </c>
      <c r="F26" s="57" t="s">
        <v>2559</v>
      </c>
      <c r="G26" s="55" t="s">
        <v>60</v>
      </c>
      <c r="H26" s="58">
        <v>1.2589999999999999</v>
      </c>
      <c r="I26" s="59"/>
      <c r="J26" s="60">
        <f>H26*I26</f>
        <v>0</v>
      </c>
      <c r="K26" s="58"/>
      <c r="L26" s="58">
        <f>H26*K26</f>
        <v>0</v>
      </c>
      <c r="M26" s="58"/>
      <c r="N26" s="58">
        <f>H26*M26</f>
        <v>0</v>
      </c>
      <c r="O26" s="60">
        <v>21</v>
      </c>
      <c r="P26" s="60">
        <f>J26*(O26/100)</f>
        <v>0</v>
      </c>
      <c r="Q26" s="60">
        <f>J26+P26</f>
        <v>0</v>
      </c>
      <c r="R26" s="15"/>
      <c r="S26" s="15"/>
      <c r="T26" s="15"/>
    </row>
    <row r="27" spans="1:20" outlineLevel="3" x14ac:dyDescent="0.15">
      <c r="B27" s="10"/>
      <c r="C27" s="10"/>
      <c r="D27" s="10"/>
      <c r="E27" s="10"/>
      <c r="F27" s="10"/>
      <c r="G27" s="10"/>
      <c r="H27" s="10"/>
      <c r="I27" s="15"/>
      <c r="J27" s="15"/>
      <c r="K27" s="10"/>
      <c r="L27" s="10"/>
      <c r="M27" s="10"/>
      <c r="N27" s="10"/>
      <c r="O27" s="10"/>
      <c r="P27" s="15"/>
      <c r="Q27" s="15"/>
    </row>
    <row r="28" spans="1:20" ht="11.25" outlineLevel="2" x14ac:dyDescent="0.2">
      <c r="A28" s="42" t="s">
        <v>3043</v>
      </c>
      <c r="B28" s="43">
        <v>3</v>
      </c>
      <c r="C28" s="44"/>
      <c r="D28" s="45" t="s">
        <v>23</v>
      </c>
      <c r="E28" s="45"/>
      <c r="F28" s="46" t="s">
        <v>3044</v>
      </c>
      <c r="G28" s="45"/>
      <c r="H28" s="47"/>
      <c r="I28" s="48"/>
      <c r="J28" s="49">
        <f>SUBTOTAL(9,J29:J41)</f>
        <v>0</v>
      </c>
      <c r="K28" s="47"/>
      <c r="L28" s="50">
        <f>SUBTOTAL(9,L29:L41)</f>
        <v>5.8400000000000001E-2</v>
      </c>
      <c r="M28" s="47"/>
      <c r="N28" s="50">
        <f>SUBTOTAL(9,N29:N41)</f>
        <v>0.192</v>
      </c>
      <c r="O28" s="51"/>
      <c r="P28" s="49">
        <f>SUBTOTAL(9,P29:P41)</f>
        <v>0</v>
      </c>
      <c r="Q28" s="49">
        <f>SUBTOTAL(9,Q29:Q41)</f>
        <v>0</v>
      </c>
      <c r="R28" s="10"/>
      <c r="S28" s="15"/>
      <c r="T28" s="15"/>
    </row>
    <row r="29" spans="1:20" ht="11.25" outlineLevel="3" x14ac:dyDescent="0.2">
      <c r="A29" s="52"/>
      <c r="B29" s="53"/>
      <c r="C29" s="54">
        <v>17</v>
      </c>
      <c r="D29" s="55" t="s">
        <v>25</v>
      </c>
      <c r="E29" s="56" t="s">
        <v>3050</v>
      </c>
      <c r="F29" s="57" t="s">
        <v>3051</v>
      </c>
      <c r="G29" s="55" t="s">
        <v>172</v>
      </c>
      <c r="H29" s="58">
        <v>36</v>
      </c>
      <c r="I29" s="59"/>
      <c r="J29" s="60">
        <f>H29*I29</f>
        <v>0</v>
      </c>
      <c r="K29" s="58">
        <v>5.5000000000000003E-4</v>
      </c>
      <c r="L29" s="58">
        <f>H29*K29</f>
        <v>1.9800000000000002E-2</v>
      </c>
      <c r="M29" s="58"/>
      <c r="N29" s="58">
        <f>H29*M29</f>
        <v>0</v>
      </c>
      <c r="O29" s="60">
        <v>21</v>
      </c>
      <c r="P29" s="60">
        <f>J29*(O29/100)</f>
        <v>0</v>
      </c>
      <c r="Q29" s="60">
        <f>J29+P29</f>
        <v>0</v>
      </c>
      <c r="R29" s="15"/>
      <c r="S29" s="15"/>
      <c r="T29" s="15"/>
    </row>
    <row r="30" spans="1:20" ht="9.75" outlineLevel="4" x14ac:dyDescent="0.2">
      <c r="A30" s="61"/>
      <c r="B30" s="62"/>
      <c r="C30" s="62"/>
      <c r="D30" s="63"/>
      <c r="E30" s="64" t="s">
        <v>29</v>
      </c>
      <c r="F30" s="65" t="s">
        <v>4275</v>
      </c>
      <c r="G30" s="63"/>
      <c r="H30" s="66">
        <v>36</v>
      </c>
      <c r="I30" s="67"/>
      <c r="J30" s="68"/>
      <c r="K30" s="66"/>
      <c r="L30" s="66"/>
      <c r="M30" s="66"/>
      <c r="N30" s="66"/>
      <c r="O30" s="68"/>
      <c r="P30" s="68"/>
      <c r="Q30" s="68"/>
      <c r="R30" s="10"/>
      <c r="S30" s="15"/>
    </row>
    <row r="31" spans="1:20" ht="7.5" customHeight="1" outlineLevel="4" x14ac:dyDescent="0.15">
      <c r="A31" s="15"/>
      <c r="B31" s="69"/>
      <c r="C31" s="70"/>
      <c r="D31" s="71"/>
      <c r="E31" s="72"/>
      <c r="F31" s="73"/>
      <c r="G31" s="71"/>
      <c r="H31" s="74"/>
      <c r="I31" s="75"/>
      <c r="J31" s="76"/>
      <c r="K31" s="77"/>
      <c r="L31" s="77"/>
      <c r="M31" s="77"/>
      <c r="N31" s="77"/>
      <c r="O31" s="76"/>
      <c r="P31" s="76"/>
      <c r="Q31" s="76"/>
      <c r="R31" s="10"/>
      <c r="S31" s="15"/>
    </row>
    <row r="32" spans="1:20" ht="11.25" outlineLevel="3" x14ac:dyDescent="0.2">
      <c r="A32" s="52"/>
      <c r="B32" s="53"/>
      <c r="C32" s="54">
        <v>18</v>
      </c>
      <c r="D32" s="55" t="s">
        <v>25</v>
      </c>
      <c r="E32" s="56" t="s">
        <v>3045</v>
      </c>
      <c r="F32" s="57" t="s">
        <v>3046</v>
      </c>
      <c r="G32" s="55" t="s">
        <v>172</v>
      </c>
      <c r="H32" s="58">
        <v>32</v>
      </c>
      <c r="I32" s="59"/>
      <c r="J32" s="60">
        <f>H32*I32</f>
        <v>0</v>
      </c>
      <c r="K32" s="58">
        <v>4.6000000000000001E-4</v>
      </c>
      <c r="L32" s="58">
        <f>H32*K32</f>
        <v>1.472E-2</v>
      </c>
      <c r="M32" s="58"/>
      <c r="N32" s="58">
        <f>H32*M32</f>
        <v>0</v>
      </c>
      <c r="O32" s="60">
        <v>21</v>
      </c>
      <c r="P32" s="60">
        <f>J32*(O32/100)</f>
        <v>0</v>
      </c>
      <c r="Q32" s="60">
        <f>J32+P32</f>
        <v>0</v>
      </c>
      <c r="R32" s="15"/>
      <c r="S32" s="15"/>
      <c r="T32" s="15"/>
    </row>
    <row r="33" spans="1:20" ht="9.75" outlineLevel="4" x14ac:dyDescent="0.2">
      <c r="A33" s="61"/>
      <c r="B33" s="62"/>
      <c r="C33" s="62"/>
      <c r="D33" s="63"/>
      <c r="E33" s="64" t="s">
        <v>29</v>
      </c>
      <c r="F33" s="65" t="s">
        <v>4276</v>
      </c>
      <c r="G33" s="63"/>
      <c r="H33" s="66">
        <v>32</v>
      </c>
      <c r="I33" s="67"/>
      <c r="J33" s="68"/>
      <c r="K33" s="66"/>
      <c r="L33" s="66"/>
      <c r="M33" s="66"/>
      <c r="N33" s="66"/>
      <c r="O33" s="68"/>
      <c r="P33" s="68"/>
      <c r="Q33" s="68"/>
      <c r="R33" s="10"/>
      <c r="S33" s="15"/>
    </row>
    <row r="34" spans="1:20" ht="7.5" customHeight="1" outlineLevel="4" x14ac:dyDescent="0.15">
      <c r="A34" s="15"/>
      <c r="B34" s="69"/>
      <c r="C34" s="70"/>
      <c r="D34" s="71"/>
      <c r="E34" s="72"/>
      <c r="F34" s="73"/>
      <c r="G34" s="71"/>
      <c r="H34" s="74"/>
      <c r="I34" s="75"/>
      <c r="J34" s="76"/>
      <c r="K34" s="77"/>
      <c r="L34" s="77"/>
      <c r="M34" s="77"/>
      <c r="N34" s="77"/>
      <c r="O34" s="76"/>
      <c r="P34" s="76"/>
      <c r="Q34" s="76"/>
      <c r="R34" s="10"/>
      <c r="S34" s="15"/>
    </row>
    <row r="35" spans="1:20" ht="11.25" outlineLevel="3" x14ac:dyDescent="0.2">
      <c r="A35" s="52"/>
      <c r="B35" s="53"/>
      <c r="C35" s="54">
        <v>19</v>
      </c>
      <c r="D35" s="55" t="s">
        <v>25</v>
      </c>
      <c r="E35" s="56" t="s">
        <v>3086</v>
      </c>
      <c r="F35" s="57" t="s">
        <v>3087</v>
      </c>
      <c r="G35" s="55" t="s">
        <v>172</v>
      </c>
      <c r="H35" s="58">
        <v>68</v>
      </c>
      <c r="I35" s="59"/>
      <c r="J35" s="60">
        <f t="shared" ref="J35:J40" si="0">H35*I35</f>
        <v>0</v>
      </c>
      <c r="K35" s="58"/>
      <c r="L35" s="58">
        <f t="shared" ref="L35:L40" si="1">H35*K35</f>
        <v>0</v>
      </c>
      <c r="M35" s="58"/>
      <c r="N35" s="58">
        <f t="shared" ref="N35:N40" si="2">H35*M35</f>
        <v>0</v>
      </c>
      <c r="O35" s="60">
        <v>21</v>
      </c>
      <c r="P35" s="60">
        <f t="shared" ref="P35:P40" si="3">J35*(O35/100)</f>
        <v>0</v>
      </c>
      <c r="Q35" s="60">
        <f t="shared" ref="Q35:Q40" si="4">J35+P35</f>
        <v>0</v>
      </c>
      <c r="R35" s="15"/>
      <c r="S35" s="15"/>
      <c r="T35" s="15"/>
    </row>
    <row r="36" spans="1:20" ht="11.25" outlineLevel="3" x14ac:dyDescent="0.2">
      <c r="A36" s="52"/>
      <c r="B36" s="53"/>
      <c r="C36" s="54">
        <v>20</v>
      </c>
      <c r="D36" s="55" t="s">
        <v>25</v>
      </c>
      <c r="E36" s="56" t="s">
        <v>4277</v>
      </c>
      <c r="F36" s="57" t="s">
        <v>4278</v>
      </c>
      <c r="G36" s="55" t="s">
        <v>72</v>
      </c>
      <c r="H36" s="58">
        <v>12</v>
      </c>
      <c r="I36" s="59"/>
      <c r="J36" s="60">
        <f t="shared" si="0"/>
        <v>0</v>
      </c>
      <c r="K36" s="58">
        <v>1.0000000000000001E-5</v>
      </c>
      <c r="L36" s="58">
        <f t="shared" si="1"/>
        <v>1.2000000000000002E-4</v>
      </c>
      <c r="M36" s="58"/>
      <c r="N36" s="58">
        <f t="shared" si="2"/>
        <v>0</v>
      </c>
      <c r="O36" s="60">
        <v>21</v>
      </c>
      <c r="P36" s="60">
        <f t="shared" si="3"/>
        <v>0</v>
      </c>
      <c r="Q36" s="60">
        <f t="shared" si="4"/>
        <v>0</v>
      </c>
      <c r="R36" s="15"/>
      <c r="S36" s="15"/>
      <c r="T36" s="15"/>
    </row>
    <row r="37" spans="1:20" ht="11.25" outlineLevel="3" x14ac:dyDescent="0.2">
      <c r="A37" s="52"/>
      <c r="B37" s="53"/>
      <c r="C37" s="54">
        <v>21</v>
      </c>
      <c r="D37" s="55" t="s">
        <v>25</v>
      </c>
      <c r="E37" s="56" t="s">
        <v>4279</v>
      </c>
      <c r="F37" s="57" t="s">
        <v>4280</v>
      </c>
      <c r="G37" s="55" t="s">
        <v>72</v>
      </c>
      <c r="H37" s="58">
        <v>14</v>
      </c>
      <c r="I37" s="59"/>
      <c r="J37" s="60">
        <f t="shared" si="0"/>
        <v>0</v>
      </c>
      <c r="K37" s="58">
        <v>4.0000000000000003E-5</v>
      </c>
      <c r="L37" s="58">
        <f t="shared" si="1"/>
        <v>5.6000000000000006E-4</v>
      </c>
      <c r="M37" s="58"/>
      <c r="N37" s="58">
        <f t="shared" si="2"/>
        <v>0</v>
      </c>
      <c r="O37" s="60">
        <v>21</v>
      </c>
      <c r="P37" s="60">
        <f t="shared" si="3"/>
        <v>0</v>
      </c>
      <c r="Q37" s="60">
        <f t="shared" si="4"/>
        <v>0</v>
      </c>
      <c r="R37" s="15"/>
      <c r="S37" s="15"/>
      <c r="T37" s="15"/>
    </row>
    <row r="38" spans="1:20" ht="11.25" outlineLevel="3" x14ac:dyDescent="0.2">
      <c r="A38" s="52"/>
      <c r="B38" s="53"/>
      <c r="C38" s="54">
        <v>22</v>
      </c>
      <c r="D38" s="55" t="s">
        <v>25</v>
      </c>
      <c r="E38" s="56" t="s">
        <v>3081</v>
      </c>
      <c r="F38" s="57" t="s">
        <v>3082</v>
      </c>
      <c r="G38" s="55" t="s">
        <v>172</v>
      </c>
      <c r="H38" s="58">
        <v>68</v>
      </c>
      <c r="I38" s="59"/>
      <c r="J38" s="60">
        <f t="shared" si="0"/>
        <v>0</v>
      </c>
      <c r="K38" s="58">
        <v>2.0000000000000001E-4</v>
      </c>
      <c r="L38" s="58">
        <f t="shared" si="1"/>
        <v>1.3600000000000001E-2</v>
      </c>
      <c r="M38" s="58"/>
      <c r="N38" s="58">
        <f t="shared" si="2"/>
        <v>0</v>
      </c>
      <c r="O38" s="60">
        <v>21</v>
      </c>
      <c r="P38" s="60">
        <f t="shared" si="3"/>
        <v>0</v>
      </c>
      <c r="Q38" s="60">
        <f t="shared" si="4"/>
        <v>0</v>
      </c>
      <c r="R38" s="15"/>
      <c r="S38" s="15"/>
      <c r="T38" s="15"/>
    </row>
    <row r="39" spans="1:20" ht="11.25" outlineLevel="3" x14ac:dyDescent="0.2">
      <c r="A39" s="52"/>
      <c r="B39" s="53"/>
      <c r="C39" s="54">
        <v>29</v>
      </c>
      <c r="D39" s="55" t="s">
        <v>25</v>
      </c>
      <c r="E39" s="56" t="s">
        <v>4281</v>
      </c>
      <c r="F39" s="57" t="s">
        <v>4282</v>
      </c>
      <c r="G39" s="55" t="s">
        <v>172</v>
      </c>
      <c r="H39" s="58">
        <v>60</v>
      </c>
      <c r="I39" s="59"/>
      <c r="J39" s="60">
        <f t="shared" si="0"/>
        <v>0</v>
      </c>
      <c r="K39" s="58">
        <v>2.0000000000000002E-5</v>
      </c>
      <c r="L39" s="58">
        <f t="shared" si="1"/>
        <v>1.2000000000000001E-3</v>
      </c>
      <c r="M39" s="58">
        <v>3.2000000000000002E-3</v>
      </c>
      <c r="N39" s="58">
        <f t="shared" si="2"/>
        <v>0.192</v>
      </c>
      <c r="O39" s="60">
        <v>21</v>
      </c>
      <c r="P39" s="60">
        <f t="shared" si="3"/>
        <v>0</v>
      </c>
      <c r="Q39" s="60">
        <f t="shared" si="4"/>
        <v>0</v>
      </c>
      <c r="R39" s="15"/>
      <c r="S39" s="15"/>
      <c r="T39" s="15"/>
    </row>
    <row r="40" spans="1:20" ht="11.25" outlineLevel="3" x14ac:dyDescent="0.2">
      <c r="A40" s="52"/>
      <c r="B40" s="53"/>
      <c r="C40" s="54">
        <v>30</v>
      </c>
      <c r="D40" s="55" t="s">
        <v>25</v>
      </c>
      <c r="E40" s="56" t="s">
        <v>4283</v>
      </c>
      <c r="F40" s="57" t="s">
        <v>4284</v>
      </c>
      <c r="G40" s="55" t="s">
        <v>72</v>
      </c>
      <c r="H40" s="58">
        <v>12</v>
      </c>
      <c r="I40" s="59"/>
      <c r="J40" s="60">
        <f t="shared" si="0"/>
        <v>0</v>
      </c>
      <c r="K40" s="58">
        <v>6.9999999999999999E-4</v>
      </c>
      <c r="L40" s="58">
        <f t="shared" si="1"/>
        <v>8.3999999999999995E-3</v>
      </c>
      <c r="M40" s="58"/>
      <c r="N40" s="58">
        <f t="shared" si="2"/>
        <v>0</v>
      </c>
      <c r="O40" s="60">
        <v>21</v>
      </c>
      <c r="P40" s="60">
        <f t="shared" si="3"/>
        <v>0</v>
      </c>
      <c r="Q40" s="60">
        <f t="shared" si="4"/>
        <v>0</v>
      </c>
      <c r="R40" s="15"/>
      <c r="S40" s="15"/>
      <c r="T40" s="15"/>
    </row>
    <row r="41" spans="1:20" outlineLevel="3" x14ac:dyDescent="0.15">
      <c r="B41" s="10"/>
      <c r="C41" s="10"/>
      <c r="D41" s="10"/>
      <c r="E41" s="10"/>
      <c r="F41" s="10"/>
      <c r="G41" s="10"/>
      <c r="H41" s="10"/>
      <c r="I41" s="15"/>
      <c r="J41" s="15"/>
      <c r="K41" s="10"/>
      <c r="L41" s="10"/>
      <c r="M41" s="10"/>
      <c r="N41" s="10"/>
      <c r="O41" s="10"/>
      <c r="P41" s="15"/>
      <c r="Q41" s="15"/>
    </row>
    <row r="42" spans="1:20" ht="11.25" outlineLevel="2" x14ac:dyDescent="0.2">
      <c r="A42" s="42" t="s">
        <v>3091</v>
      </c>
      <c r="B42" s="43">
        <v>3</v>
      </c>
      <c r="C42" s="44"/>
      <c r="D42" s="45" t="s">
        <v>23</v>
      </c>
      <c r="E42" s="45"/>
      <c r="F42" s="46" t="s">
        <v>3092</v>
      </c>
      <c r="G42" s="45"/>
      <c r="H42" s="47"/>
      <c r="I42" s="48"/>
      <c r="J42" s="49">
        <f>SUBTOTAL(9,J43:J48)</f>
        <v>0</v>
      </c>
      <c r="K42" s="47"/>
      <c r="L42" s="50">
        <f>SUBTOTAL(9,L43:L48)</f>
        <v>6.1399999999999988E-3</v>
      </c>
      <c r="M42" s="47"/>
      <c r="N42" s="50">
        <f>SUBTOTAL(9,N43:N48)</f>
        <v>0</v>
      </c>
      <c r="O42" s="51"/>
      <c r="P42" s="49">
        <f>SUBTOTAL(9,P43:P48)</f>
        <v>0</v>
      </c>
      <c r="Q42" s="49">
        <f>SUBTOTAL(9,Q43:Q48)</f>
        <v>0</v>
      </c>
      <c r="R42" s="10"/>
      <c r="S42" s="15"/>
      <c r="T42" s="15"/>
    </row>
    <row r="43" spans="1:20" ht="11.25" outlineLevel="3" x14ac:dyDescent="0.2">
      <c r="A43" s="52"/>
      <c r="B43" s="53"/>
      <c r="C43" s="54">
        <v>4</v>
      </c>
      <c r="D43" s="55" t="s">
        <v>25</v>
      </c>
      <c r="E43" s="56" t="s">
        <v>4261</v>
      </c>
      <c r="F43" s="57" t="s">
        <v>4262</v>
      </c>
      <c r="G43" s="55" t="s">
        <v>72</v>
      </c>
      <c r="H43" s="58">
        <v>6</v>
      </c>
      <c r="I43" s="59"/>
      <c r="J43" s="60">
        <f>H43*I43</f>
        <v>0</v>
      </c>
      <c r="K43" s="58">
        <v>1.3999999999999999E-4</v>
      </c>
      <c r="L43" s="58">
        <f>H43*K43</f>
        <v>8.3999999999999993E-4</v>
      </c>
      <c r="M43" s="58"/>
      <c r="N43" s="58">
        <f>H43*M43</f>
        <v>0</v>
      </c>
      <c r="O43" s="60">
        <v>21</v>
      </c>
      <c r="P43" s="60">
        <f>J43*(O43/100)</f>
        <v>0</v>
      </c>
      <c r="Q43" s="60">
        <f>J43+P43</f>
        <v>0</v>
      </c>
      <c r="R43" s="15"/>
      <c r="S43" s="15"/>
      <c r="T43" s="15"/>
    </row>
    <row r="44" spans="1:20" ht="11.25" outlineLevel="3" x14ac:dyDescent="0.2">
      <c r="A44" s="52"/>
      <c r="B44" s="53"/>
      <c r="C44" s="54">
        <v>5</v>
      </c>
      <c r="D44" s="55" t="s">
        <v>25</v>
      </c>
      <c r="E44" s="56" t="s">
        <v>3097</v>
      </c>
      <c r="F44" s="57" t="s">
        <v>3098</v>
      </c>
      <c r="G44" s="55" t="s">
        <v>72</v>
      </c>
      <c r="H44" s="58">
        <v>6</v>
      </c>
      <c r="I44" s="59"/>
      <c r="J44" s="60">
        <f>H44*I44</f>
        <v>0</v>
      </c>
      <c r="K44" s="58">
        <v>6.9999999999999999E-4</v>
      </c>
      <c r="L44" s="58">
        <f>H44*K44</f>
        <v>4.1999999999999997E-3</v>
      </c>
      <c r="M44" s="58"/>
      <c r="N44" s="58">
        <f>H44*M44</f>
        <v>0</v>
      </c>
      <c r="O44" s="60">
        <v>21</v>
      </c>
      <c r="P44" s="60">
        <f>J44*(O44/100)</f>
        <v>0</v>
      </c>
      <c r="Q44" s="60">
        <f>J44+P44</f>
        <v>0</v>
      </c>
      <c r="R44" s="15"/>
      <c r="S44" s="15"/>
      <c r="T44" s="15"/>
    </row>
    <row r="45" spans="1:20" ht="11.25" outlineLevel="3" x14ac:dyDescent="0.2">
      <c r="A45" s="52"/>
      <c r="B45" s="53"/>
      <c r="C45" s="54">
        <v>12</v>
      </c>
      <c r="D45" s="55" t="s">
        <v>25</v>
      </c>
      <c r="E45" s="56" t="s">
        <v>4263</v>
      </c>
      <c r="F45" s="57" t="s">
        <v>4264</v>
      </c>
      <c r="G45" s="55" t="s">
        <v>72</v>
      </c>
      <c r="H45" s="58">
        <v>2</v>
      </c>
      <c r="I45" s="59"/>
      <c r="J45" s="60">
        <f>H45*I45</f>
        <v>0</v>
      </c>
      <c r="K45" s="58">
        <v>2.7999999999999998E-4</v>
      </c>
      <c r="L45" s="58">
        <f>H45*K45</f>
        <v>5.5999999999999995E-4</v>
      </c>
      <c r="M45" s="58"/>
      <c r="N45" s="58">
        <f>H45*M45</f>
        <v>0</v>
      </c>
      <c r="O45" s="60">
        <v>21</v>
      </c>
      <c r="P45" s="60">
        <f>J45*(O45/100)</f>
        <v>0</v>
      </c>
      <c r="Q45" s="60">
        <f>J45+P45</f>
        <v>0</v>
      </c>
      <c r="R45" s="15"/>
      <c r="S45" s="15"/>
      <c r="T45" s="15"/>
    </row>
    <row r="46" spans="1:20" ht="11.25" outlineLevel="3" x14ac:dyDescent="0.2">
      <c r="A46" s="52"/>
      <c r="B46" s="53"/>
      <c r="C46" s="54">
        <v>13</v>
      </c>
      <c r="D46" s="55" t="s">
        <v>25</v>
      </c>
      <c r="E46" s="56" t="s">
        <v>4285</v>
      </c>
      <c r="F46" s="57" t="s">
        <v>4286</v>
      </c>
      <c r="G46" s="55" t="s">
        <v>169</v>
      </c>
      <c r="H46" s="58">
        <v>2</v>
      </c>
      <c r="I46" s="59"/>
      <c r="J46" s="60">
        <f>H46*I46</f>
        <v>0</v>
      </c>
      <c r="K46" s="58">
        <v>2.7E-4</v>
      </c>
      <c r="L46" s="58">
        <f>H46*K46</f>
        <v>5.4000000000000001E-4</v>
      </c>
      <c r="M46" s="58"/>
      <c r="N46" s="58">
        <f>H46*M46</f>
        <v>0</v>
      </c>
      <c r="O46" s="60">
        <v>21</v>
      </c>
      <c r="P46" s="60">
        <f>J46*(O46/100)</f>
        <v>0</v>
      </c>
      <c r="Q46" s="60">
        <f>J46+P46</f>
        <v>0</v>
      </c>
      <c r="R46" s="15"/>
      <c r="S46" s="15"/>
      <c r="T46" s="15"/>
    </row>
    <row r="47" spans="1:20" ht="11.25" outlineLevel="3" x14ac:dyDescent="0.2">
      <c r="A47" s="52"/>
      <c r="B47" s="53"/>
      <c r="C47" s="54">
        <v>28</v>
      </c>
      <c r="D47" s="55" t="s">
        <v>2536</v>
      </c>
      <c r="E47" s="56" t="s">
        <v>4265</v>
      </c>
      <c r="F47" s="57" t="s">
        <v>3022</v>
      </c>
      <c r="G47" s="55" t="s">
        <v>1539</v>
      </c>
      <c r="H47" s="58">
        <v>24</v>
      </c>
      <c r="I47" s="59"/>
      <c r="J47" s="60">
        <f>H47*I47</f>
        <v>0</v>
      </c>
      <c r="K47" s="58"/>
      <c r="L47" s="58">
        <f>H47*K47</f>
        <v>0</v>
      </c>
      <c r="M47" s="58"/>
      <c r="N47" s="58">
        <f>H47*M47</f>
        <v>0</v>
      </c>
      <c r="O47" s="60">
        <v>21</v>
      </c>
      <c r="P47" s="60">
        <f>J47*(O47/100)</f>
        <v>0</v>
      </c>
      <c r="Q47" s="60">
        <f>J47+P47</f>
        <v>0</v>
      </c>
      <c r="R47" s="15"/>
      <c r="S47" s="15"/>
      <c r="T47" s="15"/>
    </row>
    <row r="48" spans="1:20" outlineLevel="3" x14ac:dyDescent="0.15">
      <c r="B48" s="10"/>
      <c r="C48" s="10"/>
      <c r="D48" s="10"/>
      <c r="E48" s="10"/>
      <c r="F48" s="10"/>
      <c r="G48" s="10"/>
      <c r="H48" s="10"/>
      <c r="I48" s="15"/>
      <c r="J48" s="15"/>
      <c r="K48" s="10"/>
      <c r="L48" s="10"/>
      <c r="M48" s="10"/>
      <c r="N48" s="10"/>
      <c r="O48" s="10"/>
      <c r="P48" s="15"/>
      <c r="Q48" s="15"/>
    </row>
    <row r="49" spans="1:20" ht="11.25" outlineLevel="2" x14ac:dyDescent="0.2">
      <c r="A49" s="42" t="s">
        <v>3121</v>
      </c>
      <c r="B49" s="43">
        <v>3</v>
      </c>
      <c r="C49" s="44"/>
      <c r="D49" s="45" t="s">
        <v>23</v>
      </c>
      <c r="E49" s="45"/>
      <c r="F49" s="46" t="s">
        <v>3122</v>
      </c>
      <c r="G49" s="45"/>
      <c r="H49" s="47"/>
      <c r="I49" s="48"/>
      <c r="J49" s="49">
        <f>SUBTOTAL(9,J50:J61)</f>
        <v>0</v>
      </c>
      <c r="K49" s="47"/>
      <c r="L49" s="50">
        <f>SUBTOTAL(9,L50:L61)</f>
        <v>0.216</v>
      </c>
      <c r="M49" s="47"/>
      <c r="N49" s="50">
        <f>SUBTOTAL(9,N50:N61)</f>
        <v>0.374</v>
      </c>
      <c r="O49" s="51"/>
      <c r="P49" s="49">
        <f>SUBTOTAL(9,P50:P61)</f>
        <v>0</v>
      </c>
      <c r="Q49" s="49">
        <f>SUBTOTAL(9,Q50:Q61)</f>
        <v>0</v>
      </c>
      <c r="R49" s="10"/>
      <c r="S49" s="15"/>
      <c r="T49" s="15"/>
    </row>
    <row r="50" spans="1:20" ht="22.5" outlineLevel="3" x14ac:dyDescent="0.2">
      <c r="A50" s="52"/>
      <c r="B50" s="53"/>
      <c r="C50" s="54">
        <v>1</v>
      </c>
      <c r="D50" s="55" t="s">
        <v>25</v>
      </c>
      <c r="E50" s="56" t="s">
        <v>4287</v>
      </c>
      <c r="F50" s="57" t="s">
        <v>4288</v>
      </c>
      <c r="G50" s="55" t="s">
        <v>72</v>
      </c>
      <c r="H50" s="58">
        <v>2</v>
      </c>
      <c r="I50" s="59"/>
      <c r="J50" s="60">
        <f t="shared" ref="J50:J60" si="5">H50*I50</f>
        <v>0</v>
      </c>
      <c r="K50" s="58">
        <v>2.828E-2</v>
      </c>
      <c r="L50" s="58">
        <f t="shared" ref="L50:L60" si="6">H50*K50</f>
        <v>5.6559999999999999E-2</v>
      </c>
      <c r="M50" s="58"/>
      <c r="N50" s="58">
        <f t="shared" ref="N50:N60" si="7">H50*M50</f>
        <v>0</v>
      </c>
      <c r="O50" s="60">
        <v>21</v>
      </c>
      <c r="P50" s="60">
        <f t="shared" ref="P50:P60" si="8">J50*(O50/100)</f>
        <v>0</v>
      </c>
      <c r="Q50" s="60">
        <f t="shared" ref="Q50:Q60" si="9">J50+P50</f>
        <v>0</v>
      </c>
      <c r="R50" s="15"/>
      <c r="S50" s="15"/>
      <c r="T50" s="15"/>
    </row>
    <row r="51" spans="1:20" ht="22.5" outlineLevel="3" x14ac:dyDescent="0.2">
      <c r="A51" s="52"/>
      <c r="B51" s="53"/>
      <c r="C51" s="54">
        <v>2</v>
      </c>
      <c r="D51" s="55" t="s">
        <v>25</v>
      </c>
      <c r="E51" s="56" t="s">
        <v>3145</v>
      </c>
      <c r="F51" s="57" t="s">
        <v>3146</v>
      </c>
      <c r="G51" s="55" t="s">
        <v>72</v>
      </c>
      <c r="H51" s="58">
        <v>2</v>
      </c>
      <c r="I51" s="59"/>
      <c r="J51" s="60">
        <f t="shared" si="5"/>
        <v>0</v>
      </c>
      <c r="K51" s="58">
        <v>4.7840000000000001E-2</v>
      </c>
      <c r="L51" s="58">
        <f t="shared" si="6"/>
        <v>9.5680000000000001E-2</v>
      </c>
      <c r="M51" s="58"/>
      <c r="N51" s="58">
        <f t="shared" si="7"/>
        <v>0</v>
      </c>
      <c r="O51" s="60">
        <v>21</v>
      </c>
      <c r="P51" s="60">
        <f t="shared" si="8"/>
        <v>0</v>
      </c>
      <c r="Q51" s="60">
        <f t="shared" si="9"/>
        <v>0</v>
      </c>
      <c r="R51" s="15"/>
      <c r="S51" s="15"/>
      <c r="T51" s="15"/>
    </row>
    <row r="52" spans="1:20" ht="22.5" outlineLevel="3" x14ac:dyDescent="0.2">
      <c r="A52" s="52"/>
      <c r="B52" s="53"/>
      <c r="C52" s="54">
        <v>3</v>
      </c>
      <c r="D52" s="55" t="s">
        <v>25</v>
      </c>
      <c r="E52" s="56" t="s">
        <v>4289</v>
      </c>
      <c r="F52" s="57" t="s">
        <v>4290</v>
      </c>
      <c r="G52" s="55" t="s">
        <v>72</v>
      </c>
      <c r="H52" s="58">
        <v>2</v>
      </c>
      <c r="I52" s="59"/>
      <c r="J52" s="60">
        <f t="shared" si="5"/>
        <v>0</v>
      </c>
      <c r="K52" s="58">
        <v>3.1539999999999999E-2</v>
      </c>
      <c r="L52" s="58">
        <f t="shared" si="6"/>
        <v>6.3079999999999997E-2</v>
      </c>
      <c r="M52" s="58"/>
      <c r="N52" s="58">
        <f t="shared" si="7"/>
        <v>0</v>
      </c>
      <c r="O52" s="60">
        <v>21</v>
      </c>
      <c r="P52" s="60">
        <f t="shared" si="8"/>
        <v>0</v>
      </c>
      <c r="Q52" s="60">
        <f t="shared" si="9"/>
        <v>0</v>
      </c>
      <c r="R52" s="15"/>
      <c r="S52" s="15"/>
      <c r="T52" s="15"/>
    </row>
    <row r="53" spans="1:20" ht="11.25" outlineLevel="3" x14ac:dyDescent="0.2">
      <c r="A53" s="52"/>
      <c r="B53" s="53"/>
      <c r="C53" s="54">
        <v>6</v>
      </c>
      <c r="D53" s="55" t="s">
        <v>25</v>
      </c>
      <c r="E53" s="56" t="s">
        <v>3147</v>
      </c>
      <c r="F53" s="57" t="s">
        <v>3148</v>
      </c>
      <c r="G53" s="55" t="s">
        <v>72</v>
      </c>
      <c r="H53" s="58">
        <v>8</v>
      </c>
      <c r="I53" s="59"/>
      <c r="J53" s="60">
        <f t="shared" si="5"/>
        <v>0</v>
      </c>
      <c r="K53" s="58"/>
      <c r="L53" s="58">
        <f t="shared" si="6"/>
        <v>0</v>
      </c>
      <c r="M53" s="58"/>
      <c r="N53" s="58">
        <f t="shared" si="7"/>
        <v>0</v>
      </c>
      <c r="O53" s="60">
        <v>21</v>
      </c>
      <c r="P53" s="60">
        <f t="shared" si="8"/>
        <v>0</v>
      </c>
      <c r="Q53" s="60">
        <f t="shared" si="9"/>
        <v>0</v>
      </c>
      <c r="R53" s="15"/>
      <c r="S53" s="15"/>
      <c r="T53" s="15"/>
    </row>
    <row r="54" spans="1:20" ht="11.25" outlineLevel="3" x14ac:dyDescent="0.2">
      <c r="A54" s="52"/>
      <c r="B54" s="53"/>
      <c r="C54" s="54">
        <v>7</v>
      </c>
      <c r="D54" s="55" t="s">
        <v>25</v>
      </c>
      <c r="E54" s="56" t="s">
        <v>4291</v>
      </c>
      <c r="F54" s="57" t="s">
        <v>4292</v>
      </c>
      <c r="G54" s="55" t="s">
        <v>72</v>
      </c>
      <c r="H54" s="58">
        <v>8</v>
      </c>
      <c r="I54" s="59"/>
      <c r="J54" s="60">
        <f t="shared" si="5"/>
        <v>0</v>
      </c>
      <c r="K54" s="58">
        <v>8.0000000000000007E-5</v>
      </c>
      <c r="L54" s="58">
        <f t="shared" si="6"/>
        <v>6.4000000000000005E-4</v>
      </c>
      <c r="M54" s="58">
        <v>4.675E-2</v>
      </c>
      <c r="N54" s="58">
        <f t="shared" si="7"/>
        <v>0.374</v>
      </c>
      <c r="O54" s="60">
        <v>21</v>
      </c>
      <c r="P54" s="60">
        <f t="shared" si="8"/>
        <v>0</v>
      </c>
      <c r="Q54" s="60">
        <f t="shared" si="9"/>
        <v>0</v>
      </c>
      <c r="R54" s="15"/>
      <c r="S54" s="15"/>
      <c r="T54" s="15"/>
    </row>
    <row r="55" spans="1:20" ht="11.25" outlineLevel="3" x14ac:dyDescent="0.2">
      <c r="A55" s="52"/>
      <c r="B55" s="53"/>
      <c r="C55" s="54">
        <v>8</v>
      </c>
      <c r="D55" s="55" t="s">
        <v>25</v>
      </c>
      <c r="E55" s="56" t="s">
        <v>4293</v>
      </c>
      <c r="F55" s="57" t="s">
        <v>4294</v>
      </c>
      <c r="G55" s="55" t="s">
        <v>72</v>
      </c>
      <c r="H55" s="58">
        <v>2</v>
      </c>
      <c r="I55" s="59"/>
      <c r="J55" s="60">
        <f t="shared" si="5"/>
        <v>0</v>
      </c>
      <c r="K55" s="58">
        <v>2.0000000000000002E-5</v>
      </c>
      <c r="L55" s="58">
        <f t="shared" si="6"/>
        <v>4.0000000000000003E-5</v>
      </c>
      <c r="M55" s="58"/>
      <c r="N55" s="58">
        <f t="shared" si="7"/>
        <v>0</v>
      </c>
      <c r="O55" s="60">
        <v>21</v>
      </c>
      <c r="P55" s="60">
        <f t="shared" si="8"/>
        <v>0</v>
      </c>
      <c r="Q55" s="60">
        <f t="shared" si="9"/>
        <v>0</v>
      </c>
      <c r="R55" s="15"/>
      <c r="S55" s="15"/>
      <c r="T55" s="15"/>
    </row>
    <row r="56" spans="1:20" ht="11.25" outlineLevel="3" x14ac:dyDescent="0.2">
      <c r="A56" s="52"/>
      <c r="B56" s="53"/>
      <c r="C56" s="54">
        <v>9</v>
      </c>
      <c r="D56" s="55" t="s">
        <v>25</v>
      </c>
      <c r="E56" s="56" t="s">
        <v>4295</v>
      </c>
      <c r="F56" s="57" t="s">
        <v>4296</v>
      </c>
      <c r="G56" s="55" t="s">
        <v>67</v>
      </c>
      <c r="H56" s="58">
        <v>2</v>
      </c>
      <c r="I56" s="59"/>
      <c r="J56" s="60">
        <f t="shared" si="5"/>
        <v>0</v>
      </c>
      <c r="K56" s="58"/>
      <c r="L56" s="58">
        <f t="shared" si="6"/>
        <v>0</v>
      </c>
      <c r="M56" s="58"/>
      <c r="N56" s="58">
        <f t="shared" si="7"/>
        <v>0</v>
      </c>
      <c r="O56" s="60">
        <v>21</v>
      </c>
      <c r="P56" s="60">
        <f t="shared" si="8"/>
        <v>0</v>
      </c>
      <c r="Q56" s="60">
        <f t="shared" si="9"/>
        <v>0</v>
      </c>
      <c r="R56" s="15"/>
      <c r="S56" s="15"/>
      <c r="T56" s="15"/>
    </row>
    <row r="57" spans="1:20" ht="11.25" outlineLevel="3" x14ac:dyDescent="0.2">
      <c r="A57" s="52"/>
      <c r="B57" s="53"/>
      <c r="C57" s="54">
        <v>11</v>
      </c>
      <c r="D57" s="55" t="s">
        <v>25</v>
      </c>
      <c r="E57" s="56" t="s">
        <v>4297</v>
      </c>
      <c r="F57" s="57" t="s">
        <v>4298</v>
      </c>
      <c r="G57" s="55" t="s">
        <v>67</v>
      </c>
      <c r="H57" s="58">
        <v>25</v>
      </c>
      <c r="I57" s="59"/>
      <c r="J57" s="60">
        <f t="shared" si="5"/>
        <v>0</v>
      </c>
      <c r="K57" s="58"/>
      <c r="L57" s="58">
        <f t="shared" si="6"/>
        <v>0</v>
      </c>
      <c r="M57" s="58"/>
      <c r="N57" s="58">
        <f t="shared" si="7"/>
        <v>0</v>
      </c>
      <c r="O57" s="60">
        <v>21</v>
      </c>
      <c r="P57" s="60">
        <f t="shared" si="8"/>
        <v>0</v>
      </c>
      <c r="Q57" s="60">
        <f t="shared" si="9"/>
        <v>0</v>
      </c>
      <c r="R57" s="15"/>
      <c r="S57" s="15"/>
      <c r="T57" s="15"/>
    </row>
    <row r="58" spans="1:20" ht="11.25" outlineLevel="3" x14ac:dyDescent="0.2">
      <c r="A58" s="52"/>
      <c r="B58" s="53"/>
      <c r="C58" s="54">
        <v>14</v>
      </c>
      <c r="D58" s="55" t="s">
        <v>25</v>
      </c>
      <c r="E58" s="56" t="s">
        <v>4299</v>
      </c>
      <c r="F58" s="57" t="s">
        <v>4300</v>
      </c>
      <c r="G58" s="55" t="s">
        <v>67</v>
      </c>
      <c r="H58" s="58">
        <v>40</v>
      </c>
      <c r="I58" s="59"/>
      <c r="J58" s="60">
        <f t="shared" si="5"/>
        <v>0</v>
      </c>
      <c r="K58" s="58"/>
      <c r="L58" s="58">
        <f t="shared" si="6"/>
        <v>0</v>
      </c>
      <c r="M58" s="58"/>
      <c r="N58" s="58">
        <f t="shared" si="7"/>
        <v>0</v>
      </c>
      <c r="O58" s="60">
        <v>21</v>
      </c>
      <c r="P58" s="60">
        <f t="shared" si="8"/>
        <v>0</v>
      </c>
      <c r="Q58" s="60">
        <f t="shared" si="9"/>
        <v>0</v>
      </c>
      <c r="R58" s="15"/>
      <c r="S58" s="15"/>
      <c r="T58" s="15"/>
    </row>
    <row r="59" spans="1:20" ht="11.25" outlineLevel="3" x14ac:dyDescent="0.2">
      <c r="A59" s="52"/>
      <c r="B59" s="53"/>
      <c r="C59" s="54">
        <v>15</v>
      </c>
      <c r="D59" s="55" t="s">
        <v>25</v>
      </c>
      <c r="E59" s="56" t="s">
        <v>3158</v>
      </c>
      <c r="F59" s="57" t="s">
        <v>3159</v>
      </c>
      <c r="G59" s="55" t="s">
        <v>67</v>
      </c>
      <c r="H59" s="58">
        <v>40</v>
      </c>
      <c r="I59" s="59"/>
      <c r="J59" s="60">
        <f t="shared" si="5"/>
        <v>0</v>
      </c>
      <c r="K59" s="58"/>
      <c r="L59" s="58">
        <f t="shared" si="6"/>
        <v>0</v>
      </c>
      <c r="M59" s="58"/>
      <c r="N59" s="58">
        <f t="shared" si="7"/>
        <v>0</v>
      </c>
      <c r="O59" s="60">
        <v>21</v>
      </c>
      <c r="P59" s="60">
        <f t="shared" si="8"/>
        <v>0</v>
      </c>
      <c r="Q59" s="60">
        <f t="shared" si="9"/>
        <v>0</v>
      </c>
      <c r="R59" s="15"/>
      <c r="S59" s="15"/>
      <c r="T59" s="15"/>
    </row>
    <row r="60" spans="1:20" ht="11.25" outlineLevel="3" x14ac:dyDescent="0.2">
      <c r="A60" s="52"/>
      <c r="B60" s="53"/>
      <c r="C60" s="54">
        <v>16</v>
      </c>
      <c r="D60" s="55" t="s">
        <v>25</v>
      </c>
      <c r="E60" s="56" t="s">
        <v>3156</v>
      </c>
      <c r="F60" s="57" t="s">
        <v>3157</v>
      </c>
      <c r="G60" s="55" t="s">
        <v>72</v>
      </c>
      <c r="H60" s="58">
        <v>8</v>
      </c>
      <c r="I60" s="59"/>
      <c r="J60" s="60">
        <f t="shared" si="5"/>
        <v>0</v>
      </c>
      <c r="K60" s="58"/>
      <c r="L60" s="58">
        <f t="shared" si="6"/>
        <v>0</v>
      </c>
      <c r="M60" s="58"/>
      <c r="N60" s="58">
        <f t="shared" si="7"/>
        <v>0</v>
      </c>
      <c r="O60" s="60">
        <v>21</v>
      </c>
      <c r="P60" s="60">
        <f t="shared" si="8"/>
        <v>0</v>
      </c>
      <c r="Q60" s="60">
        <f t="shared" si="9"/>
        <v>0</v>
      </c>
      <c r="R60" s="15"/>
      <c r="S60" s="15"/>
      <c r="T60" s="15"/>
    </row>
    <row r="61" spans="1:20" outlineLevel="3" x14ac:dyDescent="0.15">
      <c r="B61" s="10"/>
      <c r="C61" s="10"/>
      <c r="D61" s="10"/>
      <c r="E61" s="10"/>
      <c r="F61" s="10"/>
      <c r="G61" s="10"/>
      <c r="H61" s="10"/>
      <c r="I61" s="15"/>
      <c r="J61" s="15"/>
      <c r="K61" s="10"/>
      <c r="L61" s="10"/>
      <c r="M61" s="10"/>
      <c r="N61" s="10"/>
      <c r="O61" s="10"/>
      <c r="P61" s="15"/>
      <c r="Q61" s="15"/>
    </row>
    <row r="62" spans="1:20" ht="11.25" outlineLevel="2" x14ac:dyDescent="0.2">
      <c r="A62" s="42" t="s">
        <v>3160</v>
      </c>
      <c r="B62" s="43">
        <v>3</v>
      </c>
      <c r="C62" s="44"/>
      <c r="D62" s="45" t="s">
        <v>23</v>
      </c>
      <c r="E62" s="45"/>
      <c r="F62" s="46" t="s">
        <v>1760</v>
      </c>
      <c r="G62" s="45"/>
      <c r="H62" s="47"/>
      <c r="I62" s="48"/>
      <c r="J62" s="49">
        <f>SUBTOTAL(9,J63:J68)</f>
        <v>0</v>
      </c>
      <c r="K62" s="47"/>
      <c r="L62" s="50">
        <f>SUBTOTAL(9,L63:L68)</f>
        <v>1.6239999999999997E-2</v>
      </c>
      <c r="M62" s="47"/>
      <c r="N62" s="50">
        <f>SUBTOTAL(9,N63:N68)</f>
        <v>0</v>
      </c>
      <c r="O62" s="51"/>
      <c r="P62" s="49">
        <f>SUBTOTAL(9,P63:P68)</f>
        <v>0</v>
      </c>
      <c r="Q62" s="49">
        <f>SUBTOTAL(9,Q63:Q68)</f>
        <v>0</v>
      </c>
      <c r="R62" s="10"/>
      <c r="S62" s="15"/>
      <c r="T62" s="15"/>
    </row>
    <row r="63" spans="1:20" ht="11.25" outlineLevel="3" x14ac:dyDescent="0.2">
      <c r="A63" s="52"/>
      <c r="B63" s="53"/>
      <c r="C63" s="54">
        <v>23</v>
      </c>
      <c r="D63" s="55" t="s">
        <v>25</v>
      </c>
      <c r="E63" s="56" t="s">
        <v>3161</v>
      </c>
      <c r="F63" s="57" t="s">
        <v>3162</v>
      </c>
      <c r="G63" s="55" t="s">
        <v>172</v>
      </c>
      <c r="H63" s="58">
        <v>68</v>
      </c>
      <c r="I63" s="59"/>
      <c r="J63" s="60">
        <f>H63*I63</f>
        <v>0</v>
      </c>
      <c r="K63" s="58">
        <v>2.0000000000000002E-5</v>
      </c>
      <c r="L63" s="58">
        <f>H63*K63</f>
        <v>1.3600000000000001E-3</v>
      </c>
      <c r="M63" s="58"/>
      <c r="N63" s="58">
        <f>H63*M63</f>
        <v>0</v>
      </c>
      <c r="O63" s="60">
        <v>21</v>
      </c>
      <c r="P63" s="60">
        <f>J63*(O63/100)</f>
        <v>0</v>
      </c>
      <c r="Q63" s="60">
        <f>J63+P63</f>
        <v>0</v>
      </c>
      <c r="R63" s="15"/>
      <c r="S63" s="15"/>
      <c r="T63" s="15"/>
    </row>
    <row r="64" spans="1:20" ht="11.25" outlineLevel="3" x14ac:dyDescent="0.2">
      <c r="A64" s="52"/>
      <c r="B64" s="53"/>
      <c r="C64" s="54">
        <v>24</v>
      </c>
      <c r="D64" s="55" t="s">
        <v>25</v>
      </c>
      <c r="E64" s="56" t="s">
        <v>3163</v>
      </c>
      <c r="F64" s="57" t="s">
        <v>3164</v>
      </c>
      <c r="G64" s="55" t="s">
        <v>172</v>
      </c>
      <c r="H64" s="58">
        <v>68</v>
      </c>
      <c r="I64" s="59"/>
      <c r="J64" s="60">
        <f>H64*I64</f>
        <v>0</v>
      </c>
      <c r="K64" s="58">
        <v>6.0000000000000002E-5</v>
      </c>
      <c r="L64" s="58">
        <f>H64*K64</f>
        <v>4.0800000000000003E-3</v>
      </c>
      <c r="M64" s="58"/>
      <c r="N64" s="58">
        <f>H64*M64</f>
        <v>0</v>
      </c>
      <c r="O64" s="60">
        <v>21</v>
      </c>
      <c r="P64" s="60">
        <f>J64*(O64/100)</f>
        <v>0</v>
      </c>
      <c r="Q64" s="60">
        <f>J64+P64</f>
        <v>0</v>
      </c>
      <c r="R64" s="15"/>
      <c r="S64" s="15"/>
      <c r="T64" s="15"/>
    </row>
    <row r="65" spans="1:20" ht="11.25" outlineLevel="3" x14ac:dyDescent="0.2">
      <c r="A65" s="52"/>
      <c r="B65" s="53"/>
      <c r="C65" s="54">
        <v>25</v>
      </c>
      <c r="D65" s="55" t="s">
        <v>25</v>
      </c>
      <c r="E65" s="56" t="s">
        <v>4301</v>
      </c>
      <c r="F65" s="57" t="s">
        <v>4302</v>
      </c>
      <c r="G65" s="55" t="s">
        <v>67</v>
      </c>
      <c r="H65" s="58">
        <v>20</v>
      </c>
      <c r="I65" s="59"/>
      <c r="J65" s="60">
        <f>H65*I65</f>
        <v>0</v>
      </c>
      <c r="K65" s="58">
        <v>2.0000000000000002E-5</v>
      </c>
      <c r="L65" s="58">
        <f>H65*K65</f>
        <v>4.0000000000000002E-4</v>
      </c>
      <c r="M65" s="58"/>
      <c r="N65" s="58">
        <f>H65*M65</f>
        <v>0</v>
      </c>
      <c r="O65" s="60">
        <v>21</v>
      </c>
      <c r="P65" s="60">
        <f>J65*(O65/100)</f>
        <v>0</v>
      </c>
      <c r="Q65" s="60">
        <f>J65+P65</f>
        <v>0</v>
      </c>
      <c r="R65" s="15"/>
      <c r="S65" s="15"/>
      <c r="T65" s="15"/>
    </row>
    <row r="66" spans="1:20" ht="11.25" outlineLevel="3" x14ac:dyDescent="0.2">
      <c r="A66" s="52"/>
      <c r="B66" s="53"/>
      <c r="C66" s="54">
        <v>26</v>
      </c>
      <c r="D66" s="55" t="s">
        <v>25</v>
      </c>
      <c r="E66" s="56" t="s">
        <v>4303</v>
      </c>
      <c r="F66" s="57" t="s">
        <v>4304</v>
      </c>
      <c r="G66" s="55" t="s">
        <v>67</v>
      </c>
      <c r="H66" s="58">
        <v>20</v>
      </c>
      <c r="I66" s="59"/>
      <c r="J66" s="60">
        <f>H66*I66</f>
        <v>0</v>
      </c>
      <c r="K66" s="58">
        <v>1.2999999999999999E-4</v>
      </c>
      <c r="L66" s="58">
        <f>H66*K66</f>
        <v>2.5999999999999999E-3</v>
      </c>
      <c r="M66" s="58"/>
      <c r="N66" s="58">
        <f>H66*M66</f>
        <v>0</v>
      </c>
      <c r="O66" s="60">
        <v>21</v>
      </c>
      <c r="P66" s="60">
        <f>J66*(O66/100)</f>
        <v>0</v>
      </c>
      <c r="Q66" s="60">
        <f>J66+P66</f>
        <v>0</v>
      </c>
      <c r="R66" s="15"/>
      <c r="S66" s="15"/>
      <c r="T66" s="15"/>
    </row>
    <row r="67" spans="1:20" ht="11.25" outlineLevel="3" x14ac:dyDescent="0.2">
      <c r="A67" s="52"/>
      <c r="B67" s="53"/>
      <c r="C67" s="54">
        <v>27</v>
      </c>
      <c r="D67" s="55" t="s">
        <v>25</v>
      </c>
      <c r="E67" s="56" t="s">
        <v>4305</v>
      </c>
      <c r="F67" s="57" t="s">
        <v>4306</v>
      </c>
      <c r="G67" s="55" t="s">
        <v>67</v>
      </c>
      <c r="H67" s="58">
        <v>20</v>
      </c>
      <c r="I67" s="59"/>
      <c r="J67" s="60">
        <f>H67*I67</f>
        <v>0</v>
      </c>
      <c r="K67" s="58">
        <v>3.8999999999999999E-4</v>
      </c>
      <c r="L67" s="58">
        <f>H67*K67</f>
        <v>7.7999999999999996E-3</v>
      </c>
      <c r="M67" s="58"/>
      <c r="N67" s="58">
        <f>H67*M67</f>
        <v>0</v>
      </c>
      <c r="O67" s="60">
        <v>21</v>
      </c>
      <c r="P67" s="60">
        <f>J67*(O67/100)</f>
        <v>0</v>
      </c>
      <c r="Q67" s="60">
        <f>J67+P67</f>
        <v>0</v>
      </c>
      <c r="R67" s="15"/>
      <c r="S67" s="15"/>
      <c r="T67" s="15"/>
    </row>
    <row r="68" spans="1:20" outlineLevel="3" x14ac:dyDescent="0.15">
      <c r="B68" s="10"/>
      <c r="C68" s="10"/>
      <c r="D68" s="10"/>
      <c r="E68" s="10"/>
      <c r="F68" s="10"/>
      <c r="G68" s="10"/>
      <c r="H68" s="10"/>
      <c r="I68" s="15"/>
      <c r="J68" s="15"/>
      <c r="K68" s="10"/>
      <c r="L68" s="10"/>
      <c r="M68" s="10"/>
      <c r="N68" s="10"/>
      <c r="O68" s="10"/>
      <c r="P68" s="15"/>
      <c r="Q68" s="15"/>
    </row>
    <row r="69" spans="1:20" outlineLevel="1" x14ac:dyDescent="0.15"/>
  </sheetData>
  <pageMargins left="0.7" right="0.7" top="0.78740157499999996" bottom="0.78740157499999996"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049016-C599-4A05-BF33-48FF0DB854F5}">
  <dimension ref="A1:V62"/>
  <sheetViews>
    <sheetView topLeftCell="C1" workbookViewId="0">
      <selection activeCell="I9" sqref="I9:I61"/>
    </sheetView>
  </sheetViews>
  <sheetFormatPr defaultRowHeight="8.25" outlineLevelRow="4" x14ac:dyDescent="0.15"/>
  <cols>
    <col min="1" max="1" width="28.7109375" style="1" hidden="1" customWidth="1"/>
    <col min="2" max="2" width="3.7109375" style="1" hidden="1" customWidth="1"/>
    <col min="3" max="3" width="5.7109375" style="1" customWidth="1"/>
    <col min="4" max="4" width="4.7109375" style="1" customWidth="1"/>
    <col min="5" max="5" width="14.7109375" style="1" customWidth="1"/>
    <col min="6" max="6" width="72.7109375" style="1" customWidth="1"/>
    <col min="7" max="7" width="4.7109375" style="1" customWidth="1"/>
    <col min="8" max="8" width="14.7109375" style="1" customWidth="1"/>
    <col min="9" max="9" width="12.7109375" style="1" customWidth="1"/>
    <col min="10" max="10" width="15.7109375" style="1" customWidth="1"/>
    <col min="11" max="11" width="11.7109375" style="1" hidden="1" customWidth="1"/>
    <col min="12" max="12" width="14.7109375" style="1" hidden="1" customWidth="1"/>
    <col min="13" max="13" width="11.7109375" style="1" hidden="1" customWidth="1"/>
    <col min="14" max="14" width="14.7109375" style="1" hidden="1" customWidth="1"/>
    <col min="15" max="15" width="9.7109375" style="1" hidden="1" customWidth="1"/>
    <col min="16" max="16" width="14.7109375" style="1" hidden="1" customWidth="1"/>
    <col min="17" max="17" width="15.7109375" style="1" hidden="1" customWidth="1"/>
    <col min="18" max="18" width="38.7109375" style="1" customWidth="1"/>
    <col min="19" max="22" width="9.140625" style="1"/>
    <col min="23" max="23" width="5.5703125" style="1" customWidth="1"/>
    <col min="24" max="256" width="9.140625" style="1"/>
    <col min="257" max="258" width="0" style="1" hidden="1" customWidth="1"/>
    <col min="259" max="259" width="5.7109375" style="1" customWidth="1"/>
    <col min="260" max="260" width="4.7109375" style="1" customWidth="1"/>
    <col min="261" max="261" width="14.7109375" style="1" customWidth="1"/>
    <col min="262" max="262" width="72.7109375" style="1" customWidth="1"/>
    <col min="263" max="263" width="4.7109375" style="1" customWidth="1"/>
    <col min="264" max="264" width="14.7109375" style="1" customWidth="1"/>
    <col min="265" max="265" width="12.7109375" style="1" customWidth="1"/>
    <col min="266" max="266" width="15.7109375" style="1" customWidth="1"/>
    <col min="267" max="273" width="0" style="1" hidden="1" customWidth="1"/>
    <col min="274" max="274" width="38.7109375" style="1" customWidth="1"/>
    <col min="275" max="278" width="9.140625" style="1"/>
    <col min="279" max="279" width="5.5703125" style="1" customWidth="1"/>
    <col min="280" max="512" width="9.140625" style="1"/>
    <col min="513" max="514" width="0" style="1" hidden="1" customWidth="1"/>
    <col min="515" max="515" width="5.7109375" style="1" customWidth="1"/>
    <col min="516" max="516" width="4.7109375" style="1" customWidth="1"/>
    <col min="517" max="517" width="14.7109375" style="1" customWidth="1"/>
    <col min="518" max="518" width="72.7109375" style="1" customWidth="1"/>
    <col min="519" max="519" width="4.7109375" style="1" customWidth="1"/>
    <col min="520" max="520" width="14.7109375" style="1" customWidth="1"/>
    <col min="521" max="521" width="12.7109375" style="1" customWidth="1"/>
    <col min="522" max="522" width="15.7109375" style="1" customWidth="1"/>
    <col min="523" max="529" width="0" style="1" hidden="1" customWidth="1"/>
    <col min="530" max="530" width="38.7109375" style="1" customWidth="1"/>
    <col min="531" max="534" width="9.140625" style="1"/>
    <col min="535" max="535" width="5.5703125" style="1" customWidth="1"/>
    <col min="536" max="768" width="9.140625" style="1"/>
    <col min="769" max="770" width="0" style="1" hidden="1" customWidth="1"/>
    <col min="771" max="771" width="5.7109375" style="1" customWidth="1"/>
    <col min="772" max="772" width="4.7109375" style="1" customWidth="1"/>
    <col min="773" max="773" width="14.7109375" style="1" customWidth="1"/>
    <col min="774" max="774" width="72.7109375" style="1" customWidth="1"/>
    <col min="775" max="775" width="4.7109375" style="1" customWidth="1"/>
    <col min="776" max="776" width="14.7109375" style="1" customWidth="1"/>
    <col min="777" max="777" width="12.7109375" style="1" customWidth="1"/>
    <col min="778" max="778" width="15.7109375" style="1" customWidth="1"/>
    <col min="779" max="785" width="0" style="1" hidden="1" customWidth="1"/>
    <col min="786" max="786" width="38.7109375" style="1" customWidth="1"/>
    <col min="787" max="790" width="9.140625" style="1"/>
    <col min="791" max="791" width="5.5703125" style="1" customWidth="1"/>
    <col min="792" max="1024" width="9.140625" style="1"/>
    <col min="1025" max="1026" width="0" style="1" hidden="1" customWidth="1"/>
    <col min="1027" max="1027" width="5.7109375" style="1" customWidth="1"/>
    <col min="1028" max="1028" width="4.7109375" style="1" customWidth="1"/>
    <col min="1029" max="1029" width="14.7109375" style="1" customWidth="1"/>
    <col min="1030" max="1030" width="72.7109375" style="1" customWidth="1"/>
    <col min="1031" max="1031" width="4.7109375" style="1" customWidth="1"/>
    <col min="1032" max="1032" width="14.7109375" style="1" customWidth="1"/>
    <col min="1033" max="1033" width="12.7109375" style="1" customWidth="1"/>
    <col min="1034" max="1034" width="15.7109375" style="1" customWidth="1"/>
    <col min="1035" max="1041" width="0" style="1" hidden="1" customWidth="1"/>
    <col min="1042" max="1042" width="38.7109375" style="1" customWidth="1"/>
    <col min="1043" max="1046" width="9.140625" style="1"/>
    <col min="1047" max="1047" width="5.5703125" style="1" customWidth="1"/>
    <col min="1048" max="1280" width="9.140625" style="1"/>
    <col min="1281" max="1282" width="0" style="1" hidden="1" customWidth="1"/>
    <col min="1283" max="1283" width="5.7109375" style="1" customWidth="1"/>
    <col min="1284" max="1284" width="4.7109375" style="1" customWidth="1"/>
    <col min="1285" max="1285" width="14.7109375" style="1" customWidth="1"/>
    <col min="1286" max="1286" width="72.7109375" style="1" customWidth="1"/>
    <col min="1287" max="1287" width="4.7109375" style="1" customWidth="1"/>
    <col min="1288" max="1288" width="14.7109375" style="1" customWidth="1"/>
    <col min="1289" max="1289" width="12.7109375" style="1" customWidth="1"/>
    <col min="1290" max="1290" width="15.7109375" style="1" customWidth="1"/>
    <col min="1291" max="1297" width="0" style="1" hidden="1" customWidth="1"/>
    <col min="1298" max="1298" width="38.7109375" style="1" customWidth="1"/>
    <col min="1299" max="1302" width="9.140625" style="1"/>
    <col min="1303" max="1303" width="5.5703125" style="1" customWidth="1"/>
    <col min="1304" max="1536" width="9.140625" style="1"/>
    <col min="1537" max="1538" width="0" style="1" hidden="1" customWidth="1"/>
    <col min="1539" max="1539" width="5.7109375" style="1" customWidth="1"/>
    <col min="1540" max="1540" width="4.7109375" style="1" customWidth="1"/>
    <col min="1541" max="1541" width="14.7109375" style="1" customWidth="1"/>
    <col min="1542" max="1542" width="72.7109375" style="1" customWidth="1"/>
    <col min="1543" max="1543" width="4.7109375" style="1" customWidth="1"/>
    <col min="1544" max="1544" width="14.7109375" style="1" customWidth="1"/>
    <col min="1545" max="1545" width="12.7109375" style="1" customWidth="1"/>
    <col min="1546" max="1546" width="15.7109375" style="1" customWidth="1"/>
    <col min="1547" max="1553" width="0" style="1" hidden="1" customWidth="1"/>
    <col min="1554" max="1554" width="38.7109375" style="1" customWidth="1"/>
    <col min="1555" max="1558" width="9.140625" style="1"/>
    <col min="1559" max="1559" width="5.5703125" style="1" customWidth="1"/>
    <col min="1560" max="1792" width="9.140625" style="1"/>
    <col min="1793" max="1794" width="0" style="1" hidden="1" customWidth="1"/>
    <col min="1795" max="1795" width="5.7109375" style="1" customWidth="1"/>
    <col min="1796" max="1796" width="4.7109375" style="1" customWidth="1"/>
    <col min="1797" max="1797" width="14.7109375" style="1" customWidth="1"/>
    <col min="1798" max="1798" width="72.7109375" style="1" customWidth="1"/>
    <col min="1799" max="1799" width="4.7109375" style="1" customWidth="1"/>
    <col min="1800" max="1800" width="14.7109375" style="1" customWidth="1"/>
    <col min="1801" max="1801" width="12.7109375" style="1" customWidth="1"/>
    <col min="1802" max="1802" width="15.7109375" style="1" customWidth="1"/>
    <col min="1803" max="1809" width="0" style="1" hidden="1" customWidth="1"/>
    <col min="1810" max="1810" width="38.7109375" style="1" customWidth="1"/>
    <col min="1811" max="1814" width="9.140625" style="1"/>
    <col min="1815" max="1815" width="5.5703125" style="1" customWidth="1"/>
    <col min="1816" max="2048" width="9.140625" style="1"/>
    <col min="2049" max="2050" width="0" style="1" hidden="1" customWidth="1"/>
    <col min="2051" max="2051" width="5.7109375" style="1" customWidth="1"/>
    <col min="2052" max="2052" width="4.7109375" style="1" customWidth="1"/>
    <col min="2053" max="2053" width="14.7109375" style="1" customWidth="1"/>
    <col min="2054" max="2054" width="72.7109375" style="1" customWidth="1"/>
    <col min="2055" max="2055" width="4.7109375" style="1" customWidth="1"/>
    <col min="2056" max="2056" width="14.7109375" style="1" customWidth="1"/>
    <col min="2057" max="2057" width="12.7109375" style="1" customWidth="1"/>
    <col min="2058" max="2058" width="15.7109375" style="1" customWidth="1"/>
    <col min="2059" max="2065" width="0" style="1" hidden="1" customWidth="1"/>
    <col min="2066" max="2066" width="38.7109375" style="1" customWidth="1"/>
    <col min="2067" max="2070" width="9.140625" style="1"/>
    <col min="2071" max="2071" width="5.5703125" style="1" customWidth="1"/>
    <col min="2072" max="2304" width="9.140625" style="1"/>
    <col min="2305" max="2306" width="0" style="1" hidden="1" customWidth="1"/>
    <col min="2307" max="2307" width="5.7109375" style="1" customWidth="1"/>
    <col min="2308" max="2308" width="4.7109375" style="1" customWidth="1"/>
    <col min="2309" max="2309" width="14.7109375" style="1" customWidth="1"/>
    <col min="2310" max="2310" width="72.7109375" style="1" customWidth="1"/>
    <col min="2311" max="2311" width="4.7109375" style="1" customWidth="1"/>
    <col min="2312" max="2312" width="14.7109375" style="1" customWidth="1"/>
    <col min="2313" max="2313" width="12.7109375" style="1" customWidth="1"/>
    <col min="2314" max="2314" width="15.7109375" style="1" customWidth="1"/>
    <col min="2315" max="2321" width="0" style="1" hidden="1" customWidth="1"/>
    <col min="2322" max="2322" width="38.7109375" style="1" customWidth="1"/>
    <col min="2323" max="2326" width="9.140625" style="1"/>
    <col min="2327" max="2327" width="5.5703125" style="1" customWidth="1"/>
    <col min="2328" max="2560" width="9.140625" style="1"/>
    <col min="2561" max="2562" width="0" style="1" hidden="1" customWidth="1"/>
    <col min="2563" max="2563" width="5.7109375" style="1" customWidth="1"/>
    <col min="2564" max="2564" width="4.7109375" style="1" customWidth="1"/>
    <col min="2565" max="2565" width="14.7109375" style="1" customWidth="1"/>
    <col min="2566" max="2566" width="72.7109375" style="1" customWidth="1"/>
    <col min="2567" max="2567" width="4.7109375" style="1" customWidth="1"/>
    <col min="2568" max="2568" width="14.7109375" style="1" customWidth="1"/>
    <col min="2569" max="2569" width="12.7109375" style="1" customWidth="1"/>
    <col min="2570" max="2570" width="15.7109375" style="1" customWidth="1"/>
    <col min="2571" max="2577" width="0" style="1" hidden="1" customWidth="1"/>
    <col min="2578" max="2578" width="38.7109375" style="1" customWidth="1"/>
    <col min="2579" max="2582" width="9.140625" style="1"/>
    <col min="2583" max="2583" width="5.5703125" style="1" customWidth="1"/>
    <col min="2584" max="2816" width="9.140625" style="1"/>
    <col min="2817" max="2818" width="0" style="1" hidden="1" customWidth="1"/>
    <col min="2819" max="2819" width="5.7109375" style="1" customWidth="1"/>
    <col min="2820" max="2820" width="4.7109375" style="1" customWidth="1"/>
    <col min="2821" max="2821" width="14.7109375" style="1" customWidth="1"/>
    <col min="2822" max="2822" width="72.7109375" style="1" customWidth="1"/>
    <col min="2823" max="2823" width="4.7109375" style="1" customWidth="1"/>
    <col min="2824" max="2824" width="14.7109375" style="1" customWidth="1"/>
    <col min="2825" max="2825" width="12.7109375" style="1" customWidth="1"/>
    <col min="2826" max="2826" width="15.7109375" style="1" customWidth="1"/>
    <col min="2827" max="2833" width="0" style="1" hidden="1" customWidth="1"/>
    <col min="2834" max="2834" width="38.7109375" style="1" customWidth="1"/>
    <col min="2835" max="2838" width="9.140625" style="1"/>
    <col min="2839" max="2839" width="5.5703125" style="1" customWidth="1"/>
    <col min="2840" max="3072" width="9.140625" style="1"/>
    <col min="3073" max="3074" width="0" style="1" hidden="1" customWidth="1"/>
    <col min="3075" max="3075" width="5.7109375" style="1" customWidth="1"/>
    <col min="3076" max="3076" width="4.7109375" style="1" customWidth="1"/>
    <col min="3077" max="3077" width="14.7109375" style="1" customWidth="1"/>
    <col min="3078" max="3078" width="72.7109375" style="1" customWidth="1"/>
    <col min="3079" max="3079" width="4.7109375" style="1" customWidth="1"/>
    <col min="3080" max="3080" width="14.7109375" style="1" customWidth="1"/>
    <col min="3081" max="3081" width="12.7109375" style="1" customWidth="1"/>
    <col min="3082" max="3082" width="15.7109375" style="1" customWidth="1"/>
    <col min="3083" max="3089" width="0" style="1" hidden="1" customWidth="1"/>
    <col min="3090" max="3090" width="38.7109375" style="1" customWidth="1"/>
    <col min="3091" max="3094" width="9.140625" style="1"/>
    <col min="3095" max="3095" width="5.5703125" style="1" customWidth="1"/>
    <col min="3096" max="3328" width="9.140625" style="1"/>
    <col min="3329" max="3330" width="0" style="1" hidden="1" customWidth="1"/>
    <col min="3331" max="3331" width="5.7109375" style="1" customWidth="1"/>
    <col min="3332" max="3332" width="4.7109375" style="1" customWidth="1"/>
    <col min="3333" max="3333" width="14.7109375" style="1" customWidth="1"/>
    <col min="3334" max="3334" width="72.7109375" style="1" customWidth="1"/>
    <col min="3335" max="3335" width="4.7109375" style="1" customWidth="1"/>
    <col min="3336" max="3336" width="14.7109375" style="1" customWidth="1"/>
    <col min="3337" max="3337" width="12.7109375" style="1" customWidth="1"/>
    <col min="3338" max="3338" width="15.7109375" style="1" customWidth="1"/>
    <col min="3339" max="3345" width="0" style="1" hidden="1" customWidth="1"/>
    <col min="3346" max="3346" width="38.7109375" style="1" customWidth="1"/>
    <col min="3347" max="3350" width="9.140625" style="1"/>
    <col min="3351" max="3351" width="5.5703125" style="1" customWidth="1"/>
    <col min="3352" max="3584" width="9.140625" style="1"/>
    <col min="3585" max="3586" width="0" style="1" hidden="1" customWidth="1"/>
    <col min="3587" max="3587" width="5.7109375" style="1" customWidth="1"/>
    <col min="3588" max="3588" width="4.7109375" style="1" customWidth="1"/>
    <col min="3589" max="3589" width="14.7109375" style="1" customWidth="1"/>
    <col min="3590" max="3590" width="72.7109375" style="1" customWidth="1"/>
    <col min="3591" max="3591" width="4.7109375" style="1" customWidth="1"/>
    <col min="3592" max="3592" width="14.7109375" style="1" customWidth="1"/>
    <col min="3593" max="3593" width="12.7109375" style="1" customWidth="1"/>
    <col min="3594" max="3594" width="15.7109375" style="1" customWidth="1"/>
    <col min="3595" max="3601" width="0" style="1" hidden="1" customWidth="1"/>
    <col min="3602" max="3602" width="38.7109375" style="1" customWidth="1"/>
    <col min="3603" max="3606" width="9.140625" style="1"/>
    <col min="3607" max="3607" width="5.5703125" style="1" customWidth="1"/>
    <col min="3608" max="3840" width="9.140625" style="1"/>
    <col min="3841" max="3842" width="0" style="1" hidden="1" customWidth="1"/>
    <col min="3843" max="3843" width="5.7109375" style="1" customWidth="1"/>
    <col min="3844" max="3844" width="4.7109375" style="1" customWidth="1"/>
    <col min="3845" max="3845" width="14.7109375" style="1" customWidth="1"/>
    <col min="3846" max="3846" width="72.7109375" style="1" customWidth="1"/>
    <col min="3847" max="3847" width="4.7109375" style="1" customWidth="1"/>
    <col min="3848" max="3848" width="14.7109375" style="1" customWidth="1"/>
    <col min="3849" max="3849" width="12.7109375" style="1" customWidth="1"/>
    <col min="3850" max="3850" width="15.7109375" style="1" customWidth="1"/>
    <col min="3851" max="3857" width="0" style="1" hidden="1" customWidth="1"/>
    <col min="3858" max="3858" width="38.7109375" style="1" customWidth="1"/>
    <col min="3859" max="3862" width="9.140625" style="1"/>
    <col min="3863" max="3863" width="5.5703125" style="1" customWidth="1"/>
    <col min="3864" max="4096" width="9.140625" style="1"/>
    <col min="4097" max="4098" width="0" style="1" hidden="1" customWidth="1"/>
    <col min="4099" max="4099" width="5.7109375" style="1" customWidth="1"/>
    <col min="4100" max="4100" width="4.7109375" style="1" customWidth="1"/>
    <col min="4101" max="4101" width="14.7109375" style="1" customWidth="1"/>
    <col min="4102" max="4102" width="72.7109375" style="1" customWidth="1"/>
    <col min="4103" max="4103" width="4.7109375" style="1" customWidth="1"/>
    <col min="4104" max="4104" width="14.7109375" style="1" customWidth="1"/>
    <col min="4105" max="4105" width="12.7109375" style="1" customWidth="1"/>
    <col min="4106" max="4106" width="15.7109375" style="1" customWidth="1"/>
    <col min="4107" max="4113" width="0" style="1" hidden="1" customWidth="1"/>
    <col min="4114" max="4114" width="38.7109375" style="1" customWidth="1"/>
    <col min="4115" max="4118" width="9.140625" style="1"/>
    <col min="4119" max="4119" width="5.5703125" style="1" customWidth="1"/>
    <col min="4120" max="4352" width="9.140625" style="1"/>
    <col min="4353" max="4354" width="0" style="1" hidden="1" customWidth="1"/>
    <col min="4355" max="4355" width="5.7109375" style="1" customWidth="1"/>
    <col min="4356" max="4356" width="4.7109375" style="1" customWidth="1"/>
    <col min="4357" max="4357" width="14.7109375" style="1" customWidth="1"/>
    <col min="4358" max="4358" width="72.7109375" style="1" customWidth="1"/>
    <col min="4359" max="4359" width="4.7109375" style="1" customWidth="1"/>
    <col min="4360" max="4360" width="14.7109375" style="1" customWidth="1"/>
    <col min="4361" max="4361" width="12.7109375" style="1" customWidth="1"/>
    <col min="4362" max="4362" width="15.7109375" style="1" customWidth="1"/>
    <col min="4363" max="4369" width="0" style="1" hidden="1" customWidth="1"/>
    <col min="4370" max="4370" width="38.7109375" style="1" customWidth="1"/>
    <col min="4371" max="4374" width="9.140625" style="1"/>
    <col min="4375" max="4375" width="5.5703125" style="1" customWidth="1"/>
    <col min="4376" max="4608" width="9.140625" style="1"/>
    <col min="4609" max="4610" width="0" style="1" hidden="1" customWidth="1"/>
    <col min="4611" max="4611" width="5.7109375" style="1" customWidth="1"/>
    <col min="4612" max="4612" width="4.7109375" style="1" customWidth="1"/>
    <col min="4613" max="4613" width="14.7109375" style="1" customWidth="1"/>
    <col min="4614" max="4614" width="72.7109375" style="1" customWidth="1"/>
    <col min="4615" max="4615" width="4.7109375" style="1" customWidth="1"/>
    <col min="4616" max="4616" width="14.7109375" style="1" customWidth="1"/>
    <col min="4617" max="4617" width="12.7109375" style="1" customWidth="1"/>
    <col min="4618" max="4618" width="15.7109375" style="1" customWidth="1"/>
    <col min="4619" max="4625" width="0" style="1" hidden="1" customWidth="1"/>
    <col min="4626" max="4626" width="38.7109375" style="1" customWidth="1"/>
    <col min="4627" max="4630" width="9.140625" style="1"/>
    <col min="4631" max="4631" width="5.5703125" style="1" customWidth="1"/>
    <col min="4632" max="4864" width="9.140625" style="1"/>
    <col min="4865" max="4866" width="0" style="1" hidden="1" customWidth="1"/>
    <col min="4867" max="4867" width="5.7109375" style="1" customWidth="1"/>
    <col min="4868" max="4868" width="4.7109375" style="1" customWidth="1"/>
    <col min="4869" max="4869" width="14.7109375" style="1" customWidth="1"/>
    <col min="4870" max="4870" width="72.7109375" style="1" customWidth="1"/>
    <col min="4871" max="4871" width="4.7109375" style="1" customWidth="1"/>
    <col min="4872" max="4872" width="14.7109375" style="1" customWidth="1"/>
    <col min="4873" max="4873" width="12.7109375" style="1" customWidth="1"/>
    <col min="4874" max="4874" width="15.7109375" style="1" customWidth="1"/>
    <col min="4875" max="4881" width="0" style="1" hidden="1" customWidth="1"/>
    <col min="4882" max="4882" width="38.7109375" style="1" customWidth="1"/>
    <col min="4883" max="4886" width="9.140625" style="1"/>
    <col min="4887" max="4887" width="5.5703125" style="1" customWidth="1"/>
    <col min="4888" max="5120" width="9.140625" style="1"/>
    <col min="5121" max="5122" width="0" style="1" hidden="1" customWidth="1"/>
    <col min="5123" max="5123" width="5.7109375" style="1" customWidth="1"/>
    <col min="5124" max="5124" width="4.7109375" style="1" customWidth="1"/>
    <col min="5125" max="5125" width="14.7109375" style="1" customWidth="1"/>
    <col min="5126" max="5126" width="72.7109375" style="1" customWidth="1"/>
    <col min="5127" max="5127" width="4.7109375" style="1" customWidth="1"/>
    <col min="5128" max="5128" width="14.7109375" style="1" customWidth="1"/>
    <col min="5129" max="5129" width="12.7109375" style="1" customWidth="1"/>
    <col min="5130" max="5130" width="15.7109375" style="1" customWidth="1"/>
    <col min="5131" max="5137" width="0" style="1" hidden="1" customWidth="1"/>
    <col min="5138" max="5138" width="38.7109375" style="1" customWidth="1"/>
    <col min="5139" max="5142" width="9.140625" style="1"/>
    <col min="5143" max="5143" width="5.5703125" style="1" customWidth="1"/>
    <col min="5144" max="5376" width="9.140625" style="1"/>
    <col min="5377" max="5378" width="0" style="1" hidden="1" customWidth="1"/>
    <col min="5379" max="5379" width="5.7109375" style="1" customWidth="1"/>
    <col min="5380" max="5380" width="4.7109375" style="1" customWidth="1"/>
    <col min="5381" max="5381" width="14.7109375" style="1" customWidth="1"/>
    <col min="5382" max="5382" width="72.7109375" style="1" customWidth="1"/>
    <col min="5383" max="5383" width="4.7109375" style="1" customWidth="1"/>
    <col min="5384" max="5384" width="14.7109375" style="1" customWidth="1"/>
    <col min="5385" max="5385" width="12.7109375" style="1" customWidth="1"/>
    <col min="5386" max="5386" width="15.7109375" style="1" customWidth="1"/>
    <col min="5387" max="5393" width="0" style="1" hidden="1" customWidth="1"/>
    <col min="5394" max="5394" width="38.7109375" style="1" customWidth="1"/>
    <col min="5395" max="5398" width="9.140625" style="1"/>
    <col min="5399" max="5399" width="5.5703125" style="1" customWidth="1"/>
    <col min="5400" max="5632" width="9.140625" style="1"/>
    <col min="5633" max="5634" width="0" style="1" hidden="1" customWidth="1"/>
    <col min="5635" max="5635" width="5.7109375" style="1" customWidth="1"/>
    <col min="5636" max="5636" width="4.7109375" style="1" customWidth="1"/>
    <col min="5637" max="5637" width="14.7109375" style="1" customWidth="1"/>
    <col min="5638" max="5638" width="72.7109375" style="1" customWidth="1"/>
    <col min="5639" max="5639" width="4.7109375" style="1" customWidth="1"/>
    <col min="5640" max="5640" width="14.7109375" style="1" customWidth="1"/>
    <col min="5641" max="5641" width="12.7109375" style="1" customWidth="1"/>
    <col min="5642" max="5642" width="15.7109375" style="1" customWidth="1"/>
    <col min="5643" max="5649" width="0" style="1" hidden="1" customWidth="1"/>
    <col min="5650" max="5650" width="38.7109375" style="1" customWidth="1"/>
    <col min="5651" max="5654" width="9.140625" style="1"/>
    <col min="5655" max="5655" width="5.5703125" style="1" customWidth="1"/>
    <col min="5656" max="5888" width="9.140625" style="1"/>
    <col min="5889" max="5890" width="0" style="1" hidden="1" customWidth="1"/>
    <col min="5891" max="5891" width="5.7109375" style="1" customWidth="1"/>
    <col min="5892" max="5892" width="4.7109375" style="1" customWidth="1"/>
    <col min="5893" max="5893" width="14.7109375" style="1" customWidth="1"/>
    <col min="5894" max="5894" width="72.7109375" style="1" customWidth="1"/>
    <col min="5895" max="5895" width="4.7109375" style="1" customWidth="1"/>
    <col min="5896" max="5896" width="14.7109375" style="1" customWidth="1"/>
    <col min="5897" max="5897" width="12.7109375" style="1" customWidth="1"/>
    <col min="5898" max="5898" width="15.7109375" style="1" customWidth="1"/>
    <col min="5899" max="5905" width="0" style="1" hidden="1" customWidth="1"/>
    <col min="5906" max="5906" width="38.7109375" style="1" customWidth="1"/>
    <col min="5907" max="5910" width="9.140625" style="1"/>
    <col min="5911" max="5911" width="5.5703125" style="1" customWidth="1"/>
    <col min="5912" max="6144" width="9.140625" style="1"/>
    <col min="6145" max="6146" width="0" style="1" hidden="1" customWidth="1"/>
    <col min="6147" max="6147" width="5.7109375" style="1" customWidth="1"/>
    <col min="6148" max="6148" width="4.7109375" style="1" customWidth="1"/>
    <col min="6149" max="6149" width="14.7109375" style="1" customWidth="1"/>
    <col min="6150" max="6150" width="72.7109375" style="1" customWidth="1"/>
    <col min="6151" max="6151" width="4.7109375" style="1" customWidth="1"/>
    <col min="6152" max="6152" width="14.7109375" style="1" customWidth="1"/>
    <col min="6153" max="6153" width="12.7109375" style="1" customWidth="1"/>
    <col min="6154" max="6154" width="15.7109375" style="1" customWidth="1"/>
    <col min="6155" max="6161" width="0" style="1" hidden="1" customWidth="1"/>
    <col min="6162" max="6162" width="38.7109375" style="1" customWidth="1"/>
    <col min="6163" max="6166" width="9.140625" style="1"/>
    <col min="6167" max="6167" width="5.5703125" style="1" customWidth="1"/>
    <col min="6168" max="6400" width="9.140625" style="1"/>
    <col min="6401" max="6402" width="0" style="1" hidden="1" customWidth="1"/>
    <col min="6403" max="6403" width="5.7109375" style="1" customWidth="1"/>
    <col min="6404" max="6404" width="4.7109375" style="1" customWidth="1"/>
    <col min="6405" max="6405" width="14.7109375" style="1" customWidth="1"/>
    <col min="6406" max="6406" width="72.7109375" style="1" customWidth="1"/>
    <col min="6407" max="6407" width="4.7109375" style="1" customWidth="1"/>
    <col min="6408" max="6408" width="14.7109375" style="1" customWidth="1"/>
    <col min="6409" max="6409" width="12.7109375" style="1" customWidth="1"/>
    <col min="6410" max="6410" width="15.7109375" style="1" customWidth="1"/>
    <col min="6411" max="6417" width="0" style="1" hidden="1" customWidth="1"/>
    <col min="6418" max="6418" width="38.7109375" style="1" customWidth="1"/>
    <col min="6419" max="6422" width="9.140625" style="1"/>
    <col min="6423" max="6423" width="5.5703125" style="1" customWidth="1"/>
    <col min="6424" max="6656" width="9.140625" style="1"/>
    <col min="6657" max="6658" width="0" style="1" hidden="1" customWidth="1"/>
    <col min="6659" max="6659" width="5.7109375" style="1" customWidth="1"/>
    <col min="6660" max="6660" width="4.7109375" style="1" customWidth="1"/>
    <col min="6661" max="6661" width="14.7109375" style="1" customWidth="1"/>
    <col min="6662" max="6662" width="72.7109375" style="1" customWidth="1"/>
    <col min="6663" max="6663" width="4.7109375" style="1" customWidth="1"/>
    <col min="6664" max="6664" width="14.7109375" style="1" customWidth="1"/>
    <col min="6665" max="6665" width="12.7109375" style="1" customWidth="1"/>
    <col min="6666" max="6666" width="15.7109375" style="1" customWidth="1"/>
    <col min="6667" max="6673" width="0" style="1" hidden="1" customWidth="1"/>
    <col min="6674" max="6674" width="38.7109375" style="1" customWidth="1"/>
    <col min="6675" max="6678" width="9.140625" style="1"/>
    <col min="6679" max="6679" width="5.5703125" style="1" customWidth="1"/>
    <col min="6680" max="6912" width="9.140625" style="1"/>
    <col min="6913" max="6914" width="0" style="1" hidden="1" customWidth="1"/>
    <col min="6915" max="6915" width="5.7109375" style="1" customWidth="1"/>
    <col min="6916" max="6916" width="4.7109375" style="1" customWidth="1"/>
    <col min="6917" max="6917" width="14.7109375" style="1" customWidth="1"/>
    <col min="6918" max="6918" width="72.7109375" style="1" customWidth="1"/>
    <col min="6919" max="6919" width="4.7109375" style="1" customWidth="1"/>
    <col min="6920" max="6920" width="14.7109375" style="1" customWidth="1"/>
    <col min="6921" max="6921" width="12.7109375" style="1" customWidth="1"/>
    <col min="6922" max="6922" width="15.7109375" style="1" customWidth="1"/>
    <col min="6923" max="6929" width="0" style="1" hidden="1" customWidth="1"/>
    <col min="6930" max="6930" width="38.7109375" style="1" customWidth="1"/>
    <col min="6931" max="6934" width="9.140625" style="1"/>
    <col min="6935" max="6935" width="5.5703125" style="1" customWidth="1"/>
    <col min="6936" max="7168" width="9.140625" style="1"/>
    <col min="7169" max="7170" width="0" style="1" hidden="1" customWidth="1"/>
    <col min="7171" max="7171" width="5.7109375" style="1" customWidth="1"/>
    <col min="7172" max="7172" width="4.7109375" style="1" customWidth="1"/>
    <col min="7173" max="7173" width="14.7109375" style="1" customWidth="1"/>
    <col min="7174" max="7174" width="72.7109375" style="1" customWidth="1"/>
    <col min="7175" max="7175" width="4.7109375" style="1" customWidth="1"/>
    <col min="7176" max="7176" width="14.7109375" style="1" customWidth="1"/>
    <col min="7177" max="7177" width="12.7109375" style="1" customWidth="1"/>
    <col min="7178" max="7178" width="15.7109375" style="1" customWidth="1"/>
    <col min="7179" max="7185" width="0" style="1" hidden="1" customWidth="1"/>
    <col min="7186" max="7186" width="38.7109375" style="1" customWidth="1"/>
    <col min="7187" max="7190" width="9.140625" style="1"/>
    <col min="7191" max="7191" width="5.5703125" style="1" customWidth="1"/>
    <col min="7192" max="7424" width="9.140625" style="1"/>
    <col min="7425" max="7426" width="0" style="1" hidden="1" customWidth="1"/>
    <col min="7427" max="7427" width="5.7109375" style="1" customWidth="1"/>
    <col min="7428" max="7428" width="4.7109375" style="1" customWidth="1"/>
    <col min="7429" max="7429" width="14.7109375" style="1" customWidth="1"/>
    <col min="7430" max="7430" width="72.7109375" style="1" customWidth="1"/>
    <col min="7431" max="7431" width="4.7109375" style="1" customWidth="1"/>
    <col min="7432" max="7432" width="14.7109375" style="1" customWidth="1"/>
    <col min="7433" max="7433" width="12.7109375" style="1" customWidth="1"/>
    <col min="7434" max="7434" width="15.7109375" style="1" customWidth="1"/>
    <col min="7435" max="7441" width="0" style="1" hidden="1" customWidth="1"/>
    <col min="7442" max="7442" width="38.7109375" style="1" customWidth="1"/>
    <col min="7443" max="7446" width="9.140625" style="1"/>
    <col min="7447" max="7447" width="5.5703125" style="1" customWidth="1"/>
    <col min="7448" max="7680" width="9.140625" style="1"/>
    <col min="7681" max="7682" width="0" style="1" hidden="1" customWidth="1"/>
    <col min="7683" max="7683" width="5.7109375" style="1" customWidth="1"/>
    <col min="7684" max="7684" width="4.7109375" style="1" customWidth="1"/>
    <col min="7685" max="7685" width="14.7109375" style="1" customWidth="1"/>
    <col min="7686" max="7686" width="72.7109375" style="1" customWidth="1"/>
    <col min="7687" max="7687" width="4.7109375" style="1" customWidth="1"/>
    <col min="7688" max="7688" width="14.7109375" style="1" customWidth="1"/>
    <col min="7689" max="7689" width="12.7109375" style="1" customWidth="1"/>
    <col min="7690" max="7690" width="15.7109375" style="1" customWidth="1"/>
    <col min="7691" max="7697" width="0" style="1" hidden="1" customWidth="1"/>
    <col min="7698" max="7698" width="38.7109375" style="1" customWidth="1"/>
    <col min="7699" max="7702" width="9.140625" style="1"/>
    <col min="7703" max="7703" width="5.5703125" style="1" customWidth="1"/>
    <col min="7704" max="7936" width="9.140625" style="1"/>
    <col min="7937" max="7938" width="0" style="1" hidden="1" customWidth="1"/>
    <col min="7939" max="7939" width="5.7109375" style="1" customWidth="1"/>
    <col min="7940" max="7940" width="4.7109375" style="1" customWidth="1"/>
    <col min="7941" max="7941" width="14.7109375" style="1" customWidth="1"/>
    <col min="7942" max="7942" width="72.7109375" style="1" customWidth="1"/>
    <col min="7943" max="7943" width="4.7109375" style="1" customWidth="1"/>
    <col min="7944" max="7944" width="14.7109375" style="1" customWidth="1"/>
    <col min="7945" max="7945" width="12.7109375" style="1" customWidth="1"/>
    <col min="7946" max="7946" width="15.7109375" style="1" customWidth="1"/>
    <col min="7947" max="7953" width="0" style="1" hidden="1" customWidth="1"/>
    <col min="7954" max="7954" width="38.7109375" style="1" customWidth="1"/>
    <col min="7955" max="7958" width="9.140625" style="1"/>
    <col min="7959" max="7959" width="5.5703125" style="1" customWidth="1"/>
    <col min="7960" max="8192" width="9.140625" style="1"/>
    <col min="8193" max="8194" width="0" style="1" hidden="1" customWidth="1"/>
    <col min="8195" max="8195" width="5.7109375" style="1" customWidth="1"/>
    <col min="8196" max="8196" width="4.7109375" style="1" customWidth="1"/>
    <col min="8197" max="8197" width="14.7109375" style="1" customWidth="1"/>
    <col min="8198" max="8198" width="72.7109375" style="1" customWidth="1"/>
    <col min="8199" max="8199" width="4.7109375" style="1" customWidth="1"/>
    <col min="8200" max="8200" width="14.7109375" style="1" customWidth="1"/>
    <col min="8201" max="8201" width="12.7109375" style="1" customWidth="1"/>
    <col min="8202" max="8202" width="15.7109375" style="1" customWidth="1"/>
    <col min="8203" max="8209" width="0" style="1" hidden="1" customWidth="1"/>
    <col min="8210" max="8210" width="38.7109375" style="1" customWidth="1"/>
    <col min="8211" max="8214" width="9.140625" style="1"/>
    <col min="8215" max="8215" width="5.5703125" style="1" customWidth="1"/>
    <col min="8216" max="8448" width="9.140625" style="1"/>
    <col min="8449" max="8450" width="0" style="1" hidden="1" customWidth="1"/>
    <col min="8451" max="8451" width="5.7109375" style="1" customWidth="1"/>
    <col min="8452" max="8452" width="4.7109375" style="1" customWidth="1"/>
    <col min="8453" max="8453" width="14.7109375" style="1" customWidth="1"/>
    <col min="8454" max="8454" width="72.7109375" style="1" customWidth="1"/>
    <col min="8455" max="8455" width="4.7109375" style="1" customWidth="1"/>
    <col min="8456" max="8456" width="14.7109375" style="1" customWidth="1"/>
    <col min="8457" max="8457" width="12.7109375" style="1" customWidth="1"/>
    <col min="8458" max="8458" width="15.7109375" style="1" customWidth="1"/>
    <col min="8459" max="8465" width="0" style="1" hidden="1" customWidth="1"/>
    <col min="8466" max="8466" width="38.7109375" style="1" customWidth="1"/>
    <col min="8467" max="8470" width="9.140625" style="1"/>
    <col min="8471" max="8471" width="5.5703125" style="1" customWidth="1"/>
    <col min="8472" max="8704" width="9.140625" style="1"/>
    <col min="8705" max="8706" width="0" style="1" hidden="1" customWidth="1"/>
    <col min="8707" max="8707" width="5.7109375" style="1" customWidth="1"/>
    <col min="8708" max="8708" width="4.7109375" style="1" customWidth="1"/>
    <col min="8709" max="8709" width="14.7109375" style="1" customWidth="1"/>
    <col min="8710" max="8710" width="72.7109375" style="1" customWidth="1"/>
    <col min="8711" max="8711" width="4.7109375" style="1" customWidth="1"/>
    <col min="8712" max="8712" width="14.7109375" style="1" customWidth="1"/>
    <col min="8713" max="8713" width="12.7109375" style="1" customWidth="1"/>
    <col min="8714" max="8714" width="15.7109375" style="1" customWidth="1"/>
    <col min="8715" max="8721" width="0" style="1" hidden="1" customWidth="1"/>
    <col min="8722" max="8722" width="38.7109375" style="1" customWidth="1"/>
    <col min="8723" max="8726" width="9.140625" style="1"/>
    <col min="8727" max="8727" width="5.5703125" style="1" customWidth="1"/>
    <col min="8728" max="8960" width="9.140625" style="1"/>
    <col min="8961" max="8962" width="0" style="1" hidden="1" customWidth="1"/>
    <col min="8963" max="8963" width="5.7109375" style="1" customWidth="1"/>
    <col min="8964" max="8964" width="4.7109375" style="1" customWidth="1"/>
    <col min="8965" max="8965" width="14.7109375" style="1" customWidth="1"/>
    <col min="8966" max="8966" width="72.7109375" style="1" customWidth="1"/>
    <col min="8967" max="8967" width="4.7109375" style="1" customWidth="1"/>
    <col min="8968" max="8968" width="14.7109375" style="1" customWidth="1"/>
    <col min="8969" max="8969" width="12.7109375" style="1" customWidth="1"/>
    <col min="8970" max="8970" width="15.7109375" style="1" customWidth="1"/>
    <col min="8971" max="8977" width="0" style="1" hidden="1" customWidth="1"/>
    <col min="8978" max="8978" width="38.7109375" style="1" customWidth="1"/>
    <col min="8979" max="8982" width="9.140625" style="1"/>
    <col min="8983" max="8983" width="5.5703125" style="1" customWidth="1"/>
    <col min="8984" max="9216" width="9.140625" style="1"/>
    <col min="9217" max="9218" width="0" style="1" hidden="1" customWidth="1"/>
    <col min="9219" max="9219" width="5.7109375" style="1" customWidth="1"/>
    <col min="9220" max="9220" width="4.7109375" style="1" customWidth="1"/>
    <col min="9221" max="9221" width="14.7109375" style="1" customWidth="1"/>
    <col min="9222" max="9222" width="72.7109375" style="1" customWidth="1"/>
    <col min="9223" max="9223" width="4.7109375" style="1" customWidth="1"/>
    <col min="9224" max="9224" width="14.7109375" style="1" customWidth="1"/>
    <col min="9225" max="9225" width="12.7109375" style="1" customWidth="1"/>
    <col min="9226" max="9226" width="15.7109375" style="1" customWidth="1"/>
    <col min="9227" max="9233" width="0" style="1" hidden="1" customWidth="1"/>
    <col min="9234" max="9234" width="38.7109375" style="1" customWidth="1"/>
    <col min="9235" max="9238" width="9.140625" style="1"/>
    <col min="9239" max="9239" width="5.5703125" style="1" customWidth="1"/>
    <col min="9240" max="9472" width="9.140625" style="1"/>
    <col min="9473" max="9474" width="0" style="1" hidden="1" customWidth="1"/>
    <col min="9475" max="9475" width="5.7109375" style="1" customWidth="1"/>
    <col min="9476" max="9476" width="4.7109375" style="1" customWidth="1"/>
    <col min="9477" max="9477" width="14.7109375" style="1" customWidth="1"/>
    <col min="9478" max="9478" width="72.7109375" style="1" customWidth="1"/>
    <col min="9479" max="9479" width="4.7109375" style="1" customWidth="1"/>
    <col min="9480" max="9480" width="14.7109375" style="1" customWidth="1"/>
    <col min="9481" max="9481" width="12.7109375" style="1" customWidth="1"/>
    <col min="9482" max="9482" width="15.7109375" style="1" customWidth="1"/>
    <col min="9483" max="9489" width="0" style="1" hidden="1" customWidth="1"/>
    <col min="9490" max="9490" width="38.7109375" style="1" customWidth="1"/>
    <col min="9491" max="9494" width="9.140625" style="1"/>
    <col min="9495" max="9495" width="5.5703125" style="1" customWidth="1"/>
    <col min="9496" max="9728" width="9.140625" style="1"/>
    <col min="9729" max="9730" width="0" style="1" hidden="1" customWidth="1"/>
    <col min="9731" max="9731" width="5.7109375" style="1" customWidth="1"/>
    <col min="9732" max="9732" width="4.7109375" style="1" customWidth="1"/>
    <col min="9733" max="9733" width="14.7109375" style="1" customWidth="1"/>
    <col min="9734" max="9734" width="72.7109375" style="1" customWidth="1"/>
    <col min="9735" max="9735" width="4.7109375" style="1" customWidth="1"/>
    <col min="9736" max="9736" width="14.7109375" style="1" customWidth="1"/>
    <col min="9737" max="9737" width="12.7109375" style="1" customWidth="1"/>
    <col min="9738" max="9738" width="15.7109375" style="1" customWidth="1"/>
    <col min="9739" max="9745" width="0" style="1" hidden="1" customWidth="1"/>
    <col min="9746" max="9746" width="38.7109375" style="1" customWidth="1"/>
    <col min="9747" max="9750" width="9.140625" style="1"/>
    <col min="9751" max="9751" width="5.5703125" style="1" customWidth="1"/>
    <col min="9752" max="9984" width="9.140625" style="1"/>
    <col min="9985" max="9986" width="0" style="1" hidden="1" customWidth="1"/>
    <col min="9987" max="9987" width="5.7109375" style="1" customWidth="1"/>
    <col min="9988" max="9988" width="4.7109375" style="1" customWidth="1"/>
    <col min="9989" max="9989" width="14.7109375" style="1" customWidth="1"/>
    <col min="9990" max="9990" width="72.7109375" style="1" customWidth="1"/>
    <col min="9991" max="9991" width="4.7109375" style="1" customWidth="1"/>
    <col min="9992" max="9992" width="14.7109375" style="1" customWidth="1"/>
    <col min="9993" max="9993" width="12.7109375" style="1" customWidth="1"/>
    <col min="9994" max="9994" width="15.7109375" style="1" customWidth="1"/>
    <col min="9995" max="10001" width="0" style="1" hidden="1" customWidth="1"/>
    <col min="10002" max="10002" width="38.7109375" style="1" customWidth="1"/>
    <col min="10003" max="10006" width="9.140625" style="1"/>
    <col min="10007" max="10007" width="5.5703125" style="1" customWidth="1"/>
    <col min="10008" max="10240" width="9.140625" style="1"/>
    <col min="10241" max="10242" width="0" style="1" hidden="1" customWidth="1"/>
    <col min="10243" max="10243" width="5.7109375" style="1" customWidth="1"/>
    <col min="10244" max="10244" width="4.7109375" style="1" customWidth="1"/>
    <col min="10245" max="10245" width="14.7109375" style="1" customWidth="1"/>
    <col min="10246" max="10246" width="72.7109375" style="1" customWidth="1"/>
    <col min="10247" max="10247" width="4.7109375" style="1" customWidth="1"/>
    <col min="10248" max="10248" width="14.7109375" style="1" customWidth="1"/>
    <col min="10249" max="10249" width="12.7109375" style="1" customWidth="1"/>
    <col min="10250" max="10250" width="15.7109375" style="1" customWidth="1"/>
    <col min="10251" max="10257" width="0" style="1" hidden="1" customWidth="1"/>
    <col min="10258" max="10258" width="38.7109375" style="1" customWidth="1"/>
    <col min="10259" max="10262" width="9.140625" style="1"/>
    <col min="10263" max="10263" width="5.5703125" style="1" customWidth="1"/>
    <col min="10264" max="10496" width="9.140625" style="1"/>
    <col min="10497" max="10498" width="0" style="1" hidden="1" customWidth="1"/>
    <col min="10499" max="10499" width="5.7109375" style="1" customWidth="1"/>
    <col min="10500" max="10500" width="4.7109375" style="1" customWidth="1"/>
    <col min="10501" max="10501" width="14.7109375" style="1" customWidth="1"/>
    <col min="10502" max="10502" width="72.7109375" style="1" customWidth="1"/>
    <col min="10503" max="10503" width="4.7109375" style="1" customWidth="1"/>
    <col min="10504" max="10504" width="14.7109375" style="1" customWidth="1"/>
    <col min="10505" max="10505" width="12.7109375" style="1" customWidth="1"/>
    <col min="10506" max="10506" width="15.7109375" style="1" customWidth="1"/>
    <col min="10507" max="10513" width="0" style="1" hidden="1" customWidth="1"/>
    <col min="10514" max="10514" width="38.7109375" style="1" customWidth="1"/>
    <col min="10515" max="10518" width="9.140625" style="1"/>
    <col min="10519" max="10519" width="5.5703125" style="1" customWidth="1"/>
    <col min="10520" max="10752" width="9.140625" style="1"/>
    <col min="10753" max="10754" width="0" style="1" hidden="1" customWidth="1"/>
    <col min="10755" max="10755" width="5.7109375" style="1" customWidth="1"/>
    <col min="10756" max="10756" width="4.7109375" style="1" customWidth="1"/>
    <col min="10757" max="10757" width="14.7109375" style="1" customWidth="1"/>
    <col min="10758" max="10758" width="72.7109375" style="1" customWidth="1"/>
    <col min="10759" max="10759" width="4.7109375" style="1" customWidth="1"/>
    <col min="10760" max="10760" width="14.7109375" style="1" customWidth="1"/>
    <col min="10761" max="10761" width="12.7109375" style="1" customWidth="1"/>
    <col min="10762" max="10762" width="15.7109375" style="1" customWidth="1"/>
    <col min="10763" max="10769" width="0" style="1" hidden="1" customWidth="1"/>
    <col min="10770" max="10770" width="38.7109375" style="1" customWidth="1"/>
    <col min="10771" max="10774" width="9.140625" style="1"/>
    <col min="10775" max="10775" width="5.5703125" style="1" customWidth="1"/>
    <col min="10776" max="11008" width="9.140625" style="1"/>
    <col min="11009" max="11010" width="0" style="1" hidden="1" customWidth="1"/>
    <col min="11011" max="11011" width="5.7109375" style="1" customWidth="1"/>
    <col min="11012" max="11012" width="4.7109375" style="1" customWidth="1"/>
    <col min="11013" max="11013" width="14.7109375" style="1" customWidth="1"/>
    <col min="11014" max="11014" width="72.7109375" style="1" customWidth="1"/>
    <col min="11015" max="11015" width="4.7109375" style="1" customWidth="1"/>
    <col min="11016" max="11016" width="14.7109375" style="1" customWidth="1"/>
    <col min="11017" max="11017" width="12.7109375" style="1" customWidth="1"/>
    <col min="11018" max="11018" width="15.7109375" style="1" customWidth="1"/>
    <col min="11019" max="11025" width="0" style="1" hidden="1" customWidth="1"/>
    <col min="11026" max="11026" width="38.7109375" style="1" customWidth="1"/>
    <col min="11027" max="11030" width="9.140625" style="1"/>
    <col min="11031" max="11031" width="5.5703125" style="1" customWidth="1"/>
    <col min="11032" max="11264" width="9.140625" style="1"/>
    <col min="11265" max="11266" width="0" style="1" hidden="1" customWidth="1"/>
    <col min="11267" max="11267" width="5.7109375" style="1" customWidth="1"/>
    <col min="11268" max="11268" width="4.7109375" style="1" customWidth="1"/>
    <col min="11269" max="11269" width="14.7109375" style="1" customWidth="1"/>
    <col min="11270" max="11270" width="72.7109375" style="1" customWidth="1"/>
    <col min="11271" max="11271" width="4.7109375" style="1" customWidth="1"/>
    <col min="11272" max="11272" width="14.7109375" style="1" customWidth="1"/>
    <col min="11273" max="11273" width="12.7109375" style="1" customWidth="1"/>
    <col min="11274" max="11274" width="15.7109375" style="1" customWidth="1"/>
    <col min="11275" max="11281" width="0" style="1" hidden="1" customWidth="1"/>
    <col min="11282" max="11282" width="38.7109375" style="1" customWidth="1"/>
    <col min="11283" max="11286" width="9.140625" style="1"/>
    <col min="11287" max="11287" width="5.5703125" style="1" customWidth="1"/>
    <col min="11288" max="11520" width="9.140625" style="1"/>
    <col min="11521" max="11522" width="0" style="1" hidden="1" customWidth="1"/>
    <col min="11523" max="11523" width="5.7109375" style="1" customWidth="1"/>
    <col min="11524" max="11524" width="4.7109375" style="1" customWidth="1"/>
    <col min="11525" max="11525" width="14.7109375" style="1" customWidth="1"/>
    <col min="11526" max="11526" width="72.7109375" style="1" customWidth="1"/>
    <col min="11527" max="11527" width="4.7109375" style="1" customWidth="1"/>
    <col min="11528" max="11528" width="14.7109375" style="1" customWidth="1"/>
    <col min="11529" max="11529" width="12.7109375" style="1" customWidth="1"/>
    <col min="11530" max="11530" width="15.7109375" style="1" customWidth="1"/>
    <col min="11531" max="11537" width="0" style="1" hidden="1" customWidth="1"/>
    <col min="11538" max="11538" width="38.7109375" style="1" customWidth="1"/>
    <col min="11539" max="11542" width="9.140625" style="1"/>
    <col min="11543" max="11543" width="5.5703125" style="1" customWidth="1"/>
    <col min="11544" max="11776" width="9.140625" style="1"/>
    <col min="11777" max="11778" width="0" style="1" hidden="1" customWidth="1"/>
    <col min="11779" max="11779" width="5.7109375" style="1" customWidth="1"/>
    <col min="11780" max="11780" width="4.7109375" style="1" customWidth="1"/>
    <col min="11781" max="11781" width="14.7109375" style="1" customWidth="1"/>
    <col min="11782" max="11782" width="72.7109375" style="1" customWidth="1"/>
    <col min="11783" max="11783" width="4.7109375" style="1" customWidth="1"/>
    <col min="11784" max="11784" width="14.7109375" style="1" customWidth="1"/>
    <col min="11785" max="11785" width="12.7109375" style="1" customWidth="1"/>
    <col min="11786" max="11786" width="15.7109375" style="1" customWidth="1"/>
    <col min="11787" max="11793" width="0" style="1" hidden="1" customWidth="1"/>
    <col min="11794" max="11794" width="38.7109375" style="1" customWidth="1"/>
    <col min="11795" max="11798" width="9.140625" style="1"/>
    <col min="11799" max="11799" width="5.5703125" style="1" customWidth="1"/>
    <col min="11800" max="12032" width="9.140625" style="1"/>
    <col min="12033" max="12034" width="0" style="1" hidden="1" customWidth="1"/>
    <col min="12035" max="12035" width="5.7109375" style="1" customWidth="1"/>
    <col min="12036" max="12036" width="4.7109375" style="1" customWidth="1"/>
    <col min="12037" max="12037" width="14.7109375" style="1" customWidth="1"/>
    <col min="12038" max="12038" width="72.7109375" style="1" customWidth="1"/>
    <col min="12039" max="12039" width="4.7109375" style="1" customWidth="1"/>
    <col min="12040" max="12040" width="14.7109375" style="1" customWidth="1"/>
    <col min="12041" max="12041" width="12.7109375" style="1" customWidth="1"/>
    <col min="12042" max="12042" width="15.7109375" style="1" customWidth="1"/>
    <col min="12043" max="12049" width="0" style="1" hidden="1" customWidth="1"/>
    <col min="12050" max="12050" width="38.7109375" style="1" customWidth="1"/>
    <col min="12051" max="12054" width="9.140625" style="1"/>
    <col min="12055" max="12055" width="5.5703125" style="1" customWidth="1"/>
    <col min="12056" max="12288" width="9.140625" style="1"/>
    <col min="12289" max="12290" width="0" style="1" hidden="1" customWidth="1"/>
    <col min="12291" max="12291" width="5.7109375" style="1" customWidth="1"/>
    <col min="12292" max="12292" width="4.7109375" style="1" customWidth="1"/>
    <col min="12293" max="12293" width="14.7109375" style="1" customWidth="1"/>
    <col min="12294" max="12294" width="72.7109375" style="1" customWidth="1"/>
    <col min="12295" max="12295" width="4.7109375" style="1" customWidth="1"/>
    <col min="12296" max="12296" width="14.7109375" style="1" customWidth="1"/>
    <col min="12297" max="12297" width="12.7109375" style="1" customWidth="1"/>
    <col min="12298" max="12298" width="15.7109375" style="1" customWidth="1"/>
    <col min="12299" max="12305" width="0" style="1" hidden="1" customWidth="1"/>
    <col min="12306" max="12306" width="38.7109375" style="1" customWidth="1"/>
    <col min="12307" max="12310" width="9.140625" style="1"/>
    <col min="12311" max="12311" width="5.5703125" style="1" customWidth="1"/>
    <col min="12312" max="12544" width="9.140625" style="1"/>
    <col min="12545" max="12546" width="0" style="1" hidden="1" customWidth="1"/>
    <col min="12547" max="12547" width="5.7109375" style="1" customWidth="1"/>
    <col min="12548" max="12548" width="4.7109375" style="1" customWidth="1"/>
    <col min="12549" max="12549" width="14.7109375" style="1" customWidth="1"/>
    <col min="12550" max="12550" width="72.7109375" style="1" customWidth="1"/>
    <col min="12551" max="12551" width="4.7109375" style="1" customWidth="1"/>
    <col min="12552" max="12552" width="14.7109375" style="1" customWidth="1"/>
    <col min="12553" max="12553" width="12.7109375" style="1" customWidth="1"/>
    <col min="12554" max="12554" width="15.7109375" style="1" customWidth="1"/>
    <col min="12555" max="12561" width="0" style="1" hidden="1" customWidth="1"/>
    <col min="12562" max="12562" width="38.7109375" style="1" customWidth="1"/>
    <col min="12563" max="12566" width="9.140625" style="1"/>
    <col min="12567" max="12567" width="5.5703125" style="1" customWidth="1"/>
    <col min="12568" max="12800" width="9.140625" style="1"/>
    <col min="12801" max="12802" width="0" style="1" hidden="1" customWidth="1"/>
    <col min="12803" max="12803" width="5.7109375" style="1" customWidth="1"/>
    <col min="12804" max="12804" width="4.7109375" style="1" customWidth="1"/>
    <col min="12805" max="12805" width="14.7109375" style="1" customWidth="1"/>
    <col min="12806" max="12806" width="72.7109375" style="1" customWidth="1"/>
    <col min="12807" max="12807" width="4.7109375" style="1" customWidth="1"/>
    <col min="12808" max="12808" width="14.7109375" style="1" customWidth="1"/>
    <col min="12809" max="12809" width="12.7109375" style="1" customWidth="1"/>
    <col min="12810" max="12810" width="15.7109375" style="1" customWidth="1"/>
    <col min="12811" max="12817" width="0" style="1" hidden="1" customWidth="1"/>
    <col min="12818" max="12818" width="38.7109375" style="1" customWidth="1"/>
    <col min="12819" max="12822" width="9.140625" style="1"/>
    <col min="12823" max="12823" width="5.5703125" style="1" customWidth="1"/>
    <col min="12824" max="13056" width="9.140625" style="1"/>
    <col min="13057" max="13058" width="0" style="1" hidden="1" customWidth="1"/>
    <col min="13059" max="13059" width="5.7109375" style="1" customWidth="1"/>
    <col min="13060" max="13060" width="4.7109375" style="1" customWidth="1"/>
    <col min="13061" max="13061" width="14.7109375" style="1" customWidth="1"/>
    <col min="13062" max="13062" width="72.7109375" style="1" customWidth="1"/>
    <col min="13063" max="13063" width="4.7109375" style="1" customWidth="1"/>
    <col min="13064" max="13064" width="14.7109375" style="1" customWidth="1"/>
    <col min="13065" max="13065" width="12.7109375" style="1" customWidth="1"/>
    <col min="13066" max="13066" width="15.7109375" style="1" customWidth="1"/>
    <col min="13067" max="13073" width="0" style="1" hidden="1" customWidth="1"/>
    <col min="13074" max="13074" width="38.7109375" style="1" customWidth="1"/>
    <col min="13075" max="13078" width="9.140625" style="1"/>
    <col min="13079" max="13079" width="5.5703125" style="1" customWidth="1"/>
    <col min="13080" max="13312" width="9.140625" style="1"/>
    <col min="13313" max="13314" width="0" style="1" hidden="1" customWidth="1"/>
    <col min="13315" max="13315" width="5.7109375" style="1" customWidth="1"/>
    <col min="13316" max="13316" width="4.7109375" style="1" customWidth="1"/>
    <col min="13317" max="13317" width="14.7109375" style="1" customWidth="1"/>
    <col min="13318" max="13318" width="72.7109375" style="1" customWidth="1"/>
    <col min="13319" max="13319" width="4.7109375" style="1" customWidth="1"/>
    <col min="13320" max="13320" width="14.7109375" style="1" customWidth="1"/>
    <col min="13321" max="13321" width="12.7109375" style="1" customWidth="1"/>
    <col min="13322" max="13322" width="15.7109375" style="1" customWidth="1"/>
    <col min="13323" max="13329" width="0" style="1" hidden="1" customWidth="1"/>
    <col min="13330" max="13330" width="38.7109375" style="1" customWidth="1"/>
    <col min="13331" max="13334" width="9.140625" style="1"/>
    <col min="13335" max="13335" width="5.5703125" style="1" customWidth="1"/>
    <col min="13336" max="13568" width="9.140625" style="1"/>
    <col min="13569" max="13570" width="0" style="1" hidden="1" customWidth="1"/>
    <col min="13571" max="13571" width="5.7109375" style="1" customWidth="1"/>
    <col min="13572" max="13572" width="4.7109375" style="1" customWidth="1"/>
    <col min="13573" max="13573" width="14.7109375" style="1" customWidth="1"/>
    <col min="13574" max="13574" width="72.7109375" style="1" customWidth="1"/>
    <col min="13575" max="13575" width="4.7109375" style="1" customWidth="1"/>
    <col min="13576" max="13576" width="14.7109375" style="1" customWidth="1"/>
    <col min="13577" max="13577" width="12.7109375" style="1" customWidth="1"/>
    <col min="13578" max="13578" width="15.7109375" style="1" customWidth="1"/>
    <col min="13579" max="13585" width="0" style="1" hidden="1" customWidth="1"/>
    <col min="13586" max="13586" width="38.7109375" style="1" customWidth="1"/>
    <col min="13587" max="13590" width="9.140625" style="1"/>
    <col min="13591" max="13591" width="5.5703125" style="1" customWidth="1"/>
    <col min="13592" max="13824" width="9.140625" style="1"/>
    <col min="13825" max="13826" width="0" style="1" hidden="1" customWidth="1"/>
    <col min="13827" max="13827" width="5.7109375" style="1" customWidth="1"/>
    <col min="13828" max="13828" width="4.7109375" style="1" customWidth="1"/>
    <col min="13829" max="13829" width="14.7109375" style="1" customWidth="1"/>
    <col min="13830" max="13830" width="72.7109375" style="1" customWidth="1"/>
    <col min="13831" max="13831" width="4.7109375" style="1" customWidth="1"/>
    <col min="13832" max="13832" width="14.7109375" style="1" customWidth="1"/>
    <col min="13833" max="13833" width="12.7109375" style="1" customWidth="1"/>
    <col min="13834" max="13834" width="15.7109375" style="1" customWidth="1"/>
    <col min="13835" max="13841" width="0" style="1" hidden="1" customWidth="1"/>
    <col min="13842" max="13842" width="38.7109375" style="1" customWidth="1"/>
    <col min="13843" max="13846" width="9.140625" style="1"/>
    <col min="13847" max="13847" width="5.5703125" style="1" customWidth="1"/>
    <col min="13848" max="14080" width="9.140625" style="1"/>
    <col min="14081" max="14082" width="0" style="1" hidden="1" customWidth="1"/>
    <col min="14083" max="14083" width="5.7109375" style="1" customWidth="1"/>
    <col min="14084" max="14084" width="4.7109375" style="1" customWidth="1"/>
    <col min="14085" max="14085" width="14.7109375" style="1" customWidth="1"/>
    <col min="14086" max="14086" width="72.7109375" style="1" customWidth="1"/>
    <col min="14087" max="14087" width="4.7109375" style="1" customWidth="1"/>
    <col min="14088" max="14088" width="14.7109375" style="1" customWidth="1"/>
    <col min="14089" max="14089" width="12.7109375" style="1" customWidth="1"/>
    <col min="14090" max="14090" width="15.7109375" style="1" customWidth="1"/>
    <col min="14091" max="14097" width="0" style="1" hidden="1" customWidth="1"/>
    <col min="14098" max="14098" width="38.7109375" style="1" customWidth="1"/>
    <col min="14099" max="14102" width="9.140625" style="1"/>
    <col min="14103" max="14103" width="5.5703125" style="1" customWidth="1"/>
    <col min="14104" max="14336" width="9.140625" style="1"/>
    <col min="14337" max="14338" width="0" style="1" hidden="1" customWidth="1"/>
    <col min="14339" max="14339" width="5.7109375" style="1" customWidth="1"/>
    <col min="14340" max="14340" width="4.7109375" style="1" customWidth="1"/>
    <col min="14341" max="14341" width="14.7109375" style="1" customWidth="1"/>
    <col min="14342" max="14342" width="72.7109375" style="1" customWidth="1"/>
    <col min="14343" max="14343" width="4.7109375" style="1" customWidth="1"/>
    <col min="14344" max="14344" width="14.7109375" style="1" customWidth="1"/>
    <col min="14345" max="14345" width="12.7109375" style="1" customWidth="1"/>
    <col min="14346" max="14346" width="15.7109375" style="1" customWidth="1"/>
    <col min="14347" max="14353" width="0" style="1" hidden="1" customWidth="1"/>
    <col min="14354" max="14354" width="38.7109375" style="1" customWidth="1"/>
    <col min="14355" max="14358" width="9.140625" style="1"/>
    <col min="14359" max="14359" width="5.5703125" style="1" customWidth="1"/>
    <col min="14360" max="14592" width="9.140625" style="1"/>
    <col min="14593" max="14594" width="0" style="1" hidden="1" customWidth="1"/>
    <col min="14595" max="14595" width="5.7109375" style="1" customWidth="1"/>
    <col min="14596" max="14596" width="4.7109375" style="1" customWidth="1"/>
    <col min="14597" max="14597" width="14.7109375" style="1" customWidth="1"/>
    <col min="14598" max="14598" width="72.7109375" style="1" customWidth="1"/>
    <col min="14599" max="14599" width="4.7109375" style="1" customWidth="1"/>
    <col min="14600" max="14600" width="14.7109375" style="1" customWidth="1"/>
    <col min="14601" max="14601" width="12.7109375" style="1" customWidth="1"/>
    <col min="14602" max="14602" width="15.7109375" style="1" customWidth="1"/>
    <col min="14603" max="14609" width="0" style="1" hidden="1" customWidth="1"/>
    <col min="14610" max="14610" width="38.7109375" style="1" customWidth="1"/>
    <col min="14611" max="14614" width="9.140625" style="1"/>
    <col min="14615" max="14615" width="5.5703125" style="1" customWidth="1"/>
    <col min="14616" max="14848" width="9.140625" style="1"/>
    <col min="14849" max="14850" width="0" style="1" hidden="1" customWidth="1"/>
    <col min="14851" max="14851" width="5.7109375" style="1" customWidth="1"/>
    <col min="14852" max="14852" width="4.7109375" style="1" customWidth="1"/>
    <col min="14853" max="14853" width="14.7109375" style="1" customWidth="1"/>
    <col min="14854" max="14854" width="72.7109375" style="1" customWidth="1"/>
    <col min="14855" max="14855" width="4.7109375" style="1" customWidth="1"/>
    <col min="14856" max="14856" width="14.7109375" style="1" customWidth="1"/>
    <col min="14857" max="14857" width="12.7109375" style="1" customWidth="1"/>
    <col min="14858" max="14858" width="15.7109375" style="1" customWidth="1"/>
    <col min="14859" max="14865" width="0" style="1" hidden="1" customWidth="1"/>
    <col min="14866" max="14866" width="38.7109375" style="1" customWidth="1"/>
    <col min="14867" max="14870" width="9.140625" style="1"/>
    <col min="14871" max="14871" width="5.5703125" style="1" customWidth="1"/>
    <col min="14872" max="15104" width="9.140625" style="1"/>
    <col min="15105" max="15106" width="0" style="1" hidden="1" customWidth="1"/>
    <col min="15107" max="15107" width="5.7109375" style="1" customWidth="1"/>
    <col min="15108" max="15108" width="4.7109375" style="1" customWidth="1"/>
    <col min="15109" max="15109" width="14.7109375" style="1" customWidth="1"/>
    <col min="15110" max="15110" width="72.7109375" style="1" customWidth="1"/>
    <col min="15111" max="15111" width="4.7109375" style="1" customWidth="1"/>
    <col min="15112" max="15112" width="14.7109375" style="1" customWidth="1"/>
    <col min="15113" max="15113" width="12.7109375" style="1" customWidth="1"/>
    <col min="15114" max="15114" width="15.7109375" style="1" customWidth="1"/>
    <col min="15115" max="15121" width="0" style="1" hidden="1" customWidth="1"/>
    <col min="15122" max="15122" width="38.7109375" style="1" customWidth="1"/>
    <col min="15123" max="15126" width="9.140625" style="1"/>
    <col min="15127" max="15127" width="5.5703125" style="1" customWidth="1"/>
    <col min="15128" max="15360" width="9.140625" style="1"/>
    <col min="15361" max="15362" width="0" style="1" hidden="1" customWidth="1"/>
    <col min="15363" max="15363" width="5.7109375" style="1" customWidth="1"/>
    <col min="15364" max="15364" width="4.7109375" style="1" customWidth="1"/>
    <col min="15365" max="15365" width="14.7109375" style="1" customWidth="1"/>
    <col min="15366" max="15366" width="72.7109375" style="1" customWidth="1"/>
    <col min="15367" max="15367" width="4.7109375" style="1" customWidth="1"/>
    <col min="15368" max="15368" width="14.7109375" style="1" customWidth="1"/>
    <col min="15369" max="15369" width="12.7109375" style="1" customWidth="1"/>
    <col min="15370" max="15370" width="15.7109375" style="1" customWidth="1"/>
    <col min="15371" max="15377" width="0" style="1" hidden="1" customWidth="1"/>
    <col min="15378" max="15378" width="38.7109375" style="1" customWidth="1"/>
    <col min="15379" max="15382" width="9.140625" style="1"/>
    <col min="15383" max="15383" width="5.5703125" style="1" customWidth="1"/>
    <col min="15384" max="15616" width="9.140625" style="1"/>
    <col min="15617" max="15618" width="0" style="1" hidden="1" customWidth="1"/>
    <col min="15619" max="15619" width="5.7109375" style="1" customWidth="1"/>
    <col min="15620" max="15620" width="4.7109375" style="1" customWidth="1"/>
    <col min="15621" max="15621" width="14.7109375" style="1" customWidth="1"/>
    <col min="15622" max="15622" width="72.7109375" style="1" customWidth="1"/>
    <col min="15623" max="15623" width="4.7109375" style="1" customWidth="1"/>
    <col min="15624" max="15624" width="14.7109375" style="1" customWidth="1"/>
    <col min="15625" max="15625" width="12.7109375" style="1" customWidth="1"/>
    <col min="15626" max="15626" width="15.7109375" style="1" customWidth="1"/>
    <col min="15627" max="15633" width="0" style="1" hidden="1" customWidth="1"/>
    <col min="15634" max="15634" width="38.7109375" style="1" customWidth="1"/>
    <col min="15635" max="15638" width="9.140625" style="1"/>
    <col min="15639" max="15639" width="5.5703125" style="1" customWidth="1"/>
    <col min="15640" max="15872" width="9.140625" style="1"/>
    <col min="15873" max="15874" width="0" style="1" hidden="1" customWidth="1"/>
    <col min="15875" max="15875" width="5.7109375" style="1" customWidth="1"/>
    <col min="15876" max="15876" width="4.7109375" style="1" customWidth="1"/>
    <col min="15877" max="15877" width="14.7109375" style="1" customWidth="1"/>
    <col min="15878" max="15878" width="72.7109375" style="1" customWidth="1"/>
    <col min="15879" max="15879" width="4.7109375" style="1" customWidth="1"/>
    <col min="15880" max="15880" width="14.7109375" style="1" customWidth="1"/>
    <col min="15881" max="15881" width="12.7109375" style="1" customWidth="1"/>
    <col min="15882" max="15882" width="15.7109375" style="1" customWidth="1"/>
    <col min="15883" max="15889" width="0" style="1" hidden="1" customWidth="1"/>
    <col min="15890" max="15890" width="38.7109375" style="1" customWidth="1"/>
    <col min="15891" max="15894" width="9.140625" style="1"/>
    <col min="15895" max="15895" width="5.5703125" style="1" customWidth="1"/>
    <col min="15896" max="16128" width="9.140625" style="1"/>
    <col min="16129" max="16130" width="0" style="1" hidden="1" customWidth="1"/>
    <col min="16131" max="16131" width="5.7109375" style="1" customWidth="1"/>
    <col min="16132" max="16132" width="4.7109375" style="1" customWidth="1"/>
    <col min="16133" max="16133" width="14.7109375" style="1" customWidth="1"/>
    <col min="16134" max="16134" width="72.7109375" style="1" customWidth="1"/>
    <col min="16135" max="16135" width="4.7109375" style="1" customWidth="1"/>
    <col min="16136" max="16136" width="14.7109375" style="1" customWidth="1"/>
    <col min="16137" max="16137" width="12.7109375" style="1" customWidth="1"/>
    <col min="16138" max="16138" width="15.7109375" style="1" customWidth="1"/>
    <col min="16139" max="16145" width="0" style="1" hidden="1" customWidth="1"/>
    <col min="16146" max="16146" width="38.7109375" style="1" customWidth="1"/>
    <col min="16147" max="16150" width="9.140625" style="1"/>
    <col min="16151" max="16151" width="5.5703125" style="1" customWidth="1"/>
    <col min="16152" max="16384" width="9.140625" style="1"/>
  </cols>
  <sheetData>
    <row r="1" spans="1:22" ht="15.75" x14ac:dyDescent="0.15">
      <c r="F1" s="2" t="s">
        <v>3167</v>
      </c>
    </row>
    <row r="2" spans="1:22" ht="15.75" x14ac:dyDescent="0.15">
      <c r="B2" s="3"/>
      <c r="C2" s="3"/>
      <c r="D2" s="4"/>
      <c r="E2" s="4"/>
      <c r="F2" s="2" t="s">
        <v>1</v>
      </c>
      <c r="G2" s="4"/>
      <c r="H2" s="5"/>
      <c r="I2" s="6"/>
      <c r="J2" s="7"/>
      <c r="K2" s="5"/>
      <c r="L2" s="5"/>
      <c r="M2" s="5"/>
      <c r="N2" s="5"/>
      <c r="O2" s="7"/>
      <c r="P2" s="7"/>
      <c r="Q2" s="7"/>
      <c r="S2" s="8"/>
      <c r="V2" s="9"/>
    </row>
    <row r="3" spans="1:22" ht="7.5" customHeight="1" x14ac:dyDescent="0.15">
      <c r="A3" s="10"/>
      <c r="B3" s="11"/>
      <c r="C3" s="3"/>
      <c r="D3" s="12"/>
      <c r="E3" s="4"/>
      <c r="F3" s="4"/>
      <c r="G3" s="4"/>
      <c r="H3" s="5"/>
      <c r="I3" s="6"/>
      <c r="J3" s="7"/>
      <c r="K3" s="13"/>
      <c r="L3" s="13"/>
      <c r="M3" s="13"/>
      <c r="N3" s="13"/>
      <c r="O3" s="14"/>
      <c r="P3" s="14"/>
      <c r="Q3" s="14"/>
      <c r="R3" s="15"/>
    </row>
    <row r="4" spans="1:22" ht="11.25" x14ac:dyDescent="0.2">
      <c r="A4" s="16"/>
      <c r="B4" s="17"/>
      <c r="C4" s="17" t="s">
        <v>2</v>
      </c>
      <c r="D4" s="18" t="s">
        <v>3</v>
      </c>
      <c r="E4" s="18" t="s">
        <v>4</v>
      </c>
      <c r="F4" s="18" t="s">
        <v>5</v>
      </c>
      <c r="G4" s="18" t="s">
        <v>6</v>
      </c>
      <c r="H4" s="19" t="s">
        <v>7</v>
      </c>
      <c r="I4" s="20" t="s">
        <v>8</v>
      </c>
      <c r="J4" s="21" t="s">
        <v>9</v>
      </c>
      <c r="K4" s="19" t="s">
        <v>10</v>
      </c>
      <c r="L4" s="19" t="s">
        <v>11</v>
      </c>
      <c r="M4" s="19" t="s">
        <v>12</v>
      </c>
      <c r="N4" s="19" t="s">
        <v>13</v>
      </c>
      <c r="O4" s="21" t="s">
        <v>14</v>
      </c>
      <c r="P4" s="21" t="s">
        <v>15</v>
      </c>
      <c r="Q4" s="21" t="s">
        <v>16</v>
      </c>
      <c r="R4" s="10"/>
      <c r="S4" s="15"/>
    </row>
    <row r="5" spans="1:22" ht="7.5" customHeight="1" x14ac:dyDescent="0.15">
      <c r="B5" s="3"/>
      <c r="C5" s="3"/>
      <c r="D5" s="4"/>
      <c r="E5" s="4"/>
      <c r="F5" s="4"/>
      <c r="G5" s="4"/>
      <c r="H5" s="5"/>
      <c r="I5" s="6"/>
      <c r="J5" s="7"/>
      <c r="K5" s="5"/>
      <c r="L5" s="5"/>
      <c r="M5" s="5"/>
      <c r="N5" s="5"/>
      <c r="O5" s="7"/>
      <c r="P5" s="7"/>
      <c r="Q5" s="7"/>
      <c r="R5" s="15"/>
    </row>
    <row r="6" spans="1:22" ht="12" x14ac:dyDescent="0.2">
      <c r="A6" s="22" t="s">
        <v>2482</v>
      </c>
      <c r="B6" s="23">
        <v>1</v>
      </c>
      <c r="C6" s="24"/>
      <c r="D6" s="25" t="s">
        <v>18</v>
      </c>
      <c r="E6" s="25"/>
      <c r="F6" s="26" t="s">
        <v>2483</v>
      </c>
      <c r="G6" s="25"/>
      <c r="H6" s="27"/>
      <c r="I6" s="28"/>
      <c r="J6" s="29">
        <f>SUBTOTAL(9,J7:J62)</f>
        <v>0</v>
      </c>
      <c r="K6" s="27"/>
      <c r="L6" s="30">
        <f>SUBTOTAL(9,L7:L62)</f>
        <v>1.2201500000000001</v>
      </c>
      <c r="M6" s="27"/>
      <c r="N6" s="30">
        <f>SUBTOTAL(9,N7:N62)</f>
        <v>0.18960000000000002</v>
      </c>
      <c r="O6" s="31"/>
      <c r="P6" s="29">
        <f>SUBTOTAL(9,P7:P62)</f>
        <v>0</v>
      </c>
      <c r="Q6" s="29">
        <f>SUBTOTAL(9,Q7:Q62)</f>
        <v>0</v>
      </c>
      <c r="R6" s="10"/>
      <c r="S6" s="15"/>
      <c r="T6" s="15"/>
    </row>
    <row r="7" spans="1:22" ht="12" outlineLevel="1" x14ac:dyDescent="0.2">
      <c r="A7" s="32" t="s">
        <v>2484</v>
      </c>
      <c r="B7" s="33">
        <v>2</v>
      </c>
      <c r="C7" s="34"/>
      <c r="D7" s="35" t="s">
        <v>20</v>
      </c>
      <c r="E7" s="35"/>
      <c r="F7" s="36" t="s">
        <v>2485</v>
      </c>
      <c r="G7" s="35"/>
      <c r="H7" s="37"/>
      <c r="I7" s="38"/>
      <c r="J7" s="39">
        <f>SUBTOTAL(9,J8:J61)</f>
        <v>0</v>
      </c>
      <c r="K7" s="37"/>
      <c r="L7" s="40">
        <f>SUBTOTAL(9,L8:L61)</f>
        <v>1.2201500000000001</v>
      </c>
      <c r="M7" s="37"/>
      <c r="N7" s="40">
        <f>SUBTOTAL(9,N8:N61)</f>
        <v>0.18960000000000002</v>
      </c>
      <c r="O7" s="41"/>
      <c r="P7" s="39">
        <f>SUBTOTAL(9,P8:P61)</f>
        <v>0</v>
      </c>
      <c r="Q7" s="39">
        <f>SUBTOTAL(9,Q8:Q61)</f>
        <v>0</v>
      </c>
      <c r="R7" s="10"/>
      <c r="S7" s="15"/>
      <c r="T7" s="15"/>
    </row>
    <row r="8" spans="1:22" ht="11.25" outlineLevel="2" x14ac:dyDescent="0.2">
      <c r="A8" s="42" t="s">
        <v>2539</v>
      </c>
      <c r="B8" s="43">
        <v>3</v>
      </c>
      <c r="C8" s="44"/>
      <c r="D8" s="45" t="s">
        <v>23</v>
      </c>
      <c r="E8" s="45"/>
      <c r="F8" s="46" t="s">
        <v>2540</v>
      </c>
      <c r="G8" s="45"/>
      <c r="H8" s="47"/>
      <c r="I8" s="48"/>
      <c r="J8" s="49">
        <f>SUBTOTAL(9,J9:J11)</f>
        <v>0</v>
      </c>
      <c r="K8" s="47"/>
      <c r="L8" s="50">
        <f>SUBTOTAL(9,L9:L11)</f>
        <v>2.0200000000000003E-2</v>
      </c>
      <c r="M8" s="47"/>
      <c r="N8" s="50">
        <f>SUBTOTAL(9,N9:N11)</f>
        <v>0.18960000000000002</v>
      </c>
      <c r="O8" s="51"/>
      <c r="P8" s="49">
        <f>SUBTOTAL(9,P9:P11)</f>
        <v>0</v>
      </c>
      <c r="Q8" s="49">
        <f>SUBTOTAL(9,Q9:Q11)</f>
        <v>0</v>
      </c>
      <c r="R8" s="10"/>
      <c r="S8" s="15"/>
      <c r="T8" s="15"/>
    </row>
    <row r="9" spans="1:22" ht="11.25" outlineLevel="3" x14ac:dyDescent="0.2">
      <c r="A9" s="52"/>
      <c r="B9" s="53"/>
      <c r="C9" s="54">
        <v>25</v>
      </c>
      <c r="D9" s="55" t="s">
        <v>25</v>
      </c>
      <c r="E9" s="56" t="s">
        <v>3168</v>
      </c>
      <c r="F9" s="57" t="s">
        <v>3169</v>
      </c>
      <c r="G9" s="55" t="s">
        <v>172</v>
      </c>
      <c r="H9" s="58">
        <v>10</v>
      </c>
      <c r="I9" s="59"/>
      <c r="J9" s="60">
        <f>H9*I9</f>
        <v>0</v>
      </c>
      <c r="K9" s="58">
        <v>1.1800000000000001E-3</v>
      </c>
      <c r="L9" s="58">
        <f>H9*K9</f>
        <v>1.1800000000000001E-2</v>
      </c>
      <c r="M9" s="58">
        <v>1.4E-2</v>
      </c>
      <c r="N9" s="58">
        <f>H9*M9</f>
        <v>0.14000000000000001</v>
      </c>
      <c r="O9" s="60">
        <v>21</v>
      </c>
      <c r="P9" s="60">
        <f>J9*(O9/100)</f>
        <v>0</v>
      </c>
      <c r="Q9" s="60">
        <f>J9+P9</f>
        <v>0</v>
      </c>
      <c r="R9" s="15"/>
      <c r="S9" s="15"/>
      <c r="T9" s="15"/>
    </row>
    <row r="10" spans="1:22" ht="11.25" outlineLevel="3" x14ac:dyDescent="0.2">
      <c r="A10" s="52"/>
      <c r="B10" s="53"/>
      <c r="C10" s="54">
        <v>26</v>
      </c>
      <c r="D10" s="55" t="s">
        <v>25</v>
      </c>
      <c r="E10" s="56" t="s">
        <v>3170</v>
      </c>
      <c r="F10" s="57" t="s">
        <v>3171</v>
      </c>
      <c r="G10" s="55" t="s">
        <v>172</v>
      </c>
      <c r="H10" s="58">
        <v>8</v>
      </c>
      <c r="I10" s="59"/>
      <c r="J10" s="60">
        <f>H10*I10</f>
        <v>0</v>
      </c>
      <c r="K10" s="58">
        <v>1.0499999999999999E-3</v>
      </c>
      <c r="L10" s="58">
        <f>H10*K10</f>
        <v>8.3999999999999995E-3</v>
      </c>
      <c r="M10" s="58">
        <v>6.1999999999999998E-3</v>
      </c>
      <c r="N10" s="58">
        <f>H10*M10</f>
        <v>4.9599999999999998E-2</v>
      </c>
      <c r="O10" s="60">
        <v>21</v>
      </c>
      <c r="P10" s="60">
        <f>J10*(O10/100)</f>
        <v>0</v>
      </c>
      <c r="Q10" s="60">
        <f>J10+P10</f>
        <v>0</v>
      </c>
      <c r="R10" s="15"/>
      <c r="S10" s="15"/>
      <c r="T10" s="15"/>
    </row>
    <row r="11" spans="1:22" outlineLevel="3" x14ac:dyDescent="0.15">
      <c r="B11" s="10"/>
      <c r="C11" s="10"/>
      <c r="D11" s="10"/>
      <c r="E11" s="10"/>
      <c r="F11" s="10"/>
      <c r="G11" s="10"/>
      <c r="H11" s="10"/>
      <c r="I11" s="15"/>
      <c r="J11" s="15"/>
      <c r="K11" s="10"/>
      <c r="L11" s="10"/>
      <c r="M11" s="10"/>
      <c r="N11" s="10"/>
      <c r="O11" s="10"/>
      <c r="P11" s="15"/>
      <c r="Q11" s="15"/>
    </row>
    <row r="12" spans="1:22" ht="11.25" outlineLevel="2" x14ac:dyDescent="0.2">
      <c r="A12" s="42" t="s">
        <v>2545</v>
      </c>
      <c r="B12" s="43">
        <v>3</v>
      </c>
      <c r="C12" s="44"/>
      <c r="D12" s="45" t="s">
        <v>23</v>
      </c>
      <c r="E12" s="45"/>
      <c r="F12" s="46" t="s">
        <v>2546</v>
      </c>
      <c r="G12" s="45"/>
      <c r="H12" s="47"/>
      <c r="I12" s="48"/>
      <c r="J12" s="49">
        <f>SUBTOTAL(9,J13:J21)</f>
        <v>0</v>
      </c>
      <c r="K12" s="47"/>
      <c r="L12" s="50">
        <f>SUBTOTAL(9,L13:L21)</f>
        <v>0</v>
      </c>
      <c r="M12" s="47"/>
      <c r="N12" s="50">
        <f>SUBTOTAL(9,N13:N21)</f>
        <v>0</v>
      </c>
      <c r="O12" s="51"/>
      <c r="P12" s="49">
        <f>SUBTOTAL(9,P13:P21)</f>
        <v>0</v>
      </c>
      <c r="Q12" s="49">
        <f>SUBTOTAL(9,Q13:Q21)</f>
        <v>0</v>
      </c>
      <c r="R12" s="10"/>
      <c r="S12" s="15"/>
      <c r="T12" s="15"/>
    </row>
    <row r="13" spans="1:22" ht="11.25" outlineLevel="3" x14ac:dyDescent="0.2">
      <c r="A13" s="52"/>
      <c r="B13" s="53"/>
      <c r="C13" s="54">
        <v>27</v>
      </c>
      <c r="D13" s="55" t="s">
        <v>25</v>
      </c>
      <c r="E13" s="56" t="s">
        <v>2547</v>
      </c>
      <c r="F13" s="57" t="s">
        <v>2548</v>
      </c>
      <c r="G13" s="55" t="s">
        <v>60</v>
      </c>
      <c r="H13" s="58">
        <v>0.18960000000000002</v>
      </c>
      <c r="I13" s="59"/>
      <c r="J13" s="60">
        <f>H13*I13</f>
        <v>0</v>
      </c>
      <c r="K13" s="58"/>
      <c r="L13" s="58">
        <f>H13*K13</f>
        <v>0</v>
      </c>
      <c r="M13" s="58"/>
      <c r="N13" s="58">
        <f>H13*M13</f>
        <v>0</v>
      </c>
      <c r="O13" s="60">
        <v>21</v>
      </c>
      <c r="P13" s="60">
        <f>J13*(O13/100)</f>
        <v>0</v>
      </c>
      <c r="Q13" s="60">
        <f>J13+P13</f>
        <v>0</v>
      </c>
      <c r="R13" s="15"/>
      <c r="S13" s="15"/>
      <c r="T13" s="15"/>
    </row>
    <row r="14" spans="1:22" ht="11.25" outlineLevel="3" x14ac:dyDescent="0.2">
      <c r="A14" s="52"/>
      <c r="B14" s="53"/>
      <c r="C14" s="54">
        <v>28</v>
      </c>
      <c r="D14" s="55" t="s">
        <v>25</v>
      </c>
      <c r="E14" s="56" t="s">
        <v>2549</v>
      </c>
      <c r="F14" s="57" t="s">
        <v>2550</v>
      </c>
      <c r="G14" s="55" t="s">
        <v>60</v>
      </c>
      <c r="H14" s="58">
        <v>0.18960000000000002</v>
      </c>
      <c r="I14" s="59"/>
      <c r="J14" s="60">
        <f>H14*I14</f>
        <v>0</v>
      </c>
      <c r="K14" s="58"/>
      <c r="L14" s="58">
        <f>H14*K14</f>
        <v>0</v>
      </c>
      <c r="M14" s="58"/>
      <c r="N14" s="58">
        <f>H14*M14</f>
        <v>0</v>
      </c>
      <c r="O14" s="60">
        <v>21</v>
      </c>
      <c r="P14" s="60">
        <f>J14*(O14/100)</f>
        <v>0</v>
      </c>
      <c r="Q14" s="60">
        <f>J14+P14</f>
        <v>0</v>
      </c>
      <c r="R14" s="15"/>
      <c r="S14" s="15"/>
      <c r="T14" s="15"/>
    </row>
    <row r="15" spans="1:22" ht="11.25" outlineLevel="3" x14ac:dyDescent="0.2">
      <c r="A15" s="52"/>
      <c r="B15" s="53"/>
      <c r="C15" s="54">
        <v>29</v>
      </c>
      <c r="D15" s="55" t="s">
        <v>25</v>
      </c>
      <c r="E15" s="56" t="s">
        <v>2551</v>
      </c>
      <c r="F15" s="57" t="s">
        <v>2552</v>
      </c>
      <c r="G15" s="55" t="s">
        <v>60</v>
      </c>
      <c r="H15" s="58">
        <v>0.18960000000000002</v>
      </c>
      <c r="I15" s="59"/>
      <c r="J15" s="60">
        <f>H15*I15</f>
        <v>0</v>
      </c>
      <c r="K15" s="58"/>
      <c r="L15" s="58">
        <f>H15*K15</f>
        <v>0</v>
      </c>
      <c r="M15" s="58"/>
      <c r="N15" s="58">
        <f>H15*M15</f>
        <v>0</v>
      </c>
      <c r="O15" s="60">
        <v>21</v>
      </c>
      <c r="P15" s="60">
        <f>J15*(O15/100)</f>
        <v>0</v>
      </c>
      <c r="Q15" s="60">
        <f>J15+P15</f>
        <v>0</v>
      </c>
      <c r="R15" s="15"/>
      <c r="S15" s="15"/>
      <c r="T15" s="15"/>
    </row>
    <row r="16" spans="1:22" ht="11.25" outlineLevel="3" x14ac:dyDescent="0.2">
      <c r="A16" s="52"/>
      <c r="B16" s="53"/>
      <c r="C16" s="54">
        <v>30</v>
      </c>
      <c r="D16" s="55" t="s">
        <v>25</v>
      </c>
      <c r="E16" s="56" t="s">
        <v>2553</v>
      </c>
      <c r="F16" s="57" t="s">
        <v>2554</v>
      </c>
      <c r="G16" s="55" t="s">
        <v>60</v>
      </c>
      <c r="H16" s="58">
        <v>5.51</v>
      </c>
      <c r="I16" s="59"/>
      <c r="J16" s="60">
        <f>H16*I16</f>
        <v>0</v>
      </c>
      <c r="K16" s="58"/>
      <c r="L16" s="58">
        <f>H16*K16</f>
        <v>0</v>
      </c>
      <c r="M16" s="58"/>
      <c r="N16" s="58">
        <f>H16*M16</f>
        <v>0</v>
      </c>
      <c r="O16" s="60">
        <v>21</v>
      </c>
      <c r="P16" s="60">
        <f>J16*(O16/100)</f>
        <v>0</v>
      </c>
      <c r="Q16" s="60">
        <f>J16+P16</f>
        <v>0</v>
      </c>
      <c r="R16" s="15"/>
      <c r="S16" s="15"/>
      <c r="T16" s="15"/>
    </row>
    <row r="17" spans="1:20" ht="9.75" outlineLevel="4" x14ac:dyDescent="0.2">
      <c r="A17" s="61"/>
      <c r="B17" s="62"/>
      <c r="C17" s="62"/>
      <c r="D17" s="63"/>
      <c r="E17" s="64" t="s">
        <v>29</v>
      </c>
      <c r="F17" s="65" t="s">
        <v>3172</v>
      </c>
      <c r="G17" s="63"/>
      <c r="H17" s="66">
        <v>5.51</v>
      </c>
      <c r="I17" s="67"/>
      <c r="J17" s="68"/>
      <c r="K17" s="66"/>
      <c r="L17" s="66"/>
      <c r="M17" s="66"/>
      <c r="N17" s="66"/>
      <c r="O17" s="68"/>
      <c r="P17" s="68"/>
      <c r="Q17" s="68"/>
      <c r="R17" s="10"/>
      <c r="S17" s="15"/>
    </row>
    <row r="18" spans="1:20" ht="7.5" customHeight="1" outlineLevel="4" x14ac:dyDescent="0.15">
      <c r="A18" s="15"/>
      <c r="B18" s="69"/>
      <c r="C18" s="70"/>
      <c r="D18" s="71"/>
      <c r="E18" s="72"/>
      <c r="F18" s="73"/>
      <c r="G18" s="71"/>
      <c r="H18" s="74"/>
      <c r="I18" s="75"/>
      <c r="J18" s="76"/>
      <c r="K18" s="77"/>
      <c r="L18" s="77"/>
      <c r="M18" s="77"/>
      <c r="N18" s="77"/>
      <c r="O18" s="76"/>
      <c r="P18" s="76"/>
      <c r="Q18" s="76"/>
      <c r="R18" s="10"/>
      <c r="S18" s="15"/>
    </row>
    <row r="19" spans="1:20" ht="22.5" outlineLevel="3" x14ac:dyDescent="0.2">
      <c r="A19" s="52"/>
      <c r="B19" s="53"/>
      <c r="C19" s="54">
        <v>31</v>
      </c>
      <c r="D19" s="55" t="s">
        <v>25</v>
      </c>
      <c r="E19" s="56" t="s">
        <v>2556</v>
      </c>
      <c r="F19" s="57" t="s">
        <v>2557</v>
      </c>
      <c r="G19" s="55" t="s">
        <v>60</v>
      </c>
      <c r="H19" s="58">
        <v>0.18960000000000002</v>
      </c>
      <c r="I19" s="59"/>
      <c r="J19" s="60">
        <f>H19*I19</f>
        <v>0</v>
      </c>
      <c r="K19" s="58"/>
      <c r="L19" s="58">
        <f>H19*K19</f>
        <v>0</v>
      </c>
      <c r="M19" s="58"/>
      <c r="N19" s="58">
        <f>H19*M19</f>
        <v>0</v>
      </c>
      <c r="O19" s="60">
        <v>21</v>
      </c>
      <c r="P19" s="60">
        <f>J19*(O19/100)</f>
        <v>0</v>
      </c>
      <c r="Q19" s="60">
        <f>J19+P19</f>
        <v>0</v>
      </c>
      <c r="R19" s="15"/>
      <c r="S19" s="15"/>
      <c r="T19" s="15"/>
    </row>
    <row r="20" spans="1:20" ht="11.25" outlineLevel="3" x14ac:dyDescent="0.2">
      <c r="A20" s="52"/>
      <c r="B20" s="53"/>
      <c r="C20" s="54">
        <v>32</v>
      </c>
      <c r="D20" s="55" t="s">
        <v>25</v>
      </c>
      <c r="E20" s="56" t="s">
        <v>2558</v>
      </c>
      <c r="F20" s="57" t="s">
        <v>2559</v>
      </c>
      <c r="G20" s="55" t="s">
        <v>60</v>
      </c>
      <c r="H20" s="58">
        <v>0.109</v>
      </c>
      <c r="I20" s="59"/>
      <c r="J20" s="60">
        <f>H20*I20</f>
        <v>0</v>
      </c>
      <c r="K20" s="58"/>
      <c r="L20" s="58">
        <f>H20*K20</f>
        <v>0</v>
      </c>
      <c r="M20" s="58"/>
      <c r="N20" s="58">
        <f>H20*M20</f>
        <v>0</v>
      </c>
      <c r="O20" s="60">
        <v>21</v>
      </c>
      <c r="P20" s="60">
        <f>J20*(O20/100)</f>
        <v>0</v>
      </c>
      <c r="Q20" s="60">
        <f>J20+P20</f>
        <v>0</v>
      </c>
      <c r="R20" s="15"/>
      <c r="S20" s="15"/>
      <c r="T20" s="15"/>
    </row>
    <row r="21" spans="1:20" outlineLevel="3" x14ac:dyDescent="0.15">
      <c r="B21" s="10"/>
      <c r="C21" s="10"/>
      <c r="D21" s="10"/>
      <c r="E21" s="10"/>
      <c r="F21" s="10"/>
      <c r="G21" s="10"/>
      <c r="H21" s="10"/>
      <c r="I21" s="15"/>
      <c r="J21" s="15"/>
      <c r="K21" s="10"/>
      <c r="L21" s="10"/>
      <c r="M21" s="10"/>
      <c r="N21" s="10"/>
      <c r="O21" s="10"/>
      <c r="P21" s="15"/>
      <c r="Q21" s="15"/>
    </row>
    <row r="22" spans="1:20" ht="11.25" outlineLevel="2" x14ac:dyDescent="0.2">
      <c r="A22" s="42" t="s">
        <v>3173</v>
      </c>
      <c r="B22" s="43">
        <v>3</v>
      </c>
      <c r="C22" s="44"/>
      <c r="D22" s="45" t="s">
        <v>23</v>
      </c>
      <c r="E22" s="45"/>
      <c r="F22" s="46" t="s">
        <v>3174</v>
      </c>
      <c r="G22" s="45"/>
      <c r="H22" s="47"/>
      <c r="I22" s="48"/>
      <c r="J22" s="49">
        <f>SUBTOTAL(9,J23:J55)</f>
        <v>0</v>
      </c>
      <c r="K22" s="47"/>
      <c r="L22" s="50">
        <f>SUBTOTAL(9,L23:L55)</f>
        <v>1.1666300000000001</v>
      </c>
      <c r="M22" s="47"/>
      <c r="N22" s="50">
        <f>SUBTOTAL(9,N23:N55)</f>
        <v>0</v>
      </c>
      <c r="O22" s="51"/>
      <c r="P22" s="49">
        <f>SUBTOTAL(9,P23:P55)</f>
        <v>0</v>
      </c>
      <c r="Q22" s="49">
        <f>SUBTOTAL(9,Q23:Q55)</f>
        <v>0</v>
      </c>
      <c r="R22" s="10"/>
      <c r="S22" s="15"/>
      <c r="T22" s="15"/>
    </row>
    <row r="23" spans="1:20" ht="11.25" outlineLevel="3" x14ac:dyDescent="0.2">
      <c r="A23" s="52"/>
      <c r="B23" s="53"/>
      <c r="C23" s="54">
        <v>1</v>
      </c>
      <c r="D23" s="55" t="s">
        <v>25</v>
      </c>
      <c r="E23" s="56" t="s">
        <v>3175</v>
      </c>
      <c r="F23" s="57" t="s">
        <v>3176</v>
      </c>
      <c r="G23" s="55" t="s">
        <v>172</v>
      </c>
      <c r="H23" s="58">
        <v>6</v>
      </c>
      <c r="I23" s="59"/>
      <c r="J23" s="60">
        <f t="shared" ref="J23:J35" si="0">H23*I23</f>
        <v>0</v>
      </c>
      <c r="K23" s="58">
        <v>1.8500000000000001E-3</v>
      </c>
      <c r="L23" s="58">
        <f t="shared" ref="L23:L35" si="1">H23*K23</f>
        <v>1.11E-2</v>
      </c>
      <c r="M23" s="58"/>
      <c r="N23" s="58">
        <f t="shared" ref="N23:N35" si="2">H23*M23</f>
        <v>0</v>
      </c>
      <c r="O23" s="60">
        <v>21</v>
      </c>
      <c r="P23" s="60">
        <f t="shared" ref="P23:P35" si="3">J23*(O23/100)</f>
        <v>0</v>
      </c>
      <c r="Q23" s="60">
        <f t="shared" ref="Q23:Q35" si="4">J23+P23</f>
        <v>0</v>
      </c>
      <c r="R23" s="15"/>
      <c r="S23" s="15"/>
      <c r="T23" s="15"/>
    </row>
    <row r="24" spans="1:20" ht="11.25" outlineLevel="3" x14ac:dyDescent="0.2">
      <c r="A24" s="52"/>
      <c r="B24" s="53"/>
      <c r="C24" s="54">
        <v>2</v>
      </c>
      <c r="D24" s="55" t="s">
        <v>25</v>
      </c>
      <c r="E24" s="56" t="s">
        <v>3177</v>
      </c>
      <c r="F24" s="57" t="s">
        <v>3178</v>
      </c>
      <c r="G24" s="55" t="s">
        <v>172</v>
      </c>
      <c r="H24" s="58">
        <v>10</v>
      </c>
      <c r="I24" s="59"/>
      <c r="J24" s="60">
        <f t="shared" si="0"/>
        <v>0</v>
      </c>
      <c r="K24" s="58">
        <v>2.7000000000000001E-3</v>
      </c>
      <c r="L24" s="58">
        <f t="shared" si="1"/>
        <v>2.7000000000000003E-2</v>
      </c>
      <c r="M24" s="58"/>
      <c r="N24" s="58">
        <f t="shared" si="2"/>
        <v>0</v>
      </c>
      <c r="O24" s="60">
        <v>21</v>
      </c>
      <c r="P24" s="60">
        <f t="shared" si="3"/>
        <v>0</v>
      </c>
      <c r="Q24" s="60">
        <f t="shared" si="4"/>
        <v>0</v>
      </c>
      <c r="R24" s="15"/>
      <c r="S24" s="15"/>
      <c r="T24" s="15"/>
    </row>
    <row r="25" spans="1:20" ht="11.25" outlineLevel="3" x14ac:dyDescent="0.2">
      <c r="A25" s="52"/>
      <c r="B25" s="53"/>
      <c r="C25" s="54">
        <v>3</v>
      </c>
      <c r="D25" s="55" t="s">
        <v>25</v>
      </c>
      <c r="E25" s="56" t="s">
        <v>3179</v>
      </c>
      <c r="F25" s="57" t="s">
        <v>3180</v>
      </c>
      <c r="G25" s="55" t="s">
        <v>172</v>
      </c>
      <c r="H25" s="58">
        <v>74</v>
      </c>
      <c r="I25" s="59"/>
      <c r="J25" s="60">
        <f t="shared" si="0"/>
        <v>0</v>
      </c>
      <c r="K25" s="58">
        <v>3.0100000000000001E-3</v>
      </c>
      <c r="L25" s="58">
        <f t="shared" si="1"/>
        <v>0.22273999999999999</v>
      </c>
      <c r="M25" s="58"/>
      <c r="N25" s="58">
        <f t="shared" si="2"/>
        <v>0</v>
      </c>
      <c r="O25" s="60">
        <v>21</v>
      </c>
      <c r="P25" s="60">
        <f t="shared" si="3"/>
        <v>0</v>
      </c>
      <c r="Q25" s="60">
        <f t="shared" si="4"/>
        <v>0</v>
      </c>
      <c r="R25" s="15"/>
      <c r="S25" s="15"/>
      <c r="T25" s="15"/>
    </row>
    <row r="26" spans="1:20" ht="11.25" outlineLevel="3" x14ac:dyDescent="0.2">
      <c r="A26" s="52"/>
      <c r="B26" s="53"/>
      <c r="C26" s="54">
        <v>4</v>
      </c>
      <c r="D26" s="55" t="s">
        <v>25</v>
      </c>
      <c r="E26" s="56" t="s">
        <v>3181</v>
      </c>
      <c r="F26" s="57" t="s">
        <v>3182</v>
      </c>
      <c r="G26" s="55" t="s">
        <v>172</v>
      </c>
      <c r="H26" s="58">
        <v>2</v>
      </c>
      <c r="I26" s="59"/>
      <c r="J26" s="60">
        <f t="shared" si="0"/>
        <v>0</v>
      </c>
      <c r="K26" s="58">
        <v>4.0499999999999998E-3</v>
      </c>
      <c r="L26" s="58">
        <f t="shared" si="1"/>
        <v>8.0999999999999996E-3</v>
      </c>
      <c r="M26" s="58"/>
      <c r="N26" s="58">
        <f t="shared" si="2"/>
        <v>0</v>
      </c>
      <c r="O26" s="60">
        <v>21</v>
      </c>
      <c r="P26" s="60">
        <f t="shared" si="3"/>
        <v>0</v>
      </c>
      <c r="Q26" s="60">
        <f t="shared" si="4"/>
        <v>0</v>
      </c>
      <c r="R26" s="15"/>
      <c r="S26" s="15"/>
      <c r="T26" s="15"/>
    </row>
    <row r="27" spans="1:20" ht="11.25" outlineLevel="3" x14ac:dyDescent="0.2">
      <c r="A27" s="52"/>
      <c r="B27" s="53"/>
      <c r="C27" s="54">
        <v>5</v>
      </c>
      <c r="D27" s="55" t="s">
        <v>25</v>
      </c>
      <c r="E27" s="56" t="s">
        <v>3183</v>
      </c>
      <c r="F27" s="57" t="s">
        <v>3184</v>
      </c>
      <c r="G27" s="55" t="s">
        <v>172</v>
      </c>
      <c r="H27" s="58">
        <v>146</v>
      </c>
      <c r="I27" s="59"/>
      <c r="J27" s="60">
        <f t="shared" si="0"/>
        <v>0</v>
      </c>
      <c r="K27" s="58">
        <v>4.9300000000000004E-3</v>
      </c>
      <c r="L27" s="58">
        <f t="shared" si="1"/>
        <v>0.71978000000000009</v>
      </c>
      <c r="M27" s="58"/>
      <c r="N27" s="58">
        <f t="shared" si="2"/>
        <v>0</v>
      </c>
      <c r="O27" s="60">
        <v>21</v>
      </c>
      <c r="P27" s="60">
        <f t="shared" si="3"/>
        <v>0</v>
      </c>
      <c r="Q27" s="60">
        <f t="shared" si="4"/>
        <v>0</v>
      </c>
      <c r="R27" s="15"/>
      <c r="S27" s="15"/>
      <c r="T27" s="15"/>
    </row>
    <row r="28" spans="1:20" ht="11.25" outlineLevel="3" x14ac:dyDescent="0.2">
      <c r="A28" s="52"/>
      <c r="B28" s="53"/>
      <c r="C28" s="54">
        <v>6</v>
      </c>
      <c r="D28" s="55" t="s">
        <v>25</v>
      </c>
      <c r="E28" s="56" t="s">
        <v>3185</v>
      </c>
      <c r="F28" s="57" t="s">
        <v>3186</v>
      </c>
      <c r="G28" s="55" t="s">
        <v>172</v>
      </c>
      <c r="H28" s="58">
        <v>10</v>
      </c>
      <c r="I28" s="59"/>
      <c r="J28" s="60">
        <f t="shared" si="0"/>
        <v>0</v>
      </c>
      <c r="K28" s="58">
        <v>8.6099999999999996E-3</v>
      </c>
      <c r="L28" s="58">
        <f t="shared" si="1"/>
        <v>8.6099999999999996E-2</v>
      </c>
      <c r="M28" s="58"/>
      <c r="N28" s="58">
        <f t="shared" si="2"/>
        <v>0</v>
      </c>
      <c r="O28" s="60">
        <v>21</v>
      </c>
      <c r="P28" s="60">
        <f t="shared" si="3"/>
        <v>0</v>
      </c>
      <c r="Q28" s="60">
        <f t="shared" si="4"/>
        <v>0</v>
      </c>
      <c r="R28" s="15"/>
      <c r="S28" s="15"/>
      <c r="T28" s="15"/>
    </row>
    <row r="29" spans="1:20" ht="11.25" outlineLevel="3" x14ac:dyDescent="0.2">
      <c r="A29" s="52"/>
      <c r="B29" s="53"/>
      <c r="C29" s="54">
        <v>7</v>
      </c>
      <c r="D29" s="55" t="s">
        <v>25</v>
      </c>
      <c r="E29" s="56" t="s">
        <v>3187</v>
      </c>
      <c r="F29" s="57" t="s">
        <v>3188</v>
      </c>
      <c r="G29" s="55" t="s">
        <v>172</v>
      </c>
      <c r="H29" s="58">
        <v>8</v>
      </c>
      <c r="I29" s="59"/>
      <c r="J29" s="60">
        <f t="shared" si="0"/>
        <v>0</v>
      </c>
      <c r="K29" s="58">
        <v>4.6800000000000001E-3</v>
      </c>
      <c r="L29" s="58">
        <f t="shared" si="1"/>
        <v>3.7440000000000001E-2</v>
      </c>
      <c r="M29" s="58"/>
      <c r="N29" s="58">
        <f t="shared" si="2"/>
        <v>0</v>
      </c>
      <c r="O29" s="60">
        <v>21</v>
      </c>
      <c r="P29" s="60">
        <f t="shared" si="3"/>
        <v>0</v>
      </c>
      <c r="Q29" s="60">
        <f t="shared" si="4"/>
        <v>0</v>
      </c>
      <c r="R29" s="15"/>
      <c r="S29" s="15"/>
      <c r="T29" s="15"/>
    </row>
    <row r="30" spans="1:20" ht="11.25" outlineLevel="3" x14ac:dyDescent="0.2">
      <c r="A30" s="52"/>
      <c r="B30" s="53"/>
      <c r="C30" s="54">
        <v>8</v>
      </c>
      <c r="D30" s="55" t="s">
        <v>25</v>
      </c>
      <c r="E30" s="56" t="s">
        <v>3189</v>
      </c>
      <c r="F30" s="57" t="s">
        <v>3190</v>
      </c>
      <c r="G30" s="55" t="s">
        <v>169</v>
      </c>
      <c r="H30" s="58">
        <v>1</v>
      </c>
      <c r="I30" s="59"/>
      <c r="J30" s="60">
        <f t="shared" si="0"/>
        <v>0</v>
      </c>
      <c r="K30" s="58">
        <v>8.77E-3</v>
      </c>
      <c r="L30" s="58">
        <f t="shared" si="1"/>
        <v>8.77E-3</v>
      </c>
      <c r="M30" s="58"/>
      <c r="N30" s="58">
        <f t="shared" si="2"/>
        <v>0</v>
      </c>
      <c r="O30" s="60">
        <v>21</v>
      </c>
      <c r="P30" s="60">
        <f t="shared" si="3"/>
        <v>0</v>
      </c>
      <c r="Q30" s="60">
        <f t="shared" si="4"/>
        <v>0</v>
      </c>
      <c r="R30" s="15"/>
      <c r="S30" s="15"/>
      <c r="T30" s="15"/>
    </row>
    <row r="31" spans="1:20" ht="11.25" outlineLevel="3" x14ac:dyDescent="0.2">
      <c r="A31" s="52"/>
      <c r="B31" s="53"/>
      <c r="C31" s="54">
        <v>9</v>
      </c>
      <c r="D31" s="55" t="s">
        <v>25</v>
      </c>
      <c r="E31" s="56" t="s">
        <v>3191</v>
      </c>
      <c r="F31" s="57" t="s">
        <v>3192</v>
      </c>
      <c r="G31" s="55" t="s">
        <v>169</v>
      </c>
      <c r="H31" s="58">
        <v>2</v>
      </c>
      <c r="I31" s="59"/>
      <c r="J31" s="60">
        <f t="shared" si="0"/>
        <v>0</v>
      </c>
      <c r="K31" s="58">
        <v>3.3800000000000002E-3</v>
      </c>
      <c r="L31" s="58">
        <f t="shared" si="1"/>
        <v>6.7600000000000004E-3</v>
      </c>
      <c r="M31" s="58"/>
      <c r="N31" s="58">
        <f t="shared" si="2"/>
        <v>0</v>
      </c>
      <c r="O31" s="60">
        <v>21</v>
      </c>
      <c r="P31" s="60">
        <f t="shared" si="3"/>
        <v>0</v>
      </c>
      <c r="Q31" s="60">
        <f t="shared" si="4"/>
        <v>0</v>
      </c>
      <c r="R31" s="15"/>
      <c r="S31" s="15"/>
      <c r="T31" s="15"/>
    </row>
    <row r="32" spans="1:20" ht="11.25" outlineLevel="3" x14ac:dyDescent="0.2">
      <c r="A32" s="52"/>
      <c r="B32" s="53"/>
      <c r="C32" s="54">
        <v>10</v>
      </c>
      <c r="D32" s="55" t="s">
        <v>25</v>
      </c>
      <c r="E32" s="56" t="s">
        <v>3193</v>
      </c>
      <c r="F32" s="57" t="s">
        <v>3194</v>
      </c>
      <c r="G32" s="55" t="s">
        <v>169</v>
      </c>
      <c r="H32" s="58">
        <v>2</v>
      </c>
      <c r="I32" s="59"/>
      <c r="J32" s="60">
        <f t="shared" si="0"/>
        <v>0</v>
      </c>
      <c r="K32" s="58">
        <v>2.2000000000000001E-4</v>
      </c>
      <c r="L32" s="58">
        <f t="shared" si="1"/>
        <v>4.4000000000000002E-4</v>
      </c>
      <c r="M32" s="58"/>
      <c r="N32" s="58">
        <f t="shared" si="2"/>
        <v>0</v>
      </c>
      <c r="O32" s="60">
        <v>21</v>
      </c>
      <c r="P32" s="60">
        <f t="shared" si="3"/>
        <v>0</v>
      </c>
      <c r="Q32" s="60">
        <f t="shared" si="4"/>
        <v>0</v>
      </c>
      <c r="R32" s="15"/>
      <c r="S32" s="15"/>
      <c r="T32" s="15"/>
    </row>
    <row r="33" spans="1:20" ht="11.25" outlineLevel="3" x14ac:dyDescent="0.2">
      <c r="A33" s="52"/>
      <c r="B33" s="53"/>
      <c r="C33" s="54">
        <v>11</v>
      </c>
      <c r="D33" s="55" t="s">
        <v>25</v>
      </c>
      <c r="E33" s="56" t="s">
        <v>3195</v>
      </c>
      <c r="F33" s="57" t="s">
        <v>3196</v>
      </c>
      <c r="G33" s="55" t="s">
        <v>169</v>
      </c>
      <c r="H33" s="58">
        <v>1</v>
      </c>
      <c r="I33" s="59"/>
      <c r="J33" s="60">
        <f t="shared" si="0"/>
        <v>0</v>
      </c>
      <c r="K33" s="58">
        <v>2.5999999999999998E-4</v>
      </c>
      <c r="L33" s="58">
        <f t="shared" si="1"/>
        <v>2.5999999999999998E-4</v>
      </c>
      <c r="M33" s="58"/>
      <c r="N33" s="58">
        <f t="shared" si="2"/>
        <v>0</v>
      </c>
      <c r="O33" s="60">
        <v>21</v>
      </c>
      <c r="P33" s="60">
        <f t="shared" si="3"/>
        <v>0</v>
      </c>
      <c r="Q33" s="60">
        <f t="shared" si="4"/>
        <v>0</v>
      </c>
      <c r="R33" s="15"/>
      <c r="S33" s="15"/>
      <c r="T33" s="15"/>
    </row>
    <row r="34" spans="1:20" ht="11.25" outlineLevel="3" x14ac:dyDescent="0.2">
      <c r="A34" s="52"/>
      <c r="B34" s="53"/>
      <c r="C34" s="54">
        <v>12</v>
      </c>
      <c r="D34" s="55" t="s">
        <v>25</v>
      </c>
      <c r="E34" s="56" t="s">
        <v>3197</v>
      </c>
      <c r="F34" s="57" t="s">
        <v>3198</v>
      </c>
      <c r="G34" s="55" t="s">
        <v>72</v>
      </c>
      <c r="H34" s="58">
        <v>2</v>
      </c>
      <c r="I34" s="59"/>
      <c r="J34" s="60">
        <f t="shared" si="0"/>
        <v>0</v>
      </c>
      <c r="K34" s="58">
        <v>2.3000000000000001E-4</v>
      </c>
      <c r="L34" s="58">
        <f t="shared" si="1"/>
        <v>4.6000000000000001E-4</v>
      </c>
      <c r="M34" s="58"/>
      <c r="N34" s="58">
        <f t="shared" si="2"/>
        <v>0</v>
      </c>
      <c r="O34" s="60">
        <v>21</v>
      </c>
      <c r="P34" s="60">
        <f t="shared" si="3"/>
        <v>0</v>
      </c>
      <c r="Q34" s="60">
        <f t="shared" si="4"/>
        <v>0</v>
      </c>
      <c r="R34" s="15"/>
      <c r="S34" s="15"/>
      <c r="T34" s="15"/>
    </row>
    <row r="35" spans="1:20" ht="11.25" outlineLevel="3" x14ac:dyDescent="0.2">
      <c r="A35" s="52"/>
      <c r="B35" s="53"/>
      <c r="C35" s="54">
        <v>13</v>
      </c>
      <c r="D35" s="55" t="s">
        <v>25</v>
      </c>
      <c r="E35" s="56" t="s">
        <v>3199</v>
      </c>
      <c r="F35" s="57" t="s">
        <v>3200</v>
      </c>
      <c r="G35" s="55" t="s">
        <v>172</v>
      </c>
      <c r="H35" s="58">
        <v>238</v>
      </c>
      <c r="I35" s="59"/>
      <c r="J35" s="60">
        <f t="shared" si="0"/>
        <v>0</v>
      </c>
      <c r="K35" s="58"/>
      <c r="L35" s="58">
        <f t="shared" si="1"/>
        <v>0</v>
      </c>
      <c r="M35" s="58"/>
      <c r="N35" s="58">
        <f t="shared" si="2"/>
        <v>0</v>
      </c>
      <c r="O35" s="60">
        <v>21</v>
      </c>
      <c r="P35" s="60">
        <f t="shared" si="3"/>
        <v>0</v>
      </c>
      <c r="Q35" s="60">
        <f t="shared" si="4"/>
        <v>0</v>
      </c>
      <c r="R35" s="15"/>
      <c r="S35" s="15"/>
      <c r="T35" s="15"/>
    </row>
    <row r="36" spans="1:20" ht="9.75" outlineLevel="4" x14ac:dyDescent="0.2">
      <c r="A36" s="61"/>
      <c r="B36" s="62"/>
      <c r="C36" s="62"/>
      <c r="D36" s="63"/>
      <c r="E36" s="64" t="s">
        <v>29</v>
      </c>
      <c r="F36" s="65" t="s">
        <v>3201</v>
      </c>
      <c r="G36" s="63"/>
      <c r="H36" s="66">
        <v>238</v>
      </c>
      <c r="I36" s="67"/>
      <c r="J36" s="68"/>
      <c r="K36" s="66"/>
      <c r="L36" s="66"/>
      <c r="M36" s="66"/>
      <c r="N36" s="66"/>
      <c r="O36" s="68"/>
      <c r="P36" s="68"/>
      <c r="Q36" s="68"/>
      <c r="R36" s="10"/>
      <c r="S36" s="15"/>
    </row>
    <row r="37" spans="1:20" ht="7.5" customHeight="1" outlineLevel="4" x14ac:dyDescent="0.15">
      <c r="A37" s="15"/>
      <c r="B37" s="69"/>
      <c r="C37" s="70"/>
      <c r="D37" s="71"/>
      <c r="E37" s="72"/>
      <c r="F37" s="73"/>
      <c r="G37" s="71"/>
      <c r="H37" s="74"/>
      <c r="I37" s="75"/>
      <c r="J37" s="76"/>
      <c r="K37" s="77"/>
      <c r="L37" s="77"/>
      <c r="M37" s="77"/>
      <c r="N37" s="77"/>
      <c r="O37" s="76"/>
      <c r="P37" s="76"/>
      <c r="Q37" s="76"/>
      <c r="R37" s="10"/>
      <c r="S37" s="15"/>
    </row>
    <row r="38" spans="1:20" ht="11.25" outlineLevel="3" x14ac:dyDescent="0.2">
      <c r="A38" s="52"/>
      <c r="B38" s="53"/>
      <c r="C38" s="54">
        <v>14</v>
      </c>
      <c r="D38" s="55" t="s">
        <v>25</v>
      </c>
      <c r="E38" s="56" t="s">
        <v>3202</v>
      </c>
      <c r="F38" s="57" t="s">
        <v>3203</v>
      </c>
      <c r="G38" s="55" t="s">
        <v>72</v>
      </c>
      <c r="H38" s="58">
        <v>3</v>
      </c>
      <c r="I38" s="59"/>
      <c r="J38" s="60">
        <f t="shared" ref="J38:J43" si="5">H38*I38</f>
        <v>0</v>
      </c>
      <c r="K38" s="58"/>
      <c r="L38" s="58">
        <f t="shared" ref="L38:L43" si="6">H38*K38</f>
        <v>0</v>
      </c>
      <c r="M38" s="58"/>
      <c r="N38" s="58">
        <f t="shared" ref="N38:N43" si="7">H38*M38</f>
        <v>0</v>
      </c>
      <c r="O38" s="60">
        <v>21</v>
      </c>
      <c r="P38" s="60">
        <f t="shared" ref="P38:P43" si="8">J38*(O38/100)</f>
        <v>0</v>
      </c>
      <c r="Q38" s="60">
        <f t="shared" ref="Q38:Q43" si="9">J38+P38</f>
        <v>0</v>
      </c>
      <c r="R38" s="15"/>
      <c r="S38" s="15"/>
      <c r="T38" s="15"/>
    </row>
    <row r="39" spans="1:20" ht="11.25" outlineLevel="3" x14ac:dyDescent="0.2">
      <c r="A39" s="52"/>
      <c r="B39" s="53"/>
      <c r="C39" s="54">
        <v>15</v>
      </c>
      <c r="D39" s="55" t="s">
        <v>25</v>
      </c>
      <c r="E39" s="56" t="s">
        <v>3204</v>
      </c>
      <c r="F39" s="57" t="s">
        <v>3205</v>
      </c>
      <c r="G39" s="55" t="s">
        <v>72</v>
      </c>
      <c r="H39" s="58">
        <v>2</v>
      </c>
      <c r="I39" s="59"/>
      <c r="J39" s="60">
        <f t="shared" si="5"/>
        <v>0</v>
      </c>
      <c r="K39" s="58">
        <v>2.5000000000000001E-4</v>
      </c>
      <c r="L39" s="58">
        <f t="shared" si="6"/>
        <v>5.0000000000000001E-4</v>
      </c>
      <c r="M39" s="58"/>
      <c r="N39" s="58">
        <f t="shared" si="7"/>
        <v>0</v>
      </c>
      <c r="O39" s="60">
        <v>21</v>
      </c>
      <c r="P39" s="60">
        <f t="shared" si="8"/>
        <v>0</v>
      </c>
      <c r="Q39" s="60">
        <f t="shared" si="9"/>
        <v>0</v>
      </c>
      <c r="R39" s="15"/>
      <c r="S39" s="15"/>
      <c r="T39" s="15"/>
    </row>
    <row r="40" spans="1:20" ht="11.25" outlineLevel="3" x14ac:dyDescent="0.2">
      <c r="A40" s="52"/>
      <c r="B40" s="53"/>
      <c r="C40" s="54">
        <v>16</v>
      </c>
      <c r="D40" s="55" t="s">
        <v>25</v>
      </c>
      <c r="E40" s="56" t="s">
        <v>3206</v>
      </c>
      <c r="F40" s="57" t="s">
        <v>3207</v>
      </c>
      <c r="G40" s="55" t="s">
        <v>169</v>
      </c>
      <c r="H40" s="58">
        <v>1</v>
      </c>
      <c r="I40" s="59"/>
      <c r="J40" s="60">
        <f t="shared" si="5"/>
        <v>0</v>
      </c>
      <c r="K40" s="58">
        <v>1.7399999999999999E-2</v>
      </c>
      <c r="L40" s="58">
        <f t="shared" si="6"/>
        <v>1.7399999999999999E-2</v>
      </c>
      <c r="M40" s="58"/>
      <c r="N40" s="58">
        <f t="shared" si="7"/>
        <v>0</v>
      </c>
      <c r="O40" s="60">
        <v>21</v>
      </c>
      <c r="P40" s="60">
        <f t="shared" si="8"/>
        <v>0</v>
      </c>
      <c r="Q40" s="60">
        <f t="shared" si="9"/>
        <v>0</v>
      </c>
      <c r="R40" s="15"/>
      <c r="S40" s="15"/>
      <c r="T40" s="15"/>
    </row>
    <row r="41" spans="1:20" ht="11.25" outlineLevel="3" x14ac:dyDescent="0.2">
      <c r="A41" s="52"/>
      <c r="B41" s="53"/>
      <c r="C41" s="54">
        <v>17</v>
      </c>
      <c r="D41" s="55" t="s">
        <v>25</v>
      </c>
      <c r="E41" s="56" t="s">
        <v>3208</v>
      </c>
      <c r="F41" s="57" t="s">
        <v>3209</v>
      </c>
      <c r="G41" s="55" t="s">
        <v>72</v>
      </c>
      <c r="H41" s="58">
        <v>1</v>
      </c>
      <c r="I41" s="59"/>
      <c r="J41" s="60">
        <f t="shared" si="5"/>
        <v>0</v>
      </c>
      <c r="K41" s="58">
        <v>1.8000000000000001E-4</v>
      </c>
      <c r="L41" s="58">
        <f t="shared" si="6"/>
        <v>1.8000000000000001E-4</v>
      </c>
      <c r="M41" s="58"/>
      <c r="N41" s="58">
        <f t="shared" si="7"/>
        <v>0</v>
      </c>
      <c r="O41" s="60">
        <v>21</v>
      </c>
      <c r="P41" s="60">
        <f t="shared" si="8"/>
        <v>0</v>
      </c>
      <c r="Q41" s="60">
        <f t="shared" si="9"/>
        <v>0</v>
      </c>
      <c r="R41" s="15"/>
      <c r="S41" s="15"/>
      <c r="T41" s="15"/>
    </row>
    <row r="42" spans="1:20" ht="11.25" outlineLevel="3" x14ac:dyDescent="0.2">
      <c r="A42" s="52"/>
      <c r="B42" s="53"/>
      <c r="C42" s="54">
        <v>18</v>
      </c>
      <c r="D42" s="55" t="s">
        <v>25</v>
      </c>
      <c r="E42" s="56" t="s">
        <v>3210</v>
      </c>
      <c r="F42" s="57" t="s">
        <v>3211</v>
      </c>
      <c r="G42" s="55" t="s">
        <v>72</v>
      </c>
      <c r="H42" s="58">
        <v>2</v>
      </c>
      <c r="I42" s="59"/>
      <c r="J42" s="60">
        <f t="shared" si="5"/>
        <v>0</v>
      </c>
      <c r="K42" s="58">
        <v>2.4000000000000001E-4</v>
      </c>
      <c r="L42" s="58">
        <f t="shared" si="6"/>
        <v>4.8000000000000001E-4</v>
      </c>
      <c r="M42" s="58"/>
      <c r="N42" s="58">
        <f t="shared" si="7"/>
        <v>0</v>
      </c>
      <c r="O42" s="60">
        <v>21</v>
      </c>
      <c r="P42" s="60">
        <f t="shared" si="8"/>
        <v>0</v>
      </c>
      <c r="Q42" s="60">
        <f t="shared" si="9"/>
        <v>0</v>
      </c>
      <c r="R42" s="15"/>
      <c r="S42" s="15"/>
      <c r="T42" s="15"/>
    </row>
    <row r="43" spans="1:20" ht="11.25" outlineLevel="3" x14ac:dyDescent="0.2">
      <c r="A43" s="52"/>
      <c r="B43" s="53"/>
      <c r="C43" s="54">
        <v>19</v>
      </c>
      <c r="D43" s="55" t="s">
        <v>25</v>
      </c>
      <c r="E43" s="56" t="s">
        <v>3212</v>
      </c>
      <c r="F43" s="57" t="s">
        <v>3213</v>
      </c>
      <c r="G43" s="55" t="s">
        <v>72</v>
      </c>
      <c r="H43" s="58">
        <v>6</v>
      </c>
      <c r="I43" s="59"/>
      <c r="J43" s="60">
        <f t="shared" si="5"/>
        <v>0</v>
      </c>
      <c r="K43" s="58">
        <v>6.0999999999999997E-4</v>
      </c>
      <c r="L43" s="58">
        <f t="shared" si="6"/>
        <v>3.6600000000000001E-3</v>
      </c>
      <c r="M43" s="58"/>
      <c r="N43" s="58">
        <f t="shared" si="7"/>
        <v>0</v>
      </c>
      <c r="O43" s="60">
        <v>21</v>
      </c>
      <c r="P43" s="60">
        <f t="shared" si="8"/>
        <v>0</v>
      </c>
      <c r="Q43" s="60">
        <f t="shared" si="9"/>
        <v>0</v>
      </c>
      <c r="R43" s="15"/>
      <c r="S43" s="15"/>
      <c r="T43" s="15"/>
    </row>
    <row r="44" spans="1:20" ht="9.75" outlineLevel="4" x14ac:dyDescent="0.2">
      <c r="A44" s="61"/>
      <c r="B44" s="62"/>
      <c r="C44" s="62"/>
      <c r="D44" s="63"/>
      <c r="E44" s="64" t="s">
        <v>29</v>
      </c>
      <c r="F44" s="65" t="s">
        <v>3142</v>
      </c>
      <c r="G44" s="63"/>
      <c r="H44" s="66">
        <v>6</v>
      </c>
      <c r="I44" s="67"/>
      <c r="J44" s="68"/>
      <c r="K44" s="66"/>
      <c r="L44" s="66"/>
      <c r="M44" s="66"/>
      <c r="N44" s="66"/>
      <c r="O44" s="68"/>
      <c r="P44" s="68"/>
      <c r="Q44" s="68"/>
      <c r="R44" s="10"/>
      <c r="S44" s="15"/>
    </row>
    <row r="45" spans="1:20" ht="7.5" customHeight="1" outlineLevel="4" x14ac:dyDescent="0.15">
      <c r="A45" s="15"/>
      <c r="B45" s="69"/>
      <c r="C45" s="70"/>
      <c r="D45" s="71"/>
      <c r="E45" s="72"/>
      <c r="F45" s="73"/>
      <c r="G45" s="71"/>
      <c r="H45" s="74"/>
      <c r="I45" s="75"/>
      <c r="J45" s="76"/>
      <c r="K45" s="77"/>
      <c r="L45" s="77"/>
      <c r="M45" s="77"/>
      <c r="N45" s="77"/>
      <c r="O45" s="76"/>
      <c r="P45" s="76"/>
      <c r="Q45" s="76"/>
      <c r="R45" s="10"/>
      <c r="S45" s="15"/>
    </row>
    <row r="46" spans="1:20" ht="11.25" outlineLevel="3" x14ac:dyDescent="0.2">
      <c r="A46" s="52"/>
      <c r="B46" s="53"/>
      <c r="C46" s="54">
        <v>20</v>
      </c>
      <c r="D46" s="55" t="s">
        <v>25</v>
      </c>
      <c r="E46" s="56" t="s">
        <v>3214</v>
      </c>
      <c r="F46" s="57" t="s">
        <v>3215</v>
      </c>
      <c r="G46" s="55" t="s">
        <v>72</v>
      </c>
      <c r="H46" s="58">
        <v>2</v>
      </c>
      <c r="I46" s="59"/>
      <c r="J46" s="60">
        <f t="shared" ref="J46:J54" si="10">H46*I46</f>
        <v>0</v>
      </c>
      <c r="K46" s="58">
        <v>8.8000000000000003E-4</v>
      </c>
      <c r="L46" s="58">
        <f t="shared" ref="L46:L54" si="11">H46*K46</f>
        <v>1.7600000000000001E-3</v>
      </c>
      <c r="M46" s="58"/>
      <c r="N46" s="58">
        <f t="shared" ref="N46:N54" si="12">H46*M46</f>
        <v>0</v>
      </c>
      <c r="O46" s="60">
        <v>21</v>
      </c>
      <c r="P46" s="60">
        <f t="shared" ref="P46:P54" si="13">J46*(O46/100)</f>
        <v>0</v>
      </c>
      <c r="Q46" s="60">
        <f t="shared" ref="Q46:Q54" si="14">J46+P46</f>
        <v>0</v>
      </c>
      <c r="R46" s="15"/>
      <c r="S46" s="15"/>
      <c r="T46" s="15"/>
    </row>
    <row r="47" spans="1:20" ht="11.25" outlineLevel="3" x14ac:dyDescent="0.2">
      <c r="A47" s="52"/>
      <c r="B47" s="53"/>
      <c r="C47" s="54">
        <v>21</v>
      </c>
      <c r="D47" s="55" t="s">
        <v>25</v>
      </c>
      <c r="E47" s="56" t="s">
        <v>3216</v>
      </c>
      <c r="F47" s="57" t="s">
        <v>3217</v>
      </c>
      <c r="G47" s="55" t="s">
        <v>72</v>
      </c>
      <c r="H47" s="58">
        <v>2</v>
      </c>
      <c r="I47" s="59"/>
      <c r="J47" s="60">
        <f t="shared" si="10"/>
        <v>0</v>
      </c>
      <c r="K47" s="58">
        <v>1.2999999999999999E-3</v>
      </c>
      <c r="L47" s="58">
        <f t="shared" si="11"/>
        <v>2.5999999999999999E-3</v>
      </c>
      <c r="M47" s="58"/>
      <c r="N47" s="58">
        <f t="shared" si="12"/>
        <v>0</v>
      </c>
      <c r="O47" s="60">
        <v>21</v>
      </c>
      <c r="P47" s="60">
        <f t="shared" si="13"/>
        <v>0</v>
      </c>
      <c r="Q47" s="60">
        <f t="shared" si="14"/>
        <v>0</v>
      </c>
      <c r="R47" s="15"/>
      <c r="S47" s="15"/>
      <c r="T47" s="15"/>
    </row>
    <row r="48" spans="1:20" ht="11.25" outlineLevel="3" x14ac:dyDescent="0.2">
      <c r="A48" s="52"/>
      <c r="B48" s="53"/>
      <c r="C48" s="54">
        <v>22</v>
      </c>
      <c r="D48" s="55" t="s">
        <v>25</v>
      </c>
      <c r="E48" s="56" t="s">
        <v>3218</v>
      </c>
      <c r="F48" s="57" t="s">
        <v>3219</v>
      </c>
      <c r="G48" s="55" t="s">
        <v>72</v>
      </c>
      <c r="H48" s="58">
        <v>1</v>
      </c>
      <c r="I48" s="59"/>
      <c r="J48" s="60">
        <f t="shared" si="10"/>
        <v>0</v>
      </c>
      <c r="K48" s="58">
        <v>2.0799999999999998E-3</v>
      </c>
      <c r="L48" s="58">
        <f t="shared" si="11"/>
        <v>2.0799999999999998E-3</v>
      </c>
      <c r="M48" s="58"/>
      <c r="N48" s="58">
        <f t="shared" si="12"/>
        <v>0</v>
      </c>
      <c r="O48" s="60">
        <v>21</v>
      </c>
      <c r="P48" s="60">
        <f t="shared" si="13"/>
        <v>0</v>
      </c>
      <c r="Q48" s="60">
        <f t="shared" si="14"/>
        <v>0</v>
      </c>
      <c r="R48" s="15"/>
      <c r="S48" s="15"/>
      <c r="T48" s="15"/>
    </row>
    <row r="49" spans="1:20" ht="11.25" outlineLevel="3" x14ac:dyDescent="0.2">
      <c r="A49" s="52"/>
      <c r="B49" s="53"/>
      <c r="C49" s="54">
        <v>23</v>
      </c>
      <c r="D49" s="55" t="s">
        <v>25</v>
      </c>
      <c r="E49" s="56" t="s">
        <v>3220</v>
      </c>
      <c r="F49" s="57" t="s">
        <v>3221</v>
      </c>
      <c r="G49" s="55" t="s">
        <v>169</v>
      </c>
      <c r="H49" s="58">
        <v>1</v>
      </c>
      <c r="I49" s="59"/>
      <c r="J49" s="60">
        <f t="shared" si="10"/>
        <v>0</v>
      </c>
      <c r="K49" s="58">
        <v>9.0200000000000002E-3</v>
      </c>
      <c r="L49" s="58">
        <f t="shared" si="11"/>
        <v>9.0200000000000002E-3</v>
      </c>
      <c r="M49" s="58"/>
      <c r="N49" s="58">
        <f t="shared" si="12"/>
        <v>0</v>
      </c>
      <c r="O49" s="60">
        <v>21</v>
      </c>
      <c r="P49" s="60">
        <f t="shared" si="13"/>
        <v>0</v>
      </c>
      <c r="Q49" s="60">
        <f t="shared" si="14"/>
        <v>0</v>
      </c>
      <c r="R49" s="15"/>
      <c r="S49" s="15"/>
      <c r="T49" s="15"/>
    </row>
    <row r="50" spans="1:20" ht="11.25" outlineLevel="3" x14ac:dyDescent="0.2">
      <c r="A50" s="52"/>
      <c r="B50" s="53"/>
      <c r="C50" s="54">
        <v>24</v>
      </c>
      <c r="D50" s="55" t="s">
        <v>2536</v>
      </c>
      <c r="E50" s="56" t="s">
        <v>3222</v>
      </c>
      <c r="F50" s="57" t="s">
        <v>3223</v>
      </c>
      <c r="G50" s="55" t="s">
        <v>72</v>
      </c>
      <c r="H50" s="58">
        <v>1</v>
      </c>
      <c r="I50" s="59"/>
      <c r="J50" s="60">
        <f t="shared" si="10"/>
        <v>0</v>
      </c>
      <c r="K50" s="58"/>
      <c r="L50" s="58">
        <f t="shared" si="11"/>
        <v>0</v>
      </c>
      <c r="M50" s="58"/>
      <c r="N50" s="58">
        <f t="shared" si="12"/>
        <v>0</v>
      </c>
      <c r="O50" s="60">
        <v>21</v>
      </c>
      <c r="P50" s="60">
        <f t="shared" si="13"/>
        <v>0</v>
      </c>
      <c r="Q50" s="60">
        <f t="shared" si="14"/>
        <v>0</v>
      </c>
      <c r="R50" s="15"/>
      <c r="S50" s="15"/>
      <c r="T50" s="15"/>
    </row>
    <row r="51" spans="1:20" ht="22.5" outlineLevel="3" x14ac:dyDescent="0.2">
      <c r="A51" s="52"/>
      <c r="B51" s="53"/>
      <c r="C51" s="54">
        <v>24</v>
      </c>
      <c r="D51" s="55" t="s">
        <v>2536</v>
      </c>
      <c r="E51" s="56" t="s">
        <v>3224</v>
      </c>
      <c r="F51" s="57" t="s">
        <v>3225</v>
      </c>
      <c r="G51" s="55" t="s">
        <v>72</v>
      </c>
      <c r="H51" s="58">
        <v>1</v>
      </c>
      <c r="I51" s="59"/>
      <c r="J51" s="60">
        <f t="shared" si="10"/>
        <v>0</v>
      </c>
      <c r="K51" s="58"/>
      <c r="L51" s="58">
        <f t="shared" si="11"/>
        <v>0</v>
      </c>
      <c r="M51" s="58"/>
      <c r="N51" s="58">
        <f t="shared" si="12"/>
        <v>0</v>
      </c>
      <c r="O51" s="60">
        <v>21</v>
      </c>
      <c r="P51" s="60">
        <f t="shared" si="13"/>
        <v>0</v>
      </c>
      <c r="Q51" s="60">
        <f t="shared" si="14"/>
        <v>0</v>
      </c>
      <c r="R51" s="15"/>
      <c r="S51" s="15"/>
      <c r="T51" s="15"/>
    </row>
    <row r="52" spans="1:20" ht="11.25" outlineLevel="3" x14ac:dyDescent="0.2">
      <c r="A52" s="52"/>
      <c r="B52" s="53"/>
      <c r="C52" s="54">
        <v>24</v>
      </c>
      <c r="D52" s="55" t="s">
        <v>2536</v>
      </c>
      <c r="E52" s="56" t="s">
        <v>3226</v>
      </c>
      <c r="F52" s="57" t="s">
        <v>3227</v>
      </c>
      <c r="G52" s="55" t="s">
        <v>72</v>
      </c>
      <c r="H52" s="58">
        <v>1</v>
      </c>
      <c r="I52" s="59"/>
      <c r="J52" s="60">
        <f t="shared" si="10"/>
        <v>0</v>
      </c>
      <c r="K52" s="58"/>
      <c r="L52" s="58">
        <f t="shared" si="11"/>
        <v>0</v>
      </c>
      <c r="M52" s="58"/>
      <c r="N52" s="58">
        <f t="shared" si="12"/>
        <v>0</v>
      </c>
      <c r="O52" s="60">
        <v>21</v>
      </c>
      <c r="P52" s="60">
        <f t="shared" si="13"/>
        <v>0</v>
      </c>
      <c r="Q52" s="60">
        <f t="shared" si="14"/>
        <v>0</v>
      </c>
      <c r="R52" s="15"/>
      <c r="S52" s="15"/>
      <c r="T52" s="15"/>
    </row>
    <row r="53" spans="1:20" ht="11.25" outlineLevel="3" x14ac:dyDescent="0.2">
      <c r="A53" s="52"/>
      <c r="B53" s="53"/>
      <c r="C53" s="54">
        <v>24</v>
      </c>
      <c r="D53" s="55" t="s">
        <v>2536</v>
      </c>
      <c r="E53" s="56" t="s">
        <v>3228</v>
      </c>
      <c r="F53" s="57" t="s">
        <v>3229</v>
      </c>
      <c r="G53" s="55" t="s">
        <v>72</v>
      </c>
      <c r="H53" s="58">
        <v>1</v>
      </c>
      <c r="I53" s="59"/>
      <c r="J53" s="60">
        <f t="shared" si="10"/>
        <v>0</v>
      </c>
      <c r="K53" s="58"/>
      <c r="L53" s="58">
        <f t="shared" si="11"/>
        <v>0</v>
      </c>
      <c r="M53" s="58"/>
      <c r="N53" s="58">
        <f t="shared" si="12"/>
        <v>0</v>
      </c>
      <c r="O53" s="60">
        <v>21</v>
      </c>
      <c r="P53" s="60">
        <f t="shared" si="13"/>
        <v>0</v>
      </c>
      <c r="Q53" s="60">
        <f t="shared" si="14"/>
        <v>0</v>
      </c>
      <c r="R53" s="15"/>
      <c r="S53" s="15"/>
      <c r="T53" s="15"/>
    </row>
    <row r="54" spans="1:20" ht="11.25" outlineLevel="3" x14ac:dyDescent="0.2">
      <c r="A54" s="52"/>
      <c r="B54" s="53"/>
      <c r="C54" s="54">
        <v>24</v>
      </c>
      <c r="D54" s="55" t="s">
        <v>2536</v>
      </c>
      <c r="E54" s="56" t="s">
        <v>3230</v>
      </c>
      <c r="F54" s="57" t="s">
        <v>3231</v>
      </c>
      <c r="G54" s="55" t="s">
        <v>72</v>
      </c>
      <c r="H54" s="58">
        <v>1</v>
      </c>
      <c r="I54" s="59"/>
      <c r="J54" s="60">
        <f t="shared" si="10"/>
        <v>0</v>
      </c>
      <c r="K54" s="58"/>
      <c r="L54" s="58">
        <f t="shared" si="11"/>
        <v>0</v>
      </c>
      <c r="M54" s="58"/>
      <c r="N54" s="58">
        <f t="shared" si="12"/>
        <v>0</v>
      </c>
      <c r="O54" s="60">
        <v>21</v>
      </c>
      <c r="P54" s="60">
        <f t="shared" si="13"/>
        <v>0</v>
      </c>
      <c r="Q54" s="60">
        <f t="shared" si="14"/>
        <v>0</v>
      </c>
      <c r="R54" s="15"/>
      <c r="S54" s="15"/>
      <c r="T54" s="15"/>
    </row>
    <row r="55" spans="1:20" outlineLevel="3" x14ac:dyDescent="0.15">
      <c r="B55" s="10"/>
      <c r="C55" s="10"/>
      <c r="D55" s="10"/>
      <c r="E55" s="10"/>
      <c r="F55" s="10"/>
      <c r="G55" s="10"/>
      <c r="H55" s="10"/>
      <c r="I55" s="15"/>
      <c r="J55" s="15"/>
      <c r="K55" s="10"/>
      <c r="L55" s="10"/>
      <c r="M55" s="10"/>
      <c r="N55" s="10"/>
      <c r="O55" s="10"/>
      <c r="P55" s="15"/>
      <c r="Q55" s="15"/>
    </row>
    <row r="56" spans="1:20" ht="11.25" outlineLevel="2" x14ac:dyDescent="0.2">
      <c r="A56" s="42" t="s">
        <v>3160</v>
      </c>
      <c r="B56" s="43">
        <v>3</v>
      </c>
      <c r="C56" s="44"/>
      <c r="D56" s="45" t="s">
        <v>23</v>
      </c>
      <c r="E56" s="45"/>
      <c r="F56" s="46" t="s">
        <v>1760</v>
      </c>
      <c r="G56" s="45"/>
      <c r="H56" s="47"/>
      <c r="I56" s="48"/>
      <c r="J56" s="49">
        <f>SUBTOTAL(9,J57:J61)</f>
        <v>0</v>
      </c>
      <c r="K56" s="47"/>
      <c r="L56" s="50">
        <f>SUBTOTAL(9,L57:L61)</f>
        <v>3.3320000000000002E-2</v>
      </c>
      <c r="M56" s="47"/>
      <c r="N56" s="50">
        <f>SUBTOTAL(9,N57:N61)</f>
        <v>0</v>
      </c>
      <c r="O56" s="51"/>
      <c r="P56" s="49">
        <f>SUBTOTAL(9,P57:P61)</f>
        <v>0</v>
      </c>
      <c r="Q56" s="49">
        <f>SUBTOTAL(9,Q57:Q61)</f>
        <v>0</v>
      </c>
      <c r="R56" s="10"/>
      <c r="S56" s="15"/>
      <c r="T56" s="15"/>
    </row>
    <row r="57" spans="1:20" ht="11.25" outlineLevel="3" x14ac:dyDescent="0.2">
      <c r="A57" s="52"/>
      <c r="B57" s="53"/>
      <c r="C57" s="54">
        <v>33</v>
      </c>
      <c r="D57" s="55" t="s">
        <v>25</v>
      </c>
      <c r="E57" s="56" t="s">
        <v>3232</v>
      </c>
      <c r="F57" s="57" t="s">
        <v>3233</v>
      </c>
      <c r="G57" s="55" t="s">
        <v>172</v>
      </c>
      <c r="H57" s="58">
        <v>238</v>
      </c>
      <c r="I57" s="59"/>
      <c r="J57" s="60">
        <f>H57*I57</f>
        <v>0</v>
      </c>
      <c r="K57" s="58">
        <v>2.0000000000000002E-5</v>
      </c>
      <c r="L57" s="58">
        <f>H57*K57</f>
        <v>4.7600000000000003E-3</v>
      </c>
      <c r="M57" s="58"/>
      <c r="N57" s="58">
        <f>H57*M57</f>
        <v>0</v>
      </c>
      <c r="O57" s="60">
        <v>21</v>
      </c>
      <c r="P57" s="60">
        <f>J57*(O57/100)</f>
        <v>0</v>
      </c>
      <c r="Q57" s="60">
        <f>J57+P57</f>
        <v>0</v>
      </c>
      <c r="R57" s="15"/>
      <c r="S57" s="15"/>
      <c r="T57" s="15"/>
    </row>
    <row r="58" spans="1:20" ht="11.25" outlineLevel="3" x14ac:dyDescent="0.2">
      <c r="A58" s="52"/>
      <c r="B58" s="53"/>
      <c r="C58" s="54">
        <v>34</v>
      </c>
      <c r="D58" s="55" t="s">
        <v>25</v>
      </c>
      <c r="E58" s="56" t="s">
        <v>3163</v>
      </c>
      <c r="F58" s="57" t="s">
        <v>3164</v>
      </c>
      <c r="G58" s="55" t="s">
        <v>172</v>
      </c>
      <c r="H58" s="58">
        <v>238</v>
      </c>
      <c r="I58" s="59"/>
      <c r="J58" s="60">
        <f>H58*I58</f>
        <v>0</v>
      </c>
      <c r="K58" s="58">
        <v>6.0000000000000002E-5</v>
      </c>
      <c r="L58" s="58">
        <f>H58*K58</f>
        <v>1.4280000000000001E-2</v>
      </c>
      <c r="M58" s="58"/>
      <c r="N58" s="58">
        <f>H58*M58</f>
        <v>0</v>
      </c>
      <c r="O58" s="60">
        <v>21</v>
      </c>
      <c r="P58" s="60">
        <f>J58*(O58/100)</f>
        <v>0</v>
      </c>
      <c r="Q58" s="60">
        <f>J58+P58</f>
        <v>0</v>
      </c>
      <c r="R58" s="15"/>
      <c r="S58" s="15"/>
      <c r="T58" s="15"/>
    </row>
    <row r="59" spans="1:20" ht="11.25" outlineLevel="3" x14ac:dyDescent="0.2">
      <c r="A59" s="52"/>
      <c r="B59" s="53"/>
      <c r="C59" s="54">
        <v>35</v>
      </c>
      <c r="D59" s="55" t="s">
        <v>25</v>
      </c>
      <c r="E59" s="56" t="s">
        <v>3234</v>
      </c>
      <c r="F59" s="57" t="s">
        <v>3235</v>
      </c>
      <c r="G59" s="55" t="s">
        <v>172</v>
      </c>
      <c r="H59" s="58">
        <v>238</v>
      </c>
      <c r="I59" s="59"/>
      <c r="J59" s="60">
        <f>H59*I59</f>
        <v>0</v>
      </c>
      <c r="K59" s="58">
        <v>3.0000000000000001E-5</v>
      </c>
      <c r="L59" s="58">
        <f>H59*K59</f>
        <v>7.1400000000000005E-3</v>
      </c>
      <c r="M59" s="58"/>
      <c r="N59" s="58">
        <f>H59*M59</f>
        <v>0</v>
      </c>
      <c r="O59" s="60">
        <v>21</v>
      </c>
      <c r="P59" s="60">
        <f>J59*(O59/100)</f>
        <v>0</v>
      </c>
      <c r="Q59" s="60">
        <f>J59+P59</f>
        <v>0</v>
      </c>
      <c r="R59" s="15"/>
      <c r="S59" s="15"/>
      <c r="T59" s="15"/>
    </row>
    <row r="60" spans="1:20" ht="11.25" outlineLevel="3" x14ac:dyDescent="0.2">
      <c r="A60" s="52"/>
      <c r="B60" s="53"/>
      <c r="C60" s="54">
        <v>36</v>
      </c>
      <c r="D60" s="55" t="s">
        <v>25</v>
      </c>
      <c r="E60" s="56" t="s">
        <v>3236</v>
      </c>
      <c r="F60" s="57" t="s">
        <v>3237</v>
      </c>
      <c r="G60" s="55" t="s">
        <v>172</v>
      </c>
      <c r="H60" s="58">
        <v>238</v>
      </c>
      <c r="I60" s="59"/>
      <c r="J60" s="60">
        <f>H60*I60</f>
        <v>0</v>
      </c>
      <c r="K60" s="58">
        <v>3.0000000000000001E-5</v>
      </c>
      <c r="L60" s="58">
        <f>H60*K60</f>
        <v>7.1400000000000005E-3</v>
      </c>
      <c r="M60" s="58"/>
      <c r="N60" s="58">
        <f>H60*M60</f>
        <v>0</v>
      </c>
      <c r="O60" s="60">
        <v>21</v>
      </c>
      <c r="P60" s="60">
        <f>J60*(O60/100)</f>
        <v>0</v>
      </c>
      <c r="Q60" s="60">
        <f>J60+P60</f>
        <v>0</v>
      </c>
      <c r="R60" s="15"/>
      <c r="S60" s="15"/>
      <c r="T60" s="15"/>
    </row>
    <row r="61" spans="1:20" outlineLevel="3" x14ac:dyDescent="0.15">
      <c r="B61" s="10"/>
      <c r="C61" s="10"/>
      <c r="D61" s="10"/>
      <c r="E61" s="10"/>
      <c r="F61" s="10"/>
      <c r="G61" s="10"/>
      <c r="H61" s="10"/>
      <c r="I61" s="15"/>
      <c r="J61" s="15"/>
      <c r="K61" s="10"/>
      <c r="L61" s="10"/>
      <c r="M61" s="10"/>
      <c r="N61" s="10"/>
      <c r="O61" s="10"/>
      <c r="P61" s="15"/>
      <c r="Q61" s="15"/>
    </row>
    <row r="62" spans="1:20" outlineLevel="1" x14ac:dyDescent="0.15"/>
  </sheetData>
  <pageMargins left="0.7" right="0.7" top="0.78740157499999996" bottom="0.78740157499999996"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968D13-C2E9-43C3-BDC0-AA02976ABE2F}">
  <dimension ref="A1:V2299"/>
  <sheetViews>
    <sheetView topLeftCell="C1" workbookViewId="0">
      <selection activeCell="I9" sqref="I9:I2297"/>
    </sheetView>
  </sheetViews>
  <sheetFormatPr defaultRowHeight="8.25" outlineLevelRow="4" x14ac:dyDescent="0.15"/>
  <cols>
    <col min="1" max="1" width="28.7109375" style="1" hidden="1" customWidth="1"/>
    <col min="2" max="2" width="3.7109375" style="1" hidden="1" customWidth="1"/>
    <col min="3" max="3" width="5.7109375" style="1" customWidth="1"/>
    <col min="4" max="4" width="4.7109375" style="1" customWidth="1"/>
    <col min="5" max="5" width="14.7109375" style="1" customWidth="1"/>
    <col min="6" max="6" width="72.7109375" style="1" customWidth="1"/>
    <col min="7" max="7" width="4.7109375" style="1" customWidth="1"/>
    <col min="8" max="8" width="14.7109375" style="1" customWidth="1"/>
    <col min="9" max="9" width="12.7109375" style="1" customWidth="1"/>
    <col min="10" max="10" width="15.7109375" style="1" customWidth="1"/>
    <col min="11" max="11" width="11.7109375" style="1" hidden="1" customWidth="1"/>
    <col min="12" max="12" width="14.7109375" style="1" hidden="1" customWidth="1"/>
    <col min="13" max="13" width="11.7109375" style="1" hidden="1" customWidth="1"/>
    <col min="14" max="14" width="14.7109375" style="1" hidden="1" customWidth="1"/>
    <col min="15" max="15" width="9.7109375" style="1" hidden="1" customWidth="1"/>
    <col min="16" max="16" width="14.7109375" style="1" hidden="1" customWidth="1"/>
    <col min="17" max="17" width="15.7109375" style="1" hidden="1" customWidth="1"/>
    <col min="18" max="18" width="38.7109375" style="1" customWidth="1"/>
    <col min="19" max="22" width="9.140625" style="1"/>
    <col min="23" max="23" width="5.5703125" style="1" customWidth="1"/>
    <col min="24" max="256" width="9.140625" style="1"/>
    <col min="257" max="258" width="0" style="1" hidden="1" customWidth="1"/>
    <col min="259" max="259" width="5.7109375" style="1" customWidth="1"/>
    <col min="260" max="260" width="4.7109375" style="1" customWidth="1"/>
    <col min="261" max="261" width="14.7109375" style="1" customWidth="1"/>
    <col min="262" max="262" width="72.7109375" style="1" customWidth="1"/>
    <col min="263" max="263" width="4.7109375" style="1" customWidth="1"/>
    <col min="264" max="264" width="14.7109375" style="1" customWidth="1"/>
    <col min="265" max="265" width="12.7109375" style="1" customWidth="1"/>
    <col min="266" max="266" width="15.7109375" style="1" customWidth="1"/>
    <col min="267" max="273" width="0" style="1" hidden="1" customWidth="1"/>
    <col min="274" max="274" width="38.7109375" style="1" customWidth="1"/>
    <col min="275" max="278" width="9.140625" style="1"/>
    <col min="279" max="279" width="5.5703125" style="1" customWidth="1"/>
    <col min="280" max="512" width="9.140625" style="1"/>
    <col min="513" max="514" width="0" style="1" hidden="1" customWidth="1"/>
    <col min="515" max="515" width="5.7109375" style="1" customWidth="1"/>
    <col min="516" max="516" width="4.7109375" style="1" customWidth="1"/>
    <col min="517" max="517" width="14.7109375" style="1" customWidth="1"/>
    <col min="518" max="518" width="72.7109375" style="1" customWidth="1"/>
    <col min="519" max="519" width="4.7109375" style="1" customWidth="1"/>
    <col min="520" max="520" width="14.7109375" style="1" customWidth="1"/>
    <col min="521" max="521" width="12.7109375" style="1" customWidth="1"/>
    <col min="522" max="522" width="15.7109375" style="1" customWidth="1"/>
    <col min="523" max="529" width="0" style="1" hidden="1" customWidth="1"/>
    <col min="530" max="530" width="38.7109375" style="1" customWidth="1"/>
    <col min="531" max="534" width="9.140625" style="1"/>
    <col min="535" max="535" width="5.5703125" style="1" customWidth="1"/>
    <col min="536" max="768" width="9.140625" style="1"/>
    <col min="769" max="770" width="0" style="1" hidden="1" customWidth="1"/>
    <col min="771" max="771" width="5.7109375" style="1" customWidth="1"/>
    <col min="772" max="772" width="4.7109375" style="1" customWidth="1"/>
    <col min="773" max="773" width="14.7109375" style="1" customWidth="1"/>
    <col min="774" max="774" width="72.7109375" style="1" customWidth="1"/>
    <col min="775" max="775" width="4.7109375" style="1" customWidth="1"/>
    <col min="776" max="776" width="14.7109375" style="1" customWidth="1"/>
    <col min="777" max="777" width="12.7109375" style="1" customWidth="1"/>
    <col min="778" max="778" width="15.7109375" style="1" customWidth="1"/>
    <col min="779" max="785" width="0" style="1" hidden="1" customWidth="1"/>
    <col min="786" max="786" width="38.7109375" style="1" customWidth="1"/>
    <col min="787" max="790" width="9.140625" style="1"/>
    <col min="791" max="791" width="5.5703125" style="1" customWidth="1"/>
    <col min="792" max="1024" width="9.140625" style="1"/>
    <col min="1025" max="1026" width="0" style="1" hidden="1" customWidth="1"/>
    <col min="1027" max="1027" width="5.7109375" style="1" customWidth="1"/>
    <col min="1028" max="1028" width="4.7109375" style="1" customWidth="1"/>
    <col min="1029" max="1029" width="14.7109375" style="1" customWidth="1"/>
    <col min="1030" max="1030" width="72.7109375" style="1" customWidth="1"/>
    <col min="1031" max="1031" width="4.7109375" style="1" customWidth="1"/>
    <col min="1032" max="1032" width="14.7109375" style="1" customWidth="1"/>
    <col min="1033" max="1033" width="12.7109375" style="1" customWidth="1"/>
    <col min="1034" max="1034" width="15.7109375" style="1" customWidth="1"/>
    <col min="1035" max="1041" width="0" style="1" hidden="1" customWidth="1"/>
    <col min="1042" max="1042" width="38.7109375" style="1" customWidth="1"/>
    <col min="1043" max="1046" width="9.140625" style="1"/>
    <col min="1047" max="1047" width="5.5703125" style="1" customWidth="1"/>
    <col min="1048" max="1280" width="9.140625" style="1"/>
    <col min="1281" max="1282" width="0" style="1" hidden="1" customWidth="1"/>
    <col min="1283" max="1283" width="5.7109375" style="1" customWidth="1"/>
    <col min="1284" max="1284" width="4.7109375" style="1" customWidth="1"/>
    <col min="1285" max="1285" width="14.7109375" style="1" customWidth="1"/>
    <col min="1286" max="1286" width="72.7109375" style="1" customWidth="1"/>
    <col min="1287" max="1287" width="4.7109375" style="1" customWidth="1"/>
    <col min="1288" max="1288" width="14.7109375" style="1" customWidth="1"/>
    <col min="1289" max="1289" width="12.7109375" style="1" customWidth="1"/>
    <col min="1290" max="1290" width="15.7109375" style="1" customWidth="1"/>
    <col min="1291" max="1297" width="0" style="1" hidden="1" customWidth="1"/>
    <col min="1298" max="1298" width="38.7109375" style="1" customWidth="1"/>
    <col min="1299" max="1302" width="9.140625" style="1"/>
    <col min="1303" max="1303" width="5.5703125" style="1" customWidth="1"/>
    <col min="1304" max="1536" width="9.140625" style="1"/>
    <col min="1537" max="1538" width="0" style="1" hidden="1" customWidth="1"/>
    <col min="1539" max="1539" width="5.7109375" style="1" customWidth="1"/>
    <col min="1540" max="1540" width="4.7109375" style="1" customWidth="1"/>
    <col min="1541" max="1541" width="14.7109375" style="1" customWidth="1"/>
    <col min="1542" max="1542" width="72.7109375" style="1" customWidth="1"/>
    <col min="1543" max="1543" width="4.7109375" style="1" customWidth="1"/>
    <col min="1544" max="1544" width="14.7109375" style="1" customWidth="1"/>
    <col min="1545" max="1545" width="12.7109375" style="1" customWidth="1"/>
    <col min="1546" max="1546" width="15.7109375" style="1" customWidth="1"/>
    <col min="1547" max="1553" width="0" style="1" hidden="1" customWidth="1"/>
    <col min="1554" max="1554" width="38.7109375" style="1" customWidth="1"/>
    <col min="1555" max="1558" width="9.140625" style="1"/>
    <col min="1559" max="1559" width="5.5703125" style="1" customWidth="1"/>
    <col min="1560" max="1792" width="9.140625" style="1"/>
    <col min="1793" max="1794" width="0" style="1" hidden="1" customWidth="1"/>
    <col min="1795" max="1795" width="5.7109375" style="1" customWidth="1"/>
    <col min="1796" max="1796" width="4.7109375" style="1" customWidth="1"/>
    <col min="1797" max="1797" width="14.7109375" style="1" customWidth="1"/>
    <col min="1798" max="1798" width="72.7109375" style="1" customWidth="1"/>
    <col min="1799" max="1799" width="4.7109375" style="1" customWidth="1"/>
    <col min="1800" max="1800" width="14.7109375" style="1" customWidth="1"/>
    <col min="1801" max="1801" width="12.7109375" style="1" customWidth="1"/>
    <col min="1802" max="1802" width="15.7109375" style="1" customWidth="1"/>
    <col min="1803" max="1809" width="0" style="1" hidden="1" customWidth="1"/>
    <col min="1810" max="1810" width="38.7109375" style="1" customWidth="1"/>
    <col min="1811" max="1814" width="9.140625" style="1"/>
    <col min="1815" max="1815" width="5.5703125" style="1" customWidth="1"/>
    <col min="1816" max="2048" width="9.140625" style="1"/>
    <col min="2049" max="2050" width="0" style="1" hidden="1" customWidth="1"/>
    <col min="2051" max="2051" width="5.7109375" style="1" customWidth="1"/>
    <col min="2052" max="2052" width="4.7109375" style="1" customWidth="1"/>
    <col min="2053" max="2053" width="14.7109375" style="1" customWidth="1"/>
    <col min="2054" max="2054" width="72.7109375" style="1" customWidth="1"/>
    <col min="2055" max="2055" width="4.7109375" style="1" customWidth="1"/>
    <col min="2056" max="2056" width="14.7109375" style="1" customWidth="1"/>
    <col min="2057" max="2057" width="12.7109375" style="1" customWidth="1"/>
    <col min="2058" max="2058" width="15.7109375" style="1" customWidth="1"/>
    <col min="2059" max="2065" width="0" style="1" hidden="1" customWidth="1"/>
    <col min="2066" max="2066" width="38.7109375" style="1" customWidth="1"/>
    <col min="2067" max="2070" width="9.140625" style="1"/>
    <col min="2071" max="2071" width="5.5703125" style="1" customWidth="1"/>
    <col min="2072" max="2304" width="9.140625" style="1"/>
    <col min="2305" max="2306" width="0" style="1" hidden="1" customWidth="1"/>
    <col min="2307" max="2307" width="5.7109375" style="1" customWidth="1"/>
    <col min="2308" max="2308" width="4.7109375" style="1" customWidth="1"/>
    <col min="2309" max="2309" width="14.7109375" style="1" customWidth="1"/>
    <col min="2310" max="2310" width="72.7109375" style="1" customWidth="1"/>
    <col min="2311" max="2311" width="4.7109375" style="1" customWidth="1"/>
    <col min="2312" max="2312" width="14.7109375" style="1" customWidth="1"/>
    <col min="2313" max="2313" width="12.7109375" style="1" customWidth="1"/>
    <col min="2314" max="2314" width="15.7109375" style="1" customWidth="1"/>
    <col min="2315" max="2321" width="0" style="1" hidden="1" customWidth="1"/>
    <col min="2322" max="2322" width="38.7109375" style="1" customWidth="1"/>
    <col min="2323" max="2326" width="9.140625" style="1"/>
    <col min="2327" max="2327" width="5.5703125" style="1" customWidth="1"/>
    <col min="2328" max="2560" width="9.140625" style="1"/>
    <col min="2561" max="2562" width="0" style="1" hidden="1" customWidth="1"/>
    <col min="2563" max="2563" width="5.7109375" style="1" customWidth="1"/>
    <col min="2564" max="2564" width="4.7109375" style="1" customWidth="1"/>
    <col min="2565" max="2565" width="14.7109375" style="1" customWidth="1"/>
    <col min="2566" max="2566" width="72.7109375" style="1" customWidth="1"/>
    <col min="2567" max="2567" width="4.7109375" style="1" customWidth="1"/>
    <col min="2568" max="2568" width="14.7109375" style="1" customWidth="1"/>
    <col min="2569" max="2569" width="12.7109375" style="1" customWidth="1"/>
    <col min="2570" max="2570" width="15.7109375" style="1" customWidth="1"/>
    <col min="2571" max="2577" width="0" style="1" hidden="1" customWidth="1"/>
    <col min="2578" max="2578" width="38.7109375" style="1" customWidth="1"/>
    <col min="2579" max="2582" width="9.140625" style="1"/>
    <col min="2583" max="2583" width="5.5703125" style="1" customWidth="1"/>
    <col min="2584" max="2816" width="9.140625" style="1"/>
    <col min="2817" max="2818" width="0" style="1" hidden="1" customWidth="1"/>
    <col min="2819" max="2819" width="5.7109375" style="1" customWidth="1"/>
    <col min="2820" max="2820" width="4.7109375" style="1" customWidth="1"/>
    <col min="2821" max="2821" width="14.7109375" style="1" customWidth="1"/>
    <col min="2822" max="2822" width="72.7109375" style="1" customWidth="1"/>
    <col min="2823" max="2823" width="4.7109375" style="1" customWidth="1"/>
    <col min="2824" max="2824" width="14.7109375" style="1" customWidth="1"/>
    <col min="2825" max="2825" width="12.7109375" style="1" customWidth="1"/>
    <col min="2826" max="2826" width="15.7109375" style="1" customWidth="1"/>
    <col min="2827" max="2833" width="0" style="1" hidden="1" customWidth="1"/>
    <col min="2834" max="2834" width="38.7109375" style="1" customWidth="1"/>
    <col min="2835" max="2838" width="9.140625" style="1"/>
    <col min="2839" max="2839" width="5.5703125" style="1" customWidth="1"/>
    <col min="2840" max="3072" width="9.140625" style="1"/>
    <col min="3073" max="3074" width="0" style="1" hidden="1" customWidth="1"/>
    <col min="3075" max="3075" width="5.7109375" style="1" customWidth="1"/>
    <col min="3076" max="3076" width="4.7109375" style="1" customWidth="1"/>
    <col min="3077" max="3077" width="14.7109375" style="1" customWidth="1"/>
    <col min="3078" max="3078" width="72.7109375" style="1" customWidth="1"/>
    <col min="3079" max="3079" width="4.7109375" style="1" customWidth="1"/>
    <col min="3080" max="3080" width="14.7109375" style="1" customWidth="1"/>
    <col min="3081" max="3081" width="12.7109375" style="1" customWidth="1"/>
    <col min="3082" max="3082" width="15.7109375" style="1" customWidth="1"/>
    <col min="3083" max="3089" width="0" style="1" hidden="1" customWidth="1"/>
    <col min="3090" max="3090" width="38.7109375" style="1" customWidth="1"/>
    <col min="3091" max="3094" width="9.140625" style="1"/>
    <col min="3095" max="3095" width="5.5703125" style="1" customWidth="1"/>
    <col min="3096" max="3328" width="9.140625" style="1"/>
    <col min="3329" max="3330" width="0" style="1" hidden="1" customWidth="1"/>
    <col min="3331" max="3331" width="5.7109375" style="1" customWidth="1"/>
    <col min="3332" max="3332" width="4.7109375" style="1" customWidth="1"/>
    <col min="3333" max="3333" width="14.7109375" style="1" customWidth="1"/>
    <col min="3334" max="3334" width="72.7109375" style="1" customWidth="1"/>
    <col min="3335" max="3335" width="4.7109375" style="1" customWidth="1"/>
    <col min="3336" max="3336" width="14.7109375" style="1" customWidth="1"/>
    <col min="3337" max="3337" width="12.7109375" style="1" customWidth="1"/>
    <col min="3338" max="3338" width="15.7109375" style="1" customWidth="1"/>
    <col min="3339" max="3345" width="0" style="1" hidden="1" customWidth="1"/>
    <col min="3346" max="3346" width="38.7109375" style="1" customWidth="1"/>
    <col min="3347" max="3350" width="9.140625" style="1"/>
    <col min="3351" max="3351" width="5.5703125" style="1" customWidth="1"/>
    <col min="3352" max="3584" width="9.140625" style="1"/>
    <col min="3585" max="3586" width="0" style="1" hidden="1" customWidth="1"/>
    <col min="3587" max="3587" width="5.7109375" style="1" customWidth="1"/>
    <col min="3588" max="3588" width="4.7109375" style="1" customWidth="1"/>
    <col min="3589" max="3589" width="14.7109375" style="1" customWidth="1"/>
    <col min="3590" max="3590" width="72.7109375" style="1" customWidth="1"/>
    <col min="3591" max="3591" width="4.7109375" style="1" customWidth="1"/>
    <col min="3592" max="3592" width="14.7109375" style="1" customWidth="1"/>
    <col min="3593" max="3593" width="12.7109375" style="1" customWidth="1"/>
    <col min="3594" max="3594" width="15.7109375" style="1" customWidth="1"/>
    <col min="3595" max="3601" width="0" style="1" hidden="1" customWidth="1"/>
    <col min="3602" max="3602" width="38.7109375" style="1" customWidth="1"/>
    <col min="3603" max="3606" width="9.140625" style="1"/>
    <col min="3607" max="3607" width="5.5703125" style="1" customWidth="1"/>
    <col min="3608" max="3840" width="9.140625" style="1"/>
    <col min="3841" max="3842" width="0" style="1" hidden="1" customWidth="1"/>
    <col min="3843" max="3843" width="5.7109375" style="1" customWidth="1"/>
    <col min="3844" max="3844" width="4.7109375" style="1" customWidth="1"/>
    <col min="3845" max="3845" width="14.7109375" style="1" customWidth="1"/>
    <col min="3846" max="3846" width="72.7109375" style="1" customWidth="1"/>
    <col min="3847" max="3847" width="4.7109375" style="1" customWidth="1"/>
    <col min="3848" max="3848" width="14.7109375" style="1" customWidth="1"/>
    <col min="3849" max="3849" width="12.7109375" style="1" customWidth="1"/>
    <col min="3850" max="3850" width="15.7109375" style="1" customWidth="1"/>
    <col min="3851" max="3857" width="0" style="1" hidden="1" customWidth="1"/>
    <col min="3858" max="3858" width="38.7109375" style="1" customWidth="1"/>
    <col min="3859" max="3862" width="9.140625" style="1"/>
    <col min="3863" max="3863" width="5.5703125" style="1" customWidth="1"/>
    <col min="3864" max="4096" width="9.140625" style="1"/>
    <col min="4097" max="4098" width="0" style="1" hidden="1" customWidth="1"/>
    <col min="4099" max="4099" width="5.7109375" style="1" customWidth="1"/>
    <col min="4100" max="4100" width="4.7109375" style="1" customWidth="1"/>
    <col min="4101" max="4101" width="14.7109375" style="1" customWidth="1"/>
    <col min="4102" max="4102" width="72.7109375" style="1" customWidth="1"/>
    <col min="4103" max="4103" width="4.7109375" style="1" customWidth="1"/>
    <col min="4104" max="4104" width="14.7109375" style="1" customWidth="1"/>
    <col min="4105" max="4105" width="12.7109375" style="1" customWidth="1"/>
    <col min="4106" max="4106" width="15.7109375" style="1" customWidth="1"/>
    <col min="4107" max="4113" width="0" style="1" hidden="1" customWidth="1"/>
    <col min="4114" max="4114" width="38.7109375" style="1" customWidth="1"/>
    <col min="4115" max="4118" width="9.140625" style="1"/>
    <col min="4119" max="4119" width="5.5703125" style="1" customWidth="1"/>
    <col min="4120" max="4352" width="9.140625" style="1"/>
    <col min="4353" max="4354" width="0" style="1" hidden="1" customWidth="1"/>
    <col min="4355" max="4355" width="5.7109375" style="1" customWidth="1"/>
    <col min="4356" max="4356" width="4.7109375" style="1" customWidth="1"/>
    <col min="4357" max="4357" width="14.7109375" style="1" customWidth="1"/>
    <col min="4358" max="4358" width="72.7109375" style="1" customWidth="1"/>
    <col min="4359" max="4359" width="4.7109375" style="1" customWidth="1"/>
    <col min="4360" max="4360" width="14.7109375" style="1" customWidth="1"/>
    <col min="4361" max="4361" width="12.7109375" style="1" customWidth="1"/>
    <col min="4362" max="4362" width="15.7109375" style="1" customWidth="1"/>
    <col min="4363" max="4369" width="0" style="1" hidden="1" customWidth="1"/>
    <col min="4370" max="4370" width="38.7109375" style="1" customWidth="1"/>
    <col min="4371" max="4374" width="9.140625" style="1"/>
    <col min="4375" max="4375" width="5.5703125" style="1" customWidth="1"/>
    <col min="4376" max="4608" width="9.140625" style="1"/>
    <col min="4609" max="4610" width="0" style="1" hidden="1" customWidth="1"/>
    <col min="4611" max="4611" width="5.7109375" style="1" customWidth="1"/>
    <col min="4612" max="4612" width="4.7109375" style="1" customWidth="1"/>
    <col min="4613" max="4613" width="14.7109375" style="1" customWidth="1"/>
    <col min="4614" max="4614" width="72.7109375" style="1" customWidth="1"/>
    <col min="4615" max="4615" width="4.7109375" style="1" customWidth="1"/>
    <col min="4616" max="4616" width="14.7109375" style="1" customWidth="1"/>
    <col min="4617" max="4617" width="12.7109375" style="1" customWidth="1"/>
    <col min="4618" max="4618" width="15.7109375" style="1" customWidth="1"/>
    <col min="4619" max="4625" width="0" style="1" hidden="1" customWidth="1"/>
    <col min="4626" max="4626" width="38.7109375" style="1" customWidth="1"/>
    <col min="4627" max="4630" width="9.140625" style="1"/>
    <col min="4631" max="4631" width="5.5703125" style="1" customWidth="1"/>
    <col min="4632" max="4864" width="9.140625" style="1"/>
    <col min="4865" max="4866" width="0" style="1" hidden="1" customWidth="1"/>
    <col min="4867" max="4867" width="5.7109375" style="1" customWidth="1"/>
    <col min="4868" max="4868" width="4.7109375" style="1" customWidth="1"/>
    <col min="4869" max="4869" width="14.7109375" style="1" customWidth="1"/>
    <col min="4870" max="4870" width="72.7109375" style="1" customWidth="1"/>
    <col min="4871" max="4871" width="4.7109375" style="1" customWidth="1"/>
    <col min="4872" max="4872" width="14.7109375" style="1" customWidth="1"/>
    <col min="4873" max="4873" width="12.7109375" style="1" customWidth="1"/>
    <col min="4874" max="4874" width="15.7109375" style="1" customWidth="1"/>
    <col min="4875" max="4881" width="0" style="1" hidden="1" customWidth="1"/>
    <col min="4882" max="4882" width="38.7109375" style="1" customWidth="1"/>
    <col min="4883" max="4886" width="9.140625" style="1"/>
    <col min="4887" max="4887" width="5.5703125" style="1" customWidth="1"/>
    <col min="4888" max="5120" width="9.140625" style="1"/>
    <col min="5121" max="5122" width="0" style="1" hidden="1" customWidth="1"/>
    <col min="5123" max="5123" width="5.7109375" style="1" customWidth="1"/>
    <col min="5124" max="5124" width="4.7109375" style="1" customWidth="1"/>
    <col min="5125" max="5125" width="14.7109375" style="1" customWidth="1"/>
    <col min="5126" max="5126" width="72.7109375" style="1" customWidth="1"/>
    <col min="5127" max="5127" width="4.7109375" style="1" customWidth="1"/>
    <col min="5128" max="5128" width="14.7109375" style="1" customWidth="1"/>
    <col min="5129" max="5129" width="12.7109375" style="1" customWidth="1"/>
    <col min="5130" max="5130" width="15.7109375" style="1" customWidth="1"/>
    <col min="5131" max="5137" width="0" style="1" hidden="1" customWidth="1"/>
    <col min="5138" max="5138" width="38.7109375" style="1" customWidth="1"/>
    <col min="5139" max="5142" width="9.140625" style="1"/>
    <col min="5143" max="5143" width="5.5703125" style="1" customWidth="1"/>
    <col min="5144" max="5376" width="9.140625" style="1"/>
    <col min="5377" max="5378" width="0" style="1" hidden="1" customWidth="1"/>
    <col min="5379" max="5379" width="5.7109375" style="1" customWidth="1"/>
    <col min="5380" max="5380" width="4.7109375" style="1" customWidth="1"/>
    <col min="5381" max="5381" width="14.7109375" style="1" customWidth="1"/>
    <col min="5382" max="5382" width="72.7109375" style="1" customWidth="1"/>
    <col min="5383" max="5383" width="4.7109375" style="1" customWidth="1"/>
    <col min="5384" max="5384" width="14.7109375" style="1" customWidth="1"/>
    <col min="5385" max="5385" width="12.7109375" style="1" customWidth="1"/>
    <col min="5386" max="5386" width="15.7109375" style="1" customWidth="1"/>
    <col min="5387" max="5393" width="0" style="1" hidden="1" customWidth="1"/>
    <col min="5394" max="5394" width="38.7109375" style="1" customWidth="1"/>
    <col min="5395" max="5398" width="9.140625" style="1"/>
    <col min="5399" max="5399" width="5.5703125" style="1" customWidth="1"/>
    <col min="5400" max="5632" width="9.140625" style="1"/>
    <col min="5633" max="5634" width="0" style="1" hidden="1" customWidth="1"/>
    <col min="5635" max="5635" width="5.7109375" style="1" customWidth="1"/>
    <col min="5636" max="5636" width="4.7109375" style="1" customWidth="1"/>
    <col min="5637" max="5637" width="14.7109375" style="1" customWidth="1"/>
    <col min="5638" max="5638" width="72.7109375" style="1" customWidth="1"/>
    <col min="5639" max="5639" width="4.7109375" style="1" customWidth="1"/>
    <col min="5640" max="5640" width="14.7109375" style="1" customWidth="1"/>
    <col min="5641" max="5641" width="12.7109375" style="1" customWidth="1"/>
    <col min="5642" max="5642" width="15.7109375" style="1" customWidth="1"/>
    <col min="5643" max="5649" width="0" style="1" hidden="1" customWidth="1"/>
    <col min="5650" max="5650" width="38.7109375" style="1" customWidth="1"/>
    <col min="5651" max="5654" width="9.140625" style="1"/>
    <col min="5655" max="5655" width="5.5703125" style="1" customWidth="1"/>
    <col min="5656" max="5888" width="9.140625" style="1"/>
    <col min="5889" max="5890" width="0" style="1" hidden="1" customWidth="1"/>
    <col min="5891" max="5891" width="5.7109375" style="1" customWidth="1"/>
    <col min="5892" max="5892" width="4.7109375" style="1" customWidth="1"/>
    <col min="5893" max="5893" width="14.7109375" style="1" customWidth="1"/>
    <col min="5894" max="5894" width="72.7109375" style="1" customWidth="1"/>
    <col min="5895" max="5895" width="4.7109375" style="1" customWidth="1"/>
    <col min="5896" max="5896" width="14.7109375" style="1" customWidth="1"/>
    <col min="5897" max="5897" width="12.7109375" style="1" customWidth="1"/>
    <col min="5898" max="5898" width="15.7109375" style="1" customWidth="1"/>
    <col min="5899" max="5905" width="0" style="1" hidden="1" customWidth="1"/>
    <col min="5906" max="5906" width="38.7109375" style="1" customWidth="1"/>
    <col min="5907" max="5910" width="9.140625" style="1"/>
    <col min="5911" max="5911" width="5.5703125" style="1" customWidth="1"/>
    <col min="5912" max="6144" width="9.140625" style="1"/>
    <col min="6145" max="6146" width="0" style="1" hidden="1" customWidth="1"/>
    <col min="6147" max="6147" width="5.7109375" style="1" customWidth="1"/>
    <col min="6148" max="6148" width="4.7109375" style="1" customWidth="1"/>
    <col min="6149" max="6149" width="14.7109375" style="1" customWidth="1"/>
    <col min="6150" max="6150" width="72.7109375" style="1" customWidth="1"/>
    <col min="6151" max="6151" width="4.7109375" style="1" customWidth="1"/>
    <col min="6152" max="6152" width="14.7109375" style="1" customWidth="1"/>
    <col min="6153" max="6153" width="12.7109375" style="1" customWidth="1"/>
    <col min="6154" max="6154" width="15.7109375" style="1" customWidth="1"/>
    <col min="6155" max="6161" width="0" style="1" hidden="1" customWidth="1"/>
    <col min="6162" max="6162" width="38.7109375" style="1" customWidth="1"/>
    <col min="6163" max="6166" width="9.140625" style="1"/>
    <col min="6167" max="6167" width="5.5703125" style="1" customWidth="1"/>
    <col min="6168" max="6400" width="9.140625" style="1"/>
    <col min="6401" max="6402" width="0" style="1" hidden="1" customWidth="1"/>
    <col min="6403" max="6403" width="5.7109375" style="1" customWidth="1"/>
    <col min="6404" max="6404" width="4.7109375" style="1" customWidth="1"/>
    <col min="6405" max="6405" width="14.7109375" style="1" customWidth="1"/>
    <col min="6406" max="6406" width="72.7109375" style="1" customWidth="1"/>
    <col min="6407" max="6407" width="4.7109375" style="1" customWidth="1"/>
    <col min="6408" max="6408" width="14.7109375" style="1" customWidth="1"/>
    <col min="6409" max="6409" width="12.7109375" style="1" customWidth="1"/>
    <col min="6410" max="6410" width="15.7109375" style="1" customWidth="1"/>
    <col min="6411" max="6417" width="0" style="1" hidden="1" customWidth="1"/>
    <col min="6418" max="6418" width="38.7109375" style="1" customWidth="1"/>
    <col min="6419" max="6422" width="9.140625" style="1"/>
    <col min="6423" max="6423" width="5.5703125" style="1" customWidth="1"/>
    <col min="6424" max="6656" width="9.140625" style="1"/>
    <col min="6657" max="6658" width="0" style="1" hidden="1" customWidth="1"/>
    <col min="6659" max="6659" width="5.7109375" style="1" customWidth="1"/>
    <col min="6660" max="6660" width="4.7109375" style="1" customWidth="1"/>
    <col min="6661" max="6661" width="14.7109375" style="1" customWidth="1"/>
    <col min="6662" max="6662" width="72.7109375" style="1" customWidth="1"/>
    <col min="6663" max="6663" width="4.7109375" style="1" customWidth="1"/>
    <col min="6664" max="6664" width="14.7109375" style="1" customWidth="1"/>
    <col min="6665" max="6665" width="12.7109375" style="1" customWidth="1"/>
    <col min="6666" max="6666" width="15.7109375" style="1" customWidth="1"/>
    <col min="6667" max="6673" width="0" style="1" hidden="1" customWidth="1"/>
    <col min="6674" max="6674" width="38.7109375" style="1" customWidth="1"/>
    <col min="6675" max="6678" width="9.140625" style="1"/>
    <col min="6679" max="6679" width="5.5703125" style="1" customWidth="1"/>
    <col min="6680" max="6912" width="9.140625" style="1"/>
    <col min="6913" max="6914" width="0" style="1" hidden="1" customWidth="1"/>
    <col min="6915" max="6915" width="5.7109375" style="1" customWidth="1"/>
    <col min="6916" max="6916" width="4.7109375" style="1" customWidth="1"/>
    <col min="6917" max="6917" width="14.7109375" style="1" customWidth="1"/>
    <col min="6918" max="6918" width="72.7109375" style="1" customWidth="1"/>
    <col min="6919" max="6919" width="4.7109375" style="1" customWidth="1"/>
    <col min="6920" max="6920" width="14.7109375" style="1" customWidth="1"/>
    <col min="6921" max="6921" width="12.7109375" style="1" customWidth="1"/>
    <col min="6922" max="6922" width="15.7109375" style="1" customWidth="1"/>
    <col min="6923" max="6929" width="0" style="1" hidden="1" customWidth="1"/>
    <col min="6930" max="6930" width="38.7109375" style="1" customWidth="1"/>
    <col min="6931" max="6934" width="9.140625" style="1"/>
    <col min="6935" max="6935" width="5.5703125" style="1" customWidth="1"/>
    <col min="6936" max="7168" width="9.140625" style="1"/>
    <col min="7169" max="7170" width="0" style="1" hidden="1" customWidth="1"/>
    <col min="7171" max="7171" width="5.7109375" style="1" customWidth="1"/>
    <col min="7172" max="7172" width="4.7109375" style="1" customWidth="1"/>
    <col min="7173" max="7173" width="14.7109375" style="1" customWidth="1"/>
    <col min="7174" max="7174" width="72.7109375" style="1" customWidth="1"/>
    <col min="7175" max="7175" width="4.7109375" style="1" customWidth="1"/>
    <col min="7176" max="7176" width="14.7109375" style="1" customWidth="1"/>
    <col min="7177" max="7177" width="12.7109375" style="1" customWidth="1"/>
    <col min="7178" max="7178" width="15.7109375" style="1" customWidth="1"/>
    <col min="7179" max="7185" width="0" style="1" hidden="1" customWidth="1"/>
    <col min="7186" max="7186" width="38.7109375" style="1" customWidth="1"/>
    <col min="7187" max="7190" width="9.140625" style="1"/>
    <col min="7191" max="7191" width="5.5703125" style="1" customWidth="1"/>
    <col min="7192" max="7424" width="9.140625" style="1"/>
    <col min="7425" max="7426" width="0" style="1" hidden="1" customWidth="1"/>
    <col min="7427" max="7427" width="5.7109375" style="1" customWidth="1"/>
    <col min="7428" max="7428" width="4.7109375" style="1" customWidth="1"/>
    <col min="7429" max="7429" width="14.7109375" style="1" customWidth="1"/>
    <col min="7430" max="7430" width="72.7109375" style="1" customWidth="1"/>
    <col min="7431" max="7431" width="4.7109375" style="1" customWidth="1"/>
    <col min="7432" max="7432" width="14.7109375" style="1" customWidth="1"/>
    <col min="7433" max="7433" width="12.7109375" style="1" customWidth="1"/>
    <col min="7434" max="7434" width="15.7109375" style="1" customWidth="1"/>
    <col min="7435" max="7441" width="0" style="1" hidden="1" customWidth="1"/>
    <col min="7442" max="7442" width="38.7109375" style="1" customWidth="1"/>
    <col min="7443" max="7446" width="9.140625" style="1"/>
    <col min="7447" max="7447" width="5.5703125" style="1" customWidth="1"/>
    <col min="7448" max="7680" width="9.140625" style="1"/>
    <col min="7681" max="7682" width="0" style="1" hidden="1" customWidth="1"/>
    <col min="7683" max="7683" width="5.7109375" style="1" customWidth="1"/>
    <col min="7684" max="7684" width="4.7109375" style="1" customWidth="1"/>
    <col min="7685" max="7685" width="14.7109375" style="1" customWidth="1"/>
    <col min="7686" max="7686" width="72.7109375" style="1" customWidth="1"/>
    <col min="7687" max="7687" width="4.7109375" style="1" customWidth="1"/>
    <col min="7688" max="7688" width="14.7109375" style="1" customWidth="1"/>
    <col min="7689" max="7689" width="12.7109375" style="1" customWidth="1"/>
    <col min="7690" max="7690" width="15.7109375" style="1" customWidth="1"/>
    <col min="7691" max="7697" width="0" style="1" hidden="1" customWidth="1"/>
    <col min="7698" max="7698" width="38.7109375" style="1" customWidth="1"/>
    <col min="7699" max="7702" width="9.140625" style="1"/>
    <col min="7703" max="7703" width="5.5703125" style="1" customWidth="1"/>
    <col min="7704" max="7936" width="9.140625" style="1"/>
    <col min="7937" max="7938" width="0" style="1" hidden="1" customWidth="1"/>
    <col min="7939" max="7939" width="5.7109375" style="1" customWidth="1"/>
    <col min="7940" max="7940" width="4.7109375" style="1" customWidth="1"/>
    <col min="7941" max="7941" width="14.7109375" style="1" customWidth="1"/>
    <col min="7942" max="7942" width="72.7109375" style="1" customWidth="1"/>
    <col min="7943" max="7943" width="4.7109375" style="1" customWidth="1"/>
    <col min="7944" max="7944" width="14.7109375" style="1" customWidth="1"/>
    <col min="7945" max="7945" width="12.7109375" style="1" customWidth="1"/>
    <col min="7946" max="7946" width="15.7109375" style="1" customWidth="1"/>
    <col min="7947" max="7953" width="0" style="1" hidden="1" customWidth="1"/>
    <col min="7954" max="7954" width="38.7109375" style="1" customWidth="1"/>
    <col min="7955" max="7958" width="9.140625" style="1"/>
    <col min="7959" max="7959" width="5.5703125" style="1" customWidth="1"/>
    <col min="7960" max="8192" width="9.140625" style="1"/>
    <col min="8193" max="8194" width="0" style="1" hidden="1" customWidth="1"/>
    <col min="8195" max="8195" width="5.7109375" style="1" customWidth="1"/>
    <col min="8196" max="8196" width="4.7109375" style="1" customWidth="1"/>
    <col min="8197" max="8197" width="14.7109375" style="1" customWidth="1"/>
    <col min="8198" max="8198" width="72.7109375" style="1" customWidth="1"/>
    <col min="8199" max="8199" width="4.7109375" style="1" customWidth="1"/>
    <col min="8200" max="8200" width="14.7109375" style="1" customWidth="1"/>
    <col min="8201" max="8201" width="12.7109375" style="1" customWidth="1"/>
    <col min="8202" max="8202" width="15.7109375" style="1" customWidth="1"/>
    <col min="8203" max="8209" width="0" style="1" hidden="1" customWidth="1"/>
    <col min="8210" max="8210" width="38.7109375" style="1" customWidth="1"/>
    <col min="8211" max="8214" width="9.140625" style="1"/>
    <col min="8215" max="8215" width="5.5703125" style="1" customWidth="1"/>
    <col min="8216" max="8448" width="9.140625" style="1"/>
    <col min="8449" max="8450" width="0" style="1" hidden="1" customWidth="1"/>
    <col min="8451" max="8451" width="5.7109375" style="1" customWidth="1"/>
    <col min="8452" max="8452" width="4.7109375" style="1" customWidth="1"/>
    <col min="8453" max="8453" width="14.7109375" style="1" customWidth="1"/>
    <col min="8454" max="8454" width="72.7109375" style="1" customWidth="1"/>
    <col min="8455" max="8455" width="4.7109375" style="1" customWidth="1"/>
    <col min="8456" max="8456" width="14.7109375" style="1" customWidth="1"/>
    <col min="8457" max="8457" width="12.7109375" style="1" customWidth="1"/>
    <col min="8458" max="8458" width="15.7109375" style="1" customWidth="1"/>
    <col min="8459" max="8465" width="0" style="1" hidden="1" customWidth="1"/>
    <col min="8466" max="8466" width="38.7109375" style="1" customWidth="1"/>
    <col min="8467" max="8470" width="9.140625" style="1"/>
    <col min="8471" max="8471" width="5.5703125" style="1" customWidth="1"/>
    <col min="8472" max="8704" width="9.140625" style="1"/>
    <col min="8705" max="8706" width="0" style="1" hidden="1" customWidth="1"/>
    <col min="8707" max="8707" width="5.7109375" style="1" customWidth="1"/>
    <col min="8708" max="8708" width="4.7109375" style="1" customWidth="1"/>
    <col min="8709" max="8709" width="14.7109375" style="1" customWidth="1"/>
    <col min="8710" max="8710" width="72.7109375" style="1" customWidth="1"/>
    <col min="8711" max="8711" width="4.7109375" style="1" customWidth="1"/>
    <col min="8712" max="8712" width="14.7109375" style="1" customWidth="1"/>
    <col min="8713" max="8713" width="12.7109375" style="1" customWidth="1"/>
    <col min="8714" max="8714" width="15.7109375" style="1" customWidth="1"/>
    <col min="8715" max="8721" width="0" style="1" hidden="1" customWidth="1"/>
    <col min="8722" max="8722" width="38.7109375" style="1" customWidth="1"/>
    <col min="8723" max="8726" width="9.140625" style="1"/>
    <col min="8727" max="8727" width="5.5703125" style="1" customWidth="1"/>
    <col min="8728" max="8960" width="9.140625" style="1"/>
    <col min="8961" max="8962" width="0" style="1" hidden="1" customWidth="1"/>
    <col min="8963" max="8963" width="5.7109375" style="1" customWidth="1"/>
    <col min="8964" max="8964" width="4.7109375" style="1" customWidth="1"/>
    <col min="8965" max="8965" width="14.7109375" style="1" customWidth="1"/>
    <col min="8966" max="8966" width="72.7109375" style="1" customWidth="1"/>
    <col min="8967" max="8967" width="4.7109375" style="1" customWidth="1"/>
    <col min="8968" max="8968" width="14.7109375" style="1" customWidth="1"/>
    <col min="8969" max="8969" width="12.7109375" style="1" customWidth="1"/>
    <col min="8970" max="8970" width="15.7109375" style="1" customWidth="1"/>
    <col min="8971" max="8977" width="0" style="1" hidden="1" customWidth="1"/>
    <col min="8978" max="8978" width="38.7109375" style="1" customWidth="1"/>
    <col min="8979" max="8982" width="9.140625" style="1"/>
    <col min="8983" max="8983" width="5.5703125" style="1" customWidth="1"/>
    <col min="8984" max="9216" width="9.140625" style="1"/>
    <col min="9217" max="9218" width="0" style="1" hidden="1" customWidth="1"/>
    <col min="9219" max="9219" width="5.7109375" style="1" customWidth="1"/>
    <col min="9220" max="9220" width="4.7109375" style="1" customWidth="1"/>
    <col min="9221" max="9221" width="14.7109375" style="1" customWidth="1"/>
    <col min="9222" max="9222" width="72.7109375" style="1" customWidth="1"/>
    <col min="9223" max="9223" width="4.7109375" style="1" customWidth="1"/>
    <col min="9224" max="9224" width="14.7109375" style="1" customWidth="1"/>
    <col min="9225" max="9225" width="12.7109375" style="1" customWidth="1"/>
    <col min="9226" max="9226" width="15.7109375" style="1" customWidth="1"/>
    <col min="9227" max="9233" width="0" style="1" hidden="1" customWidth="1"/>
    <col min="9234" max="9234" width="38.7109375" style="1" customWidth="1"/>
    <col min="9235" max="9238" width="9.140625" style="1"/>
    <col min="9239" max="9239" width="5.5703125" style="1" customWidth="1"/>
    <col min="9240" max="9472" width="9.140625" style="1"/>
    <col min="9473" max="9474" width="0" style="1" hidden="1" customWidth="1"/>
    <col min="9475" max="9475" width="5.7109375" style="1" customWidth="1"/>
    <col min="9476" max="9476" width="4.7109375" style="1" customWidth="1"/>
    <col min="9477" max="9477" width="14.7109375" style="1" customWidth="1"/>
    <col min="9478" max="9478" width="72.7109375" style="1" customWidth="1"/>
    <col min="9479" max="9479" width="4.7109375" style="1" customWidth="1"/>
    <col min="9480" max="9480" width="14.7109375" style="1" customWidth="1"/>
    <col min="9481" max="9481" width="12.7109375" style="1" customWidth="1"/>
    <col min="9482" max="9482" width="15.7109375" style="1" customWidth="1"/>
    <col min="9483" max="9489" width="0" style="1" hidden="1" customWidth="1"/>
    <col min="9490" max="9490" width="38.7109375" style="1" customWidth="1"/>
    <col min="9491" max="9494" width="9.140625" style="1"/>
    <col min="9495" max="9495" width="5.5703125" style="1" customWidth="1"/>
    <col min="9496" max="9728" width="9.140625" style="1"/>
    <col min="9729" max="9730" width="0" style="1" hidden="1" customWidth="1"/>
    <col min="9731" max="9731" width="5.7109375" style="1" customWidth="1"/>
    <col min="9732" max="9732" width="4.7109375" style="1" customWidth="1"/>
    <col min="9733" max="9733" width="14.7109375" style="1" customWidth="1"/>
    <col min="9734" max="9734" width="72.7109375" style="1" customWidth="1"/>
    <col min="9735" max="9735" width="4.7109375" style="1" customWidth="1"/>
    <col min="9736" max="9736" width="14.7109375" style="1" customWidth="1"/>
    <col min="9737" max="9737" width="12.7109375" style="1" customWidth="1"/>
    <col min="9738" max="9738" width="15.7109375" style="1" customWidth="1"/>
    <col min="9739" max="9745" width="0" style="1" hidden="1" customWidth="1"/>
    <col min="9746" max="9746" width="38.7109375" style="1" customWidth="1"/>
    <col min="9747" max="9750" width="9.140625" style="1"/>
    <col min="9751" max="9751" width="5.5703125" style="1" customWidth="1"/>
    <col min="9752" max="9984" width="9.140625" style="1"/>
    <col min="9985" max="9986" width="0" style="1" hidden="1" customWidth="1"/>
    <col min="9987" max="9987" width="5.7109375" style="1" customWidth="1"/>
    <col min="9988" max="9988" width="4.7109375" style="1" customWidth="1"/>
    <col min="9989" max="9989" width="14.7109375" style="1" customWidth="1"/>
    <col min="9990" max="9990" width="72.7109375" style="1" customWidth="1"/>
    <col min="9991" max="9991" width="4.7109375" style="1" customWidth="1"/>
    <col min="9992" max="9992" width="14.7109375" style="1" customWidth="1"/>
    <col min="9993" max="9993" width="12.7109375" style="1" customWidth="1"/>
    <col min="9994" max="9994" width="15.7109375" style="1" customWidth="1"/>
    <col min="9995" max="10001" width="0" style="1" hidden="1" customWidth="1"/>
    <col min="10002" max="10002" width="38.7109375" style="1" customWidth="1"/>
    <col min="10003" max="10006" width="9.140625" style="1"/>
    <col min="10007" max="10007" width="5.5703125" style="1" customWidth="1"/>
    <col min="10008" max="10240" width="9.140625" style="1"/>
    <col min="10241" max="10242" width="0" style="1" hidden="1" customWidth="1"/>
    <col min="10243" max="10243" width="5.7109375" style="1" customWidth="1"/>
    <col min="10244" max="10244" width="4.7109375" style="1" customWidth="1"/>
    <col min="10245" max="10245" width="14.7109375" style="1" customWidth="1"/>
    <col min="10246" max="10246" width="72.7109375" style="1" customWidth="1"/>
    <col min="10247" max="10247" width="4.7109375" style="1" customWidth="1"/>
    <col min="10248" max="10248" width="14.7109375" style="1" customWidth="1"/>
    <col min="10249" max="10249" width="12.7109375" style="1" customWidth="1"/>
    <col min="10250" max="10250" width="15.7109375" style="1" customWidth="1"/>
    <col min="10251" max="10257" width="0" style="1" hidden="1" customWidth="1"/>
    <col min="10258" max="10258" width="38.7109375" style="1" customWidth="1"/>
    <col min="10259" max="10262" width="9.140625" style="1"/>
    <col min="10263" max="10263" width="5.5703125" style="1" customWidth="1"/>
    <col min="10264" max="10496" width="9.140625" style="1"/>
    <col min="10497" max="10498" width="0" style="1" hidden="1" customWidth="1"/>
    <col min="10499" max="10499" width="5.7109375" style="1" customWidth="1"/>
    <col min="10500" max="10500" width="4.7109375" style="1" customWidth="1"/>
    <col min="10501" max="10501" width="14.7109375" style="1" customWidth="1"/>
    <col min="10502" max="10502" width="72.7109375" style="1" customWidth="1"/>
    <col min="10503" max="10503" width="4.7109375" style="1" customWidth="1"/>
    <col min="10504" max="10504" width="14.7109375" style="1" customWidth="1"/>
    <col min="10505" max="10505" width="12.7109375" style="1" customWidth="1"/>
    <col min="10506" max="10506" width="15.7109375" style="1" customWidth="1"/>
    <col min="10507" max="10513" width="0" style="1" hidden="1" customWidth="1"/>
    <col min="10514" max="10514" width="38.7109375" style="1" customWidth="1"/>
    <col min="10515" max="10518" width="9.140625" style="1"/>
    <col min="10519" max="10519" width="5.5703125" style="1" customWidth="1"/>
    <col min="10520" max="10752" width="9.140625" style="1"/>
    <col min="10753" max="10754" width="0" style="1" hidden="1" customWidth="1"/>
    <col min="10755" max="10755" width="5.7109375" style="1" customWidth="1"/>
    <col min="10756" max="10756" width="4.7109375" style="1" customWidth="1"/>
    <col min="10757" max="10757" width="14.7109375" style="1" customWidth="1"/>
    <col min="10758" max="10758" width="72.7109375" style="1" customWidth="1"/>
    <col min="10759" max="10759" width="4.7109375" style="1" customWidth="1"/>
    <col min="10760" max="10760" width="14.7109375" style="1" customWidth="1"/>
    <col min="10761" max="10761" width="12.7109375" style="1" customWidth="1"/>
    <col min="10762" max="10762" width="15.7109375" style="1" customWidth="1"/>
    <col min="10763" max="10769" width="0" style="1" hidden="1" customWidth="1"/>
    <col min="10770" max="10770" width="38.7109375" style="1" customWidth="1"/>
    <col min="10771" max="10774" width="9.140625" style="1"/>
    <col min="10775" max="10775" width="5.5703125" style="1" customWidth="1"/>
    <col min="10776" max="11008" width="9.140625" style="1"/>
    <col min="11009" max="11010" width="0" style="1" hidden="1" customWidth="1"/>
    <col min="11011" max="11011" width="5.7109375" style="1" customWidth="1"/>
    <col min="11012" max="11012" width="4.7109375" style="1" customWidth="1"/>
    <col min="11013" max="11013" width="14.7109375" style="1" customWidth="1"/>
    <col min="11014" max="11014" width="72.7109375" style="1" customWidth="1"/>
    <col min="11015" max="11015" width="4.7109375" style="1" customWidth="1"/>
    <col min="11016" max="11016" width="14.7109375" style="1" customWidth="1"/>
    <col min="11017" max="11017" width="12.7109375" style="1" customWidth="1"/>
    <col min="11018" max="11018" width="15.7109375" style="1" customWidth="1"/>
    <col min="11019" max="11025" width="0" style="1" hidden="1" customWidth="1"/>
    <col min="11026" max="11026" width="38.7109375" style="1" customWidth="1"/>
    <col min="11027" max="11030" width="9.140625" style="1"/>
    <col min="11031" max="11031" width="5.5703125" style="1" customWidth="1"/>
    <col min="11032" max="11264" width="9.140625" style="1"/>
    <col min="11265" max="11266" width="0" style="1" hidden="1" customWidth="1"/>
    <col min="11267" max="11267" width="5.7109375" style="1" customWidth="1"/>
    <col min="11268" max="11268" width="4.7109375" style="1" customWidth="1"/>
    <col min="11269" max="11269" width="14.7109375" style="1" customWidth="1"/>
    <col min="11270" max="11270" width="72.7109375" style="1" customWidth="1"/>
    <col min="11271" max="11271" width="4.7109375" style="1" customWidth="1"/>
    <col min="11272" max="11272" width="14.7109375" style="1" customWidth="1"/>
    <col min="11273" max="11273" width="12.7109375" style="1" customWidth="1"/>
    <col min="11274" max="11274" width="15.7109375" style="1" customWidth="1"/>
    <col min="11275" max="11281" width="0" style="1" hidden="1" customWidth="1"/>
    <col min="11282" max="11282" width="38.7109375" style="1" customWidth="1"/>
    <col min="11283" max="11286" width="9.140625" style="1"/>
    <col min="11287" max="11287" width="5.5703125" style="1" customWidth="1"/>
    <col min="11288" max="11520" width="9.140625" style="1"/>
    <col min="11521" max="11522" width="0" style="1" hidden="1" customWidth="1"/>
    <col min="11523" max="11523" width="5.7109375" style="1" customWidth="1"/>
    <col min="11524" max="11524" width="4.7109375" style="1" customWidth="1"/>
    <col min="11525" max="11525" width="14.7109375" style="1" customWidth="1"/>
    <col min="11526" max="11526" width="72.7109375" style="1" customWidth="1"/>
    <col min="11527" max="11527" width="4.7109375" style="1" customWidth="1"/>
    <col min="11528" max="11528" width="14.7109375" style="1" customWidth="1"/>
    <col min="11529" max="11529" width="12.7109375" style="1" customWidth="1"/>
    <col min="11530" max="11530" width="15.7109375" style="1" customWidth="1"/>
    <col min="11531" max="11537" width="0" style="1" hidden="1" customWidth="1"/>
    <col min="11538" max="11538" width="38.7109375" style="1" customWidth="1"/>
    <col min="11539" max="11542" width="9.140625" style="1"/>
    <col min="11543" max="11543" width="5.5703125" style="1" customWidth="1"/>
    <col min="11544" max="11776" width="9.140625" style="1"/>
    <col min="11777" max="11778" width="0" style="1" hidden="1" customWidth="1"/>
    <col min="11779" max="11779" width="5.7109375" style="1" customWidth="1"/>
    <col min="11780" max="11780" width="4.7109375" style="1" customWidth="1"/>
    <col min="11781" max="11781" width="14.7109375" style="1" customWidth="1"/>
    <col min="11782" max="11782" width="72.7109375" style="1" customWidth="1"/>
    <col min="11783" max="11783" width="4.7109375" style="1" customWidth="1"/>
    <col min="11784" max="11784" width="14.7109375" style="1" customWidth="1"/>
    <col min="11785" max="11785" width="12.7109375" style="1" customWidth="1"/>
    <col min="11786" max="11786" width="15.7109375" style="1" customWidth="1"/>
    <col min="11787" max="11793" width="0" style="1" hidden="1" customWidth="1"/>
    <col min="11794" max="11794" width="38.7109375" style="1" customWidth="1"/>
    <col min="11795" max="11798" width="9.140625" style="1"/>
    <col min="11799" max="11799" width="5.5703125" style="1" customWidth="1"/>
    <col min="11800" max="12032" width="9.140625" style="1"/>
    <col min="12033" max="12034" width="0" style="1" hidden="1" customWidth="1"/>
    <col min="12035" max="12035" width="5.7109375" style="1" customWidth="1"/>
    <col min="12036" max="12036" width="4.7109375" style="1" customWidth="1"/>
    <col min="12037" max="12037" width="14.7109375" style="1" customWidth="1"/>
    <col min="12038" max="12038" width="72.7109375" style="1" customWidth="1"/>
    <col min="12039" max="12039" width="4.7109375" style="1" customWidth="1"/>
    <col min="12040" max="12040" width="14.7109375" style="1" customWidth="1"/>
    <col min="12041" max="12041" width="12.7109375" style="1" customWidth="1"/>
    <col min="12042" max="12042" width="15.7109375" style="1" customWidth="1"/>
    <col min="12043" max="12049" width="0" style="1" hidden="1" customWidth="1"/>
    <col min="12050" max="12050" width="38.7109375" style="1" customWidth="1"/>
    <col min="12051" max="12054" width="9.140625" style="1"/>
    <col min="12055" max="12055" width="5.5703125" style="1" customWidth="1"/>
    <col min="12056" max="12288" width="9.140625" style="1"/>
    <col min="12289" max="12290" width="0" style="1" hidden="1" customWidth="1"/>
    <col min="12291" max="12291" width="5.7109375" style="1" customWidth="1"/>
    <col min="12292" max="12292" width="4.7109375" style="1" customWidth="1"/>
    <col min="12293" max="12293" width="14.7109375" style="1" customWidth="1"/>
    <col min="12294" max="12294" width="72.7109375" style="1" customWidth="1"/>
    <col min="12295" max="12295" width="4.7109375" style="1" customWidth="1"/>
    <col min="12296" max="12296" width="14.7109375" style="1" customWidth="1"/>
    <col min="12297" max="12297" width="12.7109375" style="1" customWidth="1"/>
    <col min="12298" max="12298" width="15.7109375" style="1" customWidth="1"/>
    <col min="12299" max="12305" width="0" style="1" hidden="1" customWidth="1"/>
    <col min="12306" max="12306" width="38.7109375" style="1" customWidth="1"/>
    <col min="12307" max="12310" width="9.140625" style="1"/>
    <col min="12311" max="12311" width="5.5703125" style="1" customWidth="1"/>
    <col min="12312" max="12544" width="9.140625" style="1"/>
    <col min="12545" max="12546" width="0" style="1" hidden="1" customWidth="1"/>
    <col min="12547" max="12547" width="5.7109375" style="1" customWidth="1"/>
    <col min="12548" max="12548" width="4.7109375" style="1" customWidth="1"/>
    <col min="12549" max="12549" width="14.7109375" style="1" customWidth="1"/>
    <col min="12550" max="12550" width="72.7109375" style="1" customWidth="1"/>
    <col min="12551" max="12551" width="4.7109375" style="1" customWidth="1"/>
    <col min="12552" max="12552" width="14.7109375" style="1" customWidth="1"/>
    <col min="12553" max="12553" width="12.7109375" style="1" customWidth="1"/>
    <col min="12554" max="12554" width="15.7109375" style="1" customWidth="1"/>
    <col min="12555" max="12561" width="0" style="1" hidden="1" customWidth="1"/>
    <col min="12562" max="12562" width="38.7109375" style="1" customWidth="1"/>
    <col min="12563" max="12566" width="9.140625" style="1"/>
    <col min="12567" max="12567" width="5.5703125" style="1" customWidth="1"/>
    <col min="12568" max="12800" width="9.140625" style="1"/>
    <col min="12801" max="12802" width="0" style="1" hidden="1" customWidth="1"/>
    <col min="12803" max="12803" width="5.7109375" style="1" customWidth="1"/>
    <col min="12804" max="12804" width="4.7109375" style="1" customWidth="1"/>
    <col min="12805" max="12805" width="14.7109375" style="1" customWidth="1"/>
    <col min="12806" max="12806" width="72.7109375" style="1" customWidth="1"/>
    <col min="12807" max="12807" width="4.7109375" style="1" customWidth="1"/>
    <col min="12808" max="12808" width="14.7109375" style="1" customWidth="1"/>
    <col min="12809" max="12809" width="12.7109375" style="1" customWidth="1"/>
    <col min="12810" max="12810" width="15.7109375" style="1" customWidth="1"/>
    <col min="12811" max="12817" width="0" style="1" hidden="1" customWidth="1"/>
    <col min="12818" max="12818" width="38.7109375" style="1" customWidth="1"/>
    <col min="12819" max="12822" width="9.140625" style="1"/>
    <col min="12823" max="12823" width="5.5703125" style="1" customWidth="1"/>
    <col min="12824" max="13056" width="9.140625" style="1"/>
    <col min="13057" max="13058" width="0" style="1" hidden="1" customWidth="1"/>
    <col min="13059" max="13059" width="5.7109375" style="1" customWidth="1"/>
    <col min="13060" max="13060" width="4.7109375" style="1" customWidth="1"/>
    <col min="13061" max="13061" width="14.7109375" style="1" customWidth="1"/>
    <col min="13062" max="13062" width="72.7109375" style="1" customWidth="1"/>
    <col min="13063" max="13063" width="4.7109375" style="1" customWidth="1"/>
    <col min="13064" max="13064" width="14.7109375" style="1" customWidth="1"/>
    <col min="13065" max="13065" width="12.7109375" style="1" customWidth="1"/>
    <col min="13066" max="13066" width="15.7109375" style="1" customWidth="1"/>
    <col min="13067" max="13073" width="0" style="1" hidden="1" customWidth="1"/>
    <col min="13074" max="13074" width="38.7109375" style="1" customWidth="1"/>
    <col min="13075" max="13078" width="9.140625" style="1"/>
    <col min="13079" max="13079" width="5.5703125" style="1" customWidth="1"/>
    <col min="13080" max="13312" width="9.140625" style="1"/>
    <col min="13313" max="13314" width="0" style="1" hidden="1" customWidth="1"/>
    <col min="13315" max="13315" width="5.7109375" style="1" customWidth="1"/>
    <col min="13316" max="13316" width="4.7109375" style="1" customWidth="1"/>
    <col min="13317" max="13317" width="14.7109375" style="1" customWidth="1"/>
    <col min="13318" max="13318" width="72.7109375" style="1" customWidth="1"/>
    <col min="13319" max="13319" width="4.7109375" style="1" customWidth="1"/>
    <col min="13320" max="13320" width="14.7109375" style="1" customWidth="1"/>
    <col min="13321" max="13321" width="12.7109375" style="1" customWidth="1"/>
    <col min="13322" max="13322" width="15.7109375" style="1" customWidth="1"/>
    <col min="13323" max="13329" width="0" style="1" hidden="1" customWidth="1"/>
    <col min="13330" max="13330" width="38.7109375" style="1" customWidth="1"/>
    <col min="13331" max="13334" width="9.140625" style="1"/>
    <col min="13335" max="13335" width="5.5703125" style="1" customWidth="1"/>
    <col min="13336" max="13568" width="9.140625" style="1"/>
    <col min="13569" max="13570" width="0" style="1" hidden="1" customWidth="1"/>
    <col min="13571" max="13571" width="5.7109375" style="1" customWidth="1"/>
    <col min="13572" max="13572" width="4.7109375" style="1" customWidth="1"/>
    <col min="13573" max="13573" width="14.7109375" style="1" customWidth="1"/>
    <col min="13574" max="13574" width="72.7109375" style="1" customWidth="1"/>
    <col min="13575" max="13575" width="4.7109375" style="1" customWidth="1"/>
    <col min="13576" max="13576" width="14.7109375" style="1" customWidth="1"/>
    <col min="13577" max="13577" width="12.7109375" style="1" customWidth="1"/>
    <col min="13578" max="13578" width="15.7109375" style="1" customWidth="1"/>
    <col min="13579" max="13585" width="0" style="1" hidden="1" customWidth="1"/>
    <col min="13586" max="13586" width="38.7109375" style="1" customWidth="1"/>
    <col min="13587" max="13590" width="9.140625" style="1"/>
    <col min="13591" max="13591" width="5.5703125" style="1" customWidth="1"/>
    <col min="13592" max="13824" width="9.140625" style="1"/>
    <col min="13825" max="13826" width="0" style="1" hidden="1" customWidth="1"/>
    <col min="13827" max="13827" width="5.7109375" style="1" customWidth="1"/>
    <col min="13828" max="13828" width="4.7109375" style="1" customWidth="1"/>
    <col min="13829" max="13829" width="14.7109375" style="1" customWidth="1"/>
    <col min="13830" max="13830" width="72.7109375" style="1" customWidth="1"/>
    <col min="13831" max="13831" width="4.7109375" style="1" customWidth="1"/>
    <col min="13832" max="13832" width="14.7109375" style="1" customWidth="1"/>
    <col min="13833" max="13833" width="12.7109375" style="1" customWidth="1"/>
    <col min="13834" max="13834" width="15.7109375" style="1" customWidth="1"/>
    <col min="13835" max="13841" width="0" style="1" hidden="1" customWidth="1"/>
    <col min="13842" max="13842" width="38.7109375" style="1" customWidth="1"/>
    <col min="13843" max="13846" width="9.140625" style="1"/>
    <col min="13847" max="13847" width="5.5703125" style="1" customWidth="1"/>
    <col min="13848" max="14080" width="9.140625" style="1"/>
    <col min="14081" max="14082" width="0" style="1" hidden="1" customWidth="1"/>
    <col min="14083" max="14083" width="5.7109375" style="1" customWidth="1"/>
    <col min="14084" max="14084" width="4.7109375" style="1" customWidth="1"/>
    <col min="14085" max="14085" width="14.7109375" style="1" customWidth="1"/>
    <col min="14086" max="14086" width="72.7109375" style="1" customWidth="1"/>
    <col min="14087" max="14087" width="4.7109375" style="1" customWidth="1"/>
    <col min="14088" max="14088" width="14.7109375" style="1" customWidth="1"/>
    <col min="14089" max="14089" width="12.7109375" style="1" customWidth="1"/>
    <col min="14090" max="14090" width="15.7109375" style="1" customWidth="1"/>
    <col min="14091" max="14097" width="0" style="1" hidden="1" customWidth="1"/>
    <col min="14098" max="14098" width="38.7109375" style="1" customWidth="1"/>
    <col min="14099" max="14102" width="9.140625" style="1"/>
    <col min="14103" max="14103" width="5.5703125" style="1" customWidth="1"/>
    <col min="14104" max="14336" width="9.140625" style="1"/>
    <col min="14337" max="14338" width="0" style="1" hidden="1" customWidth="1"/>
    <col min="14339" max="14339" width="5.7109375" style="1" customWidth="1"/>
    <col min="14340" max="14340" width="4.7109375" style="1" customWidth="1"/>
    <col min="14341" max="14341" width="14.7109375" style="1" customWidth="1"/>
    <col min="14342" max="14342" width="72.7109375" style="1" customWidth="1"/>
    <col min="14343" max="14343" width="4.7109375" style="1" customWidth="1"/>
    <col min="14344" max="14344" width="14.7109375" style="1" customWidth="1"/>
    <col min="14345" max="14345" width="12.7109375" style="1" customWidth="1"/>
    <col min="14346" max="14346" width="15.7109375" style="1" customWidth="1"/>
    <col min="14347" max="14353" width="0" style="1" hidden="1" customWidth="1"/>
    <col min="14354" max="14354" width="38.7109375" style="1" customWidth="1"/>
    <col min="14355" max="14358" width="9.140625" style="1"/>
    <col min="14359" max="14359" width="5.5703125" style="1" customWidth="1"/>
    <col min="14360" max="14592" width="9.140625" style="1"/>
    <col min="14593" max="14594" width="0" style="1" hidden="1" customWidth="1"/>
    <col min="14595" max="14595" width="5.7109375" style="1" customWidth="1"/>
    <col min="14596" max="14596" width="4.7109375" style="1" customWidth="1"/>
    <col min="14597" max="14597" width="14.7109375" style="1" customWidth="1"/>
    <col min="14598" max="14598" width="72.7109375" style="1" customWidth="1"/>
    <col min="14599" max="14599" width="4.7109375" style="1" customWidth="1"/>
    <col min="14600" max="14600" width="14.7109375" style="1" customWidth="1"/>
    <col min="14601" max="14601" width="12.7109375" style="1" customWidth="1"/>
    <col min="14602" max="14602" width="15.7109375" style="1" customWidth="1"/>
    <col min="14603" max="14609" width="0" style="1" hidden="1" customWidth="1"/>
    <col min="14610" max="14610" width="38.7109375" style="1" customWidth="1"/>
    <col min="14611" max="14614" width="9.140625" style="1"/>
    <col min="14615" max="14615" width="5.5703125" style="1" customWidth="1"/>
    <col min="14616" max="14848" width="9.140625" style="1"/>
    <col min="14849" max="14850" width="0" style="1" hidden="1" customWidth="1"/>
    <col min="14851" max="14851" width="5.7109375" style="1" customWidth="1"/>
    <col min="14852" max="14852" width="4.7109375" style="1" customWidth="1"/>
    <col min="14853" max="14853" width="14.7109375" style="1" customWidth="1"/>
    <col min="14854" max="14854" width="72.7109375" style="1" customWidth="1"/>
    <col min="14855" max="14855" width="4.7109375" style="1" customWidth="1"/>
    <col min="14856" max="14856" width="14.7109375" style="1" customWidth="1"/>
    <col min="14857" max="14857" width="12.7109375" style="1" customWidth="1"/>
    <col min="14858" max="14858" width="15.7109375" style="1" customWidth="1"/>
    <col min="14859" max="14865" width="0" style="1" hidden="1" customWidth="1"/>
    <col min="14866" max="14866" width="38.7109375" style="1" customWidth="1"/>
    <col min="14867" max="14870" width="9.140625" style="1"/>
    <col min="14871" max="14871" width="5.5703125" style="1" customWidth="1"/>
    <col min="14872" max="15104" width="9.140625" style="1"/>
    <col min="15105" max="15106" width="0" style="1" hidden="1" customWidth="1"/>
    <col min="15107" max="15107" width="5.7109375" style="1" customWidth="1"/>
    <col min="15108" max="15108" width="4.7109375" style="1" customWidth="1"/>
    <col min="15109" max="15109" width="14.7109375" style="1" customWidth="1"/>
    <col min="15110" max="15110" width="72.7109375" style="1" customWidth="1"/>
    <col min="15111" max="15111" width="4.7109375" style="1" customWidth="1"/>
    <col min="15112" max="15112" width="14.7109375" style="1" customWidth="1"/>
    <col min="15113" max="15113" width="12.7109375" style="1" customWidth="1"/>
    <col min="15114" max="15114" width="15.7109375" style="1" customWidth="1"/>
    <col min="15115" max="15121" width="0" style="1" hidden="1" customWidth="1"/>
    <col min="15122" max="15122" width="38.7109375" style="1" customWidth="1"/>
    <col min="15123" max="15126" width="9.140625" style="1"/>
    <col min="15127" max="15127" width="5.5703125" style="1" customWidth="1"/>
    <col min="15128" max="15360" width="9.140625" style="1"/>
    <col min="15361" max="15362" width="0" style="1" hidden="1" customWidth="1"/>
    <col min="15363" max="15363" width="5.7109375" style="1" customWidth="1"/>
    <col min="15364" max="15364" width="4.7109375" style="1" customWidth="1"/>
    <col min="15365" max="15365" width="14.7109375" style="1" customWidth="1"/>
    <col min="15366" max="15366" width="72.7109375" style="1" customWidth="1"/>
    <col min="15367" max="15367" width="4.7109375" style="1" customWidth="1"/>
    <col min="15368" max="15368" width="14.7109375" style="1" customWidth="1"/>
    <col min="15369" max="15369" width="12.7109375" style="1" customWidth="1"/>
    <col min="15370" max="15370" width="15.7109375" style="1" customWidth="1"/>
    <col min="15371" max="15377" width="0" style="1" hidden="1" customWidth="1"/>
    <col min="15378" max="15378" width="38.7109375" style="1" customWidth="1"/>
    <col min="15379" max="15382" width="9.140625" style="1"/>
    <col min="15383" max="15383" width="5.5703125" style="1" customWidth="1"/>
    <col min="15384" max="15616" width="9.140625" style="1"/>
    <col min="15617" max="15618" width="0" style="1" hidden="1" customWidth="1"/>
    <col min="15619" max="15619" width="5.7109375" style="1" customWidth="1"/>
    <col min="15620" max="15620" width="4.7109375" style="1" customWidth="1"/>
    <col min="15621" max="15621" width="14.7109375" style="1" customWidth="1"/>
    <col min="15622" max="15622" width="72.7109375" style="1" customWidth="1"/>
    <col min="15623" max="15623" width="4.7109375" style="1" customWidth="1"/>
    <col min="15624" max="15624" width="14.7109375" style="1" customWidth="1"/>
    <col min="15625" max="15625" width="12.7109375" style="1" customWidth="1"/>
    <col min="15626" max="15626" width="15.7109375" style="1" customWidth="1"/>
    <col min="15627" max="15633" width="0" style="1" hidden="1" customWidth="1"/>
    <col min="15634" max="15634" width="38.7109375" style="1" customWidth="1"/>
    <col min="15635" max="15638" width="9.140625" style="1"/>
    <col min="15639" max="15639" width="5.5703125" style="1" customWidth="1"/>
    <col min="15640" max="15872" width="9.140625" style="1"/>
    <col min="15873" max="15874" width="0" style="1" hidden="1" customWidth="1"/>
    <col min="15875" max="15875" width="5.7109375" style="1" customWidth="1"/>
    <col min="15876" max="15876" width="4.7109375" style="1" customWidth="1"/>
    <col min="15877" max="15877" width="14.7109375" style="1" customWidth="1"/>
    <col min="15878" max="15878" width="72.7109375" style="1" customWidth="1"/>
    <col min="15879" max="15879" width="4.7109375" style="1" customWidth="1"/>
    <col min="15880" max="15880" width="14.7109375" style="1" customWidth="1"/>
    <col min="15881" max="15881" width="12.7109375" style="1" customWidth="1"/>
    <col min="15882" max="15882" width="15.7109375" style="1" customWidth="1"/>
    <col min="15883" max="15889" width="0" style="1" hidden="1" customWidth="1"/>
    <col min="15890" max="15890" width="38.7109375" style="1" customWidth="1"/>
    <col min="15891" max="15894" width="9.140625" style="1"/>
    <col min="15895" max="15895" width="5.5703125" style="1" customWidth="1"/>
    <col min="15896" max="16128" width="9.140625" style="1"/>
    <col min="16129" max="16130" width="0" style="1" hidden="1" customWidth="1"/>
    <col min="16131" max="16131" width="5.7109375" style="1" customWidth="1"/>
    <col min="16132" max="16132" width="4.7109375" style="1" customWidth="1"/>
    <col min="16133" max="16133" width="14.7109375" style="1" customWidth="1"/>
    <col min="16134" max="16134" width="72.7109375" style="1" customWidth="1"/>
    <col min="16135" max="16135" width="4.7109375" style="1" customWidth="1"/>
    <col min="16136" max="16136" width="14.7109375" style="1" customWidth="1"/>
    <col min="16137" max="16137" width="12.7109375" style="1" customWidth="1"/>
    <col min="16138" max="16138" width="15.7109375" style="1" customWidth="1"/>
    <col min="16139" max="16145" width="0" style="1" hidden="1" customWidth="1"/>
    <col min="16146" max="16146" width="38.7109375" style="1" customWidth="1"/>
    <col min="16147" max="16150" width="9.140625" style="1"/>
    <col min="16151" max="16151" width="5.5703125" style="1" customWidth="1"/>
    <col min="16152" max="16384" width="9.140625" style="1"/>
  </cols>
  <sheetData>
    <row r="1" spans="1:22" ht="15.75" x14ac:dyDescent="0.15">
      <c r="F1" s="2" t="s">
        <v>0</v>
      </c>
    </row>
    <row r="2" spans="1:22" ht="15.75" x14ac:dyDescent="0.15">
      <c r="B2" s="3"/>
      <c r="C2" s="3"/>
      <c r="D2" s="4"/>
      <c r="E2" s="4"/>
      <c r="F2" s="2" t="s">
        <v>1</v>
      </c>
      <c r="G2" s="4"/>
      <c r="H2" s="5"/>
      <c r="I2" s="6"/>
      <c r="J2" s="7"/>
      <c r="K2" s="5"/>
      <c r="L2" s="5"/>
      <c r="M2" s="5"/>
      <c r="N2" s="5"/>
      <c r="O2" s="7"/>
      <c r="P2" s="7"/>
      <c r="Q2" s="7"/>
      <c r="S2" s="8"/>
      <c r="V2" s="9"/>
    </row>
    <row r="3" spans="1:22" ht="7.5" customHeight="1" x14ac:dyDescent="0.15">
      <c r="A3" s="10"/>
      <c r="B3" s="11"/>
      <c r="C3" s="3"/>
      <c r="D3" s="12"/>
      <c r="E3" s="4"/>
      <c r="F3" s="4"/>
      <c r="G3" s="4"/>
      <c r="H3" s="5"/>
      <c r="I3" s="6"/>
      <c r="J3" s="7"/>
      <c r="K3" s="13"/>
      <c r="L3" s="13"/>
      <c r="M3" s="13"/>
      <c r="N3" s="13"/>
      <c r="O3" s="14"/>
      <c r="P3" s="14"/>
      <c r="Q3" s="14"/>
      <c r="R3" s="15"/>
    </row>
    <row r="4" spans="1:22" ht="11.25" x14ac:dyDescent="0.2">
      <c r="A4" s="16"/>
      <c r="B4" s="17"/>
      <c r="C4" s="17" t="s">
        <v>2</v>
      </c>
      <c r="D4" s="18" t="s">
        <v>3</v>
      </c>
      <c r="E4" s="18" t="s">
        <v>4</v>
      </c>
      <c r="F4" s="18" t="s">
        <v>5</v>
      </c>
      <c r="G4" s="18" t="s">
        <v>6</v>
      </c>
      <c r="H4" s="19" t="s">
        <v>7</v>
      </c>
      <c r="I4" s="20" t="s">
        <v>8</v>
      </c>
      <c r="J4" s="21" t="s">
        <v>9</v>
      </c>
      <c r="K4" s="19" t="s">
        <v>10</v>
      </c>
      <c r="L4" s="19" t="s">
        <v>11</v>
      </c>
      <c r="M4" s="19" t="s">
        <v>12</v>
      </c>
      <c r="N4" s="19" t="s">
        <v>13</v>
      </c>
      <c r="O4" s="21" t="s">
        <v>14</v>
      </c>
      <c r="P4" s="21" t="s">
        <v>15</v>
      </c>
      <c r="Q4" s="21" t="s">
        <v>16</v>
      </c>
      <c r="R4" s="10"/>
      <c r="S4" s="15"/>
    </row>
    <row r="5" spans="1:22" ht="7.5" customHeight="1" x14ac:dyDescent="0.15">
      <c r="B5" s="3"/>
      <c r="C5" s="3"/>
      <c r="D5" s="4"/>
      <c r="E5" s="4"/>
      <c r="F5" s="4"/>
      <c r="G5" s="4"/>
      <c r="H5" s="5"/>
      <c r="I5" s="6"/>
      <c r="J5" s="7"/>
      <c r="K5" s="5"/>
      <c r="L5" s="5"/>
      <c r="M5" s="5"/>
      <c r="N5" s="5"/>
      <c r="O5" s="7"/>
      <c r="P5" s="7"/>
      <c r="Q5" s="7"/>
      <c r="R5" s="15"/>
    </row>
    <row r="6" spans="1:22" ht="12" x14ac:dyDescent="0.2">
      <c r="A6" s="22" t="s">
        <v>17</v>
      </c>
      <c r="B6" s="23">
        <v>1</v>
      </c>
      <c r="C6" s="24"/>
      <c r="D6" s="25" t="s">
        <v>18</v>
      </c>
      <c r="E6" s="25"/>
      <c r="F6" s="26" t="s">
        <v>17</v>
      </c>
      <c r="G6" s="25"/>
      <c r="H6" s="27"/>
      <c r="I6" s="28"/>
      <c r="J6" s="29">
        <f>SUBTOTAL(9,J7:J2299)</f>
        <v>0</v>
      </c>
      <c r="K6" s="27"/>
      <c r="L6" s="30">
        <f>SUBTOTAL(9,L7:L2299)</f>
        <v>4488.0088785845019</v>
      </c>
      <c r="M6" s="27"/>
      <c r="N6" s="30">
        <f>SUBTOTAL(9,N7:N2299)</f>
        <v>161.38944005000005</v>
      </c>
      <c r="O6" s="31"/>
      <c r="P6" s="29">
        <f>SUBTOTAL(9,P7:P2299)</f>
        <v>0</v>
      </c>
      <c r="Q6" s="29">
        <f>SUBTOTAL(9,Q7:Q2299)</f>
        <v>0</v>
      </c>
      <c r="R6" s="10"/>
      <c r="S6" s="15"/>
      <c r="T6" s="15"/>
    </row>
    <row r="7" spans="1:22" ht="12" outlineLevel="1" x14ac:dyDescent="0.2">
      <c r="A7" s="32" t="s">
        <v>19</v>
      </c>
      <c r="B7" s="33">
        <v>2</v>
      </c>
      <c r="C7" s="34"/>
      <c r="D7" s="35" t="s">
        <v>20</v>
      </c>
      <c r="E7" s="35"/>
      <c r="F7" s="36" t="s">
        <v>21</v>
      </c>
      <c r="G7" s="35"/>
      <c r="H7" s="37"/>
      <c r="I7" s="38"/>
      <c r="J7" s="39">
        <f>SUBTOTAL(9,J8:J2176)</f>
        <v>0</v>
      </c>
      <c r="K7" s="37"/>
      <c r="L7" s="40">
        <f>SUBTOTAL(9,L8:L2176)</f>
        <v>4093.199608334502</v>
      </c>
      <c r="M7" s="37"/>
      <c r="N7" s="40">
        <f>SUBTOTAL(9,N8:N2176)</f>
        <v>1.07969005</v>
      </c>
      <c r="O7" s="41"/>
      <c r="P7" s="39">
        <f>SUBTOTAL(9,P8:P2176)</f>
        <v>0</v>
      </c>
      <c r="Q7" s="39">
        <f>SUBTOTAL(9,Q8:Q2176)</f>
        <v>0</v>
      </c>
      <c r="R7" s="10"/>
      <c r="S7" s="15"/>
      <c r="T7" s="15"/>
    </row>
    <row r="8" spans="1:22" ht="11.25" outlineLevel="2" x14ac:dyDescent="0.2">
      <c r="A8" s="42" t="s">
        <v>22</v>
      </c>
      <c r="B8" s="43">
        <v>3</v>
      </c>
      <c r="C8" s="44"/>
      <c r="D8" s="45" t="s">
        <v>23</v>
      </c>
      <c r="E8" s="45"/>
      <c r="F8" s="46" t="s">
        <v>24</v>
      </c>
      <c r="G8" s="45"/>
      <c r="H8" s="47"/>
      <c r="I8" s="48"/>
      <c r="J8" s="49">
        <f>SUBTOTAL(9,J9:J51)</f>
        <v>0</v>
      </c>
      <c r="K8" s="47"/>
      <c r="L8" s="50">
        <f>SUBTOTAL(9,L9:L51)</f>
        <v>60</v>
      </c>
      <c r="M8" s="47"/>
      <c r="N8" s="50">
        <f>SUBTOTAL(9,N9:N51)</f>
        <v>0</v>
      </c>
      <c r="O8" s="51"/>
      <c r="P8" s="49">
        <f>SUBTOTAL(9,P9:P51)</f>
        <v>0</v>
      </c>
      <c r="Q8" s="49">
        <f>SUBTOTAL(9,Q9:Q51)</f>
        <v>0</v>
      </c>
      <c r="R8" s="10"/>
      <c r="S8" s="15"/>
      <c r="T8" s="15"/>
    </row>
    <row r="9" spans="1:22" ht="22.5" outlineLevel="3" x14ac:dyDescent="0.2">
      <c r="A9" s="52"/>
      <c r="B9" s="53"/>
      <c r="C9" s="54">
        <v>1</v>
      </c>
      <c r="D9" s="55" t="s">
        <v>25</v>
      </c>
      <c r="E9" s="56" t="s">
        <v>26</v>
      </c>
      <c r="F9" s="57" t="s">
        <v>27</v>
      </c>
      <c r="G9" s="55" t="s">
        <v>28</v>
      </c>
      <c r="H9" s="58">
        <v>3353.6</v>
      </c>
      <c r="I9" s="59"/>
      <c r="J9" s="60">
        <f>H9*I9</f>
        <v>0</v>
      </c>
      <c r="K9" s="58"/>
      <c r="L9" s="58">
        <f>H9*K9</f>
        <v>0</v>
      </c>
      <c r="M9" s="58"/>
      <c r="N9" s="58">
        <f>H9*M9</f>
        <v>0</v>
      </c>
      <c r="O9" s="60">
        <v>21</v>
      </c>
      <c r="P9" s="60">
        <f>J9*(O9/100)</f>
        <v>0</v>
      </c>
      <c r="Q9" s="60">
        <f>J9+P9</f>
        <v>0</v>
      </c>
      <c r="R9" s="15"/>
      <c r="S9" s="15"/>
      <c r="T9" s="15"/>
    </row>
    <row r="10" spans="1:22" ht="9.75" outlineLevel="4" x14ac:dyDescent="0.2">
      <c r="A10" s="61"/>
      <c r="B10" s="62"/>
      <c r="C10" s="62"/>
      <c r="D10" s="63"/>
      <c r="E10" s="64" t="s">
        <v>29</v>
      </c>
      <c r="F10" s="65" t="s">
        <v>30</v>
      </c>
      <c r="G10" s="63"/>
      <c r="H10" s="66">
        <v>3353.6</v>
      </c>
      <c r="I10" s="67"/>
      <c r="J10" s="68"/>
      <c r="K10" s="66"/>
      <c r="L10" s="66"/>
      <c r="M10" s="66"/>
      <c r="N10" s="66"/>
      <c r="O10" s="68"/>
      <c r="P10" s="68"/>
      <c r="Q10" s="68"/>
      <c r="R10" s="10"/>
      <c r="S10" s="15"/>
    </row>
    <row r="11" spans="1:22" ht="7.5" customHeight="1" outlineLevel="4" x14ac:dyDescent="0.15">
      <c r="A11" s="15"/>
      <c r="B11" s="69"/>
      <c r="C11" s="70"/>
      <c r="D11" s="71"/>
      <c r="E11" s="72"/>
      <c r="F11" s="73"/>
      <c r="G11" s="71"/>
      <c r="H11" s="74"/>
      <c r="I11" s="75"/>
      <c r="J11" s="76"/>
      <c r="K11" s="77"/>
      <c r="L11" s="77"/>
      <c r="M11" s="77"/>
      <c r="N11" s="77"/>
      <c r="O11" s="76"/>
      <c r="P11" s="76"/>
      <c r="Q11" s="76"/>
      <c r="R11" s="10"/>
      <c r="S11" s="15"/>
    </row>
    <row r="12" spans="1:22" ht="11.25" outlineLevel="3" x14ac:dyDescent="0.2">
      <c r="A12" s="52"/>
      <c r="B12" s="53"/>
      <c r="C12" s="54">
        <v>2</v>
      </c>
      <c r="D12" s="55" t="s">
        <v>25</v>
      </c>
      <c r="E12" s="56" t="s">
        <v>31</v>
      </c>
      <c r="F12" s="57" t="s">
        <v>32</v>
      </c>
      <c r="G12" s="55" t="s">
        <v>28</v>
      </c>
      <c r="H12" s="58">
        <v>24.1</v>
      </c>
      <c r="I12" s="59"/>
      <c r="J12" s="60">
        <f>H12*I12</f>
        <v>0</v>
      </c>
      <c r="K12" s="58"/>
      <c r="L12" s="58">
        <f>H12*K12</f>
        <v>0</v>
      </c>
      <c r="M12" s="58"/>
      <c r="N12" s="58">
        <f>H12*M12</f>
        <v>0</v>
      </c>
      <c r="O12" s="60">
        <v>21</v>
      </c>
      <c r="P12" s="60">
        <f>J12*(O12/100)</f>
        <v>0</v>
      </c>
      <c r="Q12" s="60">
        <f>J12+P12</f>
        <v>0</v>
      </c>
      <c r="R12" s="15"/>
      <c r="S12" s="15"/>
      <c r="T12" s="15"/>
    </row>
    <row r="13" spans="1:22" ht="9.75" outlineLevel="4" x14ac:dyDescent="0.2">
      <c r="A13" s="61"/>
      <c r="B13" s="62"/>
      <c r="C13" s="62"/>
      <c r="D13" s="63"/>
      <c r="E13" s="64" t="s">
        <v>29</v>
      </c>
      <c r="F13" s="65" t="s">
        <v>33</v>
      </c>
      <c r="G13" s="63"/>
      <c r="H13" s="66">
        <v>10.5</v>
      </c>
      <c r="I13" s="67"/>
      <c r="J13" s="68"/>
      <c r="K13" s="66"/>
      <c r="L13" s="66"/>
      <c r="M13" s="66"/>
      <c r="N13" s="66"/>
      <c r="O13" s="68"/>
      <c r="P13" s="68"/>
      <c r="Q13" s="68"/>
      <c r="R13" s="10"/>
      <c r="S13" s="15"/>
    </row>
    <row r="14" spans="1:22" ht="9.75" outlineLevel="4" x14ac:dyDescent="0.2">
      <c r="A14" s="61"/>
      <c r="B14" s="62"/>
      <c r="C14" s="62"/>
      <c r="D14" s="63"/>
      <c r="E14" s="64"/>
      <c r="F14" s="65" t="s">
        <v>34</v>
      </c>
      <c r="G14" s="63"/>
      <c r="H14" s="66">
        <v>13.600000000000001</v>
      </c>
      <c r="I14" s="67"/>
      <c r="J14" s="68"/>
      <c r="K14" s="66"/>
      <c r="L14" s="66"/>
      <c r="M14" s="66"/>
      <c r="N14" s="66"/>
      <c r="O14" s="68"/>
      <c r="P14" s="68"/>
      <c r="Q14" s="68"/>
      <c r="R14" s="10"/>
      <c r="S14" s="15"/>
    </row>
    <row r="15" spans="1:22" ht="7.5" customHeight="1" outlineLevel="4" x14ac:dyDescent="0.15">
      <c r="A15" s="15"/>
      <c r="B15" s="69"/>
      <c r="C15" s="70"/>
      <c r="D15" s="71"/>
      <c r="E15" s="72"/>
      <c r="F15" s="73"/>
      <c r="G15" s="71"/>
      <c r="H15" s="74"/>
      <c r="I15" s="75"/>
      <c r="J15" s="76"/>
      <c r="K15" s="77"/>
      <c r="L15" s="77"/>
      <c r="M15" s="77"/>
      <c r="N15" s="77"/>
      <c r="O15" s="76"/>
      <c r="P15" s="76"/>
      <c r="Q15" s="76"/>
      <c r="R15" s="10"/>
      <c r="S15" s="15"/>
    </row>
    <row r="16" spans="1:22" ht="11.25" outlineLevel="3" x14ac:dyDescent="0.2">
      <c r="A16" s="52"/>
      <c r="B16" s="53"/>
      <c r="C16" s="54">
        <v>3</v>
      </c>
      <c r="D16" s="55" t="s">
        <v>25</v>
      </c>
      <c r="E16" s="56" t="s">
        <v>35</v>
      </c>
      <c r="F16" s="57" t="s">
        <v>36</v>
      </c>
      <c r="G16" s="55" t="s">
        <v>28</v>
      </c>
      <c r="H16" s="58">
        <v>7.8</v>
      </c>
      <c r="I16" s="59"/>
      <c r="J16" s="60">
        <f>H16*I16</f>
        <v>0</v>
      </c>
      <c r="K16" s="58"/>
      <c r="L16" s="58">
        <f>H16*K16</f>
        <v>0</v>
      </c>
      <c r="M16" s="58"/>
      <c r="N16" s="58">
        <f>H16*M16</f>
        <v>0</v>
      </c>
      <c r="O16" s="60">
        <v>21</v>
      </c>
      <c r="P16" s="60">
        <f>J16*(O16/100)</f>
        <v>0</v>
      </c>
      <c r="Q16" s="60">
        <f>J16+P16</f>
        <v>0</v>
      </c>
      <c r="R16" s="15"/>
      <c r="S16" s="15"/>
      <c r="T16" s="15"/>
    </row>
    <row r="17" spans="1:20" ht="9.75" outlineLevel="4" x14ac:dyDescent="0.2">
      <c r="A17" s="61"/>
      <c r="B17" s="62"/>
      <c r="C17" s="62"/>
      <c r="D17" s="63"/>
      <c r="E17" s="64" t="s">
        <v>29</v>
      </c>
      <c r="F17" s="65" t="s">
        <v>37</v>
      </c>
      <c r="G17" s="63"/>
      <c r="H17" s="66">
        <v>7.8</v>
      </c>
      <c r="I17" s="67"/>
      <c r="J17" s="68"/>
      <c r="K17" s="66"/>
      <c r="L17" s="66"/>
      <c r="M17" s="66"/>
      <c r="N17" s="66"/>
      <c r="O17" s="68"/>
      <c r="P17" s="68"/>
      <c r="Q17" s="68"/>
      <c r="R17" s="10"/>
      <c r="S17" s="15"/>
    </row>
    <row r="18" spans="1:20" ht="7.5" customHeight="1" outlineLevel="4" x14ac:dyDescent="0.15">
      <c r="A18" s="15"/>
      <c r="B18" s="69"/>
      <c r="C18" s="70"/>
      <c r="D18" s="71"/>
      <c r="E18" s="72"/>
      <c r="F18" s="73"/>
      <c r="G18" s="71"/>
      <c r="H18" s="74"/>
      <c r="I18" s="75"/>
      <c r="J18" s="76"/>
      <c r="K18" s="77"/>
      <c r="L18" s="77"/>
      <c r="M18" s="77"/>
      <c r="N18" s="77"/>
      <c r="O18" s="76"/>
      <c r="P18" s="76"/>
      <c r="Q18" s="76"/>
      <c r="R18" s="10"/>
      <c r="S18" s="15"/>
    </row>
    <row r="19" spans="1:20" ht="22.5" outlineLevel="3" x14ac:dyDescent="0.2">
      <c r="A19" s="52"/>
      <c r="B19" s="53"/>
      <c r="C19" s="54">
        <v>4</v>
      </c>
      <c r="D19" s="55" t="s">
        <v>25</v>
      </c>
      <c r="E19" s="56" t="s">
        <v>38</v>
      </c>
      <c r="F19" s="57" t="s">
        <v>39</v>
      </c>
      <c r="G19" s="55" t="s">
        <v>28</v>
      </c>
      <c r="H19" s="58">
        <v>23.299999999999997</v>
      </c>
      <c r="I19" s="59"/>
      <c r="J19" s="60">
        <f>H19*I19</f>
        <v>0</v>
      </c>
      <c r="K19" s="58"/>
      <c r="L19" s="58">
        <f>H19*K19</f>
        <v>0</v>
      </c>
      <c r="M19" s="58"/>
      <c r="N19" s="58">
        <f>H19*M19</f>
        <v>0</v>
      </c>
      <c r="O19" s="60">
        <v>21</v>
      </c>
      <c r="P19" s="60">
        <f>J19*(O19/100)</f>
        <v>0</v>
      </c>
      <c r="Q19" s="60">
        <f>J19+P19</f>
        <v>0</v>
      </c>
      <c r="R19" s="15"/>
      <c r="S19" s="15"/>
      <c r="T19" s="15"/>
    </row>
    <row r="20" spans="1:20" ht="9.75" outlineLevel="4" x14ac:dyDescent="0.2">
      <c r="A20" s="61"/>
      <c r="B20" s="62"/>
      <c r="C20" s="62"/>
      <c r="D20" s="63"/>
      <c r="E20" s="64" t="s">
        <v>29</v>
      </c>
      <c r="F20" s="65" t="s">
        <v>40</v>
      </c>
      <c r="G20" s="63"/>
      <c r="H20" s="66">
        <v>23.299999999999997</v>
      </c>
      <c r="I20" s="67"/>
      <c r="J20" s="68"/>
      <c r="K20" s="66"/>
      <c r="L20" s="66"/>
      <c r="M20" s="66"/>
      <c r="N20" s="66"/>
      <c r="O20" s="68"/>
      <c r="P20" s="68"/>
      <c r="Q20" s="68"/>
      <c r="R20" s="10"/>
      <c r="S20" s="15"/>
    </row>
    <row r="21" spans="1:20" ht="7.5" customHeight="1" outlineLevel="4" x14ac:dyDescent="0.15">
      <c r="A21" s="15"/>
      <c r="B21" s="69"/>
      <c r="C21" s="70"/>
      <c r="D21" s="71"/>
      <c r="E21" s="72"/>
      <c r="F21" s="73"/>
      <c r="G21" s="71"/>
      <c r="H21" s="74"/>
      <c r="I21" s="75"/>
      <c r="J21" s="76"/>
      <c r="K21" s="77"/>
      <c r="L21" s="77"/>
      <c r="M21" s="77"/>
      <c r="N21" s="77"/>
      <c r="O21" s="76"/>
      <c r="P21" s="76"/>
      <c r="Q21" s="76"/>
      <c r="R21" s="10"/>
      <c r="S21" s="15"/>
    </row>
    <row r="22" spans="1:20" ht="22.5" outlineLevel="3" x14ac:dyDescent="0.2">
      <c r="A22" s="52"/>
      <c r="B22" s="53"/>
      <c r="C22" s="54">
        <v>5</v>
      </c>
      <c r="D22" s="55" t="s">
        <v>25</v>
      </c>
      <c r="E22" s="56" t="s">
        <v>41</v>
      </c>
      <c r="F22" s="57" t="s">
        <v>42</v>
      </c>
      <c r="G22" s="55" t="s">
        <v>28</v>
      </c>
      <c r="H22" s="58">
        <v>138.80000000000001</v>
      </c>
      <c r="I22" s="59"/>
      <c r="J22" s="60">
        <f>H22*I22</f>
        <v>0</v>
      </c>
      <c r="K22" s="58"/>
      <c r="L22" s="58">
        <f>H22*K22</f>
        <v>0</v>
      </c>
      <c r="M22" s="58"/>
      <c r="N22" s="58">
        <f>H22*M22</f>
        <v>0</v>
      </c>
      <c r="O22" s="60">
        <v>21</v>
      </c>
      <c r="P22" s="60">
        <f>J22*(O22/100)</f>
        <v>0</v>
      </c>
      <c r="Q22" s="60">
        <f>J22+P22</f>
        <v>0</v>
      </c>
      <c r="R22" s="15"/>
      <c r="S22" s="15"/>
      <c r="T22" s="15"/>
    </row>
    <row r="23" spans="1:20" ht="9.75" outlineLevel="4" x14ac:dyDescent="0.2">
      <c r="A23" s="61"/>
      <c r="B23" s="62"/>
      <c r="C23" s="62"/>
      <c r="D23" s="63"/>
      <c r="E23" s="64" t="s">
        <v>29</v>
      </c>
      <c r="F23" s="65" t="s">
        <v>43</v>
      </c>
      <c r="G23" s="63"/>
      <c r="H23" s="66">
        <v>121.8</v>
      </c>
      <c r="I23" s="67"/>
      <c r="J23" s="68"/>
      <c r="K23" s="66"/>
      <c r="L23" s="66"/>
      <c r="M23" s="66"/>
      <c r="N23" s="66"/>
      <c r="O23" s="68"/>
      <c r="P23" s="68"/>
      <c r="Q23" s="68"/>
      <c r="R23" s="10"/>
      <c r="S23" s="15"/>
    </row>
    <row r="24" spans="1:20" ht="9.75" outlineLevel="4" x14ac:dyDescent="0.2">
      <c r="A24" s="61"/>
      <c r="B24" s="62"/>
      <c r="C24" s="62"/>
      <c r="D24" s="63"/>
      <c r="E24" s="64"/>
      <c r="F24" s="65" t="s">
        <v>44</v>
      </c>
      <c r="G24" s="63"/>
      <c r="H24" s="66">
        <v>17</v>
      </c>
      <c r="I24" s="67"/>
      <c r="J24" s="68"/>
      <c r="K24" s="66"/>
      <c r="L24" s="66"/>
      <c r="M24" s="66"/>
      <c r="N24" s="66"/>
      <c r="O24" s="68"/>
      <c r="P24" s="68"/>
      <c r="Q24" s="68"/>
      <c r="R24" s="10"/>
      <c r="S24" s="15"/>
    </row>
    <row r="25" spans="1:20" ht="7.5" customHeight="1" outlineLevel="4" x14ac:dyDescent="0.15">
      <c r="A25" s="15"/>
      <c r="B25" s="69"/>
      <c r="C25" s="70"/>
      <c r="D25" s="71"/>
      <c r="E25" s="72"/>
      <c r="F25" s="73"/>
      <c r="G25" s="71"/>
      <c r="H25" s="74"/>
      <c r="I25" s="75"/>
      <c r="J25" s="76"/>
      <c r="K25" s="77"/>
      <c r="L25" s="77"/>
      <c r="M25" s="77"/>
      <c r="N25" s="77"/>
      <c r="O25" s="76"/>
      <c r="P25" s="76"/>
      <c r="Q25" s="76"/>
      <c r="R25" s="10"/>
      <c r="S25" s="15"/>
    </row>
    <row r="26" spans="1:20" ht="11.25" outlineLevel="3" x14ac:dyDescent="0.2">
      <c r="A26" s="52"/>
      <c r="B26" s="53"/>
      <c r="C26" s="54">
        <v>6</v>
      </c>
      <c r="D26" s="55" t="s">
        <v>25</v>
      </c>
      <c r="E26" s="56" t="s">
        <v>45</v>
      </c>
      <c r="F26" s="57" t="s">
        <v>46</v>
      </c>
      <c r="G26" s="55" t="s">
        <v>28</v>
      </c>
      <c r="H26" s="58">
        <v>730</v>
      </c>
      <c r="I26" s="59"/>
      <c r="J26" s="60">
        <f>H26*I26</f>
        <v>0</v>
      </c>
      <c r="K26" s="58"/>
      <c r="L26" s="58">
        <f>H26*K26</f>
        <v>0</v>
      </c>
      <c r="M26" s="58"/>
      <c r="N26" s="58">
        <f>H26*M26</f>
        <v>0</v>
      </c>
      <c r="O26" s="60">
        <v>21</v>
      </c>
      <c r="P26" s="60">
        <f>J26*(O26/100)</f>
        <v>0</v>
      </c>
      <c r="Q26" s="60">
        <f>J26+P26</f>
        <v>0</v>
      </c>
      <c r="R26" s="15"/>
      <c r="S26" s="15"/>
      <c r="T26" s="15"/>
    </row>
    <row r="27" spans="1:20" ht="9.75" outlineLevel="4" x14ac:dyDescent="0.2">
      <c r="A27" s="61"/>
      <c r="B27" s="62"/>
      <c r="C27" s="62"/>
      <c r="D27" s="63"/>
      <c r="E27" s="64" t="s">
        <v>29</v>
      </c>
      <c r="F27" s="65" t="s">
        <v>47</v>
      </c>
      <c r="G27" s="63"/>
      <c r="H27" s="66">
        <v>730</v>
      </c>
      <c r="I27" s="67"/>
      <c r="J27" s="68"/>
      <c r="K27" s="66"/>
      <c r="L27" s="66"/>
      <c r="M27" s="66"/>
      <c r="N27" s="66"/>
      <c r="O27" s="68"/>
      <c r="P27" s="68"/>
      <c r="Q27" s="68"/>
      <c r="R27" s="10"/>
      <c r="S27" s="15"/>
    </row>
    <row r="28" spans="1:20" ht="7.5" customHeight="1" outlineLevel="4" x14ac:dyDescent="0.15">
      <c r="A28" s="15"/>
      <c r="B28" s="69"/>
      <c r="C28" s="70"/>
      <c r="D28" s="71"/>
      <c r="E28" s="72"/>
      <c r="F28" s="73"/>
      <c r="G28" s="71"/>
      <c r="H28" s="74"/>
      <c r="I28" s="75"/>
      <c r="J28" s="76"/>
      <c r="K28" s="77"/>
      <c r="L28" s="77"/>
      <c r="M28" s="77"/>
      <c r="N28" s="77"/>
      <c r="O28" s="76"/>
      <c r="P28" s="76"/>
      <c r="Q28" s="76"/>
      <c r="R28" s="10"/>
      <c r="S28" s="15"/>
    </row>
    <row r="29" spans="1:20" ht="22.5" outlineLevel="3" x14ac:dyDescent="0.2">
      <c r="A29" s="52"/>
      <c r="B29" s="53"/>
      <c r="C29" s="54">
        <v>7</v>
      </c>
      <c r="D29" s="55" t="s">
        <v>25</v>
      </c>
      <c r="E29" s="56" t="s">
        <v>48</v>
      </c>
      <c r="F29" s="57" t="s">
        <v>49</v>
      </c>
      <c r="G29" s="55" t="s">
        <v>28</v>
      </c>
      <c r="H29" s="58">
        <v>3182.6000000000004</v>
      </c>
      <c r="I29" s="59"/>
      <c r="J29" s="60">
        <f>H29*I29</f>
        <v>0</v>
      </c>
      <c r="K29" s="58"/>
      <c r="L29" s="58">
        <f>H29*K29</f>
        <v>0</v>
      </c>
      <c r="M29" s="58"/>
      <c r="N29" s="58">
        <f>H29*M29</f>
        <v>0</v>
      </c>
      <c r="O29" s="60">
        <v>21</v>
      </c>
      <c r="P29" s="60">
        <f>J29*(O29/100)</f>
        <v>0</v>
      </c>
      <c r="Q29" s="60">
        <f>J29+P29</f>
        <v>0</v>
      </c>
      <c r="R29" s="15"/>
      <c r="S29" s="15"/>
      <c r="T29" s="15"/>
    </row>
    <row r="30" spans="1:20" ht="9.75" outlineLevel="4" x14ac:dyDescent="0.2">
      <c r="A30" s="61"/>
      <c r="B30" s="62"/>
      <c r="C30" s="62"/>
      <c r="D30" s="63"/>
      <c r="E30" s="64" t="s">
        <v>29</v>
      </c>
      <c r="F30" s="65" t="s">
        <v>50</v>
      </c>
      <c r="G30" s="63"/>
      <c r="H30" s="66">
        <v>3547.6000000000004</v>
      </c>
      <c r="I30" s="67"/>
      <c r="J30" s="68"/>
      <c r="K30" s="66"/>
      <c r="L30" s="66"/>
      <c r="M30" s="66"/>
      <c r="N30" s="66"/>
      <c r="O30" s="68"/>
      <c r="P30" s="68"/>
      <c r="Q30" s="68"/>
      <c r="R30" s="10"/>
      <c r="S30" s="15"/>
    </row>
    <row r="31" spans="1:20" ht="9.75" outlineLevel="4" x14ac:dyDescent="0.2">
      <c r="A31" s="61"/>
      <c r="B31" s="62"/>
      <c r="C31" s="62"/>
      <c r="D31" s="63"/>
      <c r="E31" s="64"/>
      <c r="F31" s="65" t="s">
        <v>51</v>
      </c>
      <c r="G31" s="63"/>
      <c r="H31" s="66">
        <v>-365</v>
      </c>
      <c r="I31" s="67"/>
      <c r="J31" s="68"/>
      <c r="K31" s="66"/>
      <c r="L31" s="66"/>
      <c r="M31" s="66"/>
      <c r="N31" s="66"/>
      <c r="O31" s="68"/>
      <c r="P31" s="68"/>
      <c r="Q31" s="68"/>
      <c r="R31" s="10"/>
      <c r="S31" s="15"/>
    </row>
    <row r="32" spans="1:20" ht="7.5" customHeight="1" outlineLevel="4" x14ac:dyDescent="0.15">
      <c r="A32" s="15"/>
      <c r="B32" s="69"/>
      <c r="C32" s="70"/>
      <c r="D32" s="71"/>
      <c r="E32" s="72"/>
      <c r="F32" s="73"/>
      <c r="G32" s="71"/>
      <c r="H32" s="74"/>
      <c r="I32" s="75"/>
      <c r="J32" s="76"/>
      <c r="K32" s="77"/>
      <c r="L32" s="77"/>
      <c r="M32" s="77"/>
      <c r="N32" s="77"/>
      <c r="O32" s="76"/>
      <c r="P32" s="76"/>
      <c r="Q32" s="76"/>
      <c r="R32" s="10"/>
      <c r="S32" s="15"/>
    </row>
    <row r="33" spans="1:20" ht="22.5" outlineLevel="3" x14ac:dyDescent="0.2">
      <c r="A33" s="52"/>
      <c r="B33" s="53"/>
      <c r="C33" s="54">
        <v>8</v>
      </c>
      <c r="D33" s="55" t="s">
        <v>25</v>
      </c>
      <c r="E33" s="56" t="s">
        <v>52</v>
      </c>
      <c r="F33" s="57" t="s">
        <v>53</v>
      </c>
      <c r="G33" s="55" t="s">
        <v>28</v>
      </c>
      <c r="H33" s="58">
        <v>92295.4</v>
      </c>
      <c r="I33" s="59"/>
      <c r="J33" s="60">
        <f>H33*I33</f>
        <v>0</v>
      </c>
      <c r="K33" s="58"/>
      <c r="L33" s="58">
        <f>H33*K33</f>
        <v>0</v>
      </c>
      <c r="M33" s="58"/>
      <c r="N33" s="58">
        <f>H33*M33</f>
        <v>0</v>
      </c>
      <c r="O33" s="60">
        <v>21</v>
      </c>
      <c r="P33" s="60">
        <f>J33*(O33/100)</f>
        <v>0</v>
      </c>
      <c r="Q33" s="60">
        <f>J33+P33</f>
        <v>0</v>
      </c>
      <c r="R33" s="15"/>
      <c r="S33" s="15"/>
      <c r="T33" s="15"/>
    </row>
    <row r="34" spans="1:20" ht="9.75" outlineLevel="4" x14ac:dyDescent="0.2">
      <c r="A34" s="61"/>
      <c r="B34" s="62"/>
      <c r="C34" s="62"/>
      <c r="D34" s="63"/>
      <c r="E34" s="64" t="s">
        <v>29</v>
      </c>
      <c r="F34" s="65" t="s">
        <v>54</v>
      </c>
      <c r="G34" s="63"/>
      <c r="H34" s="66">
        <v>92295.4</v>
      </c>
      <c r="I34" s="67"/>
      <c r="J34" s="68"/>
      <c r="K34" s="66"/>
      <c r="L34" s="66"/>
      <c r="M34" s="66"/>
      <c r="N34" s="66"/>
      <c r="O34" s="68"/>
      <c r="P34" s="68"/>
      <c r="Q34" s="68"/>
      <c r="R34" s="10"/>
      <c r="S34" s="15"/>
    </row>
    <row r="35" spans="1:20" ht="7.5" customHeight="1" outlineLevel="4" x14ac:dyDescent="0.15">
      <c r="A35" s="15"/>
      <c r="B35" s="69"/>
      <c r="C35" s="70"/>
      <c r="D35" s="71"/>
      <c r="E35" s="72"/>
      <c r="F35" s="73"/>
      <c r="G35" s="71"/>
      <c r="H35" s="74"/>
      <c r="I35" s="75"/>
      <c r="J35" s="76"/>
      <c r="K35" s="77"/>
      <c r="L35" s="77"/>
      <c r="M35" s="77"/>
      <c r="N35" s="77"/>
      <c r="O35" s="76"/>
      <c r="P35" s="76"/>
      <c r="Q35" s="76"/>
      <c r="R35" s="10"/>
      <c r="S35" s="15"/>
    </row>
    <row r="36" spans="1:20" ht="11.25" outlineLevel="3" x14ac:dyDescent="0.2">
      <c r="A36" s="52"/>
      <c r="B36" s="53"/>
      <c r="C36" s="54">
        <v>9</v>
      </c>
      <c r="D36" s="55" t="s">
        <v>25</v>
      </c>
      <c r="E36" s="56" t="s">
        <v>55</v>
      </c>
      <c r="F36" s="57" t="s">
        <v>56</v>
      </c>
      <c r="G36" s="55" t="s">
        <v>28</v>
      </c>
      <c r="H36" s="58">
        <v>365</v>
      </c>
      <c r="I36" s="59"/>
      <c r="J36" s="60">
        <f>H36*I36</f>
        <v>0</v>
      </c>
      <c r="K36" s="58"/>
      <c r="L36" s="58">
        <f>H36*K36</f>
        <v>0</v>
      </c>
      <c r="M36" s="58"/>
      <c r="N36" s="58">
        <f>H36*M36</f>
        <v>0</v>
      </c>
      <c r="O36" s="60">
        <v>21</v>
      </c>
      <c r="P36" s="60">
        <f>J36*(O36/100)</f>
        <v>0</v>
      </c>
      <c r="Q36" s="60">
        <f>J36+P36</f>
        <v>0</v>
      </c>
      <c r="R36" s="15"/>
      <c r="S36" s="15"/>
      <c r="T36" s="15"/>
    </row>
    <row r="37" spans="1:20" ht="9.75" outlineLevel="4" x14ac:dyDescent="0.2">
      <c r="A37" s="61"/>
      <c r="B37" s="62"/>
      <c r="C37" s="62"/>
      <c r="D37" s="63"/>
      <c r="E37" s="64" t="s">
        <v>29</v>
      </c>
      <c r="F37" s="65" t="s">
        <v>57</v>
      </c>
      <c r="G37" s="63"/>
      <c r="H37" s="66">
        <v>365</v>
      </c>
      <c r="I37" s="67"/>
      <c r="J37" s="68"/>
      <c r="K37" s="66"/>
      <c r="L37" s="66"/>
      <c r="M37" s="66"/>
      <c r="N37" s="66"/>
      <c r="O37" s="68"/>
      <c r="P37" s="68"/>
      <c r="Q37" s="68"/>
      <c r="R37" s="10"/>
      <c r="S37" s="15"/>
    </row>
    <row r="38" spans="1:20" ht="7.5" customHeight="1" outlineLevel="4" x14ac:dyDescent="0.15">
      <c r="A38" s="15"/>
      <c r="B38" s="69"/>
      <c r="C38" s="70"/>
      <c r="D38" s="71"/>
      <c r="E38" s="72"/>
      <c r="F38" s="73"/>
      <c r="G38" s="71"/>
      <c r="H38" s="74"/>
      <c r="I38" s="75"/>
      <c r="J38" s="76"/>
      <c r="K38" s="77"/>
      <c r="L38" s="77"/>
      <c r="M38" s="77"/>
      <c r="N38" s="77"/>
      <c r="O38" s="76"/>
      <c r="P38" s="76"/>
      <c r="Q38" s="76"/>
      <c r="R38" s="10"/>
      <c r="S38" s="15"/>
    </row>
    <row r="39" spans="1:20" ht="11.25" outlineLevel="3" x14ac:dyDescent="0.2">
      <c r="A39" s="52"/>
      <c r="B39" s="53"/>
      <c r="C39" s="54">
        <v>10</v>
      </c>
      <c r="D39" s="55" t="s">
        <v>25</v>
      </c>
      <c r="E39" s="56" t="s">
        <v>58</v>
      </c>
      <c r="F39" s="57" t="s">
        <v>59</v>
      </c>
      <c r="G39" s="55" t="s">
        <v>60</v>
      </c>
      <c r="H39" s="58">
        <v>5410.42</v>
      </c>
      <c r="I39" s="59"/>
      <c r="J39" s="60">
        <f>H39*I39</f>
        <v>0</v>
      </c>
      <c r="K39" s="58"/>
      <c r="L39" s="58">
        <f>H39*K39</f>
        <v>0</v>
      </c>
      <c r="M39" s="58"/>
      <c r="N39" s="58">
        <f>H39*M39</f>
        <v>0</v>
      </c>
      <c r="O39" s="60">
        <v>21</v>
      </c>
      <c r="P39" s="60">
        <f>J39*(O39/100)</f>
        <v>0</v>
      </c>
      <c r="Q39" s="60">
        <f>J39+P39</f>
        <v>0</v>
      </c>
      <c r="R39" s="15"/>
      <c r="S39" s="15"/>
      <c r="T39" s="15"/>
    </row>
    <row r="40" spans="1:20" ht="9.75" outlineLevel="4" x14ac:dyDescent="0.2">
      <c r="A40" s="61"/>
      <c r="B40" s="62"/>
      <c r="C40" s="62"/>
      <c r="D40" s="63"/>
      <c r="E40" s="64" t="s">
        <v>29</v>
      </c>
      <c r="F40" s="65" t="s">
        <v>61</v>
      </c>
      <c r="G40" s="63"/>
      <c r="H40" s="66">
        <v>5410.42</v>
      </c>
      <c r="I40" s="67"/>
      <c r="J40" s="68"/>
      <c r="K40" s="66"/>
      <c r="L40" s="66"/>
      <c r="M40" s="66"/>
      <c r="N40" s="66"/>
      <c r="O40" s="68"/>
      <c r="P40" s="68"/>
      <c r="Q40" s="68"/>
      <c r="R40" s="10"/>
      <c r="S40" s="15"/>
    </row>
    <row r="41" spans="1:20" ht="7.5" customHeight="1" outlineLevel="4" x14ac:dyDescent="0.15">
      <c r="A41" s="15"/>
      <c r="B41" s="69"/>
      <c r="C41" s="70"/>
      <c r="D41" s="71"/>
      <c r="E41" s="72"/>
      <c r="F41" s="73"/>
      <c r="G41" s="71"/>
      <c r="H41" s="74"/>
      <c r="I41" s="75"/>
      <c r="J41" s="76"/>
      <c r="K41" s="77"/>
      <c r="L41" s="77"/>
      <c r="M41" s="77"/>
      <c r="N41" s="77"/>
      <c r="O41" s="76"/>
      <c r="P41" s="76"/>
      <c r="Q41" s="76"/>
      <c r="R41" s="10"/>
      <c r="S41" s="15"/>
    </row>
    <row r="42" spans="1:20" ht="11.25" outlineLevel="3" x14ac:dyDescent="0.2">
      <c r="A42" s="52"/>
      <c r="B42" s="53"/>
      <c r="C42" s="54">
        <v>11</v>
      </c>
      <c r="D42" s="55" t="s">
        <v>25</v>
      </c>
      <c r="E42" s="56" t="s">
        <v>62</v>
      </c>
      <c r="F42" s="57" t="s">
        <v>63</v>
      </c>
      <c r="G42" s="55" t="s">
        <v>28</v>
      </c>
      <c r="H42" s="58">
        <v>365</v>
      </c>
      <c r="I42" s="59"/>
      <c r="J42" s="60">
        <f>H42*I42</f>
        <v>0</v>
      </c>
      <c r="K42" s="58"/>
      <c r="L42" s="58">
        <f>H42*K42</f>
        <v>0</v>
      </c>
      <c r="M42" s="58"/>
      <c r="N42" s="58">
        <f>H42*M42</f>
        <v>0</v>
      </c>
      <c r="O42" s="60">
        <v>21</v>
      </c>
      <c r="P42" s="60">
        <f>J42*(O42/100)</f>
        <v>0</v>
      </c>
      <c r="Q42" s="60">
        <f>J42+P42</f>
        <v>0</v>
      </c>
      <c r="R42" s="15"/>
      <c r="S42" s="15"/>
      <c r="T42" s="15"/>
    </row>
    <row r="43" spans="1:20" ht="9.75" outlineLevel="4" x14ac:dyDescent="0.2">
      <c r="A43" s="61"/>
      <c r="B43" s="62"/>
      <c r="C43" s="62"/>
      <c r="D43" s="63"/>
      <c r="E43" s="64" t="s">
        <v>29</v>
      </c>
      <c r="F43" s="65" t="s">
        <v>64</v>
      </c>
      <c r="G43" s="63"/>
      <c r="H43" s="66">
        <v>365</v>
      </c>
      <c r="I43" s="67"/>
      <c r="J43" s="68"/>
      <c r="K43" s="66"/>
      <c r="L43" s="66"/>
      <c r="M43" s="66"/>
      <c r="N43" s="66"/>
      <c r="O43" s="68"/>
      <c r="P43" s="68"/>
      <c r="Q43" s="68"/>
      <c r="R43" s="10"/>
      <c r="S43" s="15"/>
    </row>
    <row r="44" spans="1:20" ht="7.5" customHeight="1" outlineLevel="4" x14ac:dyDescent="0.15">
      <c r="A44" s="15"/>
      <c r="B44" s="69"/>
      <c r="C44" s="70"/>
      <c r="D44" s="71"/>
      <c r="E44" s="72"/>
      <c r="F44" s="73"/>
      <c r="G44" s="71"/>
      <c r="H44" s="74"/>
      <c r="I44" s="75"/>
      <c r="J44" s="76"/>
      <c r="K44" s="77"/>
      <c r="L44" s="77"/>
      <c r="M44" s="77"/>
      <c r="N44" s="77"/>
      <c r="O44" s="76"/>
      <c r="P44" s="76"/>
      <c r="Q44" s="76"/>
      <c r="R44" s="10"/>
      <c r="S44" s="15"/>
    </row>
    <row r="45" spans="1:20" ht="11.25" outlineLevel="3" x14ac:dyDescent="0.2">
      <c r="A45" s="52"/>
      <c r="B45" s="53"/>
      <c r="C45" s="54">
        <v>12</v>
      </c>
      <c r="D45" s="55" t="s">
        <v>25</v>
      </c>
      <c r="E45" s="56" t="s">
        <v>65</v>
      </c>
      <c r="F45" s="57" t="s">
        <v>66</v>
      </c>
      <c r="G45" s="55" t="s">
        <v>67</v>
      </c>
      <c r="H45" s="58">
        <v>702.69</v>
      </c>
      <c r="I45" s="59"/>
      <c r="J45" s="60">
        <f>H45*I45</f>
        <v>0</v>
      </c>
      <c r="K45" s="58"/>
      <c r="L45" s="58">
        <f>H45*K45</f>
        <v>0</v>
      </c>
      <c r="M45" s="58"/>
      <c r="N45" s="58">
        <f>H45*M45</f>
        <v>0</v>
      </c>
      <c r="O45" s="60">
        <v>21</v>
      </c>
      <c r="P45" s="60">
        <f>J45*(O45/100)</f>
        <v>0</v>
      </c>
      <c r="Q45" s="60">
        <f>J45+P45</f>
        <v>0</v>
      </c>
      <c r="R45" s="15"/>
      <c r="S45" s="15"/>
      <c r="T45" s="15"/>
    </row>
    <row r="46" spans="1:20" ht="9.75" outlineLevel="4" x14ac:dyDescent="0.2">
      <c r="A46" s="61"/>
      <c r="B46" s="62"/>
      <c r="C46" s="62"/>
      <c r="D46" s="63"/>
      <c r="E46" s="64" t="s">
        <v>29</v>
      </c>
      <c r="F46" s="65" t="s">
        <v>68</v>
      </c>
      <c r="G46" s="63"/>
      <c r="H46" s="66">
        <v>507.69</v>
      </c>
      <c r="I46" s="67"/>
      <c r="J46" s="68"/>
      <c r="K46" s="66"/>
      <c r="L46" s="66"/>
      <c r="M46" s="66"/>
      <c r="N46" s="66"/>
      <c r="O46" s="68"/>
      <c r="P46" s="68"/>
      <c r="Q46" s="68"/>
      <c r="R46" s="10"/>
      <c r="S46" s="15"/>
    </row>
    <row r="47" spans="1:20" ht="9.75" outlineLevel="4" x14ac:dyDescent="0.2">
      <c r="A47" s="61"/>
      <c r="B47" s="62"/>
      <c r="C47" s="62"/>
      <c r="D47" s="63"/>
      <c r="E47" s="64"/>
      <c r="F47" s="65" t="s">
        <v>69</v>
      </c>
      <c r="G47" s="63"/>
      <c r="H47" s="66">
        <v>195</v>
      </c>
      <c r="I47" s="67"/>
      <c r="J47" s="68"/>
      <c r="K47" s="66"/>
      <c r="L47" s="66"/>
      <c r="M47" s="66"/>
      <c r="N47" s="66"/>
      <c r="O47" s="68"/>
      <c r="P47" s="68"/>
      <c r="Q47" s="68"/>
      <c r="R47" s="10"/>
      <c r="S47" s="15"/>
    </row>
    <row r="48" spans="1:20" ht="7.5" customHeight="1" outlineLevel="4" x14ac:dyDescent="0.15">
      <c r="A48" s="15"/>
      <c r="B48" s="69"/>
      <c r="C48" s="70"/>
      <c r="D48" s="71"/>
      <c r="E48" s="72"/>
      <c r="F48" s="73"/>
      <c r="G48" s="71"/>
      <c r="H48" s="74"/>
      <c r="I48" s="75"/>
      <c r="J48" s="76"/>
      <c r="K48" s="77"/>
      <c r="L48" s="77"/>
      <c r="M48" s="77"/>
      <c r="N48" s="77"/>
      <c r="O48" s="76"/>
      <c r="P48" s="76"/>
      <c r="Q48" s="76"/>
      <c r="R48" s="10"/>
      <c r="S48" s="15"/>
    </row>
    <row r="49" spans="1:20" ht="11.25" outlineLevel="3" x14ac:dyDescent="0.2">
      <c r="A49" s="52"/>
      <c r="B49" s="53"/>
      <c r="C49" s="54">
        <v>13</v>
      </c>
      <c r="D49" s="55" t="s">
        <v>25</v>
      </c>
      <c r="E49" s="56" t="s">
        <v>70</v>
      </c>
      <c r="F49" s="57" t="s">
        <v>71</v>
      </c>
      <c r="G49" s="55" t="s">
        <v>72</v>
      </c>
      <c r="H49" s="58">
        <v>5</v>
      </c>
      <c r="I49" s="59"/>
      <c r="J49" s="60">
        <f>H49*I49</f>
        <v>0</v>
      </c>
      <c r="K49" s="58"/>
      <c r="L49" s="58">
        <f>H49*K49</f>
        <v>0</v>
      </c>
      <c r="M49" s="58"/>
      <c r="N49" s="58">
        <f>H49*M49</f>
        <v>0</v>
      </c>
      <c r="O49" s="60">
        <v>21</v>
      </c>
      <c r="P49" s="60">
        <f>J49*(O49/100)</f>
        <v>0</v>
      </c>
      <c r="Q49" s="60">
        <f>J49+P49</f>
        <v>0</v>
      </c>
      <c r="R49" s="15"/>
      <c r="S49" s="15"/>
      <c r="T49" s="15"/>
    </row>
    <row r="50" spans="1:20" ht="11.25" outlineLevel="3" x14ac:dyDescent="0.2">
      <c r="A50" s="52"/>
      <c r="B50" s="53"/>
      <c r="C50" s="54">
        <v>14</v>
      </c>
      <c r="D50" s="55" t="s">
        <v>25</v>
      </c>
      <c r="E50" s="56" t="s">
        <v>73</v>
      </c>
      <c r="F50" s="57" t="s">
        <v>74</v>
      </c>
      <c r="G50" s="55" t="s">
        <v>67</v>
      </c>
      <c r="H50" s="58">
        <v>400</v>
      </c>
      <c r="I50" s="59"/>
      <c r="J50" s="60">
        <f>H50*I50</f>
        <v>0</v>
      </c>
      <c r="K50" s="58">
        <v>0.15</v>
      </c>
      <c r="L50" s="58">
        <f>H50*K50</f>
        <v>60</v>
      </c>
      <c r="M50" s="58"/>
      <c r="N50" s="58">
        <f>H50*M50</f>
        <v>0</v>
      </c>
      <c r="O50" s="60">
        <v>21</v>
      </c>
      <c r="P50" s="60">
        <f>J50*(O50/100)</f>
        <v>0</v>
      </c>
      <c r="Q50" s="60">
        <f>J50+P50</f>
        <v>0</v>
      </c>
      <c r="R50" s="15"/>
      <c r="S50" s="15"/>
      <c r="T50" s="15"/>
    </row>
    <row r="51" spans="1:20" outlineLevel="3" x14ac:dyDescent="0.15">
      <c r="B51" s="10"/>
      <c r="C51" s="10"/>
      <c r="D51" s="10"/>
      <c r="E51" s="10"/>
      <c r="F51" s="10"/>
      <c r="G51" s="10"/>
      <c r="H51" s="10"/>
      <c r="I51" s="15"/>
      <c r="J51" s="15"/>
      <c r="K51" s="10"/>
      <c r="L51" s="10"/>
      <c r="M51" s="10"/>
      <c r="N51" s="10"/>
      <c r="O51" s="10"/>
      <c r="P51" s="15"/>
      <c r="Q51" s="15"/>
    </row>
    <row r="52" spans="1:20" ht="11.25" outlineLevel="2" x14ac:dyDescent="0.2">
      <c r="A52" s="42" t="s">
        <v>75</v>
      </c>
      <c r="B52" s="43">
        <v>3</v>
      </c>
      <c r="C52" s="44"/>
      <c r="D52" s="45" t="s">
        <v>23</v>
      </c>
      <c r="E52" s="45"/>
      <c r="F52" s="46" t="s">
        <v>76</v>
      </c>
      <c r="G52" s="45"/>
      <c r="H52" s="47"/>
      <c r="I52" s="48"/>
      <c r="J52" s="49">
        <f>SUBTOTAL(9,J53:J82)</f>
        <v>0</v>
      </c>
      <c r="K52" s="47"/>
      <c r="L52" s="50">
        <f>SUBTOTAL(9,L53:L82)</f>
        <v>1051.4444086259998</v>
      </c>
      <c r="M52" s="47"/>
      <c r="N52" s="50">
        <f>SUBTOTAL(9,N53:N82)</f>
        <v>0</v>
      </c>
      <c r="O52" s="51"/>
      <c r="P52" s="49">
        <f>SUBTOTAL(9,P53:P82)</f>
        <v>0</v>
      </c>
      <c r="Q52" s="49">
        <f>SUBTOTAL(9,Q53:Q82)</f>
        <v>0</v>
      </c>
      <c r="R52" s="10"/>
      <c r="S52" s="15"/>
      <c r="T52" s="15"/>
    </row>
    <row r="53" spans="1:20" ht="11.25" outlineLevel="3" x14ac:dyDescent="0.2">
      <c r="A53" s="52"/>
      <c r="B53" s="53"/>
      <c r="C53" s="54">
        <v>15</v>
      </c>
      <c r="D53" s="55" t="s">
        <v>25</v>
      </c>
      <c r="E53" s="56" t="s">
        <v>77</v>
      </c>
      <c r="F53" s="57" t="s">
        <v>78</v>
      </c>
      <c r="G53" s="55" t="s">
        <v>28</v>
      </c>
      <c r="H53" s="58">
        <v>0.32000000000000006</v>
      </c>
      <c r="I53" s="59"/>
      <c r="J53" s="60">
        <f>H53*I53</f>
        <v>0</v>
      </c>
      <c r="K53" s="58">
        <v>2.2563399999999998</v>
      </c>
      <c r="L53" s="58">
        <f>H53*K53</f>
        <v>0.72202880000000003</v>
      </c>
      <c r="M53" s="58"/>
      <c r="N53" s="58">
        <f>H53*M53</f>
        <v>0</v>
      </c>
      <c r="O53" s="60">
        <v>21</v>
      </c>
      <c r="P53" s="60">
        <f>J53*(O53/100)</f>
        <v>0</v>
      </c>
      <c r="Q53" s="60">
        <f>J53+P53</f>
        <v>0</v>
      </c>
      <c r="R53" s="15"/>
      <c r="S53" s="15"/>
      <c r="T53" s="15"/>
    </row>
    <row r="54" spans="1:20" ht="9.75" outlineLevel="4" x14ac:dyDescent="0.2">
      <c r="A54" s="61"/>
      <c r="B54" s="62"/>
      <c r="C54" s="62"/>
      <c r="D54" s="63"/>
      <c r="E54" s="64" t="s">
        <v>29</v>
      </c>
      <c r="F54" s="65" t="s">
        <v>79</v>
      </c>
      <c r="G54" s="63"/>
      <c r="H54" s="66">
        <v>0.32000000000000006</v>
      </c>
      <c r="I54" s="67"/>
      <c r="J54" s="68"/>
      <c r="K54" s="66"/>
      <c r="L54" s="66"/>
      <c r="M54" s="66"/>
      <c r="N54" s="66"/>
      <c r="O54" s="68"/>
      <c r="P54" s="68"/>
      <c r="Q54" s="68"/>
      <c r="R54" s="10"/>
      <c r="S54" s="15"/>
    </row>
    <row r="55" spans="1:20" ht="7.5" customHeight="1" outlineLevel="4" x14ac:dyDescent="0.15">
      <c r="A55" s="15"/>
      <c r="B55" s="69"/>
      <c r="C55" s="70"/>
      <c r="D55" s="71"/>
      <c r="E55" s="72"/>
      <c r="F55" s="73"/>
      <c r="G55" s="71"/>
      <c r="H55" s="74"/>
      <c r="I55" s="75"/>
      <c r="J55" s="76"/>
      <c r="K55" s="77"/>
      <c r="L55" s="77"/>
      <c r="M55" s="77"/>
      <c r="N55" s="77"/>
      <c r="O55" s="76"/>
      <c r="P55" s="76"/>
      <c r="Q55" s="76"/>
      <c r="R55" s="10"/>
      <c r="S55" s="15"/>
    </row>
    <row r="56" spans="1:20" ht="11.25" outlineLevel="3" x14ac:dyDescent="0.2">
      <c r="A56" s="52"/>
      <c r="B56" s="53"/>
      <c r="C56" s="54">
        <v>16</v>
      </c>
      <c r="D56" s="55" t="s">
        <v>25</v>
      </c>
      <c r="E56" s="56" t="s">
        <v>80</v>
      </c>
      <c r="F56" s="57" t="s">
        <v>81</v>
      </c>
      <c r="G56" s="55" t="s">
        <v>28</v>
      </c>
      <c r="H56" s="58">
        <v>320.25</v>
      </c>
      <c r="I56" s="59"/>
      <c r="J56" s="60">
        <f>H56*I56</f>
        <v>0</v>
      </c>
      <c r="K56" s="58">
        <v>2.45329</v>
      </c>
      <c r="L56" s="58">
        <f>H56*K56</f>
        <v>785.66612250000003</v>
      </c>
      <c r="M56" s="58"/>
      <c r="N56" s="58">
        <f>H56*M56</f>
        <v>0</v>
      </c>
      <c r="O56" s="60">
        <v>21</v>
      </c>
      <c r="P56" s="60">
        <f>J56*(O56/100)</f>
        <v>0</v>
      </c>
      <c r="Q56" s="60">
        <f>J56+P56</f>
        <v>0</v>
      </c>
      <c r="R56" s="15"/>
      <c r="S56" s="15"/>
      <c r="T56" s="15"/>
    </row>
    <row r="57" spans="1:20" ht="9.75" outlineLevel="4" x14ac:dyDescent="0.2">
      <c r="A57" s="61"/>
      <c r="B57" s="62"/>
      <c r="C57" s="62"/>
      <c r="D57" s="63"/>
      <c r="E57" s="64" t="s">
        <v>29</v>
      </c>
      <c r="F57" s="65" t="s">
        <v>82</v>
      </c>
      <c r="G57" s="63"/>
      <c r="H57" s="66">
        <v>320.25</v>
      </c>
      <c r="I57" s="67"/>
      <c r="J57" s="68"/>
      <c r="K57" s="66"/>
      <c r="L57" s="66"/>
      <c r="M57" s="66"/>
      <c r="N57" s="66"/>
      <c r="O57" s="68"/>
      <c r="P57" s="68"/>
      <c r="Q57" s="68"/>
      <c r="R57" s="10"/>
      <c r="S57" s="15"/>
    </row>
    <row r="58" spans="1:20" ht="7.5" customHeight="1" outlineLevel="4" x14ac:dyDescent="0.15">
      <c r="A58" s="15"/>
      <c r="B58" s="69"/>
      <c r="C58" s="70"/>
      <c r="D58" s="71"/>
      <c r="E58" s="72"/>
      <c r="F58" s="73"/>
      <c r="G58" s="71"/>
      <c r="H58" s="74"/>
      <c r="I58" s="75"/>
      <c r="J58" s="76"/>
      <c r="K58" s="77"/>
      <c r="L58" s="77"/>
      <c r="M58" s="77"/>
      <c r="N58" s="77"/>
      <c r="O58" s="76"/>
      <c r="P58" s="76"/>
      <c r="Q58" s="76"/>
      <c r="R58" s="10"/>
      <c r="S58" s="15"/>
    </row>
    <row r="59" spans="1:20" ht="11.25" outlineLevel="3" x14ac:dyDescent="0.2">
      <c r="A59" s="52"/>
      <c r="B59" s="53"/>
      <c r="C59" s="54">
        <v>17</v>
      </c>
      <c r="D59" s="55" t="s">
        <v>25</v>
      </c>
      <c r="E59" s="56" t="s">
        <v>83</v>
      </c>
      <c r="F59" s="57" t="s">
        <v>84</v>
      </c>
      <c r="G59" s="55" t="s">
        <v>67</v>
      </c>
      <c r="H59" s="58">
        <v>88.1</v>
      </c>
      <c r="I59" s="59"/>
      <c r="J59" s="60">
        <f>H59*I59</f>
        <v>0</v>
      </c>
      <c r="K59" s="58">
        <v>2.6900000000000001E-3</v>
      </c>
      <c r="L59" s="58">
        <f>H59*K59</f>
        <v>0.23698900000000001</v>
      </c>
      <c r="M59" s="58"/>
      <c r="N59" s="58">
        <f>H59*M59</f>
        <v>0</v>
      </c>
      <c r="O59" s="60">
        <v>21</v>
      </c>
      <c r="P59" s="60">
        <f>J59*(O59/100)</f>
        <v>0</v>
      </c>
      <c r="Q59" s="60">
        <f>J59+P59</f>
        <v>0</v>
      </c>
      <c r="R59" s="15"/>
      <c r="S59" s="15"/>
      <c r="T59" s="15"/>
    </row>
    <row r="60" spans="1:20" ht="9.75" outlineLevel="4" x14ac:dyDescent="0.2">
      <c r="A60" s="61"/>
      <c r="B60" s="62"/>
      <c r="C60" s="62"/>
      <c r="D60" s="63"/>
      <c r="E60" s="64" t="s">
        <v>29</v>
      </c>
      <c r="F60" s="65" t="s">
        <v>85</v>
      </c>
      <c r="G60" s="63"/>
      <c r="H60" s="66">
        <v>85.86</v>
      </c>
      <c r="I60" s="67"/>
      <c r="J60" s="68"/>
      <c r="K60" s="66"/>
      <c r="L60" s="66"/>
      <c r="M60" s="66"/>
      <c r="N60" s="66"/>
      <c r="O60" s="68"/>
      <c r="P60" s="68"/>
      <c r="Q60" s="68"/>
      <c r="R60" s="10"/>
      <c r="S60" s="15"/>
    </row>
    <row r="61" spans="1:20" ht="19.5" outlineLevel="4" x14ac:dyDescent="0.2">
      <c r="A61" s="61"/>
      <c r="B61" s="62"/>
      <c r="C61" s="62"/>
      <c r="D61" s="63"/>
      <c r="E61" s="64"/>
      <c r="F61" s="65" t="s">
        <v>86</v>
      </c>
      <c r="G61" s="63"/>
      <c r="H61" s="66">
        <v>2.2399999999999998</v>
      </c>
      <c r="I61" s="67"/>
      <c r="J61" s="68"/>
      <c r="K61" s="66"/>
      <c r="L61" s="66"/>
      <c r="M61" s="66"/>
      <c r="N61" s="66"/>
      <c r="O61" s="68"/>
      <c r="P61" s="68"/>
      <c r="Q61" s="68"/>
      <c r="R61" s="10"/>
      <c r="S61" s="15"/>
    </row>
    <row r="62" spans="1:20" ht="7.5" customHeight="1" outlineLevel="4" x14ac:dyDescent="0.15">
      <c r="A62" s="15"/>
      <c r="B62" s="69"/>
      <c r="C62" s="70"/>
      <c r="D62" s="71"/>
      <c r="E62" s="72"/>
      <c r="F62" s="73"/>
      <c r="G62" s="71"/>
      <c r="H62" s="74"/>
      <c r="I62" s="75"/>
      <c r="J62" s="76"/>
      <c r="K62" s="77"/>
      <c r="L62" s="77"/>
      <c r="M62" s="77"/>
      <c r="N62" s="77"/>
      <c r="O62" s="76"/>
      <c r="P62" s="76"/>
      <c r="Q62" s="76"/>
      <c r="R62" s="10"/>
      <c r="S62" s="15"/>
    </row>
    <row r="63" spans="1:20" ht="11.25" outlineLevel="3" x14ac:dyDescent="0.2">
      <c r="A63" s="52"/>
      <c r="B63" s="53"/>
      <c r="C63" s="54">
        <v>18</v>
      </c>
      <c r="D63" s="55" t="s">
        <v>25</v>
      </c>
      <c r="E63" s="56" t="s">
        <v>87</v>
      </c>
      <c r="F63" s="57" t="s">
        <v>88</v>
      </c>
      <c r="G63" s="55" t="s">
        <v>67</v>
      </c>
      <c r="H63" s="58">
        <v>88.1</v>
      </c>
      <c r="I63" s="59"/>
      <c r="J63" s="60">
        <f>H63*I63</f>
        <v>0</v>
      </c>
      <c r="K63" s="58"/>
      <c r="L63" s="58">
        <f>H63*K63</f>
        <v>0</v>
      </c>
      <c r="M63" s="58"/>
      <c r="N63" s="58">
        <f>H63*M63</f>
        <v>0</v>
      </c>
      <c r="O63" s="60">
        <v>21</v>
      </c>
      <c r="P63" s="60">
        <f>J63*(O63/100)</f>
        <v>0</v>
      </c>
      <c r="Q63" s="60">
        <f>J63+P63</f>
        <v>0</v>
      </c>
      <c r="R63" s="15"/>
      <c r="S63" s="15"/>
      <c r="T63" s="15"/>
    </row>
    <row r="64" spans="1:20" ht="11.25" outlineLevel="3" x14ac:dyDescent="0.2">
      <c r="A64" s="52"/>
      <c r="B64" s="53"/>
      <c r="C64" s="54">
        <v>19</v>
      </c>
      <c r="D64" s="55" t="s">
        <v>25</v>
      </c>
      <c r="E64" s="56" t="s">
        <v>89</v>
      </c>
      <c r="F64" s="57" t="s">
        <v>90</v>
      </c>
      <c r="G64" s="55" t="s">
        <v>60</v>
      </c>
      <c r="H64" s="58">
        <f>H65+H66+H67</f>
        <v>110.60469999999999</v>
      </c>
      <c r="I64" s="59"/>
      <c r="J64" s="60">
        <f>H64*I64</f>
        <v>0</v>
      </c>
      <c r="K64" s="58">
        <v>1.0606199999999999</v>
      </c>
      <c r="L64" s="58">
        <f>H64*K64</f>
        <v>117.30955691399998</v>
      </c>
      <c r="M64" s="58"/>
      <c r="N64" s="58">
        <f>H64*M64</f>
        <v>0</v>
      </c>
      <c r="O64" s="60">
        <v>21</v>
      </c>
      <c r="P64" s="60">
        <f>J64*(O64/100)</f>
        <v>0</v>
      </c>
      <c r="Q64" s="60">
        <f>J64+P64</f>
        <v>0</v>
      </c>
      <c r="R64" s="15"/>
      <c r="S64" s="15"/>
      <c r="T64" s="15"/>
    </row>
    <row r="65" spans="1:20" ht="9.75" outlineLevel="4" x14ac:dyDescent="0.2">
      <c r="A65" s="61"/>
      <c r="B65" s="62"/>
      <c r="C65" s="62"/>
      <c r="D65" s="63"/>
      <c r="E65" s="64" t="s">
        <v>29</v>
      </c>
      <c r="F65" s="65" t="s">
        <v>91</v>
      </c>
      <c r="G65" s="63"/>
      <c r="H65" s="66">
        <v>30.296699999999998</v>
      </c>
      <c r="I65" s="67"/>
      <c r="J65" s="68"/>
      <c r="K65" s="66"/>
      <c r="L65" s="66"/>
      <c r="M65" s="66"/>
      <c r="N65" s="66"/>
      <c r="O65" s="68"/>
      <c r="P65" s="68"/>
      <c r="Q65" s="68"/>
      <c r="R65" s="10"/>
      <c r="S65" s="15"/>
    </row>
    <row r="66" spans="1:20" ht="9.75" outlineLevel="4" x14ac:dyDescent="0.2">
      <c r="A66" s="61"/>
      <c r="B66" s="62"/>
      <c r="C66" s="62"/>
      <c r="D66" s="63"/>
      <c r="E66" s="64"/>
      <c r="F66" s="65" t="s">
        <v>4447</v>
      </c>
      <c r="G66" s="63"/>
      <c r="H66" s="66">
        <v>80.3</v>
      </c>
      <c r="I66" s="67"/>
      <c r="J66" s="68"/>
      <c r="K66" s="66"/>
      <c r="L66" s="66"/>
      <c r="M66" s="66"/>
      <c r="N66" s="66"/>
      <c r="O66" s="68"/>
      <c r="P66" s="68"/>
      <c r="Q66" s="68"/>
      <c r="R66" s="10"/>
      <c r="S66" s="15"/>
    </row>
    <row r="67" spans="1:20" ht="19.5" outlineLevel="4" x14ac:dyDescent="0.2">
      <c r="A67" s="61"/>
      <c r="B67" s="62"/>
      <c r="C67" s="62"/>
      <c r="D67" s="63"/>
      <c r="E67" s="64"/>
      <c r="F67" s="65" t="s">
        <v>92</v>
      </c>
      <c r="G67" s="63"/>
      <c r="H67" s="66">
        <v>8.0000000000000019E-3</v>
      </c>
      <c r="I67" s="67"/>
      <c r="J67" s="68"/>
      <c r="K67" s="66"/>
      <c r="L67" s="66"/>
      <c r="M67" s="66"/>
      <c r="N67" s="66"/>
      <c r="O67" s="68"/>
      <c r="P67" s="68"/>
      <c r="Q67" s="68"/>
      <c r="R67" s="10"/>
      <c r="S67" s="15"/>
    </row>
    <row r="68" spans="1:20" ht="7.5" customHeight="1" outlineLevel="4" x14ac:dyDescent="0.15">
      <c r="A68" s="15"/>
      <c r="B68" s="69"/>
      <c r="C68" s="70"/>
      <c r="D68" s="71"/>
      <c r="E68" s="72"/>
      <c r="F68" s="73"/>
      <c r="G68" s="71"/>
      <c r="H68" s="74"/>
      <c r="I68" s="75"/>
      <c r="J68" s="76"/>
      <c r="K68" s="77"/>
      <c r="L68" s="77"/>
      <c r="M68" s="77"/>
      <c r="N68" s="77"/>
      <c r="O68" s="76"/>
      <c r="P68" s="76"/>
      <c r="Q68" s="76"/>
      <c r="R68" s="10"/>
      <c r="S68" s="15"/>
    </row>
    <row r="69" spans="1:20" ht="11.25" outlineLevel="3" x14ac:dyDescent="0.2">
      <c r="A69" s="52"/>
      <c r="B69" s="53"/>
      <c r="C69" s="54">
        <v>20</v>
      </c>
      <c r="D69" s="55" t="s">
        <v>25</v>
      </c>
      <c r="E69" s="56" t="s">
        <v>93</v>
      </c>
      <c r="F69" s="57" t="s">
        <v>94</v>
      </c>
      <c r="G69" s="55" t="s">
        <v>28</v>
      </c>
      <c r="H69" s="58">
        <v>19.005000000000003</v>
      </c>
      <c r="I69" s="59"/>
      <c r="J69" s="60">
        <f>H69*I69</f>
        <v>0</v>
      </c>
      <c r="K69" s="58">
        <v>2.45329</v>
      </c>
      <c r="L69" s="58">
        <f>H69*K69</f>
        <v>46.624776450000006</v>
      </c>
      <c r="M69" s="58"/>
      <c r="N69" s="58">
        <f>H69*M69</f>
        <v>0</v>
      </c>
      <c r="O69" s="60">
        <v>21</v>
      </c>
      <c r="P69" s="60">
        <f>J69*(O69/100)</f>
        <v>0</v>
      </c>
      <c r="Q69" s="60">
        <f>J69+P69</f>
        <v>0</v>
      </c>
      <c r="R69" s="15"/>
      <c r="S69" s="15"/>
      <c r="T69" s="15"/>
    </row>
    <row r="70" spans="1:20" ht="9.75" outlineLevel="4" x14ac:dyDescent="0.2">
      <c r="A70" s="61"/>
      <c r="B70" s="62"/>
      <c r="C70" s="62"/>
      <c r="D70" s="63"/>
      <c r="E70" s="64" t="s">
        <v>29</v>
      </c>
      <c r="F70" s="65" t="s">
        <v>95</v>
      </c>
      <c r="G70" s="63"/>
      <c r="H70" s="66">
        <v>19.005000000000003</v>
      </c>
      <c r="I70" s="67"/>
      <c r="J70" s="68"/>
      <c r="K70" s="66"/>
      <c r="L70" s="66"/>
      <c r="M70" s="66"/>
      <c r="N70" s="66"/>
      <c r="O70" s="68"/>
      <c r="P70" s="68"/>
      <c r="Q70" s="68"/>
      <c r="R70" s="10"/>
      <c r="S70" s="15"/>
    </row>
    <row r="71" spans="1:20" ht="7.5" customHeight="1" outlineLevel="4" x14ac:dyDescent="0.15">
      <c r="A71" s="15"/>
      <c r="B71" s="69"/>
      <c r="C71" s="70"/>
      <c r="D71" s="71"/>
      <c r="E71" s="72"/>
      <c r="F71" s="73"/>
      <c r="G71" s="71"/>
      <c r="H71" s="74"/>
      <c r="I71" s="75"/>
      <c r="J71" s="76"/>
      <c r="K71" s="77"/>
      <c r="L71" s="77"/>
      <c r="M71" s="77"/>
      <c r="N71" s="77"/>
      <c r="O71" s="76"/>
      <c r="P71" s="76"/>
      <c r="Q71" s="76"/>
      <c r="R71" s="10"/>
      <c r="S71" s="15"/>
    </row>
    <row r="72" spans="1:20" ht="11.25" outlineLevel="3" x14ac:dyDescent="0.2">
      <c r="A72" s="52"/>
      <c r="B72" s="53"/>
      <c r="C72" s="54">
        <v>21</v>
      </c>
      <c r="D72" s="55" t="s">
        <v>25</v>
      </c>
      <c r="E72" s="56" t="s">
        <v>96</v>
      </c>
      <c r="F72" s="57" t="s">
        <v>97</v>
      </c>
      <c r="G72" s="55" t="s">
        <v>67</v>
      </c>
      <c r="H72" s="58">
        <v>5.6</v>
      </c>
      <c r="I72" s="59"/>
      <c r="J72" s="60">
        <f>H72*I72</f>
        <v>0</v>
      </c>
      <c r="K72" s="58">
        <v>2.64E-3</v>
      </c>
      <c r="L72" s="58">
        <f>H72*K72</f>
        <v>1.4783999999999999E-2</v>
      </c>
      <c r="M72" s="58"/>
      <c r="N72" s="58">
        <f>H72*M72</f>
        <v>0</v>
      </c>
      <c r="O72" s="60">
        <v>21</v>
      </c>
      <c r="P72" s="60">
        <f>J72*(O72/100)</f>
        <v>0</v>
      </c>
      <c r="Q72" s="60">
        <f>J72+P72</f>
        <v>0</v>
      </c>
      <c r="R72" s="15"/>
      <c r="S72" s="15"/>
      <c r="T72" s="15"/>
    </row>
    <row r="73" spans="1:20" ht="9.75" outlineLevel="4" x14ac:dyDescent="0.2">
      <c r="A73" s="61"/>
      <c r="B73" s="62"/>
      <c r="C73" s="62"/>
      <c r="D73" s="63"/>
      <c r="E73" s="64" t="s">
        <v>29</v>
      </c>
      <c r="F73" s="65" t="s">
        <v>98</v>
      </c>
      <c r="G73" s="63"/>
      <c r="H73" s="66">
        <v>5.6</v>
      </c>
      <c r="I73" s="67"/>
      <c r="J73" s="68"/>
      <c r="K73" s="66"/>
      <c r="L73" s="66"/>
      <c r="M73" s="66"/>
      <c r="N73" s="66"/>
      <c r="O73" s="68"/>
      <c r="P73" s="68"/>
      <c r="Q73" s="68"/>
      <c r="R73" s="10"/>
      <c r="S73" s="15"/>
    </row>
    <row r="74" spans="1:20" ht="7.5" customHeight="1" outlineLevel="4" x14ac:dyDescent="0.15">
      <c r="A74" s="15"/>
      <c r="B74" s="69"/>
      <c r="C74" s="70"/>
      <c r="D74" s="71"/>
      <c r="E74" s="72"/>
      <c r="F74" s="73"/>
      <c r="G74" s="71"/>
      <c r="H74" s="74"/>
      <c r="I74" s="75"/>
      <c r="J74" s="76"/>
      <c r="K74" s="77"/>
      <c r="L74" s="77"/>
      <c r="M74" s="77"/>
      <c r="N74" s="77"/>
      <c r="O74" s="76"/>
      <c r="P74" s="76"/>
      <c r="Q74" s="76"/>
      <c r="R74" s="10"/>
      <c r="S74" s="15"/>
    </row>
    <row r="75" spans="1:20" ht="11.25" outlineLevel="3" x14ac:dyDescent="0.2">
      <c r="A75" s="52"/>
      <c r="B75" s="53"/>
      <c r="C75" s="54">
        <v>22</v>
      </c>
      <c r="D75" s="55" t="s">
        <v>25</v>
      </c>
      <c r="E75" s="56" t="s">
        <v>99</v>
      </c>
      <c r="F75" s="57" t="s">
        <v>100</v>
      </c>
      <c r="G75" s="55" t="s">
        <v>67</v>
      </c>
      <c r="H75" s="58">
        <v>5.6</v>
      </c>
      <c r="I75" s="59"/>
      <c r="J75" s="60">
        <f>H75*I75</f>
        <v>0</v>
      </c>
      <c r="K75" s="58"/>
      <c r="L75" s="58">
        <f>H75*K75</f>
        <v>0</v>
      </c>
      <c r="M75" s="58"/>
      <c r="N75" s="58">
        <f>H75*M75</f>
        <v>0</v>
      </c>
      <c r="O75" s="60">
        <v>21</v>
      </c>
      <c r="P75" s="60">
        <f>J75*(O75/100)</f>
        <v>0</v>
      </c>
      <c r="Q75" s="60">
        <f>J75+P75</f>
        <v>0</v>
      </c>
      <c r="R75" s="15"/>
      <c r="S75" s="15"/>
      <c r="T75" s="15"/>
    </row>
    <row r="76" spans="1:20" ht="11.25" outlineLevel="3" x14ac:dyDescent="0.2">
      <c r="A76" s="52"/>
      <c r="B76" s="53"/>
      <c r="C76" s="54">
        <v>23</v>
      </c>
      <c r="D76" s="55" t="s">
        <v>25</v>
      </c>
      <c r="E76" s="56" t="s">
        <v>101</v>
      </c>
      <c r="F76" s="57" t="s">
        <v>102</v>
      </c>
      <c r="G76" s="55" t="s">
        <v>60</v>
      </c>
      <c r="H76" s="58">
        <v>4.8951000000000002</v>
      </c>
      <c r="I76" s="59"/>
      <c r="J76" s="60">
        <f>H76*I76</f>
        <v>0</v>
      </c>
      <c r="K76" s="58">
        <v>1.0606199999999999</v>
      </c>
      <c r="L76" s="58">
        <f>H76*K76</f>
        <v>5.1918409619999997</v>
      </c>
      <c r="M76" s="58"/>
      <c r="N76" s="58">
        <f>H76*M76</f>
        <v>0</v>
      </c>
      <c r="O76" s="60">
        <v>21</v>
      </c>
      <c r="P76" s="60">
        <f>J76*(O76/100)</f>
        <v>0</v>
      </c>
      <c r="Q76" s="60">
        <f>J76+P76</f>
        <v>0</v>
      </c>
      <c r="R76" s="15"/>
      <c r="S76" s="15"/>
      <c r="T76" s="15"/>
    </row>
    <row r="77" spans="1:20" ht="9.75" outlineLevel="4" x14ac:dyDescent="0.2">
      <c r="A77" s="61"/>
      <c r="B77" s="62"/>
      <c r="C77" s="62"/>
      <c r="D77" s="63"/>
      <c r="E77" s="64" t="s">
        <v>29</v>
      </c>
      <c r="F77" s="65" t="s">
        <v>103</v>
      </c>
      <c r="G77" s="63"/>
      <c r="H77" s="66">
        <v>4.8951000000000002</v>
      </c>
      <c r="I77" s="67"/>
      <c r="J77" s="68"/>
      <c r="K77" s="66"/>
      <c r="L77" s="66"/>
      <c r="M77" s="66"/>
      <c r="N77" s="66"/>
      <c r="O77" s="68"/>
      <c r="P77" s="68"/>
      <c r="Q77" s="68"/>
      <c r="R77" s="10"/>
      <c r="S77" s="15"/>
    </row>
    <row r="78" spans="1:20" ht="7.5" customHeight="1" outlineLevel="4" x14ac:dyDescent="0.15">
      <c r="A78" s="15"/>
      <c r="B78" s="69"/>
      <c r="C78" s="70"/>
      <c r="D78" s="71"/>
      <c r="E78" s="72"/>
      <c r="F78" s="73"/>
      <c r="G78" s="71"/>
      <c r="H78" s="74"/>
      <c r="I78" s="75"/>
      <c r="J78" s="76"/>
      <c r="K78" s="77"/>
      <c r="L78" s="77"/>
      <c r="M78" s="77"/>
      <c r="N78" s="77"/>
      <c r="O78" s="76"/>
      <c r="P78" s="76"/>
      <c r="Q78" s="76"/>
      <c r="R78" s="10"/>
      <c r="S78" s="15"/>
    </row>
    <row r="79" spans="1:20" ht="11.25" outlineLevel="3" x14ac:dyDescent="0.2">
      <c r="A79" s="52"/>
      <c r="B79" s="53"/>
      <c r="C79" s="54">
        <v>24</v>
      </c>
      <c r="D79" s="55" t="s">
        <v>25</v>
      </c>
      <c r="E79" s="56" t="s">
        <v>104</v>
      </c>
      <c r="F79" s="57" t="s">
        <v>105</v>
      </c>
      <c r="G79" s="55" t="s">
        <v>28</v>
      </c>
      <c r="H79" s="58">
        <f>H80</f>
        <v>39</v>
      </c>
      <c r="I79" s="59"/>
      <c r="J79" s="60">
        <f>H79*I79</f>
        <v>0</v>
      </c>
      <c r="K79" s="58">
        <v>2.45329</v>
      </c>
      <c r="L79" s="58">
        <f>H79*K79</f>
        <v>95.678309999999996</v>
      </c>
      <c r="M79" s="58"/>
      <c r="N79" s="58">
        <f>H79*M79</f>
        <v>0</v>
      </c>
      <c r="O79" s="60">
        <v>21</v>
      </c>
      <c r="P79" s="60">
        <f>J79*(O79/100)</f>
        <v>0</v>
      </c>
      <c r="Q79" s="60">
        <f>J79+P79</f>
        <v>0</v>
      </c>
      <c r="R79" s="15"/>
      <c r="S79" s="15"/>
      <c r="T79" s="15"/>
    </row>
    <row r="80" spans="1:20" ht="9.75" outlineLevel="4" x14ac:dyDescent="0.2">
      <c r="A80" s="61"/>
      <c r="B80" s="62"/>
      <c r="C80" s="62"/>
      <c r="D80" s="63"/>
      <c r="E80" s="64" t="s">
        <v>29</v>
      </c>
      <c r="F80" s="65" t="s">
        <v>106</v>
      </c>
      <c r="G80" s="63"/>
      <c r="H80" s="66">
        <f>12*1.05*2.5+3*1*2.5</f>
        <v>39</v>
      </c>
      <c r="I80" s="67"/>
      <c r="J80" s="68"/>
      <c r="K80" s="66"/>
      <c r="L80" s="66"/>
      <c r="M80" s="66"/>
      <c r="N80" s="66"/>
      <c r="O80" s="68"/>
      <c r="P80" s="68"/>
      <c r="Q80" s="68"/>
      <c r="R80" s="10"/>
      <c r="S80" s="15"/>
    </row>
    <row r="81" spans="1:20" ht="7.5" customHeight="1" outlineLevel="4" x14ac:dyDescent="0.15">
      <c r="A81" s="15"/>
      <c r="B81" s="69"/>
      <c r="C81" s="70"/>
      <c r="D81" s="71"/>
      <c r="E81" s="72"/>
      <c r="F81" s="73"/>
      <c r="G81" s="71"/>
      <c r="H81" s="74"/>
      <c r="I81" s="75"/>
      <c r="J81" s="76"/>
      <c r="K81" s="77"/>
      <c r="L81" s="77"/>
      <c r="M81" s="77"/>
      <c r="N81" s="77"/>
      <c r="O81" s="76"/>
      <c r="P81" s="76"/>
      <c r="Q81" s="76"/>
      <c r="R81" s="10"/>
      <c r="S81" s="15"/>
    </row>
    <row r="82" spans="1:20" outlineLevel="3" x14ac:dyDescent="0.15">
      <c r="B82" s="10"/>
      <c r="C82" s="10"/>
      <c r="D82" s="10"/>
      <c r="E82" s="10"/>
      <c r="F82" s="10"/>
      <c r="G82" s="10"/>
      <c r="H82" s="10"/>
      <c r="I82" s="15"/>
      <c r="J82" s="15"/>
      <c r="K82" s="10"/>
      <c r="L82" s="10"/>
      <c r="M82" s="10"/>
      <c r="N82" s="10"/>
      <c r="O82" s="10"/>
      <c r="P82" s="15"/>
      <c r="Q82" s="15"/>
    </row>
    <row r="83" spans="1:20" ht="11.25" outlineLevel="2" x14ac:dyDescent="0.2">
      <c r="A83" s="42" t="s">
        <v>107</v>
      </c>
      <c r="B83" s="43">
        <v>3</v>
      </c>
      <c r="C83" s="44"/>
      <c r="D83" s="45" t="s">
        <v>23</v>
      </c>
      <c r="E83" s="45"/>
      <c r="F83" s="46" t="s">
        <v>108</v>
      </c>
      <c r="G83" s="45"/>
      <c r="H83" s="47"/>
      <c r="I83" s="48"/>
      <c r="J83" s="49">
        <f>SUBTOTAL(9,J84:J430)</f>
        <v>0</v>
      </c>
      <c r="K83" s="47"/>
      <c r="L83" s="50">
        <f>SUBTOTAL(9,L84:L430)</f>
        <v>869.95642362631111</v>
      </c>
      <c r="M83" s="47"/>
      <c r="N83" s="50">
        <f>SUBTOTAL(9,N84:N430)</f>
        <v>0</v>
      </c>
      <c r="O83" s="51"/>
      <c r="P83" s="49">
        <f>SUBTOTAL(9,P84:P430)</f>
        <v>0</v>
      </c>
      <c r="Q83" s="49">
        <f>SUBTOTAL(9,Q84:Q430)</f>
        <v>0</v>
      </c>
      <c r="R83" s="10"/>
      <c r="S83" s="15"/>
      <c r="T83" s="15"/>
    </row>
    <row r="84" spans="1:20" ht="11.25" outlineLevel="3" x14ac:dyDescent="0.2">
      <c r="A84" s="52"/>
      <c r="B84" s="53"/>
      <c r="C84" s="54">
        <v>25</v>
      </c>
      <c r="D84" s="55" t="s">
        <v>25</v>
      </c>
      <c r="E84" s="56" t="s">
        <v>109</v>
      </c>
      <c r="F84" s="57" t="s">
        <v>110</v>
      </c>
      <c r="G84" s="55" t="s">
        <v>28</v>
      </c>
      <c r="H84" s="58">
        <v>2.5680000000000001</v>
      </c>
      <c r="I84" s="59"/>
      <c r="J84" s="60">
        <f>H84*I84</f>
        <v>0</v>
      </c>
      <c r="K84" s="58">
        <v>1.8774999999999999</v>
      </c>
      <c r="L84" s="58">
        <f>H84*K84</f>
        <v>4.8214199999999998</v>
      </c>
      <c r="M84" s="58"/>
      <c r="N84" s="58">
        <f>H84*M84</f>
        <v>0</v>
      </c>
      <c r="O84" s="60">
        <v>21</v>
      </c>
      <c r="P84" s="60">
        <f>J84*(O84/100)</f>
        <v>0</v>
      </c>
      <c r="Q84" s="60">
        <f>J84+P84</f>
        <v>0</v>
      </c>
      <c r="R84" s="15"/>
      <c r="S84" s="15"/>
      <c r="T84" s="15"/>
    </row>
    <row r="85" spans="1:20" ht="9.75" outlineLevel="4" x14ac:dyDescent="0.2">
      <c r="A85" s="61"/>
      <c r="B85" s="62"/>
      <c r="C85" s="62"/>
      <c r="D85" s="63"/>
      <c r="E85" s="64" t="s">
        <v>29</v>
      </c>
      <c r="F85" s="65" t="s">
        <v>111</v>
      </c>
      <c r="G85" s="63"/>
      <c r="H85" s="66">
        <v>2.5680000000000001</v>
      </c>
      <c r="I85" s="67"/>
      <c r="J85" s="68"/>
      <c r="K85" s="66"/>
      <c r="L85" s="66"/>
      <c r="M85" s="66"/>
      <c r="N85" s="66"/>
      <c r="O85" s="68"/>
      <c r="P85" s="68"/>
      <c r="Q85" s="68"/>
      <c r="R85" s="10"/>
      <c r="S85" s="15"/>
    </row>
    <row r="86" spans="1:20" ht="7.5" customHeight="1" outlineLevel="4" x14ac:dyDescent="0.15">
      <c r="A86" s="15"/>
      <c r="B86" s="69"/>
      <c r="C86" s="70"/>
      <c r="D86" s="71"/>
      <c r="E86" s="72"/>
      <c r="F86" s="73"/>
      <c r="G86" s="71"/>
      <c r="H86" s="74"/>
      <c r="I86" s="75"/>
      <c r="J86" s="76"/>
      <c r="K86" s="77"/>
      <c r="L86" s="77"/>
      <c r="M86" s="77"/>
      <c r="N86" s="77"/>
      <c r="O86" s="76"/>
      <c r="P86" s="76"/>
      <c r="Q86" s="76"/>
      <c r="R86" s="10"/>
      <c r="S86" s="15"/>
    </row>
    <row r="87" spans="1:20" ht="22.5" outlineLevel="3" x14ac:dyDescent="0.2">
      <c r="A87" s="52"/>
      <c r="B87" s="53"/>
      <c r="C87" s="54">
        <v>26</v>
      </c>
      <c r="D87" s="55" t="s">
        <v>25</v>
      </c>
      <c r="E87" s="56" t="s">
        <v>112</v>
      </c>
      <c r="F87" s="57" t="s">
        <v>113</v>
      </c>
      <c r="G87" s="55" t="s">
        <v>67</v>
      </c>
      <c r="H87" s="58">
        <v>11.2</v>
      </c>
      <c r="I87" s="59"/>
      <c r="J87" s="60">
        <f>H87*I87</f>
        <v>0</v>
      </c>
      <c r="K87" s="58">
        <v>1.13666</v>
      </c>
      <c r="L87" s="58">
        <f>H87*K87</f>
        <v>12.730592</v>
      </c>
      <c r="M87" s="58"/>
      <c r="N87" s="58">
        <f>H87*M87</f>
        <v>0</v>
      </c>
      <c r="O87" s="60">
        <v>21</v>
      </c>
      <c r="P87" s="60">
        <f>J87*(O87/100)</f>
        <v>0</v>
      </c>
      <c r="Q87" s="60">
        <f>J87+P87</f>
        <v>0</v>
      </c>
      <c r="R87" s="15"/>
      <c r="S87" s="15"/>
      <c r="T87" s="15"/>
    </row>
    <row r="88" spans="1:20" ht="9.75" outlineLevel="4" x14ac:dyDescent="0.2">
      <c r="A88" s="61"/>
      <c r="B88" s="62"/>
      <c r="C88" s="62"/>
      <c r="D88" s="63"/>
      <c r="E88" s="64" t="s">
        <v>29</v>
      </c>
      <c r="F88" s="65" t="s">
        <v>114</v>
      </c>
      <c r="G88" s="63"/>
      <c r="H88" s="66">
        <v>11.2</v>
      </c>
      <c r="I88" s="67"/>
      <c r="J88" s="68"/>
      <c r="K88" s="66"/>
      <c r="L88" s="66"/>
      <c r="M88" s="66"/>
      <c r="N88" s="66"/>
      <c r="O88" s="68"/>
      <c r="P88" s="68"/>
      <c r="Q88" s="68"/>
      <c r="R88" s="10"/>
      <c r="S88" s="15"/>
    </row>
    <row r="89" spans="1:20" ht="7.5" customHeight="1" outlineLevel="4" x14ac:dyDescent="0.15">
      <c r="A89" s="15"/>
      <c r="B89" s="69"/>
      <c r="C89" s="70"/>
      <c r="D89" s="71"/>
      <c r="E89" s="72"/>
      <c r="F89" s="73"/>
      <c r="G89" s="71"/>
      <c r="H89" s="74"/>
      <c r="I89" s="75"/>
      <c r="J89" s="76"/>
      <c r="K89" s="77"/>
      <c r="L89" s="77"/>
      <c r="M89" s="77"/>
      <c r="N89" s="77"/>
      <c r="O89" s="76"/>
      <c r="P89" s="76"/>
      <c r="Q89" s="76"/>
      <c r="R89" s="10"/>
      <c r="S89" s="15"/>
    </row>
    <row r="90" spans="1:20" ht="22.5" outlineLevel="3" x14ac:dyDescent="0.2">
      <c r="A90" s="52"/>
      <c r="B90" s="53"/>
      <c r="C90" s="54">
        <v>27</v>
      </c>
      <c r="D90" s="55" t="s">
        <v>25</v>
      </c>
      <c r="E90" s="56" t="s">
        <v>115</v>
      </c>
      <c r="F90" s="57" t="s">
        <v>116</v>
      </c>
      <c r="G90" s="55" t="s">
        <v>67</v>
      </c>
      <c r="H90" s="58">
        <v>40</v>
      </c>
      <c r="I90" s="59"/>
      <c r="J90" s="60">
        <f>H90*I90</f>
        <v>0</v>
      </c>
      <c r="K90" s="58">
        <v>1.0145999999999999</v>
      </c>
      <c r="L90" s="58">
        <f>H90*K90</f>
        <v>40.583999999999996</v>
      </c>
      <c r="M90" s="58"/>
      <c r="N90" s="58">
        <f>H90*M90</f>
        <v>0</v>
      </c>
      <c r="O90" s="60">
        <v>21</v>
      </c>
      <c r="P90" s="60">
        <f>J90*(O90/100)</f>
        <v>0</v>
      </c>
      <c r="Q90" s="60">
        <f>J90+P90</f>
        <v>0</v>
      </c>
      <c r="R90" s="15"/>
      <c r="S90" s="15"/>
      <c r="T90" s="15"/>
    </row>
    <row r="91" spans="1:20" ht="9.75" outlineLevel="4" x14ac:dyDescent="0.2">
      <c r="A91" s="61"/>
      <c r="B91" s="62"/>
      <c r="C91" s="62"/>
      <c r="D91" s="63"/>
      <c r="E91" s="64" t="s">
        <v>29</v>
      </c>
      <c r="F91" s="65" t="s">
        <v>117</v>
      </c>
      <c r="G91" s="63"/>
      <c r="H91" s="66">
        <v>40</v>
      </c>
      <c r="I91" s="67"/>
      <c r="J91" s="68"/>
      <c r="K91" s="66"/>
      <c r="L91" s="66"/>
      <c r="M91" s="66"/>
      <c r="N91" s="66"/>
      <c r="O91" s="68"/>
      <c r="P91" s="68"/>
      <c r="Q91" s="68"/>
      <c r="R91" s="10"/>
      <c r="S91" s="15"/>
    </row>
    <row r="92" spans="1:20" ht="7.5" customHeight="1" outlineLevel="4" x14ac:dyDescent="0.15">
      <c r="A92" s="15"/>
      <c r="B92" s="69"/>
      <c r="C92" s="70"/>
      <c r="D92" s="71"/>
      <c r="E92" s="72"/>
      <c r="F92" s="73"/>
      <c r="G92" s="71"/>
      <c r="H92" s="74"/>
      <c r="I92" s="75"/>
      <c r="J92" s="76"/>
      <c r="K92" s="77"/>
      <c r="L92" s="77"/>
      <c r="M92" s="77"/>
      <c r="N92" s="77"/>
      <c r="O92" s="76"/>
      <c r="P92" s="76"/>
      <c r="Q92" s="76"/>
      <c r="R92" s="10"/>
      <c r="S92" s="15"/>
    </row>
    <row r="93" spans="1:20" ht="11.25" outlineLevel="3" x14ac:dyDescent="0.2">
      <c r="A93" s="52"/>
      <c r="B93" s="53"/>
      <c r="C93" s="54">
        <v>28</v>
      </c>
      <c r="D93" s="55" t="s">
        <v>25</v>
      </c>
      <c r="E93" s="56" t="s">
        <v>118</v>
      </c>
      <c r="F93" s="57" t="s">
        <v>119</v>
      </c>
      <c r="G93" s="55" t="s">
        <v>28</v>
      </c>
      <c r="H93" s="58">
        <v>21.9</v>
      </c>
      <c r="I93" s="59"/>
      <c r="J93" s="60">
        <f>H93*I93</f>
        <v>0</v>
      </c>
      <c r="K93" s="58">
        <v>1.80972</v>
      </c>
      <c r="L93" s="58">
        <f>H93*K93</f>
        <v>39.632867999999995</v>
      </c>
      <c r="M93" s="58"/>
      <c r="N93" s="58">
        <f>H93*M93</f>
        <v>0</v>
      </c>
      <c r="O93" s="60">
        <v>21</v>
      </c>
      <c r="P93" s="60">
        <f>J93*(O93/100)</f>
        <v>0</v>
      </c>
      <c r="Q93" s="60">
        <f>J93+P93</f>
        <v>0</v>
      </c>
      <c r="R93" s="15"/>
      <c r="S93" s="15"/>
      <c r="T93" s="15"/>
    </row>
    <row r="94" spans="1:20" ht="9.75" outlineLevel="4" x14ac:dyDescent="0.2">
      <c r="A94" s="61"/>
      <c r="B94" s="62"/>
      <c r="C94" s="62"/>
      <c r="D94" s="63"/>
      <c r="E94" s="64" t="s">
        <v>29</v>
      </c>
      <c r="F94" s="65" t="s">
        <v>120</v>
      </c>
      <c r="G94" s="63"/>
      <c r="H94" s="66">
        <v>13.3</v>
      </c>
      <c r="I94" s="67"/>
      <c r="J94" s="68"/>
      <c r="K94" s="66"/>
      <c r="L94" s="66"/>
      <c r="M94" s="66"/>
      <c r="N94" s="66"/>
      <c r="O94" s="68"/>
      <c r="P94" s="68"/>
      <c r="Q94" s="68"/>
      <c r="R94" s="10"/>
      <c r="S94" s="15"/>
    </row>
    <row r="95" spans="1:20" ht="9.75" outlineLevel="4" x14ac:dyDescent="0.2">
      <c r="A95" s="61"/>
      <c r="B95" s="62"/>
      <c r="C95" s="62"/>
      <c r="D95" s="63"/>
      <c r="E95" s="64"/>
      <c r="F95" s="65" t="s">
        <v>121</v>
      </c>
      <c r="G95" s="63"/>
      <c r="H95" s="66">
        <v>4.3</v>
      </c>
      <c r="I95" s="67"/>
      <c r="J95" s="68"/>
      <c r="K95" s="66"/>
      <c r="L95" s="66"/>
      <c r="M95" s="66"/>
      <c r="N95" s="66"/>
      <c r="O95" s="68"/>
      <c r="P95" s="68"/>
      <c r="Q95" s="68"/>
      <c r="R95" s="10"/>
      <c r="S95" s="15"/>
    </row>
    <row r="96" spans="1:20" ht="9.75" outlineLevel="4" x14ac:dyDescent="0.2">
      <c r="A96" s="61"/>
      <c r="B96" s="62"/>
      <c r="C96" s="62"/>
      <c r="D96" s="63"/>
      <c r="E96" s="64"/>
      <c r="F96" s="65" t="s">
        <v>122</v>
      </c>
      <c r="G96" s="63"/>
      <c r="H96" s="66">
        <v>4.3</v>
      </c>
      <c r="I96" s="67"/>
      <c r="J96" s="68"/>
      <c r="K96" s="66"/>
      <c r="L96" s="66"/>
      <c r="M96" s="66"/>
      <c r="N96" s="66"/>
      <c r="O96" s="68"/>
      <c r="P96" s="68"/>
      <c r="Q96" s="68"/>
      <c r="R96" s="10"/>
      <c r="S96" s="15"/>
    </row>
    <row r="97" spans="1:20" ht="7.5" customHeight="1" outlineLevel="4" x14ac:dyDescent="0.15">
      <c r="A97" s="15"/>
      <c r="B97" s="69"/>
      <c r="C97" s="70"/>
      <c r="D97" s="71"/>
      <c r="E97" s="72"/>
      <c r="F97" s="73"/>
      <c r="G97" s="71"/>
      <c r="H97" s="74"/>
      <c r="I97" s="75"/>
      <c r="J97" s="76"/>
      <c r="K97" s="77"/>
      <c r="L97" s="77"/>
      <c r="M97" s="77"/>
      <c r="N97" s="77"/>
      <c r="O97" s="76"/>
      <c r="P97" s="76"/>
      <c r="Q97" s="76"/>
      <c r="R97" s="10"/>
      <c r="S97" s="15"/>
    </row>
    <row r="98" spans="1:20" ht="11.25" outlineLevel="3" x14ac:dyDescent="0.2">
      <c r="A98" s="52"/>
      <c r="B98" s="53"/>
      <c r="C98" s="54">
        <v>29</v>
      </c>
      <c r="D98" s="55" t="s">
        <v>25</v>
      </c>
      <c r="E98" s="56" t="s">
        <v>123</v>
      </c>
      <c r="F98" s="57" t="s">
        <v>124</v>
      </c>
      <c r="G98" s="55" t="s">
        <v>67</v>
      </c>
      <c r="H98" s="58">
        <v>116.06006562499999</v>
      </c>
      <c r="I98" s="59"/>
      <c r="J98" s="60">
        <f>H98*I98</f>
        <v>0</v>
      </c>
      <c r="K98" s="58">
        <v>0.25933</v>
      </c>
      <c r="L98" s="58">
        <f>H98*K98</f>
        <v>30.097856818531248</v>
      </c>
      <c r="M98" s="58"/>
      <c r="N98" s="58">
        <f>H98*M98</f>
        <v>0</v>
      </c>
      <c r="O98" s="60">
        <v>21</v>
      </c>
      <c r="P98" s="60">
        <f>J98*(O98/100)</f>
        <v>0</v>
      </c>
      <c r="Q98" s="60">
        <f>J98+P98</f>
        <v>0</v>
      </c>
      <c r="R98" s="15"/>
      <c r="S98" s="15"/>
      <c r="T98" s="15"/>
    </row>
    <row r="99" spans="1:20" ht="9.75" outlineLevel="4" x14ac:dyDescent="0.2">
      <c r="A99" s="61"/>
      <c r="B99" s="62"/>
      <c r="C99" s="62"/>
      <c r="D99" s="63"/>
      <c r="E99" s="64" t="s">
        <v>29</v>
      </c>
      <c r="F99" s="65" t="s">
        <v>125</v>
      </c>
      <c r="G99" s="63"/>
      <c r="H99" s="66">
        <v>17.943199999999997</v>
      </c>
      <c r="I99" s="67"/>
      <c r="J99" s="68"/>
      <c r="K99" s="66"/>
      <c r="L99" s="66"/>
      <c r="M99" s="66"/>
      <c r="N99" s="66"/>
      <c r="O99" s="68"/>
      <c r="P99" s="68"/>
      <c r="Q99" s="68"/>
      <c r="R99" s="10"/>
      <c r="S99" s="15"/>
    </row>
    <row r="100" spans="1:20" ht="9.75" outlineLevel="4" x14ac:dyDescent="0.2">
      <c r="A100" s="61"/>
      <c r="B100" s="62"/>
      <c r="C100" s="62"/>
      <c r="D100" s="63"/>
      <c r="E100" s="64"/>
      <c r="F100" s="65" t="s">
        <v>126</v>
      </c>
      <c r="G100" s="63"/>
      <c r="H100" s="66">
        <v>0</v>
      </c>
      <c r="I100" s="67"/>
      <c r="J100" s="68"/>
      <c r="K100" s="66"/>
      <c r="L100" s="66"/>
      <c r="M100" s="66"/>
      <c r="N100" s="66"/>
      <c r="O100" s="68"/>
      <c r="P100" s="68"/>
      <c r="Q100" s="68"/>
      <c r="R100" s="10"/>
      <c r="S100" s="15"/>
    </row>
    <row r="101" spans="1:20" ht="9.75" outlineLevel="4" x14ac:dyDescent="0.2">
      <c r="A101" s="61"/>
      <c r="B101" s="62"/>
      <c r="C101" s="62"/>
      <c r="D101" s="63"/>
      <c r="E101" s="64"/>
      <c r="F101" s="65" t="s">
        <v>127</v>
      </c>
      <c r="G101" s="63"/>
      <c r="H101" s="66">
        <v>30.510000000000005</v>
      </c>
      <c r="I101" s="67"/>
      <c r="J101" s="68"/>
      <c r="K101" s="66"/>
      <c r="L101" s="66"/>
      <c r="M101" s="66"/>
      <c r="N101" s="66"/>
      <c r="O101" s="68"/>
      <c r="P101" s="68"/>
      <c r="Q101" s="68"/>
      <c r="R101" s="10"/>
      <c r="S101" s="15"/>
    </row>
    <row r="102" spans="1:20" ht="9.75" outlineLevel="4" x14ac:dyDescent="0.2">
      <c r="A102" s="61"/>
      <c r="B102" s="62"/>
      <c r="C102" s="62"/>
      <c r="D102" s="63"/>
      <c r="E102" s="64"/>
      <c r="F102" s="65" t="s">
        <v>126</v>
      </c>
      <c r="G102" s="63"/>
      <c r="H102" s="66">
        <v>0</v>
      </c>
      <c r="I102" s="67"/>
      <c r="J102" s="68"/>
      <c r="K102" s="66"/>
      <c r="L102" s="66"/>
      <c r="M102" s="66"/>
      <c r="N102" s="66"/>
      <c r="O102" s="68"/>
      <c r="P102" s="68"/>
      <c r="Q102" s="68"/>
      <c r="R102" s="10"/>
      <c r="S102" s="15"/>
    </row>
    <row r="103" spans="1:20" ht="9.75" outlineLevel="4" x14ac:dyDescent="0.2">
      <c r="A103" s="61"/>
      <c r="B103" s="62"/>
      <c r="C103" s="62"/>
      <c r="D103" s="63"/>
      <c r="E103" s="64"/>
      <c r="F103" s="65" t="s">
        <v>128</v>
      </c>
      <c r="G103" s="63"/>
      <c r="H103" s="66">
        <v>10.134365624999999</v>
      </c>
      <c r="I103" s="67"/>
      <c r="J103" s="68"/>
      <c r="K103" s="66"/>
      <c r="L103" s="66"/>
      <c r="M103" s="66"/>
      <c r="N103" s="66"/>
      <c r="O103" s="68"/>
      <c r="P103" s="68"/>
      <c r="Q103" s="68"/>
      <c r="R103" s="10"/>
      <c r="S103" s="15"/>
    </row>
    <row r="104" spans="1:20" ht="9.75" outlineLevel="4" x14ac:dyDescent="0.2">
      <c r="A104" s="61"/>
      <c r="B104" s="62"/>
      <c r="C104" s="62"/>
      <c r="D104" s="63"/>
      <c r="E104" s="64"/>
      <c r="F104" s="65" t="s">
        <v>129</v>
      </c>
      <c r="G104" s="63"/>
      <c r="H104" s="66">
        <v>57.472499999999989</v>
      </c>
      <c r="I104" s="67"/>
      <c r="J104" s="68"/>
      <c r="K104" s="66"/>
      <c r="L104" s="66"/>
      <c r="M104" s="66"/>
      <c r="N104" s="66"/>
      <c r="O104" s="68"/>
      <c r="P104" s="68"/>
      <c r="Q104" s="68"/>
      <c r="R104" s="10"/>
      <c r="S104" s="15"/>
    </row>
    <row r="105" spans="1:20" ht="7.5" customHeight="1" outlineLevel="4" x14ac:dyDescent="0.15">
      <c r="A105" s="15"/>
      <c r="B105" s="69"/>
      <c r="C105" s="70"/>
      <c r="D105" s="71"/>
      <c r="E105" s="72"/>
      <c r="F105" s="73"/>
      <c r="G105" s="71"/>
      <c r="H105" s="74"/>
      <c r="I105" s="75"/>
      <c r="J105" s="76"/>
      <c r="K105" s="77"/>
      <c r="L105" s="77"/>
      <c r="M105" s="77"/>
      <c r="N105" s="77"/>
      <c r="O105" s="76"/>
      <c r="P105" s="76"/>
      <c r="Q105" s="76"/>
      <c r="R105" s="10"/>
      <c r="S105" s="15"/>
    </row>
    <row r="106" spans="1:20" ht="22.5" outlineLevel="3" x14ac:dyDescent="0.2">
      <c r="A106" s="52"/>
      <c r="B106" s="53"/>
      <c r="C106" s="54">
        <v>30</v>
      </c>
      <c r="D106" s="55" t="s">
        <v>25</v>
      </c>
      <c r="E106" s="56" t="s">
        <v>130</v>
      </c>
      <c r="F106" s="57" t="s">
        <v>131</v>
      </c>
      <c r="G106" s="55" t="s">
        <v>67</v>
      </c>
      <c r="H106" s="58">
        <v>79.403999999999996</v>
      </c>
      <c r="I106" s="59"/>
      <c r="J106" s="60">
        <f>H106*I106</f>
        <v>0</v>
      </c>
      <c r="K106" s="58">
        <v>0.29424</v>
      </c>
      <c r="L106" s="58">
        <f>H106*K106</f>
        <v>23.36383296</v>
      </c>
      <c r="M106" s="58"/>
      <c r="N106" s="58">
        <f>H106*M106</f>
        <v>0</v>
      </c>
      <c r="O106" s="60">
        <v>21</v>
      </c>
      <c r="P106" s="60">
        <f>J106*(O106/100)</f>
        <v>0</v>
      </c>
      <c r="Q106" s="60">
        <f>J106+P106</f>
        <v>0</v>
      </c>
      <c r="R106" s="15"/>
      <c r="S106" s="15"/>
      <c r="T106" s="15"/>
    </row>
    <row r="107" spans="1:20" ht="9.75" outlineLevel="4" x14ac:dyDescent="0.2">
      <c r="A107" s="61"/>
      <c r="B107" s="62"/>
      <c r="C107" s="62"/>
      <c r="D107" s="63"/>
      <c r="E107" s="64" t="s">
        <v>29</v>
      </c>
      <c r="F107" s="65" t="s">
        <v>132</v>
      </c>
      <c r="G107" s="63"/>
      <c r="H107" s="66">
        <v>0</v>
      </c>
      <c r="I107" s="67"/>
      <c r="J107" s="68"/>
      <c r="K107" s="66"/>
      <c r="L107" s="66"/>
      <c r="M107" s="66"/>
      <c r="N107" s="66"/>
      <c r="O107" s="68"/>
      <c r="P107" s="68"/>
      <c r="Q107" s="68"/>
      <c r="R107" s="10"/>
      <c r="S107" s="15"/>
    </row>
    <row r="108" spans="1:20" ht="9.75" outlineLevel="4" x14ac:dyDescent="0.2">
      <c r="A108" s="61"/>
      <c r="B108" s="62"/>
      <c r="C108" s="62"/>
      <c r="D108" s="63"/>
      <c r="E108" s="64"/>
      <c r="F108" s="65" t="s">
        <v>133</v>
      </c>
      <c r="G108" s="63"/>
      <c r="H108" s="66">
        <v>19.63</v>
      </c>
      <c r="I108" s="67"/>
      <c r="J108" s="68"/>
      <c r="K108" s="66"/>
      <c r="L108" s="66"/>
      <c r="M108" s="66"/>
      <c r="N108" s="66"/>
      <c r="O108" s="68"/>
      <c r="P108" s="68"/>
      <c r="Q108" s="68"/>
      <c r="R108" s="10"/>
      <c r="S108" s="15"/>
    </row>
    <row r="109" spans="1:20" ht="9.75" outlineLevel="4" x14ac:dyDescent="0.2">
      <c r="A109" s="61"/>
      <c r="B109" s="62"/>
      <c r="C109" s="62"/>
      <c r="D109" s="63"/>
      <c r="E109" s="64"/>
      <c r="F109" s="65" t="s">
        <v>134</v>
      </c>
      <c r="G109" s="63"/>
      <c r="H109" s="66">
        <v>0</v>
      </c>
      <c r="I109" s="67"/>
      <c r="J109" s="68"/>
      <c r="K109" s="66"/>
      <c r="L109" s="66"/>
      <c r="M109" s="66"/>
      <c r="N109" s="66"/>
      <c r="O109" s="68"/>
      <c r="P109" s="68"/>
      <c r="Q109" s="68"/>
      <c r="R109" s="10"/>
      <c r="S109" s="15"/>
    </row>
    <row r="110" spans="1:20" ht="9.75" outlineLevel="4" x14ac:dyDescent="0.2">
      <c r="A110" s="61"/>
      <c r="B110" s="62"/>
      <c r="C110" s="62"/>
      <c r="D110" s="63"/>
      <c r="E110" s="64"/>
      <c r="F110" s="65" t="s">
        <v>135</v>
      </c>
      <c r="G110" s="63"/>
      <c r="H110" s="66">
        <v>0</v>
      </c>
      <c r="I110" s="67"/>
      <c r="J110" s="68"/>
      <c r="K110" s="66"/>
      <c r="L110" s="66"/>
      <c r="M110" s="66"/>
      <c r="N110" s="66"/>
      <c r="O110" s="68"/>
      <c r="P110" s="68"/>
      <c r="Q110" s="68"/>
      <c r="R110" s="10"/>
      <c r="S110" s="15"/>
    </row>
    <row r="111" spans="1:20" ht="9.75" outlineLevel="4" x14ac:dyDescent="0.2">
      <c r="A111" s="61"/>
      <c r="B111" s="62"/>
      <c r="C111" s="62"/>
      <c r="D111" s="63"/>
      <c r="E111" s="64"/>
      <c r="F111" s="65" t="s">
        <v>136</v>
      </c>
      <c r="G111" s="63"/>
      <c r="H111" s="66">
        <v>29.886999999999997</v>
      </c>
      <c r="I111" s="67"/>
      <c r="J111" s="68"/>
      <c r="K111" s="66"/>
      <c r="L111" s="66"/>
      <c r="M111" s="66"/>
      <c r="N111" s="66"/>
      <c r="O111" s="68"/>
      <c r="P111" s="68"/>
      <c r="Q111" s="68"/>
      <c r="R111" s="10"/>
      <c r="S111" s="15"/>
    </row>
    <row r="112" spans="1:20" ht="9.75" outlineLevel="4" x14ac:dyDescent="0.2">
      <c r="A112" s="61"/>
      <c r="B112" s="62"/>
      <c r="C112" s="62"/>
      <c r="D112" s="63"/>
      <c r="E112" s="64"/>
      <c r="F112" s="65" t="s">
        <v>134</v>
      </c>
      <c r="G112" s="63"/>
      <c r="H112" s="66">
        <v>0</v>
      </c>
      <c r="I112" s="67"/>
      <c r="J112" s="68"/>
      <c r="K112" s="66"/>
      <c r="L112" s="66"/>
      <c r="M112" s="66"/>
      <c r="N112" s="66"/>
      <c r="O112" s="68"/>
      <c r="P112" s="68"/>
      <c r="Q112" s="68"/>
      <c r="R112" s="10"/>
      <c r="S112" s="15"/>
    </row>
    <row r="113" spans="1:20" ht="9.75" outlineLevel="4" x14ac:dyDescent="0.2">
      <c r="A113" s="61"/>
      <c r="B113" s="62"/>
      <c r="C113" s="62"/>
      <c r="D113" s="63"/>
      <c r="E113" s="64"/>
      <c r="F113" s="65" t="s">
        <v>137</v>
      </c>
      <c r="G113" s="63"/>
      <c r="H113" s="66">
        <v>0</v>
      </c>
      <c r="I113" s="67"/>
      <c r="J113" s="68"/>
      <c r="K113" s="66"/>
      <c r="L113" s="66"/>
      <c r="M113" s="66"/>
      <c r="N113" s="66"/>
      <c r="O113" s="68"/>
      <c r="P113" s="68"/>
      <c r="Q113" s="68"/>
      <c r="R113" s="10"/>
      <c r="S113" s="15"/>
    </row>
    <row r="114" spans="1:20" ht="9.75" outlineLevel="4" x14ac:dyDescent="0.2">
      <c r="A114" s="61"/>
      <c r="B114" s="62"/>
      <c r="C114" s="62"/>
      <c r="D114" s="63"/>
      <c r="E114" s="64"/>
      <c r="F114" s="65" t="s">
        <v>136</v>
      </c>
      <c r="G114" s="63"/>
      <c r="H114" s="66">
        <v>29.886999999999997</v>
      </c>
      <c r="I114" s="67"/>
      <c r="J114" s="68"/>
      <c r="K114" s="66"/>
      <c r="L114" s="66"/>
      <c r="M114" s="66"/>
      <c r="N114" s="66"/>
      <c r="O114" s="68"/>
      <c r="P114" s="68"/>
      <c r="Q114" s="68"/>
      <c r="R114" s="10"/>
      <c r="S114" s="15"/>
    </row>
    <row r="115" spans="1:20" ht="7.5" customHeight="1" outlineLevel="4" x14ac:dyDescent="0.15">
      <c r="A115" s="15"/>
      <c r="B115" s="69"/>
      <c r="C115" s="70"/>
      <c r="D115" s="71"/>
      <c r="E115" s="72"/>
      <c r="F115" s="73"/>
      <c r="G115" s="71"/>
      <c r="H115" s="74"/>
      <c r="I115" s="75"/>
      <c r="J115" s="76"/>
      <c r="K115" s="77"/>
      <c r="L115" s="77"/>
      <c r="M115" s="77"/>
      <c r="N115" s="77"/>
      <c r="O115" s="76"/>
      <c r="P115" s="76"/>
      <c r="Q115" s="76"/>
      <c r="R115" s="10"/>
      <c r="S115" s="15"/>
    </row>
    <row r="116" spans="1:20" ht="22.5" outlineLevel="3" x14ac:dyDescent="0.2">
      <c r="A116" s="52"/>
      <c r="B116" s="53"/>
      <c r="C116" s="54">
        <v>31</v>
      </c>
      <c r="D116" s="55" t="s">
        <v>25</v>
      </c>
      <c r="E116" s="56" t="s">
        <v>138</v>
      </c>
      <c r="F116" s="57" t="s">
        <v>139</v>
      </c>
      <c r="G116" s="55" t="s">
        <v>67</v>
      </c>
      <c r="H116" s="58">
        <v>493.00661424999987</v>
      </c>
      <c r="I116" s="59"/>
      <c r="J116" s="60">
        <f>H116*I116</f>
        <v>0</v>
      </c>
      <c r="K116" s="58">
        <v>0.32</v>
      </c>
      <c r="L116" s="58">
        <f>H116*K116</f>
        <v>157.76211655999995</v>
      </c>
      <c r="M116" s="58"/>
      <c r="N116" s="58">
        <f>H116*M116</f>
        <v>0</v>
      </c>
      <c r="O116" s="60">
        <v>21</v>
      </c>
      <c r="P116" s="60">
        <f>J116*(O116/100)</f>
        <v>0</v>
      </c>
      <c r="Q116" s="60">
        <f>J116+P116</f>
        <v>0</v>
      </c>
      <c r="R116" s="15"/>
      <c r="S116" s="15"/>
      <c r="T116" s="15"/>
    </row>
    <row r="117" spans="1:20" ht="9.75" outlineLevel="4" x14ac:dyDescent="0.2">
      <c r="A117" s="61"/>
      <c r="B117" s="62"/>
      <c r="C117" s="62"/>
      <c r="D117" s="63"/>
      <c r="E117" s="64" t="s">
        <v>29</v>
      </c>
      <c r="F117" s="65" t="s">
        <v>132</v>
      </c>
      <c r="G117" s="63"/>
      <c r="H117" s="66">
        <v>0</v>
      </c>
      <c r="I117" s="67"/>
      <c r="J117" s="68"/>
      <c r="K117" s="66"/>
      <c r="L117" s="66"/>
      <c r="M117" s="66"/>
      <c r="N117" s="66"/>
      <c r="O117" s="68"/>
      <c r="P117" s="68"/>
      <c r="Q117" s="68"/>
      <c r="R117" s="10"/>
      <c r="S117" s="15"/>
    </row>
    <row r="118" spans="1:20" ht="9.75" outlineLevel="4" x14ac:dyDescent="0.2">
      <c r="A118" s="61"/>
      <c r="B118" s="62"/>
      <c r="C118" s="62"/>
      <c r="D118" s="63"/>
      <c r="E118" s="64"/>
      <c r="F118" s="65" t="s">
        <v>140</v>
      </c>
      <c r="G118" s="63"/>
      <c r="H118" s="66">
        <v>0</v>
      </c>
      <c r="I118" s="67"/>
      <c r="J118" s="68"/>
      <c r="K118" s="66"/>
      <c r="L118" s="66"/>
      <c r="M118" s="66"/>
      <c r="N118" s="66"/>
      <c r="O118" s="68"/>
      <c r="P118" s="68"/>
      <c r="Q118" s="68"/>
      <c r="R118" s="10"/>
      <c r="S118" s="15"/>
    </row>
    <row r="119" spans="1:20" ht="9.75" outlineLevel="4" x14ac:dyDescent="0.2">
      <c r="A119" s="61"/>
      <c r="B119" s="62"/>
      <c r="C119" s="62"/>
      <c r="D119" s="63"/>
      <c r="E119" s="64"/>
      <c r="F119" s="65" t="s">
        <v>141</v>
      </c>
      <c r="G119" s="63"/>
      <c r="H119" s="66">
        <v>0</v>
      </c>
      <c r="I119" s="67"/>
      <c r="J119" s="68"/>
      <c r="K119" s="66"/>
      <c r="L119" s="66"/>
      <c r="M119" s="66"/>
      <c r="N119" s="66"/>
      <c r="O119" s="68"/>
      <c r="P119" s="68"/>
      <c r="Q119" s="68"/>
      <c r="R119" s="10"/>
      <c r="S119" s="15"/>
    </row>
    <row r="120" spans="1:20" ht="9.75" outlineLevel="4" x14ac:dyDescent="0.2">
      <c r="A120" s="61"/>
      <c r="B120" s="62"/>
      <c r="C120" s="62"/>
      <c r="D120" s="63"/>
      <c r="E120" s="64"/>
      <c r="F120" s="65" t="s">
        <v>134</v>
      </c>
      <c r="G120" s="63"/>
      <c r="H120" s="66">
        <v>0</v>
      </c>
      <c r="I120" s="67"/>
      <c r="J120" s="68"/>
      <c r="K120" s="66"/>
      <c r="L120" s="66"/>
      <c r="M120" s="66"/>
      <c r="N120" s="66"/>
      <c r="O120" s="68"/>
      <c r="P120" s="68"/>
      <c r="Q120" s="68"/>
      <c r="R120" s="10"/>
      <c r="S120" s="15"/>
    </row>
    <row r="121" spans="1:20" ht="9.75" outlineLevel="4" x14ac:dyDescent="0.2">
      <c r="A121" s="61"/>
      <c r="B121" s="62"/>
      <c r="C121" s="62"/>
      <c r="D121" s="63"/>
      <c r="E121" s="64"/>
      <c r="F121" s="65" t="s">
        <v>135</v>
      </c>
      <c r="G121" s="63"/>
      <c r="H121" s="66">
        <v>0</v>
      </c>
      <c r="I121" s="67"/>
      <c r="J121" s="68"/>
      <c r="K121" s="66"/>
      <c r="L121" s="66"/>
      <c r="M121" s="66"/>
      <c r="N121" s="66"/>
      <c r="O121" s="68"/>
      <c r="P121" s="68"/>
      <c r="Q121" s="68"/>
      <c r="R121" s="10"/>
      <c r="S121" s="15"/>
    </row>
    <row r="122" spans="1:20" ht="9.75" outlineLevel="4" x14ac:dyDescent="0.2">
      <c r="A122" s="61"/>
      <c r="B122" s="62"/>
      <c r="C122" s="62"/>
      <c r="D122" s="63"/>
      <c r="E122" s="64"/>
      <c r="F122" s="65" t="s">
        <v>142</v>
      </c>
      <c r="G122" s="63"/>
      <c r="H122" s="66">
        <v>365.67241424999997</v>
      </c>
      <c r="I122" s="67"/>
      <c r="J122" s="68"/>
      <c r="K122" s="66"/>
      <c r="L122" s="66"/>
      <c r="M122" s="66"/>
      <c r="N122" s="66"/>
      <c r="O122" s="68"/>
      <c r="P122" s="68"/>
      <c r="Q122" s="68"/>
      <c r="R122" s="10"/>
      <c r="S122" s="15"/>
    </row>
    <row r="123" spans="1:20" ht="19.5" outlineLevel="4" x14ac:dyDescent="0.2">
      <c r="A123" s="61"/>
      <c r="B123" s="62"/>
      <c r="C123" s="62"/>
      <c r="D123" s="63"/>
      <c r="E123" s="64"/>
      <c r="F123" s="65" t="s">
        <v>143</v>
      </c>
      <c r="G123" s="63"/>
      <c r="H123" s="66">
        <v>-110.952</v>
      </c>
      <c r="I123" s="67"/>
      <c r="J123" s="68"/>
      <c r="K123" s="66"/>
      <c r="L123" s="66"/>
      <c r="M123" s="66"/>
      <c r="N123" s="66"/>
      <c r="O123" s="68"/>
      <c r="P123" s="68"/>
      <c r="Q123" s="68"/>
      <c r="R123" s="10"/>
      <c r="S123" s="15"/>
    </row>
    <row r="124" spans="1:20" ht="9.75" outlineLevel="4" x14ac:dyDescent="0.2">
      <c r="A124" s="61"/>
      <c r="B124" s="62"/>
      <c r="C124" s="62"/>
      <c r="D124" s="63"/>
      <c r="E124" s="64"/>
      <c r="F124" s="65" t="s">
        <v>134</v>
      </c>
      <c r="G124" s="63"/>
      <c r="H124" s="66">
        <v>0</v>
      </c>
      <c r="I124" s="67"/>
      <c r="J124" s="68"/>
      <c r="K124" s="66"/>
      <c r="L124" s="66"/>
      <c r="M124" s="66"/>
      <c r="N124" s="66"/>
      <c r="O124" s="68"/>
      <c r="P124" s="68"/>
      <c r="Q124" s="68"/>
      <c r="R124" s="10"/>
      <c r="S124" s="15"/>
    </row>
    <row r="125" spans="1:20" ht="9.75" outlineLevel="4" x14ac:dyDescent="0.2">
      <c r="A125" s="61"/>
      <c r="B125" s="62"/>
      <c r="C125" s="62"/>
      <c r="D125" s="63"/>
      <c r="E125" s="64"/>
      <c r="F125" s="65" t="s">
        <v>137</v>
      </c>
      <c r="G125" s="63"/>
      <c r="H125" s="66">
        <v>0</v>
      </c>
      <c r="I125" s="67"/>
      <c r="J125" s="68"/>
      <c r="K125" s="66"/>
      <c r="L125" s="66"/>
      <c r="M125" s="66"/>
      <c r="N125" s="66"/>
      <c r="O125" s="68"/>
      <c r="P125" s="68"/>
      <c r="Q125" s="68"/>
      <c r="R125" s="10"/>
      <c r="S125" s="15"/>
    </row>
    <row r="126" spans="1:20" ht="9.75" outlineLevel="4" x14ac:dyDescent="0.2">
      <c r="A126" s="61"/>
      <c r="B126" s="62"/>
      <c r="C126" s="62"/>
      <c r="D126" s="63"/>
      <c r="E126" s="64"/>
      <c r="F126" s="65" t="s">
        <v>144</v>
      </c>
      <c r="G126" s="63"/>
      <c r="H126" s="66">
        <v>340.61169999999998</v>
      </c>
      <c r="I126" s="67"/>
      <c r="J126" s="68"/>
      <c r="K126" s="66"/>
      <c r="L126" s="66"/>
      <c r="M126" s="66"/>
      <c r="N126" s="66"/>
      <c r="O126" s="68"/>
      <c r="P126" s="68"/>
      <c r="Q126" s="68"/>
      <c r="R126" s="10"/>
      <c r="S126" s="15"/>
    </row>
    <row r="127" spans="1:20" ht="9.75" outlineLevel="4" x14ac:dyDescent="0.2">
      <c r="A127" s="61"/>
      <c r="B127" s="62"/>
      <c r="C127" s="62"/>
      <c r="D127" s="63"/>
      <c r="E127" s="64"/>
      <c r="F127" s="65" t="s">
        <v>145</v>
      </c>
      <c r="G127" s="63"/>
      <c r="H127" s="66">
        <v>-102.32550000000001</v>
      </c>
      <c r="I127" s="67"/>
      <c r="J127" s="68"/>
      <c r="K127" s="66"/>
      <c r="L127" s="66"/>
      <c r="M127" s="66"/>
      <c r="N127" s="66"/>
      <c r="O127" s="68"/>
      <c r="P127" s="68"/>
      <c r="Q127" s="68"/>
      <c r="R127" s="10"/>
      <c r="S127" s="15"/>
    </row>
    <row r="128" spans="1:20" ht="7.5" customHeight="1" outlineLevel="4" x14ac:dyDescent="0.15">
      <c r="A128" s="15"/>
      <c r="B128" s="69"/>
      <c r="C128" s="70"/>
      <c r="D128" s="71"/>
      <c r="E128" s="72"/>
      <c r="F128" s="73"/>
      <c r="G128" s="71"/>
      <c r="H128" s="74"/>
      <c r="I128" s="75"/>
      <c r="J128" s="76"/>
      <c r="K128" s="77"/>
      <c r="L128" s="77"/>
      <c r="M128" s="77"/>
      <c r="N128" s="77"/>
      <c r="O128" s="76"/>
      <c r="P128" s="76"/>
      <c r="Q128" s="76"/>
      <c r="R128" s="10"/>
      <c r="S128" s="15"/>
    </row>
    <row r="129" spans="1:20" ht="11.25" outlineLevel="3" x14ac:dyDescent="0.2">
      <c r="A129" s="52"/>
      <c r="B129" s="53"/>
      <c r="C129" s="54">
        <v>32</v>
      </c>
      <c r="D129" s="55" t="s">
        <v>25</v>
      </c>
      <c r="E129" s="56" t="s">
        <v>146</v>
      </c>
      <c r="F129" s="57" t="s">
        <v>147</v>
      </c>
      <c r="G129" s="55" t="s">
        <v>28</v>
      </c>
      <c r="H129" s="58">
        <v>124.85</v>
      </c>
      <c r="I129" s="59"/>
      <c r="J129" s="60">
        <f>H129*I129</f>
        <v>0</v>
      </c>
      <c r="K129" s="58">
        <v>2.45329</v>
      </c>
      <c r="L129" s="58">
        <f>H129*K129</f>
        <v>306.29325649999998</v>
      </c>
      <c r="M129" s="58"/>
      <c r="N129" s="58">
        <f>H129*M129</f>
        <v>0</v>
      </c>
      <c r="O129" s="60">
        <v>21</v>
      </c>
      <c r="P129" s="60">
        <f>J129*(O129/100)</f>
        <v>0</v>
      </c>
      <c r="Q129" s="60">
        <f>J129+P129</f>
        <v>0</v>
      </c>
      <c r="R129" s="15"/>
      <c r="S129" s="15"/>
      <c r="T129" s="15"/>
    </row>
    <row r="130" spans="1:20" ht="9.75" outlineLevel="4" x14ac:dyDescent="0.2">
      <c r="A130" s="61"/>
      <c r="B130" s="62"/>
      <c r="C130" s="62"/>
      <c r="D130" s="63"/>
      <c r="E130" s="64" t="s">
        <v>29</v>
      </c>
      <c r="F130" s="65" t="s">
        <v>148</v>
      </c>
      <c r="G130" s="63"/>
      <c r="H130" s="66">
        <v>0</v>
      </c>
      <c r="I130" s="67"/>
      <c r="J130" s="68"/>
      <c r="K130" s="66"/>
      <c r="L130" s="66"/>
      <c r="M130" s="66"/>
      <c r="N130" s="66"/>
      <c r="O130" s="68"/>
      <c r="P130" s="68"/>
      <c r="Q130" s="68"/>
      <c r="R130" s="10"/>
      <c r="S130" s="15"/>
    </row>
    <row r="131" spans="1:20" ht="9.75" outlineLevel="4" x14ac:dyDescent="0.2">
      <c r="A131" s="61"/>
      <c r="B131" s="62"/>
      <c r="C131" s="62"/>
      <c r="D131" s="63"/>
      <c r="E131" s="64"/>
      <c r="F131" s="65" t="s">
        <v>149</v>
      </c>
      <c r="G131" s="63"/>
      <c r="H131" s="66">
        <v>66.149999999999991</v>
      </c>
      <c r="I131" s="67"/>
      <c r="J131" s="68"/>
      <c r="K131" s="66"/>
      <c r="L131" s="66"/>
      <c r="M131" s="66"/>
      <c r="N131" s="66"/>
      <c r="O131" s="68"/>
      <c r="P131" s="68"/>
      <c r="Q131" s="68"/>
      <c r="R131" s="10"/>
      <c r="S131" s="15"/>
    </row>
    <row r="132" spans="1:20" ht="9.75" outlineLevel="4" x14ac:dyDescent="0.2">
      <c r="A132" s="61"/>
      <c r="B132" s="62"/>
      <c r="C132" s="62"/>
      <c r="D132" s="63"/>
      <c r="E132" s="64"/>
      <c r="F132" s="65" t="s">
        <v>126</v>
      </c>
      <c r="G132" s="63"/>
      <c r="H132" s="66">
        <v>0</v>
      </c>
      <c r="I132" s="67"/>
      <c r="J132" s="68"/>
      <c r="K132" s="66"/>
      <c r="L132" s="66"/>
      <c r="M132" s="66"/>
      <c r="N132" s="66"/>
      <c r="O132" s="68"/>
      <c r="P132" s="68"/>
      <c r="Q132" s="68"/>
      <c r="R132" s="10"/>
      <c r="S132" s="15"/>
    </row>
    <row r="133" spans="1:20" ht="9.75" outlineLevel="4" x14ac:dyDescent="0.2">
      <c r="A133" s="61"/>
      <c r="B133" s="62"/>
      <c r="C133" s="62"/>
      <c r="D133" s="63"/>
      <c r="E133" s="64"/>
      <c r="F133" s="65" t="s">
        <v>150</v>
      </c>
      <c r="G133" s="63"/>
      <c r="H133" s="66">
        <v>0</v>
      </c>
      <c r="I133" s="67"/>
      <c r="J133" s="68"/>
      <c r="K133" s="66"/>
      <c r="L133" s="66"/>
      <c r="M133" s="66"/>
      <c r="N133" s="66"/>
      <c r="O133" s="68"/>
      <c r="P133" s="68"/>
      <c r="Q133" s="68"/>
      <c r="R133" s="10"/>
      <c r="S133" s="15"/>
    </row>
    <row r="134" spans="1:20" ht="9.75" outlineLevel="4" x14ac:dyDescent="0.2">
      <c r="A134" s="61"/>
      <c r="B134" s="62"/>
      <c r="C134" s="62"/>
      <c r="D134" s="63"/>
      <c r="E134" s="64"/>
      <c r="F134" s="65" t="s">
        <v>151</v>
      </c>
      <c r="G134" s="63"/>
      <c r="H134" s="66">
        <v>58.7</v>
      </c>
      <c r="I134" s="67"/>
      <c r="J134" s="68"/>
      <c r="K134" s="66"/>
      <c r="L134" s="66"/>
      <c r="M134" s="66"/>
      <c r="N134" s="66"/>
      <c r="O134" s="68"/>
      <c r="P134" s="68"/>
      <c r="Q134" s="68"/>
      <c r="R134" s="10"/>
      <c r="S134" s="15"/>
    </row>
    <row r="135" spans="1:20" ht="7.5" customHeight="1" outlineLevel="4" x14ac:dyDescent="0.15">
      <c r="A135" s="15"/>
      <c r="B135" s="69"/>
      <c r="C135" s="70"/>
      <c r="D135" s="71"/>
      <c r="E135" s="72"/>
      <c r="F135" s="73"/>
      <c r="G135" s="71"/>
      <c r="H135" s="74"/>
      <c r="I135" s="75"/>
      <c r="J135" s="76"/>
      <c r="K135" s="77"/>
      <c r="L135" s="77"/>
      <c r="M135" s="77"/>
      <c r="N135" s="77"/>
      <c r="O135" s="76"/>
      <c r="P135" s="76"/>
      <c r="Q135" s="76"/>
      <c r="R135" s="10"/>
      <c r="S135" s="15"/>
    </row>
    <row r="136" spans="1:20" ht="11.25" outlineLevel="3" x14ac:dyDescent="0.2">
      <c r="A136" s="52"/>
      <c r="B136" s="53"/>
      <c r="C136" s="54">
        <v>33</v>
      </c>
      <c r="D136" s="55" t="s">
        <v>25</v>
      </c>
      <c r="E136" s="56" t="s">
        <v>152</v>
      </c>
      <c r="F136" s="57" t="s">
        <v>153</v>
      </c>
      <c r="G136" s="55" t="s">
        <v>67</v>
      </c>
      <c r="H136" s="58">
        <v>850.99199999999996</v>
      </c>
      <c r="I136" s="59"/>
      <c r="J136" s="60">
        <f>H136*I136</f>
        <v>0</v>
      </c>
      <c r="K136" s="58">
        <v>2.7499999999999998E-3</v>
      </c>
      <c r="L136" s="58">
        <f>H136*K136</f>
        <v>2.3402279999999998</v>
      </c>
      <c r="M136" s="58"/>
      <c r="N136" s="58">
        <f>H136*M136</f>
        <v>0</v>
      </c>
      <c r="O136" s="60">
        <v>21</v>
      </c>
      <c r="P136" s="60">
        <f>J136*(O136/100)</f>
        <v>0</v>
      </c>
      <c r="Q136" s="60">
        <f>J136+P136</f>
        <v>0</v>
      </c>
      <c r="R136" s="15"/>
      <c r="S136" s="15"/>
      <c r="T136" s="15"/>
    </row>
    <row r="137" spans="1:20" ht="19.5" outlineLevel="4" x14ac:dyDescent="0.2">
      <c r="A137" s="61"/>
      <c r="B137" s="62"/>
      <c r="C137" s="62"/>
      <c r="D137" s="63"/>
      <c r="E137" s="64" t="s">
        <v>29</v>
      </c>
      <c r="F137" s="65" t="s">
        <v>154</v>
      </c>
      <c r="G137" s="63"/>
      <c r="H137" s="66">
        <v>0</v>
      </c>
      <c r="I137" s="67"/>
      <c r="J137" s="68"/>
      <c r="K137" s="66"/>
      <c r="L137" s="66"/>
      <c r="M137" s="66"/>
      <c r="N137" s="66"/>
      <c r="O137" s="68"/>
      <c r="P137" s="68"/>
      <c r="Q137" s="68"/>
      <c r="R137" s="10"/>
      <c r="S137" s="15"/>
    </row>
    <row r="138" spans="1:20" ht="19.5" outlineLevel="4" x14ac:dyDescent="0.2">
      <c r="A138" s="61"/>
      <c r="B138" s="62"/>
      <c r="C138" s="62"/>
      <c r="D138" s="63"/>
      <c r="E138" s="64"/>
      <c r="F138" s="65" t="s">
        <v>155</v>
      </c>
      <c r="G138" s="63"/>
      <c r="H138" s="66">
        <v>518.79999999999995</v>
      </c>
      <c r="I138" s="67"/>
      <c r="J138" s="68"/>
      <c r="K138" s="66"/>
      <c r="L138" s="66"/>
      <c r="M138" s="66"/>
      <c r="N138" s="66"/>
      <c r="O138" s="68"/>
      <c r="P138" s="68"/>
      <c r="Q138" s="68"/>
      <c r="R138" s="10"/>
      <c r="S138" s="15"/>
    </row>
    <row r="139" spans="1:20" ht="19.5" outlineLevel="4" x14ac:dyDescent="0.2">
      <c r="A139" s="61"/>
      <c r="B139" s="62"/>
      <c r="C139" s="62"/>
      <c r="D139" s="63"/>
      <c r="E139" s="64"/>
      <c r="F139" s="65" t="s">
        <v>156</v>
      </c>
      <c r="G139" s="63"/>
      <c r="H139" s="66">
        <v>37.11</v>
      </c>
      <c r="I139" s="67"/>
      <c r="J139" s="68"/>
      <c r="K139" s="66"/>
      <c r="L139" s="66"/>
      <c r="M139" s="66"/>
      <c r="N139" s="66"/>
      <c r="O139" s="68"/>
      <c r="P139" s="68"/>
      <c r="Q139" s="68"/>
      <c r="R139" s="10"/>
      <c r="S139" s="15"/>
    </row>
    <row r="140" spans="1:20" ht="19.5" outlineLevel="4" x14ac:dyDescent="0.2">
      <c r="A140" s="61"/>
      <c r="B140" s="62"/>
      <c r="C140" s="62"/>
      <c r="D140" s="63"/>
      <c r="E140" s="64"/>
      <c r="F140" s="65" t="s">
        <v>157</v>
      </c>
      <c r="G140" s="63"/>
      <c r="H140" s="66">
        <v>0</v>
      </c>
      <c r="I140" s="67"/>
      <c r="J140" s="68"/>
      <c r="K140" s="66"/>
      <c r="L140" s="66"/>
      <c r="M140" s="66"/>
      <c r="N140" s="66"/>
      <c r="O140" s="68"/>
      <c r="P140" s="68"/>
      <c r="Q140" s="68"/>
      <c r="R140" s="10"/>
      <c r="S140" s="15"/>
    </row>
    <row r="141" spans="1:20" ht="19.5" outlineLevel="4" x14ac:dyDescent="0.2">
      <c r="A141" s="61"/>
      <c r="B141" s="62"/>
      <c r="C141" s="62"/>
      <c r="D141" s="63"/>
      <c r="E141" s="64"/>
      <c r="F141" s="65" t="s">
        <v>158</v>
      </c>
      <c r="G141" s="63"/>
      <c r="H141" s="66">
        <v>0</v>
      </c>
      <c r="I141" s="67"/>
      <c r="J141" s="68"/>
      <c r="K141" s="66"/>
      <c r="L141" s="66"/>
      <c r="M141" s="66"/>
      <c r="N141" s="66"/>
      <c r="O141" s="68"/>
      <c r="P141" s="68"/>
      <c r="Q141" s="68"/>
      <c r="R141" s="10"/>
      <c r="S141" s="15"/>
    </row>
    <row r="142" spans="1:20" ht="19.5" outlineLevel="4" x14ac:dyDescent="0.2">
      <c r="A142" s="61"/>
      <c r="B142" s="62"/>
      <c r="C142" s="62"/>
      <c r="D142" s="63"/>
      <c r="E142" s="64"/>
      <c r="F142" s="65" t="s">
        <v>159</v>
      </c>
      <c r="G142" s="63"/>
      <c r="H142" s="66">
        <v>293.24199999999996</v>
      </c>
      <c r="I142" s="67"/>
      <c r="J142" s="68"/>
      <c r="K142" s="66"/>
      <c r="L142" s="66"/>
      <c r="M142" s="66"/>
      <c r="N142" s="66"/>
      <c r="O142" s="68"/>
      <c r="P142" s="68"/>
      <c r="Q142" s="68"/>
      <c r="R142" s="10"/>
      <c r="S142" s="15"/>
    </row>
    <row r="143" spans="1:20" ht="9.75" outlineLevel="4" x14ac:dyDescent="0.2">
      <c r="A143" s="61"/>
      <c r="B143" s="62"/>
      <c r="C143" s="62"/>
      <c r="D143" s="63"/>
      <c r="E143" s="64"/>
      <c r="F143" s="65" t="s">
        <v>160</v>
      </c>
      <c r="G143" s="63"/>
      <c r="H143" s="66">
        <v>1.84</v>
      </c>
      <c r="I143" s="67"/>
      <c r="J143" s="68"/>
      <c r="K143" s="66"/>
      <c r="L143" s="66"/>
      <c r="M143" s="66"/>
      <c r="N143" s="66"/>
      <c r="O143" s="68"/>
      <c r="P143" s="68"/>
      <c r="Q143" s="68"/>
      <c r="R143" s="10"/>
      <c r="S143" s="15"/>
    </row>
    <row r="144" spans="1:20" ht="7.5" customHeight="1" outlineLevel="4" x14ac:dyDescent="0.15">
      <c r="A144" s="15"/>
      <c r="B144" s="69"/>
      <c r="C144" s="70"/>
      <c r="D144" s="71"/>
      <c r="E144" s="72"/>
      <c r="F144" s="73"/>
      <c r="G144" s="71"/>
      <c r="H144" s="74"/>
      <c r="I144" s="75"/>
      <c r="J144" s="76"/>
      <c r="K144" s="77"/>
      <c r="L144" s="77"/>
      <c r="M144" s="77"/>
      <c r="N144" s="77"/>
      <c r="O144" s="76"/>
      <c r="P144" s="76"/>
      <c r="Q144" s="76"/>
      <c r="R144" s="10"/>
      <c r="S144" s="15"/>
    </row>
    <row r="145" spans="1:20" ht="11.25" outlineLevel="3" x14ac:dyDescent="0.2">
      <c r="A145" s="52"/>
      <c r="B145" s="53"/>
      <c r="C145" s="54">
        <v>34</v>
      </c>
      <c r="D145" s="55" t="s">
        <v>25</v>
      </c>
      <c r="E145" s="56" t="s">
        <v>161</v>
      </c>
      <c r="F145" s="57" t="s">
        <v>162</v>
      </c>
      <c r="G145" s="55" t="s">
        <v>67</v>
      </c>
      <c r="H145" s="58">
        <v>850.99199999999996</v>
      </c>
      <c r="I145" s="59"/>
      <c r="J145" s="60">
        <f>H145*I145</f>
        <v>0</v>
      </c>
      <c r="K145" s="58"/>
      <c r="L145" s="58">
        <f>H145*K145</f>
        <v>0</v>
      </c>
      <c r="M145" s="58"/>
      <c r="N145" s="58">
        <f>H145*M145</f>
        <v>0</v>
      </c>
      <c r="O145" s="60">
        <v>21</v>
      </c>
      <c r="P145" s="60">
        <f>J145*(O145/100)</f>
        <v>0</v>
      </c>
      <c r="Q145" s="60">
        <f>J145+P145</f>
        <v>0</v>
      </c>
      <c r="R145" s="15"/>
      <c r="S145" s="15"/>
      <c r="T145" s="15"/>
    </row>
    <row r="146" spans="1:20" ht="11.25" outlineLevel="3" x14ac:dyDescent="0.2">
      <c r="A146" s="52"/>
      <c r="B146" s="53"/>
      <c r="C146" s="54">
        <v>35</v>
      </c>
      <c r="D146" s="55" t="s">
        <v>25</v>
      </c>
      <c r="E146" s="56" t="s">
        <v>163</v>
      </c>
      <c r="F146" s="57" t="s">
        <v>164</v>
      </c>
      <c r="G146" s="55" t="s">
        <v>60</v>
      </c>
      <c r="H146" s="58">
        <v>28.209999999999997</v>
      </c>
      <c r="I146" s="59"/>
      <c r="J146" s="60">
        <f>H146*I146</f>
        <v>0</v>
      </c>
      <c r="K146" s="58">
        <v>1.04922</v>
      </c>
      <c r="L146" s="58">
        <f>H146*K146</f>
        <v>29.5984962</v>
      </c>
      <c r="M146" s="58"/>
      <c r="N146" s="58">
        <f>H146*M146</f>
        <v>0</v>
      </c>
      <c r="O146" s="60">
        <v>21</v>
      </c>
      <c r="P146" s="60">
        <f>J146*(O146/100)</f>
        <v>0</v>
      </c>
      <c r="Q146" s="60">
        <f>J146+P146</f>
        <v>0</v>
      </c>
      <c r="R146" s="15"/>
      <c r="S146" s="15"/>
      <c r="T146" s="15"/>
    </row>
    <row r="147" spans="1:20" ht="9.75" outlineLevel="4" x14ac:dyDescent="0.2">
      <c r="A147" s="61"/>
      <c r="B147" s="62"/>
      <c r="C147" s="62"/>
      <c r="D147" s="63"/>
      <c r="E147" s="64" t="s">
        <v>29</v>
      </c>
      <c r="F147" s="65" t="s">
        <v>165</v>
      </c>
      <c r="G147" s="63"/>
      <c r="H147" s="66">
        <v>24.97</v>
      </c>
      <c r="I147" s="67"/>
      <c r="J147" s="68"/>
      <c r="K147" s="66"/>
      <c r="L147" s="66"/>
      <c r="M147" s="66"/>
      <c r="N147" s="66"/>
      <c r="O147" s="68"/>
      <c r="P147" s="68"/>
      <c r="Q147" s="68"/>
      <c r="R147" s="10"/>
      <c r="S147" s="15"/>
    </row>
    <row r="148" spans="1:20" ht="9.75" outlineLevel="4" x14ac:dyDescent="0.2">
      <c r="A148" s="61"/>
      <c r="B148" s="62"/>
      <c r="C148" s="62"/>
      <c r="D148" s="63"/>
      <c r="E148" s="64"/>
      <c r="F148" s="65" t="s">
        <v>166</v>
      </c>
      <c r="G148" s="63"/>
      <c r="H148" s="66">
        <v>3.24</v>
      </c>
      <c r="I148" s="67"/>
      <c r="J148" s="68"/>
      <c r="K148" s="66"/>
      <c r="L148" s="66"/>
      <c r="M148" s="66"/>
      <c r="N148" s="66"/>
      <c r="O148" s="68"/>
      <c r="P148" s="68"/>
      <c r="Q148" s="68"/>
      <c r="R148" s="10"/>
      <c r="S148" s="15"/>
    </row>
    <row r="149" spans="1:20" ht="7.5" customHeight="1" outlineLevel="4" x14ac:dyDescent="0.15">
      <c r="A149" s="15"/>
      <c r="B149" s="69"/>
      <c r="C149" s="70"/>
      <c r="D149" s="71"/>
      <c r="E149" s="72"/>
      <c r="F149" s="73"/>
      <c r="G149" s="71"/>
      <c r="H149" s="74"/>
      <c r="I149" s="75"/>
      <c r="J149" s="76"/>
      <c r="K149" s="77"/>
      <c r="L149" s="77"/>
      <c r="M149" s="77"/>
      <c r="N149" s="77"/>
      <c r="O149" s="76"/>
      <c r="P149" s="76"/>
      <c r="Q149" s="76"/>
      <c r="R149" s="10"/>
      <c r="S149" s="15"/>
    </row>
    <row r="150" spans="1:20" ht="22.5" outlineLevel="3" x14ac:dyDescent="0.2">
      <c r="A150" s="52"/>
      <c r="B150" s="53"/>
      <c r="C150" s="54">
        <v>36</v>
      </c>
      <c r="D150" s="55" t="s">
        <v>25</v>
      </c>
      <c r="E150" s="56" t="s">
        <v>167</v>
      </c>
      <c r="F150" s="57" t="s">
        <v>168</v>
      </c>
      <c r="G150" s="55" t="s">
        <v>169</v>
      </c>
      <c r="H150" s="58">
        <v>1</v>
      </c>
      <c r="I150" s="59"/>
      <c r="J150" s="60">
        <f>H150*I150</f>
        <v>0</v>
      </c>
      <c r="K150" s="58">
        <v>0.36118</v>
      </c>
      <c r="L150" s="58">
        <f>H150*K150</f>
        <v>0.36118</v>
      </c>
      <c r="M150" s="58"/>
      <c r="N150" s="58">
        <f>H150*M150</f>
        <v>0</v>
      </c>
      <c r="O150" s="60">
        <v>21</v>
      </c>
      <c r="P150" s="60">
        <f>J150*(O150/100)</f>
        <v>0</v>
      </c>
      <c r="Q150" s="60">
        <f>J150+P150</f>
        <v>0</v>
      </c>
      <c r="R150" s="15"/>
      <c r="S150" s="15"/>
      <c r="T150" s="15"/>
    </row>
    <row r="151" spans="1:20" ht="22.5" outlineLevel="3" x14ac:dyDescent="0.2">
      <c r="A151" s="52"/>
      <c r="B151" s="53"/>
      <c r="C151" s="54">
        <v>37</v>
      </c>
      <c r="D151" s="55" t="s">
        <v>25</v>
      </c>
      <c r="E151" s="56" t="s">
        <v>170</v>
      </c>
      <c r="F151" s="57" t="s">
        <v>171</v>
      </c>
      <c r="G151" s="55" t="s">
        <v>172</v>
      </c>
      <c r="H151" s="58">
        <v>7</v>
      </c>
      <c r="I151" s="59"/>
      <c r="J151" s="60">
        <f>H151*I151</f>
        <v>0</v>
      </c>
      <c r="K151" s="58">
        <v>0.10868999999999999</v>
      </c>
      <c r="L151" s="58">
        <f>H151*K151</f>
        <v>0.76083000000000001</v>
      </c>
      <c r="M151" s="58"/>
      <c r="N151" s="58">
        <f>H151*M151</f>
        <v>0</v>
      </c>
      <c r="O151" s="60">
        <v>21</v>
      </c>
      <c r="P151" s="60">
        <f>J151*(O151/100)</f>
        <v>0</v>
      </c>
      <c r="Q151" s="60">
        <f>J151+P151</f>
        <v>0</v>
      </c>
      <c r="R151" s="15"/>
      <c r="S151" s="15"/>
      <c r="T151" s="15"/>
    </row>
    <row r="152" spans="1:20" ht="22.5" outlineLevel="3" x14ac:dyDescent="0.2">
      <c r="A152" s="52"/>
      <c r="B152" s="53"/>
      <c r="C152" s="54">
        <v>38</v>
      </c>
      <c r="D152" s="55" t="s">
        <v>25</v>
      </c>
      <c r="E152" s="56" t="s">
        <v>173</v>
      </c>
      <c r="F152" s="57" t="s">
        <v>174</v>
      </c>
      <c r="G152" s="55" t="s">
        <v>72</v>
      </c>
      <c r="H152" s="58">
        <v>2</v>
      </c>
      <c r="I152" s="59"/>
      <c r="J152" s="60">
        <f>H152*I152</f>
        <v>0</v>
      </c>
      <c r="K152" s="58">
        <v>6.6000000000000003E-2</v>
      </c>
      <c r="L152" s="58">
        <f>H152*K152</f>
        <v>0.13200000000000001</v>
      </c>
      <c r="M152" s="58"/>
      <c r="N152" s="58">
        <f>H152*M152</f>
        <v>0</v>
      </c>
      <c r="O152" s="60">
        <v>21</v>
      </c>
      <c r="P152" s="60">
        <f>J152*(O152/100)</f>
        <v>0</v>
      </c>
      <c r="Q152" s="60">
        <f>J152+P152</f>
        <v>0</v>
      </c>
      <c r="R152" s="15"/>
      <c r="S152" s="15"/>
      <c r="T152" s="15"/>
    </row>
    <row r="153" spans="1:20" ht="11.25" outlineLevel="3" x14ac:dyDescent="0.2">
      <c r="A153" s="52"/>
      <c r="B153" s="53"/>
      <c r="C153" s="54">
        <v>39</v>
      </c>
      <c r="D153" s="55" t="s">
        <v>25</v>
      </c>
      <c r="E153" s="56" t="s">
        <v>175</v>
      </c>
      <c r="F153" s="57" t="s">
        <v>176</v>
      </c>
      <c r="G153" s="55" t="s">
        <v>72</v>
      </c>
      <c r="H153" s="58">
        <v>6</v>
      </c>
      <c r="I153" s="59"/>
      <c r="J153" s="60">
        <f>H153*I153</f>
        <v>0</v>
      </c>
      <c r="K153" s="58">
        <v>6.8799999999999998E-3</v>
      </c>
      <c r="L153" s="58">
        <f>H153*K153</f>
        <v>4.1279999999999997E-2</v>
      </c>
      <c r="M153" s="58"/>
      <c r="N153" s="58">
        <f>H153*M153</f>
        <v>0</v>
      </c>
      <c r="O153" s="60">
        <v>21</v>
      </c>
      <c r="P153" s="60">
        <f>J153*(O153/100)</f>
        <v>0</v>
      </c>
      <c r="Q153" s="60">
        <f>J153+P153</f>
        <v>0</v>
      </c>
      <c r="R153" s="15"/>
      <c r="S153" s="15"/>
      <c r="T153" s="15"/>
    </row>
    <row r="154" spans="1:20" ht="9.75" outlineLevel="4" x14ac:dyDescent="0.2">
      <c r="A154" s="61"/>
      <c r="B154" s="62"/>
      <c r="C154" s="62"/>
      <c r="D154" s="63"/>
      <c r="E154" s="64" t="s">
        <v>29</v>
      </c>
      <c r="F154" s="65" t="s">
        <v>177</v>
      </c>
      <c r="G154" s="63"/>
      <c r="H154" s="66">
        <v>6</v>
      </c>
      <c r="I154" s="67"/>
      <c r="J154" s="68"/>
      <c r="K154" s="66"/>
      <c r="L154" s="66"/>
      <c r="M154" s="66"/>
      <c r="N154" s="66"/>
      <c r="O154" s="68"/>
      <c r="P154" s="68"/>
      <c r="Q154" s="68"/>
      <c r="R154" s="10"/>
      <c r="S154" s="15"/>
    </row>
    <row r="155" spans="1:20" ht="7.5" customHeight="1" outlineLevel="4" x14ac:dyDescent="0.15">
      <c r="A155" s="15"/>
      <c r="B155" s="69"/>
      <c r="C155" s="70"/>
      <c r="D155" s="71"/>
      <c r="E155" s="72"/>
      <c r="F155" s="73"/>
      <c r="G155" s="71"/>
      <c r="H155" s="74"/>
      <c r="I155" s="75"/>
      <c r="J155" s="76"/>
      <c r="K155" s="77"/>
      <c r="L155" s="77"/>
      <c r="M155" s="77"/>
      <c r="N155" s="77"/>
      <c r="O155" s="76"/>
      <c r="P155" s="76"/>
      <c r="Q155" s="76"/>
      <c r="R155" s="10"/>
      <c r="S155" s="15"/>
    </row>
    <row r="156" spans="1:20" ht="11.25" outlineLevel="3" x14ac:dyDescent="0.2">
      <c r="A156" s="52"/>
      <c r="B156" s="53"/>
      <c r="C156" s="54">
        <v>40</v>
      </c>
      <c r="D156" s="55" t="s">
        <v>25</v>
      </c>
      <c r="E156" s="56" t="s">
        <v>178</v>
      </c>
      <c r="F156" s="57" t="s">
        <v>179</v>
      </c>
      <c r="G156" s="55" t="s">
        <v>72</v>
      </c>
      <c r="H156" s="58">
        <v>3</v>
      </c>
      <c r="I156" s="59"/>
      <c r="J156" s="60">
        <f>H156*I156</f>
        <v>0</v>
      </c>
      <c r="K156" s="58">
        <v>2.2280000000000001E-2</v>
      </c>
      <c r="L156" s="58">
        <f>H156*K156</f>
        <v>6.6840000000000011E-2</v>
      </c>
      <c r="M156" s="58"/>
      <c r="N156" s="58">
        <f>H156*M156</f>
        <v>0</v>
      </c>
      <c r="O156" s="60">
        <v>21</v>
      </c>
      <c r="P156" s="60">
        <f>J156*(O156/100)</f>
        <v>0</v>
      </c>
      <c r="Q156" s="60">
        <f>J156+P156</f>
        <v>0</v>
      </c>
      <c r="R156" s="15"/>
      <c r="S156" s="15"/>
      <c r="T156" s="15"/>
    </row>
    <row r="157" spans="1:20" ht="9.75" outlineLevel="4" x14ac:dyDescent="0.2">
      <c r="A157" s="61"/>
      <c r="B157" s="62"/>
      <c r="C157" s="62"/>
      <c r="D157" s="63"/>
      <c r="E157" s="64" t="s">
        <v>29</v>
      </c>
      <c r="F157" s="65" t="s">
        <v>180</v>
      </c>
      <c r="G157" s="63"/>
      <c r="H157" s="66">
        <v>0</v>
      </c>
      <c r="I157" s="67"/>
      <c r="J157" s="68"/>
      <c r="K157" s="66"/>
      <c r="L157" s="66"/>
      <c r="M157" s="66"/>
      <c r="N157" s="66"/>
      <c r="O157" s="68"/>
      <c r="P157" s="68"/>
      <c r="Q157" s="68"/>
      <c r="R157" s="10"/>
      <c r="S157" s="15"/>
    </row>
    <row r="158" spans="1:20" ht="9.75" outlineLevel="4" x14ac:dyDescent="0.2">
      <c r="A158" s="61"/>
      <c r="B158" s="62"/>
      <c r="C158" s="62"/>
      <c r="D158" s="63"/>
      <c r="E158" s="64"/>
      <c r="F158" s="65" t="s">
        <v>181</v>
      </c>
      <c r="G158" s="63"/>
      <c r="H158" s="66">
        <v>1</v>
      </c>
      <c r="I158" s="67"/>
      <c r="J158" s="68"/>
      <c r="K158" s="66"/>
      <c r="L158" s="66"/>
      <c r="M158" s="66"/>
      <c r="N158" s="66"/>
      <c r="O158" s="68"/>
      <c r="P158" s="68"/>
      <c r="Q158" s="68"/>
      <c r="R158" s="10"/>
      <c r="S158" s="15"/>
    </row>
    <row r="159" spans="1:20" ht="9.75" outlineLevel="4" x14ac:dyDescent="0.2">
      <c r="A159" s="61"/>
      <c r="B159" s="62"/>
      <c r="C159" s="62"/>
      <c r="D159" s="63"/>
      <c r="E159" s="64"/>
      <c r="F159" s="65" t="s">
        <v>182</v>
      </c>
      <c r="G159" s="63"/>
      <c r="H159" s="66">
        <v>2</v>
      </c>
      <c r="I159" s="67"/>
      <c r="J159" s="68"/>
      <c r="K159" s="66"/>
      <c r="L159" s="66"/>
      <c r="M159" s="66"/>
      <c r="N159" s="66"/>
      <c r="O159" s="68"/>
      <c r="P159" s="68"/>
      <c r="Q159" s="68"/>
      <c r="R159" s="10"/>
      <c r="S159" s="15"/>
    </row>
    <row r="160" spans="1:20" ht="7.5" customHeight="1" outlineLevel="4" x14ac:dyDescent="0.15">
      <c r="A160" s="15"/>
      <c r="B160" s="69"/>
      <c r="C160" s="70"/>
      <c r="D160" s="71"/>
      <c r="E160" s="72"/>
      <c r="F160" s="73"/>
      <c r="G160" s="71"/>
      <c r="H160" s="74"/>
      <c r="I160" s="75"/>
      <c r="J160" s="76"/>
      <c r="K160" s="77"/>
      <c r="L160" s="77"/>
      <c r="M160" s="77"/>
      <c r="N160" s="77"/>
      <c r="O160" s="76"/>
      <c r="P160" s="76"/>
      <c r="Q160" s="76"/>
      <c r="R160" s="10"/>
      <c r="S160" s="15"/>
    </row>
    <row r="161" spans="1:20" ht="11.25" outlineLevel="3" x14ac:dyDescent="0.2">
      <c r="A161" s="52"/>
      <c r="B161" s="53"/>
      <c r="C161" s="54">
        <v>41</v>
      </c>
      <c r="D161" s="55" t="s">
        <v>25</v>
      </c>
      <c r="E161" s="56" t="s">
        <v>183</v>
      </c>
      <c r="F161" s="57" t="s">
        <v>184</v>
      </c>
      <c r="G161" s="55" t="s">
        <v>72</v>
      </c>
      <c r="H161" s="58">
        <v>10</v>
      </c>
      <c r="I161" s="59"/>
      <c r="J161" s="60">
        <f>H161*I161</f>
        <v>0</v>
      </c>
      <c r="K161" s="58">
        <v>3.5630000000000002E-2</v>
      </c>
      <c r="L161" s="58">
        <f>H161*K161</f>
        <v>0.35630000000000001</v>
      </c>
      <c r="M161" s="58"/>
      <c r="N161" s="58">
        <f>H161*M161</f>
        <v>0</v>
      </c>
      <c r="O161" s="60">
        <v>21</v>
      </c>
      <c r="P161" s="60">
        <f>J161*(O161/100)</f>
        <v>0</v>
      </c>
      <c r="Q161" s="60">
        <f>J161+P161</f>
        <v>0</v>
      </c>
      <c r="R161" s="15"/>
      <c r="S161" s="15"/>
      <c r="T161" s="15"/>
    </row>
    <row r="162" spans="1:20" ht="9.75" outlineLevel="4" x14ac:dyDescent="0.2">
      <c r="A162" s="61"/>
      <c r="B162" s="62"/>
      <c r="C162" s="62"/>
      <c r="D162" s="63"/>
      <c r="E162" s="64" t="s">
        <v>29</v>
      </c>
      <c r="F162" s="65" t="s">
        <v>185</v>
      </c>
      <c r="G162" s="63"/>
      <c r="H162" s="66">
        <v>2</v>
      </c>
      <c r="I162" s="67"/>
      <c r="J162" s="68"/>
      <c r="K162" s="66"/>
      <c r="L162" s="66"/>
      <c r="M162" s="66"/>
      <c r="N162" s="66"/>
      <c r="O162" s="68"/>
      <c r="P162" s="68"/>
      <c r="Q162" s="68"/>
      <c r="R162" s="10"/>
      <c r="S162" s="15"/>
    </row>
    <row r="163" spans="1:20" ht="9.75" outlineLevel="4" x14ac:dyDescent="0.2">
      <c r="A163" s="61"/>
      <c r="B163" s="62"/>
      <c r="C163" s="62"/>
      <c r="D163" s="63"/>
      <c r="E163" s="64"/>
      <c r="F163" s="65" t="s">
        <v>186</v>
      </c>
      <c r="G163" s="63"/>
      <c r="H163" s="66">
        <v>4</v>
      </c>
      <c r="I163" s="67"/>
      <c r="J163" s="68"/>
      <c r="K163" s="66"/>
      <c r="L163" s="66"/>
      <c r="M163" s="66"/>
      <c r="N163" s="66"/>
      <c r="O163" s="68"/>
      <c r="P163" s="68"/>
      <c r="Q163" s="68"/>
      <c r="R163" s="10"/>
      <c r="S163" s="15"/>
    </row>
    <row r="164" spans="1:20" ht="9.75" outlineLevel="4" x14ac:dyDescent="0.2">
      <c r="A164" s="61"/>
      <c r="B164" s="62"/>
      <c r="C164" s="62"/>
      <c r="D164" s="63"/>
      <c r="E164" s="64"/>
      <c r="F164" s="65" t="s">
        <v>187</v>
      </c>
      <c r="G164" s="63"/>
      <c r="H164" s="66">
        <v>4</v>
      </c>
      <c r="I164" s="67"/>
      <c r="J164" s="68"/>
      <c r="K164" s="66"/>
      <c r="L164" s="66"/>
      <c r="M164" s="66"/>
      <c r="N164" s="66"/>
      <c r="O164" s="68"/>
      <c r="P164" s="68"/>
      <c r="Q164" s="68"/>
      <c r="R164" s="10"/>
      <c r="S164" s="15"/>
    </row>
    <row r="165" spans="1:20" ht="7.5" customHeight="1" outlineLevel="4" x14ac:dyDescent="0.15">
      <c r="A165" s="15"/>
      <c r="B165" s="69"/>
      <c r="C165" s="70"/>
      <c r="D165" s="71"/>
      <c r="E165" s="72"/>
      <c r="F165" s="73"/>
      <c r="G165" s="71"/>
      <c r="H165" s="74"/>
      <c r="I165" s="75"/>
      <c r="J165" s="76"/>
      <c r="K165" s="77"/>
      <c r="L165" s="77"/>
      <c r="M165" s="77"/>
      <c r="N165" s="77"/>
      <c r="O165" s="76"/>
      <c r="P165" s="76"/>
      <c r="Q165" s="76"/>
      <c r="R165" s="10"/>
      <c r="S165" s="15"/>
    </row>
    <row r="166" spans="1:20" ht="22.5" outlineLevel="3" x14ac:dyDescent="0.2">
      <c r="A166" s="52"/>
      <c r="B166" s="53"/>
      <c r="C166" s="54">
        <v>42</v>
      </c>
      <c r="D166" s="55" t="s">
        <v>25</v>
      </c>
      <c r="E166" s="56" t="s">
        <v>188</v>
      </c>
      <c r="F166" s="57" t="s">
        <v>189</v>
      </c>
      <c r="G166" s="55" t="s">
        <v>72</v>
      </c>
      <c r="H166" s="58">
        <v>26</v>
      </c>
      <c r="I166" s="59"/>
      <c r="J166" s="60">
        <f>H166*I166</f>
        <v>0</v>
      </c>
      <c r="K166" s="58">
        <v>3.9629999999999999E-2</v>
      </c>
      <c r="L166" s="58">
        <f>H166*K166</f>
        <v>1.0303800000000001</v>
      </c>
      <c r="M166" s="58"/>
      <c r="N166" s="58">
        <f>H166*M166</f>
        <v>0</v>
      </c>
      <c r="O166" s="60">
        <v>21</v>
      </c>
      <c r="P166" s="60">
        <f>J166*(O166/100)</f>
        <v>0</v>
      </c>
      <c r="Q166" s="60">
        <f>J166+P166</f>
        <v>0</v>
      </c>
      <c r="R166" s="15"/>
      <c r="S166" s="15"/>
      <c r="T166" s="15"/>
    </row>
    <row r="167" spans="1:20" ht="9.75" outlineLevel="4" x14ac:dyDescent="0.2">
      <c r="A167" s="61"/>
      <c r="B167" s="62"/>
      <c r="C167" s="62"/>
      <c r="D167" s="63"/>
      <c r="E167" s="64" t="s">
        <v>29</v>
      </c>
      <c r="F167" s="65" t="s">
        <v>190</v>
      </c>
      <c r="G167" s="63"/>
      <c r="H167" s="66">
        <v>6</v>
      </c>
      <c r="I167" s="67"/>
      <c r="J167" s="68"/>
      <c r="K167" s="66"/>
      <c r="L167" s="66"/>
      <c r="M167" s="66"/>
      <c r="N167" s="66"/>
      <c r="O167" s="68"/>
      <c r="P167" s="68"/>
      <c r="Q167" s="68"/>
      <c r="R167" s="10"/>
      <c r="S167" s="15"/>
    </row>
    <row r="168" spans="1:20" ht="9.75" outlineLevel="4" x14ac:dyDescent="0.2">
      <c r="A168" s="61"/>
      <c r="B168" s="62"/>
      <c r="C168" s="62"/>
      <c r="D168" s="63"/>
      <c r="E168" s="64"/>
      <c r="F168" s="65" t="s">
        <v>191</v>
      </c>
      <c r="G168" s="63"/>
      <c r="H168" s="66">
        <v>9</v>
      </c>
      <c r="I168" s="67"/>
      <c r="J168" s="68"/>
      <c r="K168" s="66"/>
      <c r="L168" s="66"/>
      <c r="M168" s="66"/>
      <c r="N168" s="66"/>
      <c r="O168" s="68"/>
      <c r="P168" s="68"/>
      <c r="Q168" s="68"/>
      <c r="R168" s="10"/>
      <c r="S168" s="15"/>
    </row>
    <row r="169" spans="1:20" ht="9.75" outlineLevel="4" x14ac:dyDescent="0.2">
      <c r="A169" s="61"/>
      <c r="B169" s="62"/>
      <c r="C169" s="62"/>
      <c r="D169" s="63"/>
      <c r="E169" s="64"/>
      <c r="F169" s="65" t="s">
        <v>192</v>
      </c>
      <c r="G169" s="63"/>
      <c r="H169" s="66">
        <v>11</v>
      </c>
      <c r="I169" s="67"/>
      <c r="J169" s="68"/>
      <c r="K169" s="66"/>
      <c r="L169" s="66"/>
      <c r="M169" s="66"/>
      <c r="N169" s="66"/>
      <c r="O169" s="68"/>
      <c r="P169" s="68"/>
      <c r="Q169" s="68"/>
      <c r="R169" s="10"/>
      <c r="S169" s="15"/>
    </row>
    <row r="170" spans="1:20" ht="7.5" customHeight="1" outlineLevel="4" x14ac:dyDescent="0.15">
      <c r="A170" s="15"/>
      <c r="B170" s="69"/>
      <c r="C170" s="70"/>
      <c r="D170" s="71"/>
      <c r="E170" s="72"/>
      <c r="F170" s="73"/>
      <c r="G170" s="71"/>
      <c r="H170" s="74"/>
      <c r="I170" s="75"/>
      <c r="J170" s="76"/>
      <c r="K170" s="77"/>
      <c r="L170" s="77"/>
      <c r="M170" s="77"/>
      <c r="N170" s="77"/>
      <c r="O170" s="76"/>
      <c r="P170" s="76"/>
      <c r="Q170" s="76"/>
      <c r="R170" s="10"/>
      <c r="S170" s="15"/>
    </row>
    <row r="171" spans="1:20" ht="22.5" outlineLevel="3" x14ac:dyDescent="0.2">
      <c r="A171" s="52"/>
      <c r="B171" s="53"/>
      <c r="C171" s="54">
        <v>43</v>
      </c>
      <c r="D171" s="55" t="s">
        <v>25</v>
      </c>
      <c r="E171" s="56" t="s">
        <v>193</v>
      </c>
      <c r="F171" s="57" t="s">
        <v>194</v>
      </c>
      <c r="G171" s="55" t="s">
        <v>72</v>
      </c>
      <c r="H171" s="58">
        <v>2</v>
      </c>
      <c r="I171" s="59"/>
      <c r="J171" s="60">
        <f>H171*I171</f>
        <v>0</v>
      </c>
      <c r="K171" s="58">
        <v>3.8629999999999998E-2</v>
      </c>
      <c r="L171" s="58">
        <f>H171*K171</f>
        <v>7.7259999999999995E-2</v>
      </c>
      <c r="M171" s="58"/>
      <c r="N171" s="58">
        <f>H171*M171</f>
        <v>0</v>
      </c>
      <c r="O171" s="60">
        <v>21</v>
      </c>
      <c r="P171" s="60">
        <f>J171*(O171/100)</f>
        <v>0</v>
      </c>
      <c r="Q171" s="60">
        <f>J171+P171</f>
        <v>0</v>
      </c>
      <c r="R171" s="15"/>
      <c r="S171" s="15"/>
      <c r="T171" s="15"/>
    </row>
    <row r="172" spans="1:20" ht="9.75" outlineLevel="4" x14ac:dyDescent="0.2">
      <c r="A172" s="61"/>
      <c r="B172" s="62"/>
      <c r="C172" s="62"/>
      <c r="D172" s="63"/>
      <c r="E172" s="64" t="s">
        <v>29</v>
      </c>
      <c r="F172" s="65" t="s">
        <v>185</v>
      </c>
      <c r="G172" s="63"/>
      <c r="H172" s="66">
        <v>2</v>
      </c>
      <c r="I172" s="67"/>
      <c r="J172" s="68"/>
      <c r="K172" s="66"/>
      <c r="L172" s="66"/>
      <c r="M172" s="66"/>
      <c r="N172" s="66"/>
      <c r="O172" s="68"/>
      <c r="P172" s="68"/>
      <c r="Q172" s="68"/>
      <c r="R172" s="10"/>
      <c r="S172" s="15"/>
    </row>
    <row r="173" spans="1:20" ht="7.5" customHeight="1" outlineLevel="4" x14ac:dyDescent="0.15">
      <c r="A173" s="15"/>
      <c r="B173" s="69"/>
      <c r="C173" s="70"/>
      <c r="D173" s="71"/>
      <c r="E173" s="72"/>
      <c r="F173" s="73"/>
      <c r="G173" s="71"/>
      <c r="H173" s="74"/>
      <c r="I173" s="75"/>
      <c r="J173" s="76"/>
      <c r="K173" s="77"/>
      <c r="L173" s="77"/>
      <c r="M173" s="77"/>
      <c r="N173" s="77"/>
      <c r="O173" s="76"/>
      <c r="P173" s="76"/>
      <c r="Q173" s="76"/>
      <c r="R173" s="10"/>
      <c r="S173" s="15"/>
    </row>
    <row r="174" spans="1:20" ht="11.25" outlineLevel="3" x14ac:dyDescent="0.2">
      <c r="A174" s="52"/>
      <c r="B174" s="53"/>
      <c r="C174" s="54">
        <v>44</v>
      </c>
      <c r="D174" s="55" t="s">
        <v>25</v>
      </c>
      <c r="E174" s="56" t="s">
        <v>195</v>
      </c>
      <c r="F174" s="57" t="s">
        <v>196</v>
      </c>
      <c r="G174" s="55" t="s">
        <v>72</v>
      </c>
      <c r="H174" s="58">
        <v>6</v>
      </c>
      <c r="I174" s="59"/>
      <c r="J174" s="60">
        <f>H174*I174</f>
        <v>0</v>
      </c>
      <c r="K174" s="58">
        <v>4.555E-2</v>
      </c>
      <c r="L174" s="58">
        <f>H174*K174</f>
        <v>0.27329999999999999</v>
      </c>
      <c r="M174" s="58"/>
      <c r="N174" s="58">
        <f>H174*M174</f>
        <v>0</v>
      </c>
      <c r="O174" s="60">
        <v>21</v>
      </c>
      <c r="P174" s="60">
        <f>J174*(O174/100)</f>
        <v>0</v>
      </c>
      <c r="Q174" s="60">
        <f>J174+P174</f>
        <v>0</v>
      </c>
      <c r="R174" s="15"/>
      <c r="S174" s="15"/>
      <c r="T174" s="15"/>
    </row>
    <row r="175" spans="1:20" ht="9.75" outlineLevel="4" x14ac:dyDescent="0.2">
      <c r="A175" s="61"/>
      <c r="B175" s="62"/>
      <c r="C175" s="62"/>
      <c r="D175" s="63"/>
      <c r="E175" s="64" t="s">
        <v>29</v>
      </c>
      <c r="F175" s="65" t="s">
        <v>197</v>
      </c>
      <c r="G175" s="63"/>
      <c r="H175" s="66">
        <v>6</v>
      </c>
      <c r="I175" s="67"/>
      <c r="J175" s="68"/>
      <c r="K175" s="66"/>
      <c r="L175" s="66"/>
      <c r="M175" s="66"/>
      <c r="N175" s="66"/>
      <c r="O175" s="68"/>
      <c r="P175" s="68"/>
      <c r="Q175" s="68"/>
      <c r="R175" s="10"/>
      <c r="S175" s="15"/>
    </row>
    <row r="176" spans="1:20" ht="7.5" customHeight="1" outlineLevel="4" x14ac:dyDescent="0.15">
      <c r="A176" s="15"/>
      <c r="B176" s="69"/>
      <c r="C176" s="70"/>
      <c r="D176" s="71"/>
      <c r="E176" s="72"/>
      <c r="F176" s="73"/>
      <c r="G176" s="71"/>
      <c r="H176" s="74"/>
      <c r="I176" s="75"/>
      <c r="J176" s="76"/>
      <c r="K176" s="77"/>
      <c r="L176" s="77"/>
      <c r="M176" s="77"/>
      <c r="N176" s="77"/>
      <c r="O176" s="76"/>
      <c r="P176" s="76"/>
      <c r="Q176" s="76"/>
      <c r="R176" s="10"/>
      <c r="S176" s="15"/>
    </row>
    <row r="177" spans="1:20" ht="11.25" outlineLevel="3" x14ac:dyDescent="0.2">
      <c r="A177" s="52"/>
      <c r="B177" s="53"/>
      <c r="C177" s="54">
        <v>45</v>
      </c>
      <c r="D177" s="55" t="s">
        <v>25</v>
      </c>
      <c r="E177" s="56" t="s">
        <v>198</v>
      </c>
      <c r="F177" s="57" t="s">
        <v>199</v>
      </c>
      <c r="G177" s="55" t="s">
        <v>72</v>
      </c>
      <c r="H177" s="58">
        <v>16</v>
      </c>
      <c r="I177" s="59"/>
      <c r="J177" s="60">
        <f>H177*I177</f>
        <v>0</v>
      </c>
      <c r="K177" s="58">
        <v>5.4550000000000001E-2</v>
      </c>
      <c r="L177" s="58">
        <f>H177*K177</f>
        <v>0.87280000000000002</v>
      </c>
      <c r="M177" s="58"/>
      <c r="N177" s="58">
        <f>H177*M177</f>
        <v>0</v>
      </c>
      <c r="O177" s="60">
        <v>21</v>
      </c>
      <c r="P177" s="60">
        <f>J177*(O177/100)</f>
        <v>0</v>
      </c>
      <c r="Q177" s="60">
        <f>J177+P177</f>
        <v>0</v>
      </c>
      <c r="R177" s="15"/>
      <c r="S177" s="15"/>
      <c r="T177" s="15"/>
    </row>
    <row r="178" spans="1:20" ht="9.75" outlineLevel="4" x14ac:dyDescent="0.2">
      <c r="A178" s="61"/>
      <c r="B178" s="62"/>
      <c r="C178" s="62"/>
      <c r="D178" s="63"/>
      <c r="E178" s="64" t="s">
        <v>29</v>
      </c>
      <c r="F178" s="65" t="s">
        <v>200</v>
      </c>
      <c r="G178" s="63"/>
      <c r="H178" s="66">
        <v>12</v>
      </c>
      <c r="I178" s="67"/>
      <c r="J178" s="68"/>
      <c r="K178" s="66"/>
      <c r="L178" s="66"/>
      <c r="M178" s="66"/>
      <c r="N178" s="66"/>
      <c r="O178" s="68"/>
      <c r="P178" s="68"/>
      <c r="Q178" s="68"/>
      <c r="R178" s="10"/>
      <c r="S178" s="15"/>
    </row>
    <row r="179" spans="1:20" ht="9.75" outlineLevel="4" x14ac:dyDescent="0.2">
      <c r="A179" s="61"/>
      <c r="B179" s="62"/>
      <c r="C179" s="62"/>
      <c r="D179" s="63"/>
      <c r="E179" s="64"/>
      <c r="F179" s="65" t="s">
        <v>201</v>
      </c>
      <c r="G179" s="63"/>
      <c r="H179" s="66">
        <v>4</v>
      </c>
      <c r="I179" s="67"/>
      <c r="J179" s="68"/>
      <c r="K179" s="66"/>
      <c r="L179" s="66"/>
      <c r="M179" s="66"/>
      <c r="N179" s="66"/>
      <c r="O179" s="68"/>
      <c r="P179" s="68"/>
      <c r="Q179" s="68"/>
      <c r="R179" s="10"/>
      <c r="S179" s="15"/>
    </row>
    <row r="180" spans="1:20" ht="7.5" customHeight="1" outlineLevel="4" x14ac:dyDescent="0.15">
      <c r="A180" s="15"/>
      <c r="B180" s="69"/>
      <c r="C180" s="70"/>
      <c r="D180" s="71"/>
      <c r="E180" s="72"/>
      <c r="F180" s="73"/>
      <c r="G180" s="71"/>
      <c r="H180" s="74"/>
      <c r="I180" s="75"/>
      <c r="J180" s="76"/>
      <c r="K180" s="77"/>
      <c r="L180" s="77"/>
      <c r="M180" s="77"/>
      <c r="N180" s="77"/>
      <c r="O180" s="76"/>
      <c r="P180" s="76"/>
      <c r="Q180" s="76"/>
      <c r="R180" s="10"/>
      <c r="S180" s="15"/>
    </row>
    <row r="181" spans="1:20" ht="11.25" outlineLevel="3" x14ac:dyDescent="0.2">
      <c r="A181" s="52"/>
      <c r="B181" s="53"/>
      <c r="C181" s="54">
        <v>46</v>
      </c>
      <c r="D181" s="55" t="s">
        <v>25</v>
      </c>
      <c r="E181" s="56" t="s">
        <v>202</v>
      </c>
      <c r="F181" s="57" t="s">
        <v>203</v>
      </c>
      <c r="G181" s="55" t="s">
        <v>72</v>
      </c>
      <c r="H181" s="58">
        <v>18</v>
      </c>
      <c r="I181" s="59"/>
      <c r="J181" s="60">
        <f>H181*I181</f>
        <v>0</v>
      </c>
      <c r="K181" s="58">
        <v>9.1050000000000006E-2</v>
      </c>
      <c r="L181" s="58">
        <f>H181*K181</f>
        <v>1.6389</v>
      </c>
      <c r="M181" s="58"/>
      <c r="N181" s="58">
        <f>H181*M181</f>
        <v>0</v>
      </c>
      <c r="O181" s="60">
        <v>21</v>
      </c>
      <c r="P181" s="60">
        <f>J181*(O181/100)</f>
        <v>0</v>
      </c>
      <c r="Q181" s="60">
        <f>J181+P181</f>
        <v>0</v>
      </c>
      <c r="R181" s="15"/>
      <c r="S181" s="15"/>
      <c r="T181" s="15"/>
    </row>
    <row r="182" spans="1:20" ht="9.75" outlineLevel="4" x14ac:dyDescent="0.2">
      <c r="A182" s="61"/>
      <c r="B182" s="62"/>
      <c r="C182" s="62"/>
      <c r="D182" s="63"/>
      <c r="E182" s="64" t="s">
        <v>29</v>
      </c>
      <c r="F182" s="65" t="s">
        <v>204</v>
      </c>
      <c r="G182" s="63"/>
      <c r="H182" s="66">
        <v>18</v>
      </c>
      <c r="I182" s="67"/>
      <c r="J182" s="68"/>
      <c r="K182" s="66"/>
      <c r="L182" s="66"/>
      <c r="M182" s="66"/>
      <c r="N182" s="66"/>
      <c r="O182" s="68"/>
      <c r="P182" s="68"/>
      <c r="Q182" s="68"/>
      <c r="R182" s="10"/>
      <c r="S182" s="15"/>
    </row>
    <row r="183" spans="1:20" ht="7.5" customHeight="1" outlineLevel="4" x14ac:dyDescent="0.15">
      <c r="A183" s="15"/>
      <c r="B183" s="69"/>
      <c r="C183" s="70"/>
      <c r="D183" s="71"/>
      <c r="E183" s="72"/>
      <c r="F183" s="73"/>
      <c r="G183" s="71"/>
      <c r="H183" s="74"/>
      <c r="I183" s="75"/>
      <c r="J183" s="76"/>
      <c r="K183" s="77"/>
      <c r="L183" s="77"/>
      <c r="M183" s="77"/>
      <c r="N183" s="77"/>
      <c r="O183" s="76"/>
      <c r="P183" s="76"/>
      <c r="Q183" s="76"/>
      <c r="R183" s="10"/>
      <c r="S183" s="15"/>
    </row>
    <row r="184" spans="1:20" ht="22.5" outlineLevel="3" x14ac:dyDescent="0.2">
      <c r="A184" s="52"/>
      <c r="B184" s="53"/>
      <c r="C184" s="54">
        <v>47</v>
      </c>
      <c r="D184" s="55" t="s">
        <v>25</v>
      </c>
      <c r="E184" s="56" t="s">
        <v>205</v>
      </c>
      <c r="F184" s="57" t="s">
        <v>206</v>
      </c>
      <c r="G184" s="55" t="s">
        <v>60</v>
      </c>
      <c r="H184" s="58">
        <v>0.10680000000000001</v>
      </c>
      <c r="I184" s="59"/>
      <c r="J184" s="60">
        <f>H184*I184</f>
        <v>0</v>
      </c>
      <c r="K184" s="58">
        <v>1.9539999999999998E-2</v>
      </c>
      <c r="L184" s="58">
        <f>H184*K184</f>
        <v>2.086872E-3</v>
      </c>
      <c r="M184" s="58"/>
      <c r="N184" s="58">
        <f>H184*M184</f>
        <v>0</v>
      </c>
      <c r="O184" s="60">
        <v>21</v>
      </c>
      <c r="P184" s="60">
        <f>J184*(O184/100)</f>
        <v>0</v>
      </c>
      <c r="Q184" s="60">
        <f>J184+P184</f>
        <v>0</v>
      </c>
      <c r="R184" s="15"/>
      <c r="S184" s="15"/>
      <c r="T184" s="15"/>
    </row>
    <row r="185" spans="1:20" ht="19.5" outlineLevel="4" x14ac:dyDescent="0.2">
      <c r="A185" s="61"/>
      <c r="B185" s="62"/>
      <c r="C185" s="62"/>
      <c r="D185" s="63"/>
      <c r="E185" s="64" t="s">
        <v>29</v>
      </c>
      <c r="F185" s="65" t="s">
        <v>207</v>
      </c>
      <c r="G185" s="63"/>
      <c r="H185" s="66">
        <v>4.0200000000000007E-2</v>
      </c>
      <c r="I185" s="67"/>
      <c r="J185" s="68"/>
      <c r="K185" s="66"/>
      <c r="L185" s="66"/>
      <c r="M185" s="66"/>
      <c r="N185" s="66"/>
      <c r="O185" s="68"/>
      <c r="P185" s="68"/>
      <c r="Q185" s="68"/>
      <c r="R185" s="10"/>
      <c r="S185" s="15"/>
    </row>
    <row r="186" spans="1:20" ht="9.75" outlineLevel="4" x14ac:dyDescent="0.2">
      <c r="A186" s="61"/>
      <c r="B186" s="62"/>
      <c r="C186" s="62"/>
      <c r="D186" s="63"/>
      <c r="E186" s="64"/>
      <c r="F186" s="65" t="s">
        <v>126</v>
      </c>
      <c r="G186" s="63"/>
      <c r="H186" s="66">
        <v>0</v>
      </c>
      <c r="I186" s="67"/>
      <c r="J186" s="68"/>
      <c r="K186" s="66"/>
      <c r="L186" s="66"/>
      <c r="M186" s="66"/>
      <c r="N186" s="66"/>
      <c r="O186" s="68"/>
      <c r="P186" s="68"/>
      <c r="Q186" s="68"/>
      <c r="R186" s="10"/>
      <c r="S186" s="15"/>
    </row>
    <row r="187" spans="1:20" ht="19.5" outlineLevel="4" x14ac:dyDescent="0.2">
      <c r="A187" s="61"/>
      <c r="B187" s="62"/>
      <c r="C187" s="62"/>
      <c r="D187" s="63"/>
      <c r="E187" s="64"/>
      <c r="F187" s="65" t="s">
        <v>208</v>
      </c>
      <c r="G187" s="63"/>
      <c r="H187" s="66">
        <v>3.3299999999999996E-2</v>
      </c>
      <c r="I187" s="67"/>
      <c r="J187" s="68"/>
      <c r="K187" s="66"/>
      <c r="L187" s="66"/>
      <c r="M187" s="66"/>
      <c r="N187" s="66"/>
      <c r="O187" s="68"/>
      <c r="P187" s="68"/>
      <c r="Q187" s="68"/>
      <c r="R187" s="10"/>
      <c r="S187" s="15"/>
    </row>
    <row r="188" spans="1:20" ht="9.75" outlineLevel="4" x14ac:dyDescent="0.2">
      <c r="A188" s="61"/>
      <c r="B188" s="62"/>
      <c r="C188" s="62"/>
      <c r="D188" s="63"/>
      <c r="E188" s="64"/>
      <c r="F188" s="65" t="s">
        <v>126</v>
      </c>
      <c r="G188" s="63"/>
      <c r="H188" s="66">
        <v>0</v>
      </c>
      <c r="I188" s="67"/>
      <c r="J188" s="68"/>
      <c r="K188" s="66"/>
      <c r="L188" s="66"/>
      <c r="M188" s="66"/>
      <c r="N188" s="66"/>
      <c r="O188" s="68"/>
      <c r="P188" s="68"/>
      <c r="Q188" s="68"/>
      <c r="R188" s="10"/>
      <c r="S188" s="15"/>
    </row>
    <row r="189" spans="1:20" ht="9.75" outlineLevel="4" x14ac:dyDescent="0.2">
      <c r="A189" s="61"/>
      <c r="B189" s="62"/>
      <c r="C189" s="62"/>
      <c r="D189" s="63"/>
      <c r="E189" s="64"/>
      <c r="F189" s="65" t="s">
        <v>209</v>
      </c>
      <c r="G189" s="63"/>
      <c r="H189" s="66">
        <v>3.3299999999999996E-2</v>
      </c>
      <c r="I189" s="67"/>
      <c r="J189" s="68"/>
      <c r="K189" s="66"/>
      <c r="L189" s="66"/>
      <c r="M189" s="66"/>
      <c r="N189" s="66"/>
      <c r="O189" s="68"/>
      <c r="P189" s="68"/>
      <c r="Q189" s="68"/>
      <c r="R189" s="10"/>
      <c r="S189" s="15"/>
    </row>
    <row r="190" spans="1:20" ht="7.5" customHeight="1" outlineLevel="4" x14ac:dyDescent="0.15">
      <c r="A190" s="15"/>
      <c r="B190" s="69"/>
      <c r="C190" s="70"/>
      <c r="D190" s="71"/>
      <c r="E190" s="72"/>
      <c r="F190" s="73"/>
      <c r="G190" s="71"/>
      <c r="H190" s="74"/>
      <c r="I190" s="75"/>
      <c r="J190" s="76"/>
      <c r="K190" s="77"/>
      <c r="L190" s="77"/>
      <c r="M190" s="77"/>
      <c r="N190" s="77"/>
      <c r="O190" s="76"/>
      <c r="P190" s="76"/>
      <c r="Q190" s="76"/>
      <c r="R190" s="10"/>
      <c r="S190" s="15"/>
    </row>
    <row r="191" spans="1:20" ht="22.5" outlineLevel="3" x14ac:dyDescent="0.2">
      <c r="A191" s="52"/>
      <c r="B191" s="53"/>
      <c r="C191" s="54">
        <v>48</v>
      </c>
      <c r="D191" s="55" t="s">
        <v>25</v>
      </c>
      <c r="E191" s="56" t="s">
        <v>210</v>
      </c>
      <c r="F191" s="57" t="s">
        <v>211</v>
      </c>
      <c r="G191" s="55" t="s">
        <v>60</v>
      </c>
      <c r="H191" s="58">
        <v>3.0666700000000007</v>
      </c>
      <c r="I191" s="59"/>
      <c r="J191" s="60">
        <f>H191*I191</f>
        <v>0</v>
      </c>
      <c r="K191" s="58">
        <v>1.7090000000000001E-2</v>
      </c>
      <c r="L191" s="58">
        <f>H191*K191</f>
        <v>5.2409390300000018E-2</v>
      </c>
      <c r="M191" s="58"/>
      <c r="N191" s="58">
        <f>H191*M191</f>
        <v>0</v>
      </c>
      <c r="O191" s="60">
        <v>21</v>
      </c>
      <c r="P191" s="60">
        <f>J191*(O191/100)</f>
        <v>0</v>
      </c>
      <c r="Q191" s="60">
        <f>J191+P191</f>
        <v>0</v>
      </c>
      <c r="R191" s="15"/>
      <c r="S191" s="15"/>
      <c r="T191" s="15"/>
    </row>
    <row r="192" spans="1:20" ht="19.5" outlineLevel="4" x14ac:dyDescent="0.2">
      <c r="A192" s="61"/>
      <c r="B192" s="62"/>
      <c r="C192" s="62"/>
      <c r="D192" s="63"/>
      <c r="E192" s="64" t="s">
        <v>29</v>
      </c>
      <c r="F192" s="65" t="s">
        <v>212</v>
      </c>
      <c r="G192" s="63"/>
      <c r="H192" s="66">
        <v>0.22</v>
      </c>
      <c r="I192" s="67"/>
      <c r="J192" s="68"/>
      <c r="K192" s="66"/>
      <c r="L192" s="66"/>
      <c r="M192" s="66"/>
      <c r="N192" s="66"/>
      <c r="O192" s="68"/>
      <c r="P192" s="68"/>
      <c r="Q192" s="68"/>
      <c r="R192" s="10"/>
      <c r="S192" s="15"/>
    </row>
    <row r="193" spans="1:20" ht="19.5" outlineLevel="4" x14ac:dyDescent="0.2">
      <c r="A193" s="61"/>
      <c r="B193" s="62"/>
      <c r="C193" s="62"/>
      <c r="D193" s="63"/>
      <c r="E193" s="64"/>
      <c r="F193" s="65" t="s">
        <v>213</v>
      </c>
      <c r="G193" s="63"/>
      <c r="H193" s="66">
        <v>0.34103999999999995</v>
      </c>
      <c r="I193" s="67"/>
      <c r="J193" s="68"/>
      <c r="K193" s="66"/>
      <c r="L193" s="66"/>
      <c r="M193" s="66"/>
      <c r="N193" s="66"/>
      <c r="O193" s="68"/>
      <c r="P193" s="68"/>
      <c r="Q193" s="68"/>
      <c r="R193" s="10"/>
      <c r="S193" s="15"/>
    </row>
    <row r="194" spans="1:20" ht="9.75" outlineLevel="4" x14ac:dyDescent="0.2">
      <c r="A194" s="61"/>
      <c r="B194" s="62"/>
      <c r="C194" s="62"/>
      <c r="D194" s="63"/>
      <c r="E194" s="64"/>
      <c r="F194" s="65" t="s">
        <v>126</v>
      </c>
      <c r="G194" s="63"/>
      <c r="H194" s="66">
        <v>0</v>
      </c>
      <c r="I194" s="67"/>
      <c r="J194" s="68"/>
      <c r="K194" s="66"/>
      <c r="L194" s="66"/>
      <c r="M194" s="66"/>
      <c r="N194" s="66"/>
      <c r="O194" s="68"/>
      <c r="P194" s="68"/>
      <c r="Q194" s="68"/>
      <c r="R194" s="10"/>
      <c r="S194" s="15"/>
    </row>
    <row r="195" spans="1:20" ht="19.5" outlineLevel="4" x14ac:dyDescent="0.2">
      <c r="A195" s="61"/>
      <c r="B195" s="62"/>
      <c r="C195" s="62"/>
      <c r="D195" s="63"/>
      <c r="E195" s="64"/>
      <c r="F195" s="65" t="s">
        <v>214</v>
      </c>
      <c r="G195" s="63"/>
      <c r="H195" s="66">
        <v>0.21303000000000002</v>
      </c>
      <c r="I195" s="67"/>
      <c r="J195" s="68"/>
      <c r="K195" s="66"/>
      <c r="L195" s="66"/>
      <c r="M195" s="66"/>
      <c r="N195" s="66"/>
      <c r="O195" s="68"/>
      <c r="P195" s="68"/>
      <c r="Q195" s="68"/>
      <c r="R195" s="10"/>
      <c r="S195" s="15"/>
    </row>
    <row r="196" spans="1:20" ht="19.5" outlineLevel="4" x14ac:dyDescent="0.2">
      <c r="A196" s="61"/>
      <c r="B196" s="62"/>
      <c r="C196" s="62"/>
      <c r="D196" s="63"/>
      <c r="E196" s="64"/>
      <c r="F196" s="65" t="s">
        <v>215</v>
      </c>
      <c r="G196" s="63"/>
      <c r="H196" s="66">
        <v>1.9157600000000004</v>
      </c>
      <c r="I196" s="67"/>
      <c r="J196" s="68"/>
      <c r="K196" s="66"/>
      <c r="L196" s="66"/>
      <c r="M196" s="66"/>
      <c r="N196" s="66"/>
      <c r="O196" s="68"/>
      <c r="P196" s="68"/>
      <c r="Q196" s="68"/>
      <c r="R196" s="10"/>
      <c r="S196" s="15"/>
    </row>
    <row r="197" spans="1:20" ht="19.5" outlineLevel="4" x14ac:dyDescent="0.2">
      <c r="A197" s="61"/>
      <c r="B197" s="62"/>
      <c r="C197" s="62"/>
      <c r="D197" s="63"/>
      <c r="E197" s="64"/>
      <c r="F197" s="65" t="s">
        <v>216</v>
      </c>
      <c r="G197" s="63"/>
      <c r="H197" s="66">
        <v>0.34103999999999995</v>
      </c>
      <c r="I197" s="67"/>
      <c r="J197" s="68"/>
      <c r="K197" s="66"/>
      <c r="L197" s="66"/>
      <c r="M197" s="66"/>
      <c r="N197" s="66"/>
      <c r="O197" s="68"/>
      <c r="P197" s="68"/>
      <c r="Q197" s="68"/>
      <c r="R197" s="10"/>
      <c r="S197" s="15"/>
    </row>
    <row r="198" spans="1:20" ht="9.75" outlineLevel="4" x14ac:dyDescent="0.2">
      <c r="A198" s="61"/>
      <c r="B198" s="62"/>
      <c r="C198" s="62"/>
      <c r="D198" s="63"/>
      <c r="E198" s="64"/>
      <c r="F198" s="65" t="s">
        <v>126</v>
      </c>
      <c r="G198" s="63"/>
      <c r="H198" s="66">
        <v>0</v>
      </c>
      <c r="I198" s="67"/>
      <c r="J198" s="68"/>
      <c r="K198" s="66"/>
      <c r="L198" s="66"/>
      <c r="M198" s="66"/>
      <c r="N198" s="66"/>
      <c r="O198" s="68"/>
      <c r="P198" s="68"/>
      <c r="Q198" s="68"/>
      <c r="R198" s="10"/>
      <c r="S198" s="15"/>
    </row>
    <row r="199" spans="1:20" ht="9.75" outlineLevel="4" x14ac:dyDescent="0.2">
      <c r="A199" s="61"/>
      <c r="B199" s="62"/>
      <c r="C199" s="62"/>
      <c r="D199" s="63"/>
      <c r="E199" s="64"/>
      <c r="F199" s="65" t="s">
        <v>217</v>
      </c>
      <c r="G199" s="63"/>
      <c r="H199" s="66">
        <v>3.5799999999999998E-2</v>
      </c>
      <c r="I199" s="67"/>
      <c r="J199" s="68"/>
      <c r="K199" s="66"/>
      <c r="L199" s="66"/>
      <c r="M199" s="66"/>
      <c r="N199" s="66"/>
      <c r="O199" s="68"/>
      <c r="P199" s="68"/>
      <c r="Q199" s="68"/>
      <c r="R199" s="10"/>
      <c r="S199" s="15"/>
    </row>
    <row r="200" spans="1:20" ht="7.5" customHeight="1" outlineLevel="4" x14ac:dyDescent="0.15">
      <c r="A200" s="15"/>
      <c r="B200" s="69"/>
      <c r="C200" s="70"/>
      <c r="D200" s="71"/>
      <c r="E200" s="72"/>
      <c r="F200" s="73"/>
      <c r="G200" s="71"/>
      <c r="H200" s="74"/>
      <c r="I200" s="75"/>
      <c r="J200" s="76"/>
      <c r="K200" s="77"/>
      <c r="L200" s="77"/>
      <c r="M200" s="77"/>
      <c r="N200" s="77"/>
      <c r="O200" s="76"/>
      <c r="P200" s="76"/>
      <c r="Q200" s="76"/>
      <c r="R200" s="10"/>
      <c r="S200" s="15"/>
    </row>
    <row r="201" spans="1:20" ht="22.5" outlineLevel="3" x14ac:dyDescent="0.2">
      <c r="A201" s="52"/>
      <c r="B201" s="53"/>
      <c r="C201" s="54">
        <v>49</v>
      </c>
      <c r="D201" s="55" t="s">
        <v>25</v>
      </c>
      <c r="E201" s="56" t="s">
        <v>218</v>
      </c>
      <c r="F201" s="57" t="s">
        <v>219</v>
      </c>
      <c r="G201" s="55" t="s">
        <v>60</v>
      </c>
      <c r="H201" s="58">
        <v>8.3001799999999992</v>
      </c>
      <c r="I201" s="59"/>
      <c r="J201" s="60">
        <f>H201*I201</f>
        <v>0</v>
      </c>
      <c r="K201" s="58">
        <v>1.221E-2</v>
      </c>
      <c r="L201" s="58">
        <f>H201*K201</f>
        <v>0.10134519779999999</v>
      </c>
      <c r="M201" s="58"/>
      <c r="N201" s="58">
        <f>H201*M201</f>
        <v>0</v>
      </c>
      <c r="O201" s="60">
        <v>21</v>
      </c>
      <c r="P201" s="60">
        <f>J201*(O201/100)</f>
        <v>0</v>
      </c>
      <c r="Q201" s="60">
        <f>J201+P201</f>
        <v>0</v>
      </c>
      <c r="R201" s="15"/>
      <c r="S201" s="15"/>
      <c r="T201" s="15"/>
    </row>
    <row r="202" spans="1:20" ht="19.5" outlineLevel="4" x14ac:dyDescent="0.2">
      <c r="A202" s="61"/>
      <c r="B202" s="62"/>
      <c r="C202" s="62"/>
      <c r="D202" s="63"/>
      <c r="E202" s="64" t="s">
        <v>29</v>
      </c>
      <c r="F202" s="65" t="s">
        <v>220</v>
      </c>
      <c r="G202" s="63"/>
      <c r="H202" s="66">
        <v>0.49956</v>
      </c>
      <c r="I202" s="67"/>
      <c r="J202" s="68"/>
      <c r="K202" s="66"/>
      <c r="L202" s="66"/>
      <c r="M202" s="66"/>
      <c r="N202" s="66"/>
      <c r="O202" s="68"/>
      <c r="P202" s="68"/>
      <c r="Q202" s="68"/>
      <c r="R202" s="10"/>
      <c r="S202" s="15"/>
    </row>
    <row r="203" spans="1:20" ht="19.5" outlineLevel="4" x14ac:dyDescent="0.2">
      <c r="A203" s="61"/>
      <c r="B203" s="62"/>
      <c r="C203" s="62"/>
      <c r="D203" s="63"/>
      <c r="E203" s="64"/>
      <c r="F203" s="65" t="s">
        <v>221</v>
      </c>
      <c r="G203" s="63"/>
      <c r="H203" s="66">
        <v>0.59096000000000004</v>
      </c>
      <c r="I203" s="67"/>
      <c r="J203" s="68"/>
      <c r="K203" s="66"/>
      <c r="L203" s="66"/>
      <c r="M203" s="66"/>
      <c r="N203" s="66"/>
      <c r="O203" s="68"/>
      <c r="P203" s="68"/>
      <c r="Q203" s="68"/>
      <c r="R203" s="10"/>
      <c r="S203" s="15"/>
    </row>
    <row r="204" spans="1:20" ht="19.5" outlineLevel="4" x14ac:dyDescent="0.2">
      <c r="A204" s="61"/>
      <c r="B204" s="62"/>
      <c r="C204" s="62"/>
      <c r="D204" s="63"/>
      <c r="E204" s="64"/>
      <c r="F204" s="65" t="s">
        <v>222</v>
      </c>
      <c r="G204" s="63"/>
      <c r="H204" s="66">
        <v>1.1625000000000001</v>
      </c>
      <c r="I204" s="67"/>
      <c r="J204" s="68"/>
      <c r="K204" s="66"/>
      <c r="L204" s="66"/>
      <c r="M204" s="66"/>
      <c r="N204" s="66"/>
      <c r="O204" s="68"/>
      <c r="P204" s="68"/>
      <c r="Q204" s="68"/>
      <c r="R204" s="10"/>
      <c r="S204" s="15"/>
    </row>
    <row r="205" spans="1:20" ht="9.75" outlineLevel="4" x14ac:dyDescent="0.2">
      <c r="A205" s="61"/>
      <c r="B205" s="62"/>
      <c r="C205" s="62"/>
      <c r="D205" s="63"/>
      <c r="E205" s="64"/>
      <c r="F205" s="65" t="s">
        <v>126</v>
      </c>
      <c r="G205" s="63"/>
      <c r="H205" s="66">
        <v>0</v>
      </c>
      <c r="I205" s="67"/>
      <c r="J205" s="68"/>
      <c r="K205" s="66"/>
      <c r="L205" s="66"/>
      <c r="M205" s="66"/>
      <c r="N205" s="66"/>
      <c r="O205" s="68"/>
      <c r="P205" s="68"/>
      <c r="Q205" s="68"/>
      <c r="R205" s="10"/>
      <c r="S205" s="15"/>
    </row>
    <row r="206" spans="1:20" ht="19.5" outlineLevel="4" x14ac:dyDescent="0.2">
      <c r="A206" s="61"/>
      <c r="B206" s="62"/>
      <c r="C206" s="62"/>
      <c r="D206" s="63"/>
      <c r="E206" s="64"/>
      <c r="F206" s="65" t="s">
        <v>223</v>
      </c>
      <c r="G206" s="63"/>
      <c r="H206" s="66">
        <v>1.3595999999999999</v>
      </c>
      <c r="I206" s="67"/>
      <c r="J206" s="68"/>
      <c r="K206" s="66"/>
      <c r="L206" s="66"/>
      <c r="M206" s="66"/>
      <c r="N206" s="66"/>
      <c r="O206" s="68"/>
      <c r="P206" s="68"/>
      <c r="Q206" s="68"/>
      <c r="R206" s="10"/>
      <c r="S206" s="15"/>
    </row>
    <row r="207" spans="1:20" ht="19.5" outlineLevel="4" x14ac:dyDescent="0.2">
      <c r="A207" s="61"/>
      <c r="B207" s="62"/>
      <c r="C207" s="62"/>
      <c r="D207" s="63"/>
      <c r="E207" s="64"/>
      <c r="F207" s="65" t="s">
        <v>224</v>
      </c>
      <c r="G207" s="63"/>
      <c r="H207" s="66">
        <v>3.3371999999999997</v>
      </c>
      <c r="I207" s="67"/>
      <c r="J207" s="68"/>
      <c r="K207" s="66"/>
      <c r="L207" s="66"/>
      <c r="M207" s="66"/>
      <c r="N207" s="66"/>
      <c r="O207" s="68"/>
      <c r="P207" s="68"/>
      <c r="Q207" s="68"/>
      <c r="R207" s="10"/>
      <c r="S207" s="15"/>
    </row>
    <row r="208" spans="1:20" ht="9.75" outlineLevel="4" x14ac:dyDescent="0.2">
      <c r="A208" s="61"/>
      <c r="B208" s="62"/>
      <c r="C208" s="62"/>
      <c r="D208" s="63"/>
      <c r="E208" s="64"/>
      <c r="F208" s="65" t="s">
        <v>126</v>
      </c>
      <c r="G208" s="63"/>
      <c r="H208" s="66">
        <v>0</v>
      </c>
      <c r="I208" s="67"/>
      <c r="J208" s="68"/>
      <c r="K208" s="66"/>
      <c r="L208" s="66"/>
      <c r="M208" s="66"/>
      <c r="N208" s="66"/>
      <c r="O208" s="68"/>
      <c r="P208" s="68"/>
      <c r="Q208" s="68"/>
      <c r="R208" s="10"/>
      <c r="S208" s="15"/>
    </row>
    <row r="209" spans="1:20" ht="19.5" outlineLevel="4" x14ac:dyDescent="0.2">
      <c r="A209" s="61"/>
      <c r="B209" s="62"/>
      <c r="C209" s="62"/>
      <c r="D209" s="63"/>
      <c r="E209" s="64"/>
      <c r="F209" s="65" t="s">
        <v>225</v>
      </c>
      <c r="G209" s="63"/>
      <c r="H209" s="66">
        <v>1.35036</v>
      </c>
      <c r="I209" s="67"/>
      <c r="J209" s="68"/>
      <c r="K209" s="66"/>
      <c r="L209" s="66"/>
      <c r="M209" s="66"/>
      <c r="N209" s="66"/>
      <c r="O209" s="68"/>
      <c r="P209" s="68"/>
      <c r="Q209" s="68"/>
      <c r="R209" s="10"/>
      <c r="S209" s="15"/>
    </row>
    <row r="210" spans="1:20" ht="7.5" customHeight="1" outlineLevel="4" x14ac:dyDescent="0.15">
      <c r="A210" s="15"/>
      <c r="B210" s="69"/>
      <c r="C210" s="70"/>
      <c r="D210" s="71"/>
      <c r="E210" s="72"/>
      <c r="F210" s="73"/>
      <c r="G210" s="71"/>
      <c r="H210" s="74"/>
      <c r="I210" s="75"/>
      <c r="J210" s="76"/>
      <c r="K210" s="77"/>
      <c r="L210" s="77"/>
      <c r="M210" s="77"/>
      <c r="N210" s="77"/>
      <c r="O210" s="76"/>
      <c r="P210" s="76"/>
      <c r="Q210" s="76"/>
      <c r="R210" s="10"/>
      <c r="S210" s="15"/>
    </row>
    <row r="211" spans="1:20" ht="11.25" outlineLevel="3" x14ac:dyDescent="0.2">
      <c r="A211" s="52"/>
      <c r="B211" s="53"/>
      <c r="C211" s="54">
        <v>50</v>
      </c>
      <c r="D211" s="55" t="s">
        <v>25</v>
      </c>
      <c r="E211" s="56" t="s">
        <v>226</v>
      </c>
      <c r="F211" s="57" t="s">
        <v>227</v>
      </c>
      <c r="G211" s="55" t="s">
        <v>172</v>
      </c>
      <c r="H211" s="58">
        <v>9.25</v>
      </c>
      <c r="I211" s="59"/>
      <c r="J211" s="60">
        <f>H211*I211</f>
        <v>0</v>
      </c>
      <c r="K211" s="58">
        <v>2.5999999999999998E-4</v>
      </c>
      <c r="L211" s="58">
        <f>H211*K211</f>
        <v>2.4049999999999996E-3</v>
      </c>
      <c r="M211" s="58"/>
      <c r="N211" s="58">
        <f>H211*M211</f>
        <v>0</v>
      </c>
      <c r="O211" s="60">
        <v>21</v>
      </c>
      <c r="P211" s="60">
        <f>J211*(O211/100)</f>
        <v>0</v>
      </c>
      <c r="Q211" s="60">
        <f>J211+P211</f>
        <v>0</v>
      </c>
      <c r="R211" s="15"/>
      <c r="S211" s="15"/>
      <c r="T211" s="15"/>
    </row>
    <row r="212" spans="1:20" ht="9.75" outlineLevel="4" x14ac:dyDescent="0.2">
      <c r="A212" s="61"/>
      <c r="B212" s="62"/>
      <c r="C212" s="62"/>
      <c r="D212" s="63"/>
      <c r="E212" s="64" t="s">
        <v>29</v>
      </c>
      <c r="F212" s="65" t="s">
        <v>228</v>
      </c>
      <c r="G212" s="63"/>
      <c r="H212" s="66">
        <v>9.25</v>
      </c>
      <c r="I212" s="67"/>
      <c r="J212" s="68"/>
      <c r="K212" s="66"/>
      <c r="L212" s="66"/>
      <c r="M212" s="66"/>
      <c r="N212" s="66"/>
      <c r="O212" s="68"/>
      <c r="P212" s="68"/>
      <c r="Q212" s="68"/>
      <c r="R212" s="10"/>
      <c r="S212" s="15"/>
    </row>
    <row r="213" spans="1:20" ht="7.5" customHeight="1" outlineLevel="4" x14ac:dyDescent="0.15">
      <c r="A213" s="15"/>
      <c r="B213" s="69"/>
      <c r="C213" s="70"/>
      <c r="D213" s="71"/>
      <c r="E213" s="72"/>
      <c r="F213" s="73"/>
      <c r="G213" s="71"/>
      <c r="H213" s="74"/>
      <c r="I213" s="75"/>
      <c r="J213" s="76"/>
      <c r="K213" s="77"/>
      <c r="L213" s="77"/>
      <c r="M213" s="77"/>
      <c r="N213" s="77"/>
      <c r="O213" s="76"/>
      <c r="P213" s="76"/>
      <c r="Q213" s="76"/>
      <c r="R213" s="10"/>
      <c r="S213" s="15"/>
    </row>
    <row r="214" spans="1:20" ht="11.25" outlineLevel="3" x14ac:dyDescent="0.2">
      <c r="A214" s="52"/>
      <c r="B214" s="53"/>
      <c r="C214" s="54">
        <v>51</v>
      </c>
      <c r="D214" s="55" t="s">
        <v>25</v>
      </c>
      <c r="E214" s="56" t="s">
        <v>229</v>
      </c>
      <c r="F214" s="57" t="s">
        <v>230</v>
      </c>
      <c r="G214" s="55" t="s">
        <v>28</v>
      </c>
      <c r="H214" s="58">
        <v>22.590700000000002</v>
      </c>
      <c r="I214" s="59"/>
      <c r="J214" s="60">
        <f>H214*I214</f>
        <v>0</v>
      </c>
      <c r="K214" s="58">
        <v>2.45329</v>
      </c>
      <c r="L214" s="58">
        <f>H214*K214</f>
        <v>55.421538403000007</v>
      </c>
      <c r="M214" s="58"/>
      <c r="N214" s="58">
        <f>H214*M214</f>
        <v>0</v>
      </c>
      <c r="O214" s="60">
        <v>21</v>
      </c>
      <c r="P214" s="60">
        <f>J214*(O214/100)</f>
        <v>0</v>
      </c>
      <c r="Q214" s="60">
        <f>J214+P214</f>
        <v>0</v>
      </c>
      <c r="R214" s="15"/>
      <c r="S214" s="15"/>
      <c r="T214" s="15"/>
    </row>
    <row r="215" spans="1:20" ht="9.75" outlineLevel="4" x14ac:dyDescent="0.2">
      <c r="A215" s="61"/>
      <c r="B215" s="62"/>
      <c r="C215" s="62"/>
      <c r="D215" s="63"/>
      <c r="E215" s="64" t="s">
        <v>29</v>
      </c>
      <c r="F215" s="65" t="s">
        <v>231</v>
      </c>
      <c r="G215" s="63"/>
      <c r="H215" s="66">
        <v>0</v>
      </c>
      <c r="I215" s="67"/>
      <c r="J215" s="68"/>
      <c r="K215" s="66"/>
      <c r="L215" s="66"/>
      <c r="M215" s="66"/>
      <c r="N215" s="66"/>
      <c r="O215" s="68"/>
      <c r="P215" s="68"/>
      <c r="Q215" s="68"/>
      <c r="R215" s="10"/>
      <c r="S215" s="15"/>
    </row>
    <row r="216" spans="1:20" ht="9.75" outlineLevel="4" x14ac:dyDescent="0.2">
      <c r="A216" s="61"/>
      <c r="B216" s="62"/>
      <c r="C216" s="62"/>
      <c r="D216" s="63"/>
      <c r="E216" s="64"/>
      <c r="F216" s="65" t="s">
        <v>232</v>
      </c>
      <c r="G216" s="63"/>
      <c r="H216" s="66">
        <v>3.78</v>
      </c>
      <c r="I216" s="67"/>
      <c r="J216" s="68"/>
      <c r="K216" s="66"/>
      <c r="L216" s="66"/>
      <c r="M216" s="66"/>
      <c r="N216" s="66"/>
      <c r="O216" s="68"/>
      <c r="P216" s="68"/>
      <c r="Q216" s="68"/>
      <c r="R216" s="10"/>
      <c r="S216" s="15"/>
    </row>
    <row r="217" spans="1:20" ht="9.75" outlineLevel="4" x14ac:dyDescent="0.2">
      <c r="A217" s="61"/>
      <c r="B217" s="62"/>
      <c r="C217" s="62"/>
      <c r="D217" s="63"/>
      <c r="E217" s="64"/>
      <c r="F217" s="65" t="s">
        <v>233</v>
      </c>
      <c r="G217" s="63"/>
      <c r="H217" s="66">
        <v>4.8000000000000016</v>
      </c>
      <c r="I217" s="67"/>
      <c r="J217" s="68"/>
      <c r="K217" s="66"/>
      <c r="L217" s="66"/>
      <c r="M217" s="66"/>
      <c r="N217" s="66"/>
      <c r="O217" s="68"/>
      <c r="P217" s="68"/>
      <c r="Q217" s="68"/>
      <c r="R217" s="10"/>
      <c r="S217" s="15"/>
    </row>
    <row r="218" spans="1:20" ht="9.75" outlineLevel="4" x14ac:dyDescent="0.2">
      <c r="A218" s="61"/>
      <c r="B218" s="62"/>
      <c r="C218" s="62"/>
      <c r="D218" s="63"/>
      <c r="E218" s="64"/>
      <c r="F218" s="65" t="s">
        <v>126</v>
      </c>
      <c r="G218" s="63"/>
      <c r="H218" s="66">
        <v>0</v>
      </c>
      <c r="I218" s="67"/>
      <c r="J218" s="68"/>
      <c r="K218" s="66"/>
      <c r="L218" s="66"/>
      <c r="M218" s="66"/>
      <c r="N218" s="66"/>
      <c r="O218" s="68"/>
      <c r="P218" s="68"/>
      <c r="Q218" s="68"/>
      <c r="R218" s="10"/>
      <c r="S218" s="15"/>
    </row>
    <row r="219" spans="1:20" ht="9.75" outlineLevel="4" x14ac:dyDescent="0.2">
      <c r="A219" s="61"/>
      <c r="B219" s="62"/>
      <c r="C219" s="62"/>
      <c r="D219" s="63"/>
      <c r="E219" s="64"/>
      <c r="F219" s="65" t="s">
        <v>234</v>
      </c>
      <c r="G219" s="63"/>
      <c r="H219" s="66">
        <v>3.6585000000000001</v>
      </c>
      <c r="I219" s="67"/>
      <c r="J219" s="68"/>
      <c r="K219" s="66"/>
      <c r="L219" s="66"/>
      <c r="M219" s="66"/>
      <c r="N219" s="66"/>
      <c r="O219" s="68"/>
      <c r="P219" s="68"/>
      <c r="Q219" s="68"/>
      <c r="R219" s="10"/>
      <c r="S219" s="15"/>
    </row>
    <row r="220" spans="1:20" ht="9.75" outlineLevel="4" x14ac:dyDescent="0.2">
      <c r="A220" s="61"/>
      <c r="B220" s="62"/>
      <c r="C220" s="62"/>
      <c r="D220" s="63"/>
      <c r="E220" s="64"/>
      <c r="F220" s="65" t="s">
        <v>235</v>
      </c>
      <c r="G220" s="63"/>
      <c r="H220" s="66">
        <v>3.902400000000001</v>
      </c>
      <c r="I220" s="67"/>
      <c r="J220" s="68"/>
      <c r="K220" s="66"/>
      <c r="L220" s="66"/>
      <c r="M220" s="66"/>
      <c r="N220" s="66"/>
      <c r="O220" s="68"/>
      <c r="P220" s="68"/>
      <c r="Q220" s="68"/>
      <c r="R220" s="10"/>
      <c r="S220" s="15"/>
    </row>
    <row r="221" spans="1:20" ht="9.75" outlineLevel="4" x14ac:dyDescent="0.2">
      <c r="A221" s="61"/>
      <c r="B221" s="62"/>
      <c r="C221" s="62"/>
      <c r="D221" s="63"/>
      <c r="E221" s="64"/>
      <c r="F221" s="65" t="s">
        <v>126</v>
      </c>
      <c r="G221" s="63"/>
      <c r="H221" s="66">
        <v>0</v>
      </c>
      <c r="I221" s="67"/>
      <c r="J221" s="68"/>
      <c r="K221" s="66"/>
      <c r="L221" s="66"/>
      <c r="M221" s="66"/>
      <c r="N221" s="66"/>
      <c r="O221" s="68"/>
      <c r="P221" s="68"/>
      <c r="Q221" s="68"/>
      <c r="R221" s="10"/>
      <c r="S221" s="15"/>
    </row>
    <row r="222" spans="1:20" ht="9.75" outlineLevel="4" x14ac:dyDescent="0.2">
      <c r="A222" s="61"/>
      <c r="B222" s="62"/>
      <c r="C222" s="62"/>
      <c r="D222" s="63"/>
      <c r="E222" s="64"/>
      <c r="F222" s="65" t="s">
        <v>236</v>
      </c>
      <c r="G222" s="63"/>
      <c r="H222" s="66">
        <v>3.4146000000000001</v>
      </c>
      <c r="I222" s="67"/>
      <c r="J222" s="68"/>
      <c r="K222" s="66"/>
      <c r="L222" s="66"/>
      <c r="M222" s="66"/>
      <c r="N222" s="66"/>
      <c r="O222" s="68"/>
      <c r="P222" s="68"/>
      <c r="Q222" s="68"/>
      <c r="R222" s="10"/>
      <c r="S222" s="15"/>
    </row>
    <row r="223" spans="1:20" ht="9.75" outlineLevel="4" x14ac:dyDescent="0.2">
      <c r="A223" s="61"/>
      <c r="B223" s="62"/>
      <c r="C223" s="62"/>
      <c r="D223" s="63"/>
      <c r="E223" s="64"/>
      <c r="F223" s="65" t="s">
        <v>237</v>
      </c>
      <c r="G223" s="63"/>
      <c r="H223" s="66">
        <v>3.0352000000000006</v>
      </c>
      <c r="I223" s="67"/>
      <c r="J223" s="68"/>
      <c r="K223" s="66"/>
      <c r="L223" s="66"/>
      <c r="M223" s="66"/>
      <c r="N223" s="66"/>
      <c r="O223" s="68"/>
      <c r="P223" s="68"/>
      <c r="Q223" s="68"/>
      <c r="R223" s="10"/>
      <c r="S223" s="15"/>
    </row>
    <row r="224" spans="1:20" ht="7.5" customHeight="1" outlineLevel="4" x14ac:dyDescent="0.15">
      <c r="A224" s="15"/>
      <c r="B224" s="69"/>
      <c r="C224" s="70"/>
      <c r="D224" s="71"/>
      <c r="E224" s="72"/>
      <c r="F224" s="73"/>
      <c r="G224" s="71"/>
      <c r="H224" s="74"/>
      <c r="I224" s="75"/>
      <c r="J224" s="76"/>
      <c r="K224" s="77"/>
      <c r="L224" s="77"/>
      <c r="M224" s="77"/>
      <c r="N224" s="77"/>
      <c r="O224" s="76"/>
      <c r="P224" s="76"/>
      <c r="Q224" s="76"/>
      <c r="R224" s="10"/>
      <c r="S224" s="15"/>
    </row>
    <row r="225" spans="1:20" ht="11.25" outlineLevel="3" x14ac:dyDescent="0.2">
      <c r="A225" s="52"/>
      <c r="B225" s="53"/>
      <c r="C225" s="54">
        <v>52</v>
      </c>
      <c r="D225" s="55" t="s">
        <v>25</v>
      </c>
      <c r="E225" s="56" t="s">
        <v>238</v>
      </c>
      <c r="F225" s="57" t="s">
        <v>239</v>
      </c>
      <c r="G225" s="55" t="s">
        <v>28</v>
      </c>
      <c r="H225" s="58">
        <v>0.77909200000000012</v>
      </c>
      <c r="I225" s="59"/>
      <c r="J225" s="60">
        <f>H225*I225</f>
        <v>0</v>
      </c>
      <c r="K225" s="58">
        <v>2.45329</v>
      </c>
      <c r="L225" s="58">
        <f>H225*K225</f>
        <v>1.9113386126800003</v>
      </c>
      <c r="M225" s="58"/>
      <c r="N225" s="58">
        <f>H225*M225</f>
        <v>0</v>
      </c>
      <c r="O225" s="60">
        <v>21</v>
      </c>
      <c r="P225" s="60">
        <f>J225*(O225/100)</f>
        <v>0</v>
      </c>
      <c r="Q225" s="60">
        <f>J225+P225</f>
        <v>0</v>
      </c>
      <c r="R225" s="15"/>
      <c r="S225" s="15"/>
      <c r="T225" s="15"/>
    </row>
    <row r="226" spans="1:20" ht="9.75" outlineLevel="4" x14ac:dyDescent="0.2">
      <c r="A226" s="61"/>
      <c r="B226" s="62"/>
      <c r="C226" s="62"/>
      <c r="D226" s="63"/>
      <c r="E226" s="64" t="s">
        <v>29</v>
      </c>
      <c r="F226" s="65" t="s">
        <v>240</v>
      </c>
      <c r="G226" s="63"/>
      <c r="H226" s="66">
        <v>0.77909200000000012</v>
      </c>
      <c r="I226" s="67"/>
      <c r="J226" s="68"/>
      <c r="K226" s="66"/>
      <c r="L226" s="66"/>
      <c r="M226" s="66"/>
      <c r="N226" s="66"/>
      <c r="O226" s="68"/>
      <c r="P226" s="68"/>
      <c r="Q226" s="68"/>
      <c r="R226" s="10"/>
      <c r="S226" s="15"/>
    </row>
    <row r="227" spans="1:20" ht="7.5" customHeight="1" outlineLevel="4" x14ac:dyDescent="0.15">
      <c r="A227" s="15"/>
      <c r="B227" s="69"/>
      <c r="C227" s="70"/>
      <c r="D227" s="71"/>
      <c r="E227" s="72"/>
      <c r="F227" s="73"/>
      <c r="G227" s="71"/>
      <c r="H227" s="74"/>
      <c r="I227" s="75"/>
      <c r="J227" s="76"/>
      <c r="K227" s="77"/>
      <c r="L227" s="77"/>
      <c r="M227" s="77"/>
      <c r="N227" s="77"/>
      <c r="O227" s="76"/>
      <c r="P227" s="76"/>
      <c r="Q227" s="76"/>
      <c r="R227" s="10"/>
      <c r="S227" s="15"/>
    </row>
    <row r="228" spans="1:20" ht="11.25" outlineLevel="3" x14ac:dyDescent="0.2">
      <c r="A228" s="52"/>
      <c r="B228" s="53"/>
      <c r="C228" s="54">
        <v>53</v>
      </c>
      <c r="D228" s="55" t="s">
        <v>25</v>
      </c>
      <c r="E228" s="56" t="s">
        <v>241</v>
      </c>
      <c r="F228" s="57" t="s">
        <v>242</v>
      </c>
      <c r="G228" s="55" t="s">
        <v>67</v>
      </c>
      <c r="H228" s="58">
        <v>221.66800000000001</v>
      </c>
      <c r="I228" s="59"/>
      <c r="J228" s="60">
        <f>H228*I228</f>
        <v>0</v>
      </c>
      <c r="K228" s="58">
        <v>2.2000000000000001E-3</v>
      </c>
      <c r="L228" s="58">
        <f>H228*K228</f>
        <v>0.48766960000000004</v>
      </c>
      <c r="M228" s="58"/>
      <c r="N228" s="58">
        <f>H228*M228</f>
        <v>0</v>
      </c>
      <c r="O228" s="60">
        <v>21</v>
      </c>
      <c r="P228" s="60">
        <f>J228*(O228/100)</f>
        <v>0</v>
      </c>
      <c r="Q228" s="60">
        <f>J228+P228</f>
        <v>0</v>
      </c>
      <c r="R228" s="15"/>
      <c r="S228" s="15"/>
      <c r="T228" s="15"/>
    </row>
    <row r="229" spans="1:20" ht="19.5" outlineLevel="4" x14ac:dyDescent="0.2">
      <c r="A229" s="61"/>
      <c r="B229" s="62"/>
      <c r="C229" s="62"/>
      <c r="D229" s="63"/>
      <c r="E229" s="64" t="s">
        <v>29</v>
      </c>
      <c r="F229" s="65" t="s">
        <v>243</v>
      </c>
      <c r="G229" s="63"/>
      <c r="H229" s="66">
        <v>0</v>
      </c>
      <c r="I229" s="67"/>
      <c r="J229" s="68"/>
      <c r="K229" s="66"/>
      <c r="L229" s="66"/>
      <c r="M229" s="66"/>
      <c r="N229" s="66"/>
      <c r="O229" s="68"/>
      <c r="P229" s="68"/>
      <c r="Q229" s="68"/>
      <c r="R229" s="10"/>
      <c r="S229" s="15"/>
    </row>
    <row r="230" spans="1:20" ht="19.5" outlineLevel="4" x14ac:dyDescent="0.2">
      <c r="A230" s="61"/>
      <c r="B230" s="62"/>
      <c r="C230" s="62"/>
      <c r="D230" s="63"/>
      <c r="E230" s="64"/>
      <c r="F230" s="65" t="s">
        <v>244</v>
      </c>
      <c r="G230" s="63"/>
      <c r="H230" s="66">
        <v>36</v>
      </c>
      <c r="I230" s="67"/>
      <c r="J230" s="68"/>
      <c r="K230" s="66"/>
      <c r="L230" s="66"/>
      <c r="M230" s="66"/>
      <c r="N230" s="66"/>
      <c r="O230" s="68"/>
      <c r="P230" s="68"/>
      <c r="Q230" s="68"/>
      <c r="R230" s="10"/>
      <c r="S230" s="15"/>
    </row>
    <row r="231" spans="1:20" ht="19.5" outlineLevel="4" x14ac:dyDescent="0.2">
      <c r="A231" s="61"/>
      <c r="B231" s="62"/>
      <c r="C231" s="62"/>
      <c r="D231" s="63"/>
      <c r="E231" s="64"/>
      <c r="F231" s="65" t="s">
        <v>245</v>
      </c>
      <c r="G231" s="63"/>
      <c r="H231" s="66">
        <v>48</v>
      </c>
      <c r="I231" s="67"/>
      <c r="J231" s="68"/>
      <c r="K231" s="66"/>
      <c r="L231" s="66"/>
      <c r="M231" s="66"/>
      <c r="N231" s="66"/>
      <c r="O231" s="68"/>
      <c r="P231" s="68"/>
      <c r="Q231" s="68"/>
      <c r="R231" s="10"/>
      <c r="S231" s="15"/>
    </row>
    <row r="232" spans="1:20" ht="19.5" outlineLevel="4" x14ac:dyDescent="0.2">
      <c r="A232" s="61"/>
      <c r="B232" s="62"/>
      <c r="C232" s="62"/>
      <c r="D232" s="63"/>
      <c r="E232" s="64"/>
      <c r="F232" s="65" t="s">
        <v>157</v>
      </c>
      <c r="G232" s="63"/>
      <c r="H232" s="66">
        <v>0</v>
      </c>
      <c r="I232" s="67"/>
      <c r="J232" s="68"/>
      <c r="K232" s="66"/>
      <c r="L232" s="66"/>
      <c r="M232" s="66"/>
      <c r="N232" s="66"/>
      <c r="O232" s="68"/>
      <c r="P232" s="68"/>
      <c r="Q232" s="68"/>
      <c r="R232" s="10"/>
      <c r="S232" s="15"/>
    </row>
    <row r="233" spans="1:20" ht="19.5" outlineLevel="4" x14ac:dyDescent="0.2">
      <c r="A233" s="61"/>
      <c r="B233" s="62"/>
      <c r="C233" s="62"/>
      <c r="D233" s="63"/>
      <c r="E233" s="64"/>
      <c r="F233" s="65" t="s">
        <v>246</v>
      </c>
      <c r="G233" s="63"/>
      <c r="H233" s="66">
        <v>35.772000000000006</v>
      </c>
      <c r="I233" s="67"/>
      <c r="J233" s="68"/>
      <c r="K233" s="66"/>
      <c r="L233" s="66"/>
      <c r="M233" s="66"/>
      <c r="N233" s="66"/>
      <c r="O233" s="68"/>
      <c r="P233" s="68"/>
      <c r="Q233" s="68"/>
      <c r="R233" s="10"/>
      <c r="S233" s="15"/>
    </row>
    <row r="234" spans="1:20" ht="19.5" outlineLevel="4" x14ac:dyDescent="0.2">
      <c r="A234" s="61"/>
      <c r="B234" s="62"/>
      <c r="C234" s="62"/>
      <c r="D234" s="63"/>
      <c r="E234" s="64"/>
      <c r="F234" s="65" t="s">
        <v>247</v>
      </c>
      <c r="G234" s="63"/>
      <c r="H234" s="66">
        <v>39.024000000000001</v>
      </c>
      <c r="I234" s="67"/>
      <c r="J234" s="68"/>
      <c r="K234" s="66"/>
      <c r="L234" s="66"/>
      <c r="M234" s="66"/>
      <c r="N234" s="66"/>
      <c r="O234" s="68"/>
      <c r="P234" s="68"/>
      <c r="Q234" s="68"/>
      <c r="R234" s="10"/>
      <c r="S234" s="15"/>
    </row>
    <row r="235" spans="1:20" ht="19.5" outlineLevel="4" x14ac:dyDescent="0.2">
      <c r="A235" s="61"/>
      <c r="B235" s="62"/>
      <c r="C235" s="62"/>
      <c r="D235" s="63"/>
      <c r="E235" s="64"/>
      <c r="F235" s="65" t="s">
        <v>157</v>
      </c>
      <c r="G235" s="63"/>
      <c r="H235" s="66">
        <v>0</v>
      </c>
      <c r="I235" s="67"/>
      <c r="J235" s="68"/>
      <c r="K235" s="66"/>
      <c r="L235" s="66"/>
      <c r="M235" s="66"/>
      <c r="N235" s="66"/>
      <c r="O235" s="68"/>
      <c r="P235" s="68"/>
      <c r="Q235" s="68"/>
      <c r="R235" s="10"/>
      <c r="S235" s="15"/>
    </row>
    <row r="236" spans="1:20" ht="19.5" outlineLevel="4" x14ac:dyDescent="0.2">
      <c r="A236" s="61"/>
      <c r="B236" s="62"/>
      <c r="C236" s="62"/>
      <c r="D236" s="63"/>
      <c r="E236" s="64"/>
      <c r="F236" s="65" t="s">
        <v>248</v>
      </c>
      <c r="G236" s="63"/>
      <c r="H236" s="66">
        <v>32.520000000000003</v>
      </c>
      <c r="I236" s="67"/>
      <c r="J236" s="68"/>
      <c r="K236" s="66"/>
      <c r="L236" s="66"/>
      <c r="M236" s="66"/>
      <c r="N236" s="66"/>
      <c r="O236" s="68"/>
      <c r="P236" s="68"/>
      <c r="Q236" s="68"/>
      <c r="R236" s="10"/>
      <c r="S236" s="15"/>
    </row>
    <row r="237" spans="1:20" ht="19.5" outlineLevel="4" x14ac:dyDescent="0.2">
      <c r="A237" s="61"/>
      <c r="B237" s="62"/>
      <c r="C237" s="62"/>
      <c r="D237" s="63"/>
      <c r="E237" s="64"/>
      <c r="F237" s="65" t="s">
        <v>249</v>
      </c>
      <c r="G237" s="63"/>
      <c r="H237" s="66">
        <v>30.352000000000004</v>
      </c>
      <c r="I237" s="67"/>
      <c r="J237" s="68"/>
      <c r="K237" s="66"/>
      <c r="L237" s="66"/>
      <c r="M237" s="66"/>
      <c r="N237" s="66"/>
      <c r="O237" s="68"/>
      <c r="P237" s="68"/>
      <c r="Q237" s="68"/>
      <c r="R237" s="10"/>
      <c r="S237" s="15"/>
    </row>
    <row r="238" spans="1:20" ht="7.5" customHeight="1" outlineLevel="4" x14ac:dyDescent="0.15">
      <c r="A238" s="15"/>
      <c r="B238" s="69"/>
      <c r="C238" s="70"/>
      <c r="D238" s="71"/>
      <c r="E238" s="72"/>
      <c r="F238" s="73"/>
      <c r="G238" s="71"/>
      <c r="H238" s="74"/>
      <c r="I238" s="75"/>
      <c r="J238" s="76"/>
      <c r="K238" s="77"/>
      <c r="L238" s="77"/>
      <c r="M238" s="77"/>
      <c r="N238" s="77"/>
      <c r="O238" s="76"/>
      <c r="P238" s="76"/>
      <c r="Q238" s="76"/>
      <c r="R238" s="10"/>
      <c r="S238" s="15"/>
    </row>
    <row r="239" spans="1:20" ht="11.25" outlineLevel="3" x14ac:dyDescent="0.2">
      <c r="A239" s="52"/>
      <c r="B239" s="53"/>
      <c r="C239" s="54">
        <v>54</v>
      </c>
      <c r="D239" s="55" t="s">
        <v>25</v>
      </c>
      <c r="E239" s="56" t="s">
        <v>250</v>
      </c>
      <c r="F239" s="57" t="s">
        <v>251</v>
      </c>
      <c r="G239" s="55" t="s">
        <v>67</v>
      </c>
      <c r="H239" s="58">
        <v>221.66800000000001</v>
      </c>
      <c r="I239" s="59"/>
      <c r="J239" s="60">
        <f>H239*I239</f>
        <v>0</v>
      </c>
      <c r="K239" s="58"/>
      <c r="L239" s="58">
        <f>H239*K239</f>
        <v>0</v>
      </c>
      <c r="M239" s="58"/>
      <c r="N239" s="58">
        <f>H239*M239</f>
        <v>0</v>
      </c>
      <c r="O239" s="60">
        <v>21</v>
      </c>
      <c r="P239" s="60">
        <f>J239*(O239/100)</f>
        <v>0</v>
      </c>
      <c r="Q239" s="60">
        <f>J239+P239</f>
        <v>0</v>
      </c>
      <c r="R239" s="15"/>
      <c r="S239" s="15"/>
      <c r="T239" s="15"/>
    </row>
    <row r="240" spans="1:20" ht="11.25" outlineLevel="3" x14ac:dyDescent="0.2">
      <c r="A240" s="52"/>
      <c r="B240" s="53"/>
      <c r="C240" s="54">
        <v>55</v>
      </c>
      <c r="D240" s="55" t="s">
        <v>25</v>
      </c>
      <c r="E240" s="56" t="s">
        <v>252</v>
      </c>
      <c r="F240" s="57" t="s">
        <v>253</v>
      </c>
      <c r="G240" s="55" t="s">
        <v>60</v>
      </c>
      <c r="H240" s="58">
        <v>6.7773000000000003</v>
      </c>
      <c r="I240" s="59"/>
      <c r="J240" s="60">
        <f>H240*I240</f>
        <v>0</v>
      </c>
      <c r="K240" s="58">
        <v>1.05237</v>
      </c>
      <c r="L240" s="58">
        <f>H240*K240</f>
        <v>7.132227201000001</v>
      </c>
      <c r="M240" s="58"/>
      <c r="N240" s="58">
        <f>H240*M240</f>
        <v>0</v>
      </c>
      <c r="O240" s="60">
        <v>21</v>
      </c>
      <c r="P240" s="60">
        <f>J240*(O240/100)</f>
        <v>0</v>
      </c>
      <c r="Q240" s="60">
        <f>J240+P240</f>
        <v>0</v>
      </c>
      <c r="R240" s="15"/>
      <c r="S240" s="15"/>
      <c r="T240" s="15"/>
    </row>
    <row r="241" spans="1:20" ht="9.75" outlineLevel="4" x14ac:dyDescent="0.2">
      <c r="A241" s="61"/>
      <c r="B241" s="62"/>
      <c r="C241" s="62"/>
      <c r="D241" s="63"/>
      <c r="E241" s="64" t="s">
        <v>29</v>
      </c>
      <c r="F241" s="65" t="s">
        <v>254</v>
      </c>
      <c r="G241" s="63"/>
      <c r="H241" s="66">
        <v>0</v>
      </c>
      <c r="I241" s="67"/>
      <c r="J241" s="68"/>
      <c r="K241" s="66"/>
      <c r="L241" s="66"/>
      <c r="M241" s="66"/>
      <c r="N241" s="66"/>
      <c r="O241" s="68"/>
      <c r="P241" s="68"/>
      <c r="Q241" s="68"/>
      <c r="R241" s="10"/>
      <c r="S241" s="15"/>
    </row>
    <row r="242" spans="1:20" ht="9.75" outlineLevel="4" x14ac:dyDescent="0.2">
      <c r="A242" s="61"/>
      <c r="B242" s="62"/>
      <c r="C242" s="62"/>
      <c r="D242" s="63"/>
      <c r="E242" s="64"/>
      <c r="F242" s="65" t="s">
        <v>255</v>
      </c>
      <c r="G242" s="63"/>
      <c r="H242" s="66">
        <v>6.7773000000000003</v>
      </c>
      <c r="I242" s="67"/>
      <c r="J242" s="68"/>
      <c r="K242" s="66"/>
      <c r="L242" s="66"/>
      <c r="M242" s="66"/>
      <c r="N242" s="66"/>
      <c r="O242" s="68"/>
      <c r="P242" s="68"/>
      <c r="Q242" s="68"/>
      <c r="R242" s="10"/>
      <c r="S242" s="15"/>
    </row>
    <row r="243" spans="1:20" ht="7.5" customHeight="1" outlineLevel="4" x14ac:dyDescent="0.15">
      <c r="A243" s="15"/>
      <c r="B243" s="69"/>
      <c r="C243" s="70"/>
      <c r="D243" s="71"/>
      <c r="E243" s="72"/>
      <c r="F243" s="73"/>
      <c r="G243" s="71"/>
      <c r="H243" s="74"/>
      <c r="I243" s="75"/>
      <c r="J243" s="76"/>
      <c r="K243" s="77"/>
      <c r="L243" s="77"/>
      <c r="M243" s="77"/>
      <c r="N243" s="77"/>
      <c r="O243" s="76"/>
      <c r="P243" s="76"/>
      <c r="Q243" s="76"/>
      <c r="R243" s="10"/>
      <c r="S243" s="15"/>
    </row>
    <row r="244" spans="1:20" ht="22.5" outlineLevel="3" x14ac:dyDescent="0.2">
      <c r="A244" s="52"/>
      <c r="B244" s="53"/>
      <c r="C244" s="54">
        <v>56</v>
      </c>
      <c r="D244" s="55" t="s">
        <v>25</v>
      </c>
      <c r="E244" s="56" t="s">
        <v>256</v>
      </c>
      <c r="F244" s="57" t="s">
        <v>257</v>
      </c>
      <c r="G244" s="55" t="s">
        <v>172</v>
      </c>
      <c r="H244" s="58">
        <v>6.2</v>
      </c>
      <c r="I244" s="59"/>
      <c r="J244" s="60">
        <f>H244*I244</f>
        <v>0</v>
      </c>
      <c r="K244" s="58">
        <v>7.5889999999999999E-2</v>
      </c>
      <c r="L244" s="58">
        <f>H244*K244</f>
        <v>0.47051799999999999</v>
      </c>
      <c r="M244" s="58"/>
      <c r="N244" s="58">
        <f>H244*M244</f>
        <v>0</v>
      </c>
      <c r="O244" s="60">
        <v>21</v>
      </c>
      <c r="P244" s="60">
        <f>J244*(O244/100)</f>
        <v>0</v>
      </c>
      <c r="Q244" s="60">
        <f>J244+P244</f>
        <v>0</v>
      </c>
      <c r="R244" s="15"/>
      <c r="S244" s="15"/>
      <c r="T244" s="15"/>
    </row>
    <row r="245" spans="1:20" ht="9.75" outlineLevel="4" x14ac:dyDescent="0.2">
      <c r="A245" s="61"/>
      <c r="B245" s="62"/>
      <c r="C245" s="62"/>
      <c r="D245" s="63"/>
      <c r="E245" s="64" t="s">
        <v>29</v>
      </c>
      <c r="F245" s="65" t="s">
        <v>258</v>
      </c>
      <c r="G245" s="63"/>
      <c r="H245" s="66">
        <v>6.2</v>
      </c>
      <c r="I245" s="67"/>
      <c r="J245" s="68"/>
      <c r="K245" s="66"/>
      <c r="L245" s="66"/>
      <c r="M245" s="66"/>
      <c r="N245" s="66"/>
      <c r="O245" s="68"/>
      <c r="P245" s="68"/>
      <c r="Q245" s="68"/>
      <c r="R245" s="10"/>
      <c r="S245" s="15"/>
    </row>
    <row r="246" spans="1:20" ht="7.5" customHeight="1" outlineLevel="4" x14ac:dyDescent="0.15">
      <c r="A246" s="15"/>
      <c r="B246" s="69"/>
      <c r="C246" s="70"/>
      <c r="D246" s="71"/>
      <c r="E246" s="72"/>
      <c r="F246" s="73"/>
      <c r="G246" s="71"/>
      <c r="H246" s="74"/>
      <c r="I246" s="75"/>
      <c r="J246" s="76"/>
      <c r="K246" s="77"/>
      <c r="L246" s="77"/>
      <c r="M246" s="77"/>
      <c r="N246" s="77"/>
      <c r="O246" s="76"/>
      <c r="P246" s="76"/>
      <c r="Q246" s="76"/>
      <c r="R246" s="10"/>
      <c r="S246" s="15"/>
    </row>
    <row r="247" spans="1:20" ht="22.5" outlineLevel="3" x14ac:dyDescent="0.2">
      <c r="A247" s="52"/>
      <c r="B247" s="53"/>
      <c r="C247" s="54">
        <v>57</v>
      </c>
      <c r="D247" s="55" t="s">
        <v>25</v>
      </c>
      <c r="E247" s="56" t="s">
        <v>259</v>
      </c>
      <c r="F247" s="57" t="s">
        <v>260</v>
      </c>
      <c r="G247" s="55" t="s">
        <v>172</v>
      </c>
      <c r="H247" s="58">
        <v>6.2</v>
      </c>
      <c r="I247" s="59"/>
      <c r="J247" s="60">
        <f>H247*I247</f>
        <v>0</v>
      </c>
      <c r="K247" s="58"/>
      <c r="L247" s="58">
        <f>H247*K247</f>
        <v>0</v>
      </c>
      <c r="M247" s="58"/>
      <c r="N247" s="58">
        <f>H247*M247</f>
        <v>0</v>
      </c>
      <c r="O247" s="60">
        <v>21</v>
      </c>
      <c r="P247" s="60">
        <f>J247*(O247/100)</f>
        <v>0</v>
      </c>
      <c r="Q247" s="60">
        <f>J247+P247</f>
        <v>0</v>
      </c>
      <c r="R247" s="15"/>
      <c r="S247" s="15"/>
      <c r="T247" s="15"/>
    </row>
    <row r="248" spans="1:20" ht="11.25" outlineLevel="3" x14ac:dyDescent="0.2">
      <c r="A248" s="52"/>
      <c r="B248" s="53"/>
      <c r="C248" s="54">
        <v>58</v>
      </c>
      <c r="D248" s="55" t="s">
        <v>25</v>
      </c>
      <c r="E248" s="56" t="s">
        <v>261</v>
      </c>
      <c r="F248" s="57" t="s">
        <v>262</v>
      </c>
      <c r="G248" s="55" t="s">
        <v>60</v>
      </c>
      <c r="H248" s="58">
        <v>0.23369999999999999</v>
      </c>
      <c r="I248" s="59"/>
      <c r="J248" s="60">
        <f>H248*I248</f>
        <v>0</v>
      </c>
      <c r="K248" s="58">
        <v>1.05237</v>
      </c>
      <c r="L248" s="58">
        <f>H248*K248</f>
        <v>0.245938869</v>
      </c>
      <c r="M248" s="58"/>
      <c r="N248" s="58">
        <f>H248*M248</f>
        <v>0</v>
      </c>
      <c r="O248" s="60">
        <v>21</v>
      </c>
      <c r="P248" s="60">
        <f>J248*(O248/100)</f>
        <v>0</v>
      </c>
      <c r="Q248" s="60">
        <f>J248+P248</f>
        <v>0</v>
      </c>
      <c r="R248" s="15"/>
      <c r="S248" s="15"/>
      <c r="T248" s="15"/>
    </row>
    <row r="249" spans="1:20" ht="9.75" outlineLevel="4" x14ac:dyDescent="0.2">
      <c r="A249" s="61"/>
      <c r="B249" s="62"/>
      <c r="C249" s="62"/>
      <c r="D249" s="63"/>
      <c r="E249" s="64" t="s">
        <v>29</v>
      </c>
      <c r="F249" s="65" t="s">
        <v>263</v>
      </c>
      <c r="G249" s="63"/>
      <c r="H249" s="66">
        <v>0.23369999999999999</v>
      </c>
      <c r="I249" s="67"/>
      <c r="J249" s="68"/>
      <c r="K249" s="66"/>
      <c r="L249" s="66"/>
      <c r="M249" s="66"/>
      <c r="N249" s="66"/>
      <c r="O249" s="68"/>
      <c r="P249" s="68"/>
      <c r="Q249" s="68"/>
      <c r="R249" s="10"/>
      <c r="S249" s="15"/>
    </row>
    <row r="250" spans="1:20" ht="7.5" customHeight="1" outlineLevel="4" x14ac:dyDescent="0.15">
      <c r="A250" s="15"/>
      <c r="B250" s="69"/>
      <c r="C250" s="70"/>
      <c r="D250" s="71"/>
      <c r="E250" s="72"/>
      <c r="F250" s="73"/>
      <c r="G250" s="71"/>
      <c r="H250" s="74"/>
      <c r="I250" s="75"/>
      <c r="J250" s="76"/>
      <c r="K250" s="77"/>
      <c r="L250" s="77"/>
      <c r="M250" s="77"/>
      <c r="N250" s="77"/>
      <c r="O250" s="76"/>
      <c r="P250" s="76"/>
      <c r="Q250" s="76"/>
      <c r="R250" s="10"/>
      <c r="S250" s="15"/>
    </row>
    <row r="251" spans="1:20" ht="11.25" outlineLevel="3" x14ac:dyDescent="0.2">
      <c r="A251" s="52"/>
      <c r="B251" s="53"/>
      <c r="C251" s="54">
        <v>59</v>
      </c>
      <c r="D251" s="55" t="s">
        <v>25</v>
      </c>
      <c r="E251" s="56" t="s">
        <v>264</v>
      </c>
      <c r="F251" s="57" t="s">
        <v>265</v>
      </c>
      <c r="G251" s="55" t="s">
        <v>67</v>
      </c>
      <c r="H251" s="58">
        <v>0.62000000000000033</v>
      </c>
      <c r="I251" s="59"/>
      <c r="J251" s="60">
        <f>H251*I251</f>
        <v>0</v>
      </c>
      <c r="K251" s="58">
        <v>6.1969999999999997E-2</v>
      </c>
      <c r="L251" s="58">
        <f>H251*K251</f>
        <v>3.8421400000000015E-2</v>
      </c>
      <c r="M251" s="58"/>
      <c r="N251" s="58">
        <f>H251*M251</f>
        <v>0</v>
      </c>
      <c r="O251" s="60">
        <v>21</v>
      </c>
      <c r="P251" s="60">
        <f>J251*(O251/100)</f>
        <v>0</v>
      </c>
      <c r="Q251" s="60">
        <f>J251+P251</f>
        <v>0</v>
      </c>
      <c r="R251" s="15"/>
      <c r="S251" s="15"/>
      <c r="T251" s="15"/>
    </row>
    <row r="252" spans="1:20" ht="9.75" outlineLevel="4" x14ac:dyDescent="0.2">
      <c r="A252" s="61"/>
      <c r="B252" s="62"/>
      <c r="C252" s="62"/>
      <c r="D252" s="63"/>
      <c r="E252" s="64" t="s">
        <v>29</v>
      </c>
      <c r="F252" s="65" t="s">
        <v>266</v>
      </c>
      <c r="G252" s="63"/>
      <c r="H252" s="66">
        <v>0.62000000000000033</v>
      </c>
      <c r="I252" s="67"/>
      <c r="J252" s="68"/>
      <c r="K252" s="66"/>
      <c r="L252" s="66"/>
      <c r="M252" s="66"/>
      <c r="N252" s="66"/>
      <c r="O252" s="68"/>
      <c r="P252" s="68"/>
      <c r="Q252" s="68"/>
      <c r="R252" s="10"/>
      <c r="S252" s="15"/>
    </row>
    <row r="253" spans="1:20" ht="7.5" customHeight="1" outlineLevel="4" x14ac:dyDescent="0.15">
      <c r="A253" s="15"/>
      <c r="B253" s="69"/>
      <c r="C253" s="70"/>
      <c r="D253" s="71"/>
      <c r="E253" s="72"/>
      <c r="F253" s="73"/>
      <c r="G253" s="71"/>
      <c r="H253" s="74"/>
      <c r="I253" s="75"/>
      <c r="J253" s="76"/>
      <c r="K253" s="77"/>
      <c r="L253" s="77"/>
      <c r="M253" s="77"/>
      <c r="N253" s="77"/>
      <c r="O253" s="76"/>
      <c r="P253" s="76"/>
      <c r="Q253" s="76"/>
      <c r="R253" s="10"/>
      <c r="S253" s="15"/>
    </row>
    <row r="254" spans="1:20" ht="11.25" outlineLevel="3" x14ac:dyDescent="0.2">
      <c r="A254" s="52"/>
      <c r="B254" s="53"/>
      <c r="C254" s="54">
        <v>60</v>
      </c>
      <c r="D254" s="55" t="s">
        <v>25</v>
      </c>
      <c r="E254" s="56" t="s">
        <v>267</v>
      </c>
      <c r="F254" s="57" t="s">
        <v>268</v>
      </c>
      <c r="G254" s="55" t="s">
        <v>67</v>
      </c>
      <c r="H254" s="58">
        <v>1.0000000000000007</v>
      </c>
      <c r="I254" s="59"/>
      <c r="J254" s="60">
        <f>H254*I254</f>
        <v>0</v>
      </c>
      <c r="K254" s="58">
        <v>7.9210000000000003E-2</v>
      </c>
      <c r="L254" s="58">
        <f>H254*K254</f>
        <v>7.9210000000000058E-2</v>
      </c>
      <c r="M254" s="58"/>
      <c r="N254" s="58">
        <f>H254*M254</f>
        <v>0</v>
      </c>
      <c r="O254" s="60">
        <v>21</v>
      </c>
      <c r="P254" s="60">
        <f>J254*(O254/100)</f>
        <v>0</v>
      </c>
      <c r="Q254" s="60">
        <f>J254+P254</f>
        <v>0</v>
      </c>
      <c r="R254" s="15"/>
      <c r="S254" s="15"/>
      <c r="T254" s="15"/>
    </row>
    <row r="255" spans="1:20" ht="9.75" outlineLevel="4" x14ac:dyDescent="0.2">
      <c r="A255" s="61"/>
      <c r="B255" s="62"/>
      <c r="C255" s="62"/>
      <c r="D255" s="63"/>
      <c r="E255" s="64" t="s">
        <v>29</v>
      </c>
      <c r="F255" s="65" t="s">
        <v>269</v>
      </c>
      <c r="G255" s="63"/>
      <c r="H255" s="66">
        <v>1.0000000000000007</v>
      </c>
      <c r="I255" s="67"/>
      <c r="J255" s="68"/>
      <c r="K255" s="66"/>
      <c r="L255" s="66"/>
      <c r="M255" s="66"/>
      <c r="N255" s="66"/>
      <c r="O255" s="68"/>
      <c r="P255" s="68"/>
      <c r="Q255" s="68"/>
      <c r="R255" s="10"/>
      <c r="S255" s="15"/>
    </row>
    <row r="256" spans="1:20" ht="7.5" customHeight="1" outlineLevel="4" x14ac:dyDescent="0.15">
      <c r="A256" s="15"/>
      <c r="B256" s="69"/>
      <c r="C256" s="70"/>
      <c r="D256" s="71"/>
      <c r="E256" s="72"/>
      <c r="F256" s="73"/>
      <c r="G256" s="71"/>
      <c r="H256" s="74"/>
      <c r="I256" s="75"/>
      <c r="J256" s="76"/>
      <c r="K256" s="77"/>
      <c r="L256" s="77"/>
      <c r="M256" s="77"/>
      <c r="N256" s="77"/>
      <c r="O256" s="76"/>
      <c r="P256" s="76"/>
      <c r="Q256" s="76"/>
      <c r="R256" s="10"/>
      <c r="S256" s="15"/>
    </row>
    <row r="257" spans="1:20" ht="11.25" outlineLevel="3" x14ac:dyDescent="0.2">
      <c r="A257" s="52"/>
      <c r="B257" s="53"/>
      <c r="C257" s="54">
        <v>61</v>
      </c>
      <c r="D257" s="55" t="s">
        <v>25</v>
      </c>
      <c r="E257" s="56" t="s">
        <v>270</v>
      </c>
      <c r="F257" s="57" t="s">
        <v>271</v>
      </c>
      <c r="G257" s="55" t="s">
        <v>67</v>
      </c>
      <c r="H257" s="58">
        <v>20.749500000000001</v>
      </c>
      <c r="I257" s="59"/>
      <c r="J257" s="60">
        <f>H257*I257</f>
        <v>0</v>
      </c>
      <c r="K257" s="58">
        <v>5.8970000000000002E-2</v>
      </c>
      <c r="L257" s="58">
        <f>H257*K257</f>
        <v>1.2235980150000001</v>
      </c>
      <c r="M257" s="58"/>
      <c r="N257" s="58">
        <f>H257*M257</f>
        <v>0</v>
      </c>
      <c r="O257" s="60">
        <v>21</v>
      </c>
      <c r="P257" s="60">
        <f>J257*(O257/100)</f>
        <v>0</v>
      </c>
      <c r="Q257" s="60">
        <f>J257+P257</f>
        <v>0</v>
      </c>
      <c r="R257" s="15"/>
      <c r="S257" s="15"/>
      <c r="T257" s="15"/>
    </row>
    <row r="258" spans="1:20" ht="9.75" outlineLevel="4" x14ac:dyDescent="0.2">
      <c r="A258" s="61"/>
      <c r="B258" s="62"/>
      <c r="C258" s="62"/>
      <c r="D258" s="63"/>
      <c r="E258" s="64" t="s">
        <v>29</v>
      </c>
      <c r="F258" s="65" t="s">
        <v>272</v>
      </c>
      <c r="G258" s="63"/>
      <c r="H258" s="66">
        <v>0</v>
      </c>
      <c r="I258" s="67"/>
      <c r="J258" s="68"/>
      <c r="K258" s="66"/>
      <c r="L258" s="66"/>
      <c r="M258" s="66"/>
      <c r="N258" s="66"/>
      <c r="O258" s="68"/>
      <c r="P258" s="68"/>
      <c r="Q258" s="68"/>
      <c r="R258" s="10"/>
      <c r="S258" s="15"/>
    </row>
    <row r="259" spans="1:20" ht="9.75" outlineLevel="4" x14ac:dyDescent="0.2">
      <c r="A259" s="61"/>
      <c r="B259" s="62"/>
      <c r="C259" s="62"/>
      <c r="D259" s="63"/>
      <c r="E259" s="64"/>
      <c r="F259" s="65" t="s">
        <v>273</v>
      </c>
      <c r="G259" s="63"/>
      <c r="H259" s="66">
        <v>10.954499999999999</v>
      </c>
      <c r="I259" s="67"/>
      <c r="J259" s="68"/>
      <c r="K259" s="66"/>
      <c r="L259" s="66"/>
      <c r="M259" s="66"/>
      <c r="N259" s="66"/>
      <c r="O259" s="68"/>
      <c r="P259" s="68"/>
      <c r="Q259" s="68"/>
      <c r="R259" s="10"/>
      <c r="S259" s="15"/>
    </row>
    <row r="260" spans="1:20" ht="9.75" outlineLevel="4" x14ac:dyDescent="0.2">
      <c r="A260" s="61"/>
      <c r="B260" s="62"/>
      <c r="C260" s="62"/>
      <c r="D260" s="63"/>
      <c r="E260" s="64"/>
      <c r="F260" s="65" t="s">
        <v>134</v>
      </c>
      <c r="G260" s="63"/>
      <c r="H260" s="66">
        <v>0</v>
      </c>
      <c r="I260" s="67"/>
      <c r="J260" s="68"/>
      <c r="K260" s="66"/>
      <c r="L260" s="66"/>
      <c r="M260" s="66"/>
      <c r="N260" s="66"/>
      <c r="O260" s="68"/>
      <c r="P260" s="68"/>
      <c r="Q260" s="68"/>
      <c r="R260" s="10"/>
      <c r="S260" s="15"/>
    </row>
    <row r="261" spans="1:20" ht="9.75" outlineLevel="4" x14ac:dyDescent="0.2">
      <c r="A261" s="61"/>
      <c r="B261" s="62"/>
      <c r="C261" s="62"/>
      <c r="D261" s="63"/>
      <c r="E261" s="64"/>
      <c r="F261" s="65" t="s">
        <v>274</v>
      </c>
      <c r="G261" s="63"/>
      <c r="H261" s="66">
        <v>0</v>
      </c>
      <c r="I261" s="67"/>
      <c r="J261" s="68"/>
      <c r="K261" s="66"/>
      <c r="L261" s="66"/>
      <c r="M261" s="66"/>
      <c r="N261" s="66"/>
      <c r="O261" s="68"/>
      <c r="P261" s="68"/>
      <c r="Q261" s="68"/>
      <c r="R261" s="10"/>
      <c r="S261" s="15"/>
    </row>
    <row r="262" spans="1:20" ht="9.75" outlineLevel="4" x14ac:dyDescent="0.2">
      <c r="A262" s="61"/>
      <c r="B262" s="62"/>
      <c r="C262" s="62"/>
      <c r="D262" s="63"/>
      <c r="E262" s="64"/>
      <c r="F262" s="65" t="s">
        <v>275</v>
      </c>
      <c r="G262" s="63"/>
      <c r="H262" s="66">
        <v>3.2650000000000001</v>
      </c>
      <c r="I262" s="67"/>
      <c r="J262" s="68"/>
      <c r="K262" s="66"/>
      <c r="L262" s="66"/>
      <c r="M262" s="66"/>
      <c r="N262" s="66"/>
      <c r="O262" s="68"/>
      <c r="P262" s="68"/>
      <c r="Q262" s="68"/>
      <c r="R262" s="10"/>
      <c r="S262" s="15"/>
    </row>
    <row r="263" spans="1:20" ht="9.75" outlineLevel="4" x14ac:dyDescent="0.2">
      <c r="A263" s="61"/>
      <c r="B263" s="62"/>
      <c r="C263" s="62"/>
      <c r="D263" s="63"/>
      <c r="E263" s="64"/>
      <c r="F263" s="65" t="s">
        <v>134</v>
      </c>
      <c r="G263" s="63"/>
      <c r="H263" s="66">
        <v>0</v>
      </c>
      <c r="I263" s="67"/>
      <c r="J263" s="68"/>
      <c r="K263" s="66"/>
      <c r="L263" s="66"/>
      <c r="M263" s="66"/>
      <c r="N263" s="66"/>
      <c r="O263" s="68"/>
      <c r="P263" s="68"/>
      <c r="Q263" s="68"/>
      <c r="R263" s="10"/>
      <c r="S263" s="15"/>
    </row>
    <row r="264" spans="1:20" ht="9.75" outlineLevel="4" x14ac:dyDescent="0.2">
      <c r="A264" s="61"/>
      <c r="B264" s="62"/>
      <c r="C264" s="62"/>
      <c r="D264" s="63"/>
      <c r="E264" s="64"/>
      <c r="F264" s="65" t="s">
        <v>276</v>
      </c>
      <c r="G264" s="63"/>
      <c r="H264" s="66">
        <v>0</v>
      </c>
      <c r="I264" s="67"/>
      <c r="J264" s="68"/>
      <c r="K264" s="66"/>
      <c r="L264" s="66"/>
      <c r="M264" s="66"/>
      <c r="N264" s="66"/>
      <c r="O264" s="68"/>
      <c r="P264" s="68"/>
      <c r="Q264" s="68"/>
      <c r="R264" s="10"/>
      <c r="S264" s="15"/>
    </row>
    <row r="265" spans="1:20" ht="9.75" outlineLevel="4" x14ac:dyDescent="0.2">
      <c r="A265" s="61"/>
      <c r="B265" s="62"/>
      <c r="C265" s="62"/>
      <c r="D265" s="63"/>
      <c r="E265" s="64"/>
      <c r="F265" s="65" t="s">
        <v>277</v>
      </c>
      <c r="G265" s="63"/>
      <c r="H265" s="66">
        <v>6.53</v>
      </c>
      <c r="I265" s="67"/>
      <c r="J265" s="68"/>
      <c r="K265" s="66"/>
      <c r="L265" s="66"/>
      <c r="M265" s="66"/>
      <c r="N265" s="66"/>
      <c r="O265" s="68"/>
      <c r="P265" s="68"/>
      <c r="Q265" s="68"/>
      <c r="R265" s="10"/>
      <c r="S265" s="15"/>
    </row>
    <row r="266" spans="1:20" ht="7.5" customHeight="1" outlineLevel="4" x14ac:dyDescent="0.15">
      <c r="A266" s="15"/>
      <c r="B266" s="69"/>
      <c r="C266" s="70"/>
      <c r="D266" s="71"/>
      <c r="E266" s="72"/>
      <c r="F266" s="73"/>
      <c r="G266" s="71"/>
      <c r="H266" s="74"/>
      <c r="I266" s="75"/>
      <c r="J266" s="76"/>
      <c r="K266" s="77"/>
      <c r="L266" s="77"/>
      <c r="M266" s="77"/>
      <c r="N266" s="77"/>
      <c r="O266" s="76"/>
      <c r="P266" s="76"/>
      <c r="Q266" s="76"/>
      <c r="R266" s="10"/>
      <c r="S266" s="15"/>
    </row>
    <row r="267" spans="1:20" ht="11.25" outlineLevel="3" x14ac:dyDescent="0.2">
      <c r="A267" s="52"/>
      <c r="B267" s="53"/>
      <c r="C267" s="54">
        <v>62</v>
      </c>
      <c r="D267" s="55" t="s">
        <v>25</v>
      </c>
      <c r="E267" s="56" t="s">
        <v>278</v>
      </c>
      <c r="F267" s="57" t="s">
        <v>279</v>
      </c>
      <c r="G267" s="55" t="s">
        <v>67</v>
      </c>
      <c r="H267" s="58">
        <v>712.37820000000011</v>
      </c>
      <c r="I267" s="59"/>
      <c r="J267" s="60">
        <f>H267*I267</f>
        <v>0</v>
      </c>
      <c r="K267" s="58">
        <v>7.571E-2</v>
      </c>
      <c r="L267" s="58">
        <f>H267*K267</f>
        <v>53.93415352200001</v>
      </c>
      <c r="M267" s="58"/>
      <c r="N267" s="58">
        <f>H267*M267</f>
        <v>0</v>
      </c>
      <c r="O267" s="60">
        <v>21</v>
      </c>
      <c r="P267" s="60">
        <f>J267*(O267/100)</f>
        <v>0</v>
      </c>
      <c r="Q267" s="60">
        <f>J267+P267</f>
        <v>0</v>
      </c>
      <c r="R267" s="15"/>
      <c r="S267" s="15"/>
      <c r="T267" s="15"/>
    </row>
    <row r="268" spans="1:20" ht="9.75" outlineLevel="4" x14ac:dyDescent="0.2">
      <c r="A268" s="61"/>
      <c r="B268" s="62"/>
      <c r="C268" s="62"/>
      <c r="D268" s="63"/>
      <c r="E268" s="64" t="s">
        <v>29</v>
      </c>
      <c r="F268" s="65" t="s">
        <v>272</v>
      </c>
      <c r="G268" s="63"/>
      <c r="H268" s="66">
        <v>0</v>
      </c>
      <c r="I268" s="67"/>
      <c r="J268" s="68"/>
      <c r="K268" s="66"/>
      <c r="L268" s="66"/>
      <c r="M268" s="66"/>
      <c r="N268" s="66"/>
      <c r="O268" s="68"/>
      <c r="P268" s="68"/>
      <c r="Q268" s="68"/>
      <c r="R268" s="10"/>
      <c r="S268" s="15"/>
    </row>
    <row r="269" spans="1:20" ht="9.75" outlineLevel="4" x14ac:dyDescent="0.2">
      <c r="A269" s="61"/>
      <c r="B269" s="62"/>
      <c r="C269" s="62"/>
      <c r="D269" s="63"/>
      <c r="E269" s="64"/>
      <c r="F269" s="65" t="s">
        <v>280</v>
      </c>
      <c r="G269" s="63"/>
      <c r="H269" s="66">
        <v>56.474500000000006</v>
      </c>
      <c r="I269" s="67"/>
      <c r="J269" s="68"/>
      <c r="K269" s="66"/>
      <c r="L269" s="66"/>
      <c r="M269" s="66"/>
      <c r="N269" s="66"/>
      <c r="O269" s="68"/>
      <c r="P269" s="68"/>
      <c r="Q269" s="68"/>
      <c r="R269" s="10"/>
      <c r="S269" s="15"/>
    </row>
    <row r="270" spans="1:20" ht="9.75" outlineLevel="4" x14ac:dyDescent="0.2">
      <c r="A270" s="61"/>
      <c r="B270" s="62"/>
      <c r="C270" s="62"/>
      <c r="D270" s="63"/>
      <c r="E270" s="64"/>
      <c r="F270" s="65" t="s">
        <v>281</v>
      </c>
      <c r="G270" s="63"/>
      <c r="H270" s="66">
        <v>130.31300000000002</v>
      </c>
      <c r="I270" s="67"/>
      <c r="J270" s="68"/>
      <c r="K270" s="66"/>
      <c r="L270" s="66"/>
      <c r="M270" s="66"/>
      <c r="N270" s="66"/>
      <c r="O270" s="68"/>
      <c r="P270" s="68"/>
      <c r="Q270" s="68"/>
      <c r="R270" s="10"/>
      <c r="S270" s="15"/>
    </row>
    <row r="271" spans="1:20" ht="9.75" outlineLevel="4" x14ac:dyDescent="0.2">
      <c r="A271" s="61"/>
      <c r="B271" s="62"/>
      <c r="C271" s="62"/>
      <c r="D271" s="63"/>
      <c r="E271" s="64"/>
      <c r="F271" s="65" t="s">
        <v>282</v>
      </c>
      <c r="G271" s="63"/>
      <c r="H271" s="66">
        <v>-11.600000000000001</v>
      </c>
      <c r="I271" s="67"/>
      <c r="J271" s="68"/>
      <c r="K271" s="66"/>
      <c r="L271" s="66"/>
      <c r="M271" s="66"/>
      <c r="N271" s="66"/>
      <c r="O271" s="68"/>
      <c r="P271" s="68"/>
      <c r="Q271" s="68"/>
      <c r="R271" s="10"/>
      <c r="S271" s="15"/>
    </row>
    <row r="272" spans="1:20" ht="9.75" outlineLevel="4" x14ac:dyDescent="0.2">
      <c r="A272" s="61"/>
      <c r="B272" s="62"/>
      <c r="C272" s="62"/>
      <c r="D272" s="63"/>
      <c r="E272" s="64"/>
      <c r="F272" s="65" t="s">
        <v>283</v>
      </c>
      <c r="G272" s="63"/>
      <c r="H272" s="66">
        <v>7.3339999999999996</v>
      </c>
      <c r="I272" s="67"/>
      <c r="J272" s="68"/>
      <c r="K272" s="66"/>
      <c r="L272" s="66"/>
      <c r="M272" s="66"/>
      <c r="N272" s="66"/>
      <c r="O272" s="68"/>
      <c r="P272" s="68"/>
      <c r="Q272" s="68"/>
      <c r="R272" s="10"/>
      <c r="S272" s="15"/>
    </row>
    <row r="273" spans="1:20" ht="9.75" outlineLevel="4" x14ac:dyDescent="0.2">
      <c r="A273" s="61"/>
      <c r="B273" s="62"/>
      <c r="C273" s="62"/>
      <c r="D273" s="63"/>
      <c r="E273" s="64"/>
      <c r="F273" s="65" t="s">
        <v>134</v>
      </c>
      <c r="G273" s="63"/>
      <c r="H273" s="66">
        <v>0</v>
      </c>
      <c r="I273" s="67"/>
      <c r="J273" s="68"/>
      <c r="K273" s="66"/>
      <c r="L273" s="66"/>
      <c r="M273" s="66"/>
      <c r="N273" s="66"/>
      <c r="O273" s="68"/>
      <c r="P273" s="68"/>
      <c r="Q273" s="68"/>
      <c r="R273" s="10"/>
      <c r="S273" s="15"/>
    </row>
    <row r="274" spans="1:20" ht="9.75" outlineLevel="4" x14ac:dyDescent="0.2">
      <c r="A274" s="61"/>
      <c r="B274" s="62"/>
      <c r="C274" s="62"/>
      <c r="D274" s="63"/>
      <c r="E274" s="64"/>
      <c r="F274" s="65" t="s">
        <v>274</v>
      </c>
      <c r="G274" s="63"/>
      <c r="H274" s="66">
        <v>0</v>
      </c>
      <c r="I274" s="67"/>
      <c r="J274" s="68"/>
      <c r="K274" s="66"/>
      <c r="L274" s="66"/>
      <c r="M274" s="66"/>
      <c r="N274" s="66"/>
      <c r="O274" s="68"/>
      <c r="P274" s="68"/>
      <c r="Q274" s="68"/>
      <c r="R274" s="10"/>
      <c r="S274" s="15"/>
    </row>
    <row r="275" spans="1:20" ht="9.75" outlineLevel="4" x14ac:dyDescent="0.2">
      <c r="A275" s="61"/>
      <c r="B275" s="62"/>
      <c r="C275" s="62"/>
      <c r="D275" s="63"/>
      <c r="E275" s="64"/>
      <c r="F275" s="65" t="s">
        <v>284</v>
      </c>
      <c r="G275" s="63"/>
      <c r="H275" s="66">
        <v>130.88400000000001</v>
      </c>
      <c r="I275" s="67"/>
      <c r="J275" s="68"/>
      <c r="K275" s="66"/>
      <c r="L275" s="66"/>
      <c r="M275" s="66"/>
      <c r="N275" s="66"/>
      <c r="O275" s="68"/>
      <c r="P275" s="68"/>
      <c r="Q275" s="68"/>
      <c r="R275" s="10"/>
      <c r="S275" s="15"/>
    </row>
    <row r="276" spans="1:20" ht="9.75" outlineLevel="4" x14ac:dyDescent="0.2">
      <c r="A276" s="61"/>
      <c r="B276" s="62"/>
      <c r="C276" s="62"/>
      <c r="D276" s="63"/>
      <c r="E276" s="64"/>
      <c r="F276" s="65" t="s">
        <v>285</v>
      </c>
      <c r="G276" s="63"/>
      <c r="H276" s="66">
        <v>116.2602</v>
      </c>
      <c r="I276" s="67"/>
      <c r="J276" s="68"/>
      <c r="K276" s="66"/>
      <c r="L276" s="66"/>
      <c r="M276" s="66"/>
      <c r="N276" s="66"/>
      <c r="O276" s="68"/>
      <c r="P276" s="68"/>
      <c r="Q276" s="68"/>
      <c r="R276" s="10"/>
      <c r="S276" s="15"/>
    </row>
    <row r="277" spans="1:20" ht="9.75" outlineLevel="4" x14ac:dyDescent="0.2">
      <c r="A277" s="61"/>
      <c r="B277" s="62"/>
      <c r="C277" s="62"/>
      <c r="D277" s="63"/>
      <c r="E277" s="64"/>
      <c r="F277" s="65" t="s">
        <v>134</v>
      </c>
      <c r="G277" s="63"/>
      <c r="H277" s="66">
        <v>0</v>
      </c>
      <c r="I277" s="67"/>
      <c r="J277" s="68"/>
      <c r="K277" s="66"/>
      <c r="L277" s="66"/>
      <c r="M277" s="66"/>
      <c r="N277" s="66"/>
      <c r="O277" s="68"/>
      <c r="P277" s="68"/>
      <c r="Q277" s="68"/>
      <c r="R277" s="10"/>
      <c r="S277" s="15"/>
    </row>
    <row r="278" spans="1:20" ht="9.75" outlineLevel="4" x14ac:dyDescent="0.2">
      <c r="A278" s="61"/>
      <c r="B278" s="62"/>
      <c r="C278" s="62"/>
      <c r="D278" s="63"/>
      <c r="E278" s="64"/>
      <c r="F278" s="65" t="s">
        <v>286</v>
      </c>
      <c r="G278" s="63"/>
      <c r="H278" s="66">
        <v>0</v>
      </c>
      <c r="I278" s="67"/>
      <c r="J278" s="68"/>
      <c r="K278" s="66"/>
      <c r="L278" s="66"/>
      <c r="M278" s="66"/>
      <c r="N278" s="66"/>
      <c r="O278" s="68"/>
      <c r="P278" s="68"/>
      <c r="Q278" s="68"/>
      <c r="R278" s="10"/>
      <c r="S278" s="15"/>
    </row>
    <row r="279" spans="1:20" ht="9.75" outlineLevel="4" x14ac:dyDescent="0.2">
      <c r="A279" s="61"/>
      <c r="B279" s="62"/>
      <c r="C279" s="62"/>
      <c r="D279" s="63"/>
      <c r="E279" s="64"/>
      <c r="F279" s="65" t="s">
        <v>287</v>
      </c>
      <c r="G279" s="63"/>
      <c r="H279" s="66">
        <v>168.49149999999997</v>
      </c>
      <c r="I279" s="67"/>
      <c r="J279" s="68"/>
      <c r="K279" s="66"/>
      <c r="L279" s="66"/>
      <c r="M279" s="66"/>
      <c r="N279" s="66"/>
      <c r="O279" s="68"/>
      <c r="P279" s="68"/>
      <c r="Q279" s="68"/>
      <c r="R279" s="10"/>
      <c r="S279" s="15"/>
    </row>
    <row r="280" spans="1:20" ht="9.75" outlineLevel="4" x14ac:dyDescent="0.2">
      <c r="A280" s="61"/>
      <c r="B280" s="62"/>
      <c r="C280" s="62"/>
      <c r="D280" s="63"/>
      <c r="E280" s="64"/>
      <c r="F280" s="65" t="s">
        <v>288</v>
      </c>
      <c r="G280" s="63"/>
      <c r="H280" s="66">
        <v>114.221</v>
      </c>
      <c r="I280" s="67"/>
      <c r="J280" s="68"/>
      <c r="K280" s="66"/>
      <c r="L280" s="66"/>
      <c r="M280" s="66"/>
      <c r="N280" s="66"/>
      <c r="O280" s="68"/>
      <c r="P280" s="68"/>
      <c r="Q280" s="68"/>
      <c r="R280" s="10"/>
      <c r="S280" s="15"/>
    </row>
    <row r="281" spans="1:20" ht="7.5" customHeight="1" outlineLevel="4" x14ac:dyDescent="0.15">
      <c r="A281" s="15"/>
      <c r="B281" s="69"/>
      <c r="C281" s="70"/>
      <c r="D281" s="71"/>
      <c r="E281" s="72"/>
      <c r="F281" s="73"/>
      <c r="G281" s="71"/>
      <c r="H281" s="74"/>
      <c r="I281" s="75"/>
      <c r="J281" s="76"/>
      <c r="K281" s="77"/>
      <c r="L281" s="77"/>
      <c r="M281" s="77"/>
      <c r="N281" s="77"/>
      <c r="O281" s="76"/>
      <c r="P281" s="76"/>
      <c r="Q281" s="76"/>
      <c r="R281" s="10"/>
      <c r="S281" s="15"/>
    </row>
    <row r="282" spans="1:20" ht="11.25" outlineLevel="3" x14ac:dyDescent="0.2">
      <c r="A282" s="52"/>
      <c r="B282" s="53"/>
      <c r="C282" s="54">
        <v>63</v>
      </c>
      <c r="D282" s="55" t="s">
        <v>25</v>
      </c>
      <c r="E282" s="56" t="s">
        <v>289</v>
      </c>
      <c r="F282" s="57" t="s">
        <v>290</v>
      </c>
      <c r="G282" s="55" t="s">
        <v>172</v>
      </c>
      <c r="H282" s="58">
        <v>141.59</v>
      </c>
      <c r="I282" s="59"/>
      <c r="J282" s="60">
        <f>H282*I282</f>
        <v>0</v>
      </c>
      <c r="K282" s="58">
        <v>1.2999999999999999E-4</v>
      </c>
      <c r="L282" s="58">
        <f>H282*K282</f>
        <v>1.8406699999999998E-2</v>
      </c>
      <c r="M282" s="58"/>
      <c r="N282" s="58">
        <f>H282*M282</f>
        <v>0</v>
      </c>
      <c r="O282" s="60">
        <v>21</v>
      </c>
      <c r="P282" s="60">
        <f>J282*(O282/100)</f>
        <v>0</v>
      </c>
      <c r="Q282" s="60">
        <f>J282+P282</f>
        <v>0</v>
      </c>
      <c r="R282" s="15"/>
      <c r="S282" s="15"/>
      <c r="T282" s="15"/>
    </row>
    <row r="283" spans="1:20" ht="9.75" outlineLevel="4" x14ac:dyDescent="0.2">
      <c r="A283" s="61"/>
      <c r="B283" s="62"/>
      <c r="C283" s="62"/>
      <c r="D283" s="63"/>
      <c r="E283" s="64" t="s">
        <v>29</v>
      </c>
      <c r="F283" s="65" t="s">
        <v>291</v>
      </c>
      <c r="G283" s="63"/>
      <c r="H283" s="66">
        <v>57.62</v>
      </c>
      <c r="I283" s="67"/>
      <c r="J283" s="68"/>
      <c r="K283" s="66"/>
      <c r="L283" s="66"/>
      <c r="M283" s="66"/>
      <c r="N283" s="66"/>
      <c r="O283" s="68"/>
      <c r="P283" s="68"/>
      <c r="Q283" s="68"/>
      <c r="R283" s="10"/>
      <c r="S283" s="15"/>
    </row>
    <row r="284" spans="1:20" ht="9.75" outlineLevel="4" x14ac:dyDescent="0.2">
      <c r="A284" s="61"/>
      <c r="B284" s="62"/>
      <c r="C284" s="62"/>
      <c r="D284" s="63"/>
      <c r="E284" s="64"/>
      <c r="F284" s="65" t="s">
        <v>292</v>
      </c>
      <c r="G284" s="63"/>
      <c r="H284" s="66">
        <v>40.43</v>
      </c>
      <c r="I284" s="67"/>
      <c r="J284" s="68"/>
      <c r="K284" s="66"/>
      <c r="L284" s="66"/>
      <c r="M284" s="66"/>
      <c r="N284" s="66"/>
      <c r="O284" s="68"/>
      <c r="P284" s="68"/>
      <c r="Q284" s="68"/>
      <c r="R284" s="10"/>
      <c r="S284" s="15"/>
    </row>
    <row r="285" spans="1:20" ht="9.75" outlineLevel="4" x14ac:dyDescent="0.2">
      <c r="A285" s="61"/>
      <c r="B285" s="62"/>
      <c r="C285" s="62"/>
      <c r="D285" s="63"/>
      <c r="E285" s="64"/>
      <c r="F285" s="65" t="s">
        <v>293</v>
      </c>
      <c r="G285" s="63"/>
      <c r="H285" s="66">
        <v>43.54</v>
      </c>
      <c r="I285" s="67"/>
      <c r="J285" s="68"/>
      <c r="K285" s="66"/>
      <c r="L285" s="66"/>
      <c r="M285" s="66"/>
      <c r="N285" s="66"/>
      <c r="O285" s="68"/>
      <c r="P285" s="68"/>
      <c r="Q285" s="68"/>
      <c r="R285" s="10"/>
      <c r="S285" s="15"/>
    </row>
    <row r="286" spans="1:20" ht="7.5" customHeight="1" outlineLevel="4" x14ac:dyDescent="0.15">
      <c r="A286" s="15"/>
      <c r="B286" s="69"/>
      <c r="C286" s="70"/>
      <c r="D286" s="71"/>
      <c r="E286" s="72"/>
      <c r="F286" s="73"/>
      <c r="G286" s="71"/>
      <c r="H286" s="74"/>
      <c r="I286" s="75"/>
      <c r="J286" s="76"/>
      <c r="K286" s="77"/>
      <c r="L286" s="77"/>
      <c r="M286" s="77"/>
      <c r="N286" s="77"/>
      <c r="O286" s="76"/>
      <c r="P286" s="76"/>
      <c r="Q286" s="76"/>
      <c r="R286" s="10"/>
      <c r="S286" s="15"/>
    </row>
    <row r="287" spans="1:20" ht="11.25" outlineLevel="3" x14ac:dyDescent="0.2">
      <c r="A287" s="52"/>
      <c r="B287" s="53"/>
      <c r="C287" s="54">
        <v>64</v>
      </c>
      <c r="D287" s="55" t="s">
        <v>25</v>
      </c>
      <c r="E287" s="56" t="s">
        <v>294</v>
      </c>
      <c r="F287" s="57" t="s">
        <v>295</v>
      </c>
      <c r="G287" s="55" t="s">
        <v>172</v>
      </c>
      <c r="H287" s="58">
        <v>134.69</v>
      </c>
      <c r="I287" s="59"/>
      <c r="J287" s="60">
        <f>H287*I287</f>
        <v>0</v>
      </c>
      <c r="K287" s="58">
        <v>2.0000000000000001E-4</v>
      </c>
      <c r="L287" s="58">
        <f>H287*K287</f>
        <v>2.6938E-2</v>
      </c>
      <c r="M287" s="58"/>
      <c r="N287" s="58">
        <f>H287*M287</f>
        <v>0</v>
      </c>
      <c r="O287" s="60">
        <v>21</v>
      </c>
      <c r="P287" s="60">
        <f>J287*(O287/100)</f>
        <v>0</v>
      </c>
      <c r="Q287" s="60">
        <f>J287+P287</f>
        <v>0</v>
      </c>
      <c r="R287" s="15"/>
      <c r="S287" s="15"/>
      <c r="T287" s="15"/>
    </row>
    <row r="288" spans="1:20" ht="9.75" outlineLevel="4" x14ac:dyDescent="0.2">
      <c r="A288" s="61"/>
      <c r="B288" s="62"/>
      <c r="C288" s="62"/>
      <c r="D288" s="63"/>
      <c r="E288" s="64" t="s">
        <v>29</v>
      </c>
      <c r="F288" s="65" t="s">
        <v>296</v>
      </c>
      <c r="G288" s="63"/>
      <c r="H288" s="66">
        <v>19.62</v>
      </c>
      <c r="I288" s="67"/>
      <c r="J288" s="68"/>
      <c r="K288" s="66"/>
      <c r="L288" s="66"/>
      <c r="M288" s="66"/>
      <c r="N288" s="66"/>
      <c r="O288" s="68"/>
      <c r="P288" s="68"/>
      <c r="Q288" s="68"/>
      <c r="R288" s="10"/>
      <c r="S288" s="15"/>
    </row>
    <row r="289" spans="1:20" ht="9.75" outlineLevel="4" x14ac:dyDescent="0.2">
      <c r="A289" s="61"/>
      <c r="B289" s="62"/>
      <c r="C289" s="62"/>
      <c r="D289" s="63"/>
      <c r="E289" s="64"/>
      <c r="F289" s="65" t="s">
        <v>297</v>
      </c>
      <c r="G289" s="63"/>
      <c r="H289" s="66">
        <v>55.98</v>
      </c>
      <c r="I289" s="67"/>
      <c r="J289" s="68"/>
      <c r="K289" s="66"/>
      <c r="L289" s="66"/>
      <c r="M289" s="66"/>
      <c r="N289" s="66"/>
      <c r="O289" s="68"/>
      <c r="P289" s="68"/>
      <c r="Q289" s="68"/>
      <c r="R289" s="10"/>
      <c r="S289" s="15"/>
    </row>
    <row r="290" spans="1:20" ht="9.75" outlineLevel="4" x14ac:dyDescent="0.2">
      <c r="A290" s="61"/>
      <c r="B290" s="62"/>
      <c r="C290" s="62"/>
      <c r="D290" s="63"/>
      <c r="E290" s="64"/>
      <c r="F290" s="65" t="s">
        <v>298</v>
      </c>
      <c r="G290" s="63"/>
      <c r="H290" s="66">
        <v>59.09</v>
      </c>
      <c r="I290" s="67"/>
      <c r="J290" s="68"/>
      <c r="K290" s="66"/>
      <c r="L290" s="66"/>
      <c r="M290" s="66"/>
      <c r="N290" s="66"/>
      <c r="O290" s="68"/>
      <c r="P290" s="68"/>
      <c r="Q290" s="68"/>
      <c r="R290" s="10"/>
      <c r="S290" s="15"/>
    </row>
    <row r="291" spans="1:20" ht="7.5" customHeight="1" outlineLevel="4" x14ac:dyDescent="0.15">
      <c r="A291" s="15"/>
      <c r="B291" s="69"/>
      <c r="C291" s="70"/>
      <c r="D291" s="71"/>
      <c r="E291" s="72"/>
      <c r="F291" s="73"/>
      <c r="G291" s="71"/>
      <c r="H291" s="74"/>
      <c r="I291" s="75"/>
      <c r="J291" s="76"/>
      <c r="K291" s="77"/>
      <c r="L291" s="77"/>
      <c r="M291" s="77"/>
      <c r="N291" s="77"/>
      <c r="O291" s="76"/>
      <c r="P291" s="76"/>
      <c r="Q291" s="76"/>
      <c r="R291" s="10"/>
      <c r="S291" s="15"/>
    </row>
    <row r="292" spans="1:20" ht="22.5" outlineLevel="3" x14ac:dyDescent="0.2">
      <c r="A292" s="52"/>
      <c r="B292" s="53"/>
      <c r="C292" s="54">
        <v>65</v>
      </c>
      <c r="D292" s="55" t="s">
        <v>25</v>
      </c>
      <c r="E292" s="56" t="s">
        <v>299</v>
      </c>
      <c r="F292" s="57" t="s">
        <v>300</v>
      </c>
      <c r="G292" s="55" t="s">
        <v>67</v>
      </c>
      <c r="H292" s="58">
        <v>13.649999999999999</v>
      </c>
      <c r="I292" s="59"/>
      <c r="J292" s="60">
        <f>H292*I292</f>
        <v>0</v>
      </c>
      <c r="K292" s="58">
        <v>5.2519999999999997E-2</v>
      </c>
      <c r="L292" s="58">
        <f>H292*K292</f>
        <v>0.71689799999999992</v>
      </c>
      <c r="M292" s="58"/>
      <c r="N292" s="58">
        <f>H292*M292</f>
        <v>0</v>
      </c>
      <c r="O292" s="60">
        <v>21</v>
      </c>
      <c r="P292" s="60">
        <f>J292*(O292/100)</f>
        <v>0</v>
      </c>
      <c r="Q292" s="60">
        <f>J292+P292</f>
        <v>0</v>
      </c>
      <c r="R292" s="15"/>
      <c r="S292" s="15"/>
      <c r="T292" s="15"/>
    </row>
    <row r="293" spans="1:20" ht="19.5" outlineLevel="4" x14ac:dyDescent="0.2">
      <c r="A293" s="61"/>
      <c r="B293" s="62"/>
      <c r="C293" s="62"/>
      <c r="D293" s="63"/>
      <c r="E293" s="64" t="s">
        <v>29</v>
      </c>
      <c r="F293" s="65" t="s">
        <v>301</v>
      </c>
      <c r="G293" s="63"/>
      <c r="H293" s="66">
        <v>0</v>
      </c>
      <c r="I293" s="67"/>
      <c r="J293" s="68"/>
      <c r="K293" s="66"/>
      <c r="L293" s="66"/>
      <c r="M293" s="66"/>
      <c r="N293" s="66"/>
      <c r="O293" s="68"/>
      <c r="P293" s="68"/>
      <c r="Q293" s="68"/>
      <c r="R293" s="10"/>
      <c r="S293" s="15"/>
    </row>
    <row r="294" spans="1:20" ht="9.75" outlineLevel="4" x14ac:dyDescent="0.2">
      <c r="A294" s="61"/>
      <c r="B294" s="62"/>
      <c r="C294" s="62"/>
      <c r="D294" s="63"/>
      <c r="E294" s="64"/>
      <c r="F294" s="65" t="s">
        <v>302</v>
      </c>
      <c r="G294" s="63"/>
      <c r="H294" s="66">
        <v>4.375</v>
      </c>
      <c r="I294" s="67"/>
      <c r="J294" s="68"/>
      <c r="K294" s="66"/>
      <c r="L294" s="66"/>
      <c r="M294" s="66"/>
      <c r="N294" s="66"/>
      <c r="O294" s="68"/>
      <c r="P294" s="68"/>
      <c r="Q294" s="68"/>
      <c r="R294" s="10"/>
      <c r="S294" s="15"/>
    </row>
    <row r="295" spans="1:20" ht="9.75" outlineLevel="4" x14ac:dyDescent="0.2">
      <c r="A295" s="61"/>
      <c r="B295" s="62"/>
      <c r="C295" s="62"/>
      <c r="D295" s="63"/>
      <c r="E295" s="64"/>
      <c r="F295" s="65" t="s">
        <v>303</v>
      </c>
      <c r="G295" s="63"/>
      <c r="H295" s="66">
        <v>4.6375000000000002</v>
      </c>
      <c r="I295" s="67"/>
      <c r="J295" s="68"/>
      <c r="K295" s="66"/>
      <c r="L295" s="66"/>
      <c r="M295" s="66"/>
      <c r="N295" s="66"/>
      <c r="O295" s="68"/>
      <c r="P295" s="68"/>
      <c r="Q295" s="68"/>
      <c r="R295" s="10"/>
      <c r="S295" s="15"/>
    </row>
    <row r="296" spans="1:20" ht="9.75" outlineLevel="4" x14ac:dyDescent="0.2">
      <c r="A296" s="61"/>
      <c r="B296" s="62"/>
      <c r="C296" s="62"/>
      <c r="D296" s="63"/>
      <c r="E296" s="64"/>
      <c r="F296" s="65" t="s">
        <v>304</v>
      </c>
      <c r="G296" s="63"/>
      <c r="H296" s="66">
        <v>4.6375000000000002</v>
      </c>
      <c r="I296" s="67"/>
      <c r="J296" s="68"/>
      <c r="K296" s="66"/>
      <c r="L296" s="66"/>
      <c r="M296" s="66"/>
      <c r="N296" s="66"/>
      <c r="O296" s="68"/>
      <c r="P296" s="68"/>
      <c r="Q296" s="68"/>
      <c r="R296" s="10"/>
      <c r="S296" s="15"/>
    </row>
    <row r="297" spans="1:20" ht="7.5" customHeight="1" outlineLevel="4" x14ac:dyDescent="0.15">
      <c r="A297" s="15"/>
      <c r="B297" s="69"/>
      <c r="C297" s="70"/>
      <c r="D297" s="71"/>
      <c r="E297" s="72"/>
      <c r="F297" s="73"/>
      <c r="G297" s="71"/>
      <c r="H297" s="74"/>
      <c r="I297" s="75"/>
      <c r="J297" s="76"/>
      <c r="K297" s="77"/>
      <c r="L297" s="77"/>
      <c r="M297" s="77"/>
      <c r="N297" s="77"/>
      <c r="O297" s="76"/>
      <c r="P297" s="76"/>
      <c r="Q297" s="76"/>
      <c r="R297" s="10"/>
      <c r="S297" s="15"/>
    </row>
    <row r="298" spans="1:20" ht="11.25" outlineLevel="3" x14ac:dyDescent="0.2">
      <c r="A298" s="52"/>
      <c r="B298" s="53"/>
      <c r="C298" s="54">
        <v>66</v>
      </c>
      <c r="D298" s="55" t="s">
        <v>25</v>
      </c>
      <c r="E298" s="56" t="s">
        <v>305</v>
      </c>
      <c r="F298" s="57" t="s">
        <v>306</v>
      </c>
      <c r="G298" s="55" t="s">
        <v>67</v>
      </c>
      <c r="H298" s="58">
        <v>335.315</v>
      </c>
      <c r="I298" s="59"/>
      <c r="J298" s="60">
        <f>H298*I298</f>
        <v>0</v>
      </c>
      <c r="K298" s="58">
        <v>0.16039999999999999</v>
      </c>
      <c r="L298" s="58">
        <f>H298*K298</f>
        <v>53.784525999999993</v>
      </c>
      <c r="M298" s="58"/>
      <c r="N298" s="58">
        <f>H298*M298</f>
        <v>0</v>
      </c>
      <c r="O298" s="60">
        <v>21</v>
      </c>
      <c r="P298" s="60">
        <f>J298*(O298/100)</f>
        <v>0</v>
      </c>
      <c r="Q298" s="60">
        <f>J298+P298</f>
        <v>0</v>
      </c>
      <c r="R298" s="15"/>
      <c r="S298" s="15"/>
      <c r="T298" s="15"/>
    </row>
    <row r="299" spans="1:20" ht="19.5" outlineLevel="4" x14ac:dyDescent="0.2">
      <c r="A299" s="61"/>
      <c r="B299" s="62"/>
      <c r="C299" s="62"/>
      <c r="D299" s="63"/>
      <c r="E299" s="64" t="s">
        <v>29</v>
      </c>
      <c r="F299" s="65" t="s">
        <v>307</v>
      </c>
      <c r="G299" s="63"/>
      <c r="H299" s="66">
        <v>329.91500000000002</v>
      </c>
      <c r="I299" s="67"/>
      <c r="J299" s="68"/>
      <c r="K299" s="66"/>
      <c r="L299" s="66"/>
      <c r="M299" s="66"/>
      <c r="N299" s="66"/>
      <c r="O299" s="68"/>
      <c r="P299" s="68"/>
      <c r="Q299" s="68"/>
      <c r="R299" s="10"/>
      <c r="S299" s="15"/>
    </row>
    <row r="300" spans="1:20" ht="19.5" outlineLevel="4" x14ac:dyDescent="0.2">
      <c r="A300" s="61"/>
      <c r="B300" s="62"/>
      <c r="C300" s="62"/>
      <c r="D300" s="63"/>
      <c r="E300" s="64"/>
      <c r="F300" s="65" t="s">
        <v>308</v>
      </c>
      <c r="G300" s="63"/>
      <c r="H300" s="66">
        <v>5.4</v>
      </c>
      <c r="I300" s="67"/>
      <c r="J300" s="68"/>
      <c r="K300" s="66"/>
      <c r="L300" s="66"/>
      <c r="M300" s="66"/>
      <c r="N300" s="66"/>
      <c r="O300" s="68"/>
      <c r="P300" s="68"/>
      <c r="Q300" s="68"/>
      <c r="R300" s="10"/>
      <c r="S300" s="15"/>
    </row>
    <row r="301" spans="1:20" ht="7.5" customHeight="1" outlineLevel="4" x14ac:dyDescent="0.15">
      <c r="A301" s="15"/>
      <c r="B301" s="69"/>
      <c r="C301" s="70"/>
      <c r="D301" s="71"/>
      <c r="E301" s="72"/>
      <c r="F301" s="73"/>
      <c r="G301" s="71"/>
      <c r="H301" s="74"/>
      <c r="I301" s="75"/>
      <c r="J301" s="76"/>
      <c r="K301" s="77"/>
      <c r="L301" s="77"/>
      <c r="M301" s="77"/>
      <c r="N301" s="77"/>
      <c r="O301" s="76"/>
      <c r="P301" s="76"/>
      <c r="Q301" s="76"/>
      <c r="R301" s="10"/>
      <c r="S301" s="15"/>
    </row>
    <row r="302" spans="1:20" ht="11.25" outlineLevel="3" x14ac:dyDescent="0.2">
      <c r="A302" s="52"/>
      <c r="B302" s="53"/>
      <c r="C302" s="54">
        <v>67</v>
      </c>
      <c r="D302" s="55" t="s">
        <v>25</v>
      </c>
      <c r="E302" s="56" t="s">
        <v>309</v>
      </c>
      <c r="F302" s="57" t="s">
        <v>310</v>
      </c>
      <c r="G302" s="55" t="s">
        <v>67</v>
      </c>
      <c r="H302" s="58">
        <v>335.315</v>
      </c>
      <c r="I302" s="59"/>
      <c r="J302" s="60">
        <f>H302*I302</f>
        <v>0</v>
      </c>
      <c r="K302" s="58">
        <v>5.8500000000000003E-2</v>
      </c>
      <c r="L302" s="58">
        <f>H302*K302</f>
        <v>19.615927500000002</v>
      </c>
      <c r="M302" s="58"/>
      <c r="N302" s="58">
        <f>H302*M302</f>
        <v>0</v>
      </c>
      <c r="O302" s="60">
        <v>21</v>
      </c>
      <c r="P302" s="60">
        <f>J302*(O302/100)</f>
        <v>0</v>
      </c>
      <c r="Q302" s="60">
        <f>J302+P302</f>
        <v>0</v>
      </c>
      <c r="R302" s="15"/>
      <c r="S302" s="15"/>
      <c r="T302" s="15"/>
    </row>
    <row r="303" spans="1:20" ht="11.25" outlineLevel="3" x14ac:dyDescent="0.2">
      <c r="A303" s="52"/>
      <c r="B303" s="53"/>
      <c r="C303" s="54">
        <v>68</v>
      </c>
      <c r="D303" s="55" t="s">
        <v>25</v>
      </c>
      <c r="E303" s="56" t="s">
        <v>311</v>
      </c>
      <c r="F303" s="57" t="s">
        <v>312</v>
      </c>
      <c r="G303" s="55" t="s">
        <v>67</v>
      </c>
      <c r="H303" s="58">
        <v>38.999249999999996</v>
      </c>
      <c r="I303" s="59"/>
      <c r="J303" s="60">
        <f>H303*I303</f>
        <v>0</v>
      </c>
      <c r="K303" s="58">
        <v>7.4260000000000007E-2</v>
      </c>
      <c r="L303" s="58">
        <f>H303*K303</f>
        <v>2.896084305</v>
      </c>
      <c r="M303" s="58"/>
      <c r="N303" s="58">
        <f>H303*M303</f>
        <v>0</v>
      </c>
      <c r="O303" s="60">
        <v>21</v>
      </c>
      <c r="P303" s="60">
        <f>J303*(O303/100)</f>
        <v>0</v>
      </c>
      <c r="Q303" s="60">
        <f>J303+P303</f>
        <v>0</v>
      </c>
      <c r="R303" s="15"/>
      <c r="S303" s="15"/>
      <c r="T303" s="15"/>
    </row>
    <row r="304" spans="1:20" ht="9.75" outlineLevel="4" x14ac:dyDescent="0.2">
      <c r="A304" s="61"/>
      <c r="B304" s="62"/>
      <c r="C304" s="62"/>
      <c r="D304" s="63"/>
      <c r="E304" s="64" t="s">
        <v>29</v>
      </c>
      <c r="F304" s="65" t="s">
        <v>313</v>
      </c>
      <c r="G304" s="63"/>
      <c r="H304" s="66">
        <v>0</v>
      </c>
      <c r="I304" s="67"/>
      <c r="J304" s="68"/>
      <c r="K304" s="66"/>
      <c r="L304" s="66"/>
      <c r="M304" s="66"/>
      <c r="N304" s="66"/>
      <c r="O304" s="68"/>
      <c r="P304" s="68"/>
      <c r="Q304" s="68"/>
      <c r="R304" s="10"/>
      <c r="S304" s="15"/>
    </row>
    <row r="305" spans="1:20" ht="9.75" outlineLevel="4" x14ac:dyDescent="0.2">
      <c r="A305" s="61"/>
      <c r="B305" s="62"/>
      <c r="C305" s="62"/>
      <c r="D305" s="63"/>
      <c r="E305" s="64"/>
      <c r="F305" s="65" t="s">
        <v>314</v>
      </c>
      <c r="G305" s="63"/>
      <c r="H305" s="66">
        <v>1.7549999999999999</v>
      </c>
      <c r="I305" s="67"/>
      <c r="J305" s="68"/>
      <c r="K305" s="66"/>
      <c r="L305" s="66"/>
      <c r="M305" s="66"/>
      <c r="N305" s="66"/>
      <c r="O305" s="68"/>
      <c r="P305" s="68"/>
      <c r="Q305" s="68"/>
      <c r="R305" s="10"/>
      <c r="S305" s="15"/>
    </row>
    <row r="306" spans="1:20" ht="9.75" outlineLevel="4" x14ac:dyDescent="0.2">
      <c r="A306" s="61"/>
      <c r="B306" s="62"/>
      <c r="C306" s="62"/>
      <c r="D306" s="63"/>
      <c r="E306" s="64"/>
      <c r="F306" s="65" t="s">
        <v>315</v>
      </c>
      <c r="G306" s="63"/>
      <c r="H306" s="66">
        <v>23.24925</v>
      </c>
      <c r="I306" s="67"/>
      <c r="J306" s="68"/>
      <c r="K306" s="66"/>
      <c r="L306" s="66"/>
      <c r="M306" s="66"/>
      <c r="N306" s="66"/>
      <c r="O306" s="68"/>
      <c r="P306" s="68"/>
      <c r="Q306" s="68"/>
      <c r="R306" s="10"/>
      <c r="S306" s="15"/>
    </row>
    <row r="307" spans="1:20" ht="9.75" outlineLevel="4" x14ac:dyDescent="0.2">
      <c r="A307" s="61"/>
      <c r="B307" s="62"/>
      <c r="C307" s="62"/>
      <c r="D307" s="63"/>
      <c r="E307" s="64"/>
      <c r="F307" s="65" t="s">
        <v>316</v>
      </c>
      <c r="G307" s="63"/>
      <c r="H307" s="66">
        <v>13.994999999999999</v>
      </c>
      <c r="I307" s="67"/>
      <c r="J307" s="68"/>
      <c r="K307" s="66"/>
      <c r="L307" s="66"/>
      <c r="M307" s="66"/>
      <c r="N307" s="66"/>
      <c r="O307" s="68"/>
      <c r="P307" s="68"/>
      <c r="Q307" s="68"/>
      <c r="R307" s="10"/>
      <c r="S307" s="15"/>
    </row>
    <row r="308" spans="1:20" ht="7.5" customHeight="1" outlineLevel="4" x14ac:dyDescent="0.15">
      <c r="A308" s="15"/>
      <c r="B308" s="69"/>
      <c r="C308" s="70"/>
      <c r="D308" s="71"/>
      <c r="E308" s="72"/>
      <c r="F308" s="73"/>
      <c r="G308" s="71"/>
      <c r="H308" s="74"/>
      <c r="I308" s="75"/>
      <c r="J308" s="76"/>
      <c r="K308" s="77"/>
      <c r="L308" s="77"/>
      <c r="M308" s="77"/>
      <c r="N308" s="77"/>
      <c r="O308" s="76"/>
      <c r="P308" s="76"/>
      <c r="Q308" s="76"/>
      <c r="R308" s="10"/>
      <c r="S308" s="15"/>
    </row>
    <row r="309" spans="1:20" ht="11.25" outlineLevel="3" x14ac:dyDescent="0.2">
      <c r="A309" s="52"/>
      <c r="B309" s="53"/>
      <c r="C309" s="54">
        <v>69</v>
      </c>
      <c r="D309" s="55" t="s">
        <v>25</v>
      </c>
      <c r="E309" s="56" t="s">
        <v>317</v>
      </c>
      <c r="F309" s="57" t="s">
        <v>318</v>
      </c>
      <c r="G309" s="55" t="s">
        <v>72</v>
      </c>
      <c r="H309" s="58">
        <v>39</v>
      </c>
      <c r="I309" s="59"/>
      <c r="J309" s="60">
        <f>H309*I309</f>
        <v>0</v>
      </c>
      <c r="K309" s="58">
        <v>1.7770000000000001E-2</v>
      </c>
      <c r="L309" s="58">
        <f>H309*K309</f>
        <v>0.69303000000000003</v>
      </c>
      <c r="M309" s="58"/>
      <c r="N309" s="58">
        <f>H309*M309</f>
        <v>0</v>
      </c>
      <c r="O309" s="60">
        <v>21</v>
      </c>
      <c r="P309" s="60">
        <f>J309*(O309/100)</f>
        <v>0</v>
      </c>
      <c r="Q309" s="60">
        <f>J309+P309</f>
        <v>0</v>
      </c>
      <c r="R309" s="15"/>
      <c r="S309" s="15"/>
      <c r="T309" s="15"/>
    </row>
    <row r="310" spans="1:20" ht="9.75" outlineLevel="4" x14ac:dyDescent="0.2">
      <c r="A310" s="61"/>
      <c r="B310" s="62"/>
      <c r="C310" s="62"/>
      <c r="D310" s="63"/>
      <c r="E310" s="64" t="s">
        <v>29</v>
      </c>
      <c r="F310" s="65" t="s">
        <v>132</v>
      </c>
      <c r="G310" s="63"/>
      <c r="H310" s="66">
        <v>0</v>
      </c>
      <c r="I310" s="67"/>
      <c r="J310" s="68"/>
      <c r="K310" s="66"/>
      <c r="L310" s="66"/>
      <c r="M310" s="66"/>
      <c r="N310" s="66"/>
      <c r="O310" s="68"/>
      <c r="P310" s="68"/>
      <c r="Q310" s="68"/>
      <c r="R310" s="10"/>
      <c r="S310" s="15"/>
    </row>
    <row r="311" spans="1:20" ht="9.75" outlineLevel="4" x14ac:dyDescent="0.2">
      <c r="A311" s="61"/>
      <c r="B311" s="62"/>
      <c r="C311" s="62"/>
      <c r="D311" s="63"/>
      <c r="E311" s="64"/>
      <c r="F311" s="65" t="s">
        <v>319</v>
      </c>
      <c r="G311" s="63"/>
      <c r="H311" s="66">
        <v>0</v>
      </c>
      <c r="I311" s="67"/>
      <c r="J311" s="68"/>
      <c r="K311" s="66"/>
      <c r="L311" s="66"/>
      <c r="M311" s="66"/>
      <c r="N311" s="66"/>
      <c r="O311" s="68"/>
      <c r="P311" s="68"/>
      <c r="Q311" s="68"/>
      <c r="R311" s="10"/>
      <c r="S311" s="15"/>
    </row>
    <row r="312" spans="1:20" ht="9.75" outlineLevel="4" x14ac:dyDescent="0.2">
      <c r="A312" s="61"/>
      <c r="B312" s="62"/>
      <c r="C312" s="62"/>
      <c r="D312" s="63"/>
      <c r="E312" s="64"/>
      <c r="F312" s="65" t="s">
        <v>320</v>
      </c>
      <c r="G312" s="63"/>
      <c r="H312" s="66">
        <v>2</v>
      </c>
      <c r="I312" s="67"/>
      <c r="J312" s="68"/>
      <c r="K312" s="66"/>
      <c r="L312" s="66"/>
      <c r="M312" s="66"/>
      <c r="N312" s="66"/>
      <c r="O312" s="68"/>
      <c r="P312" s="68"/>
      <c r="Q312" s="68"/>
      <c r="R312" s="10"/>
      <c r="S312" s="15"/>
    </row>
    <row r="313" spans="1:20" ht="9.75" outlineLevel="4" x14ac:dyDescent="0.2">
      <c r="A313" s="61"/>
      <c r="B313" s="62"/>
      <c r="C313" s="62"/>
      <c r="D313" s="63"/>
      <c r="E313" s="64"/>
      <c r="F313" s="65" t="s">
        <v>321</v>
      </c>
      <c r="G313" s="63"/>
      <c r="H313" s="66">
        <v>3</v>
      </c>
      <c r="I313" s="67"/>
      <c r="J313" s="68"/>
      <c r="K313" s="66"/>
      <c r="L313" s="66"/>
      <c r="M313" s="66"/>
      <c r="N313" s="66"/>
      <c r="O313" s="68"/>
      <c r="P313" s="68"/>
      <c r="Q313" s="68"/>
      <c r="R313" s="10"/>
      <c r="S313" s="15"/>
    </row>
    <row r="314" spans="1:20" ht="9.75" outlineLevel="4" x14ac:dyDescent="0.2">
      <c r="A314" s="61"/>
      <c r="B314" s="62"/>
      <c r="C314" s="62"/>
      <c r="D314" s="63"/>
      <c r="E314" s="64"/>
      <c r="F314" s="65" t="s">
        <v>322</v>
      </c>
      <c r="G314" s="63"/>
      <c r="H314" s="66">
        <v>2</v>
      </c>
      <c r="I314" s="67"/>
      <c r="J314" s="68"/>
      <c r="K314" s="66"/>
      <c r="L314" s="66"/>
      <c r="M314" s="66"/>
      <c r="N314" s="66"/>
      <c r="O314" s="68"/>
      <c r="P314" s="68"/>
      <c r="Q314" s="68"/>
      <c r="R314" s="10"/>
      <c r="S314" s="15"/>
    </row>
    <row r="315" spans="1:20" ht="9.75" outlineLevel="4" x14ac:dyDescent="0.2">
      <c r="A315" s="61"/>
      <c r="B315" s="62"/>
      <c r="C315" s="62"/>
      <c r="D315" s="63"/>
      <c r="E315" s="64"/>
      <c r="F315" s="65" t="s">
        <v>323</v>
      </c>
      <c r="G315" s="63"/>
      <c r="H315" s="66">
        <v>0</v>
      </c>
      <c r="I315" s="67"/>
      <c r="J315" s="68"/>
      <c r="K315" s="66"/>
      <c r="L315" s="66"/>
      <c r="M315" s="66"/>
      <c r="N315" s="66"/>
      <c r="O315" s="68"/>
      <c r="P315" s="68"/>
      <c r="Q315" s="68"/>
      <c r="R315" s="10"/>
      <c r="S315" s="15"/>
    </row>
    <row r="316" spans="1:20" ht="9.75" outlineLevel="4" x14ac:dyDescent="0.2">
      <c r="A316" s="61"/>
      <c r="B316" s="62"/>
      <c r="C316" s="62"/>
      <c r="D316" s="63"/>
      <c r="E316" s="64"/>
      <c r="F316" s="65" t="s">
        <v>324</v>
      </c>
      <c r="G316" s="63"/>
      <c r="H316" s="66">
        <v>1</v>
      </c>
      <c r="I316" s="67"/>
      <c r="J316" s="68"/>
      <c r="K316" s="66"/>
      <c r="L316" s="66"/>
      <c r="M316" s="66"/>
      <c r="N316" s="66"/>
      <c r="O316" s="68"/>
      <c r="P316" s="68"/>
      <c r="Q316" s="68"/>
      <c r="R316" s="10"/>
      <c r="S316" s="15"/>
    </row>
    <row r="317" spans="1:20" ht="9.75" outlineLevel="4" x14ac:dyDescent="0.2">
      <c r="A317" s="61"/>
      <c r="B317" s="62"/>
      <c r="C317" s="62"/>
      <c r="D317" s="63"/>
      <c r="E317" s="64"/>
      <c r="F317" s="65" t="s">
        <v>134</v>
      </c>
      <c r="G317" s="63"/>
      <c r="H317" s="66">
        <v>0</v>
      </c>
      <c r="I317" s="67"/>
      <c r="J317" s="68"/>
      <c r="K317" s="66"/>
      <c r="L317" s="66"/>
      <c r="M317" s="66"/>
      <c r="N317" s="66"/>
      <c r="O317" s="68"/>
      <c r="P317" s="68"/>
      <c r="Q317" s="68"/>
      <c r="R317" s="10"/>
      <c r="S317" s="15"/>
    </row>
    <row r="318" spans="1:20" ht="9.75" outlineLevel="4" x14ac:dyDescent="0.2">
      <c r="A318" s="61"/>
      <c r="B318" s="62"/>
      <c r="C318" s="62"/>
      <c r="D318" s="63"/>
      <c r="E318" s="64"/>
      <c r="F318" s="65" t="s">
        <v>135</v>
      </c>
      <c r="G318" s="63"/>
      <c r="H318" s="66">
        <v>0</v>
      </c>
      <c r="I318" s="67"/>
      <c r="J318" s="68"/>
      <c r="K318" s="66"/>
      <c r="L318" s="66"/>
      <c r="M318" s="66"/>
      <c r="N318" s="66"/>
      <c r="O318" s="68"/>
      <c r="P318" s="68"/>
      <c r="Q318" s="68"/>
      <c r="R318" s="10"/>
      <c r="S318" s="15"/>
    </row>
    <row r="319" spans="1:20" ht="9.75" outlineLevel="4" x14ac:dyDescent="0.2">
      <c r="A319" s="61"/>
      <c r="B319" s="62"/>
      <c r="C319" s="62"/>
      <c r="D319" s="63"/>
      <c r="E319" s="64"/>
      <c r="F319" s="65" t="s">
        <v>325</v>
      </c>
      <c r="G319" s="63"/>
      <c r="H319" s="66">
        <v>0</v>
      </c>
      <c r="I319" s="67"/>
      <c r="J319" s="68"/>
      <c r="K319" s="66"/>
      <c r="L319" s="66"/>
      <c r="M319" s="66"/>
      <c r="N319" s="66"/>
      <c r="O319" s="68"/>
      <c r="P319" s="68"/>
      <c r="Q319" s="68"/>
      <c r="R319" s="10"/>
      <c r="S319" s="15"/>
    </row>
    <row r="320" spans="1:20" ht="9.75" outlineLevel="4" x14ac:dyDescent="0.2">
      <c r="A320" s="61"/>
      <c r="B320" s="62"/>
      <c r="C320" s="62"/>
      <c r="D320" s="63"/>
      <c r="E320" s="64"/>
      <c r="F320" s="65" t="s">
        <v>326</v>
      </c>
      <c r="G320" s="63"/>
      <c r="H320" s="66">
        <v>0</v>
      </c>
      <c r="I320" s="67"/>
      <c r="J320" s="68"/>
      <c r="K320" s="66"/>
      <c r="L320" s="66"/>
      <c r="M320" s="66"/>
      <c r="N320" s="66"/>
      <c r="O320" s="68"/>
      <c r="P320" s="68"/>
      <c r="Q320" s="68"/>
      <c r="R320" s="10"/>
      <c r="S320" s="15"/>
    </row>
    <row r="321" spans="1:20" ht="9.75" outlineLevel="4" x14ac:dyDescent="0.2">
      <c r="A321" s="61"/>
      <c r="B321" s="62"/>
      <c r="C321" s="62"/>
      <c r="D321" s="63"/>
      <c r="E321" s="64"/>
      <c r="F321" s="65" t="s">
        <v>327</v>
      </c>
      <c r="G321" s="63"/>
      <c r="H321" s="66">
        <v>1</v>
      </c>
      <c r="I321" s="67"/>
      <c r="J321" s="68"/>
      <c r="K321" s="66"/>
      <c r="L321" s="66"/>
      <c r="M321" s="66"/>
      <c r="N321" s="66"/>
      <c r="O321" s="68"/>
      <c r="P321" s="68"/>
      <c r="Q321" s="68"/>
      <c r="R321" s="10"/>
      <c r="S321" s="15"/>
    </row>
    <row r="322" spans="1:20" ht="9.75" outlineLevel="4" x14ac:dyDescent="0.2">
      <c r="A322" s="61"/>
      <c r="B322" s="62"/>
      <c r="C322" s="62"/>
      <c r="D322" s="63"/>
      <c r="E322" s="64"/>
      <c r="F322" s="65" t="s">
        <v>328</v>
      </c>
      <c r="G322" s="63"/>
      <c r="H322" s="66">
        <v>4</v>
      </c>
      <c r="I322" s="67"/>
      <c r="J322" s="68"/>
      <c r="K322" s="66"/>
      <c r="L322" s="66"/>
      <c r="M322" s="66"/>
      <c r="N322" s="66"/>
      <c r="O322" s="68"/>
      <c r="P322" s="68"/>
      <c r="Q322" s="68"/>
      <c r="R322" s="10"/>
      <c r="S322" s="15"/>
    </row>
    <row r="323" spans="1:20" ht="9.75" outlineLevel="4" x14ac:dyDescent="0.2">
      <c r="A323" s="61"/>
      <c r="B323" s="62"/>
      <c r="C323" s="62"/>
      <c r="D323" s="63"/>
      <c r="E323" s="64"/>
      <c r="F323" s="65" t="s">
        <v>329</v>
      </c>
      <c r="G323" s="63"/>
      <c r="H323" s="66">
        <v>4</v>
      </c>
      <c r="I323" s="67"/>
      <c r="J323" s="68"/>
      <c r="K323" s="66"/>
      <c r="L323" s="66"/>
      <c r="M323" s="66"/>
      <c r="N323" s="66"/>
      <c r="O323" s="68"/>
      <c r="P323" s="68"/>
      <c r="Q323" s="68"/>
      <c r="R323" s="10"/>
      <c r="S323" s="15"/>
    </row>
    <row r="324" spans="1:20" ht="9.75" outlineLevel="4" x14ac:dyDescent="0.2">
      <c r="A324" s="61"/>
      <c r="B324" s="62"/>
      <c r="C324" s="62"/>
      <c r="D324" s="63"/>
      <c r="E324" s="64"/>
      <c r="F324" s="65" t="s">
        <v>330</v>
      </c>
      <c r="G324" s="63"/>
      <c r="H324" s="66">
        <v>5</v>
      </c>
      <c r="I324" s="67"/>
      <c r="J324" s="68"/>
      <c r="K324" s="66"/>
      <c r="L324" s="66"/>
      <c r="M324" s="66"/>
      <c r="N324" s="66"/>
      <c r="O324" s="68"/>
      <c r="P324" s="68"/>
      <c r="Q324" s="68"/>
      <c r="R324" s="10"/>
      <c r="S324" s="15"/>
    </row>
    <row r="325" spans="1:20" ht="9.75" outlineLevel="4" x14ac:dyDescent="0.2">
      <c r="A325" s="61"/>
      <c r="B325" s="62"/>
      <c r="C325" s="62"/>
      <c r="D325" s="63"/>
      <c r="E325" s="64"/>
      <c r="F325" s="65" t="s">
        <v>134</v>
      </c>
      <c r="G325" s="63"/>
      <c r="H325" s="66">
        <v>0</v>
      </c>
      <c r="I325" s="67"/>
      <c r="J325" s="68"/>
      <c r="K325" s="66"/>
      <c r="L325" s="66"/>
      <c r="M325" s="66"/>
      <c r="N325" s="66"/>
      <c r="O325" s="68"/>
      <c r="P325" s="68"/>
      <c r="Q325" s="68"/>
      <c r="R325" s="10"/>
      <c r="S325" s="15"/>
    </row>
    <row r="326" spans="1:20" ht="9.75" outlineLevel="4" x14ac:dyDescent="0.2">
      <c r="A326" s="61"/>
      <c r="B326" s="62"/>
      <c r="C326" s="62"/>
      <c r="D326" s="63"/>
      <c r="E326" s="64"/>
      <c r="F326" s="65" t="s">
        <v>137</v>
      </c>
      <c r="G326" s="63"/>
      <c r="H326" s="66">
        <v>0</v>
      </c>
      <c r="I326" s="67"/>
      <c r="J326" s="68"/>
      <c r="K326" s="66"/>
      <c r="L326" s="66"/>
      <c r="M326" s="66"/>
      <c r="N326" s="66"/>
      <c r="O326" s="68"/>
      <c r="P326" s="68"/>
      <c r="Q326" s="68"/>
      <c r="R326" s="10"/>
      <c r="S326" s="15"/>
    </row>
    <row r="327" spans="1:20" ht="9.75" outlineLevel="4" x14ac:dyDescent="0.2">
      <c r="A327" s="61"/>
      <c r="B327" s="62"/>
      <c r="C327" s="62"/>
      <c r="D327" s="63"/>
      <c r="E327" s="64"/>
      <c r="F327" s="65" t="s">
        <v>331</v>
      </c>
      <c r="G327" s="63"/>
      <c r="H327" s="66">
        <v>2</v>
      </c>
      <c r="I327" s="67"/>
      <c r="J327" s="68"/>
      <c r="K327" s="66"/>
      <c r="L327" s="66"/>
      <c r="M327" s="66"/>
      <c r="N327" s="66"/>
      <c r="O327" s="68"/>
      <c r="P327" s="68"/>
      <c r="Q327" s="68"/>
      <c r="R327" s="10"/>
      <c r="S327" s="15"/>
    </row>
    <row r="328" spans="1:20" ht="9.75" outlineLevel="4" x14ac:dyDescent="0.2">
      <c r="A328" s="61"/>
      <c r="B328" s="62"/>
      <c r="C328" s="62"/>
      <c r="D328" s="63"/>
      <c r="E328" s="64"/>
      <c r="F328" s="65" t="s">
        <v>328</v>
      </c>
      <c r="G328" s="63"/>
      <c r="H328" s="66">
        <v>4</v>
      </c>
      <c r="I328" s="67"/>
      <c r="J328" s="68"/>
      <c r="K328" s="66"/>
      <c r="L328" s="66"/>
      <c r="M328" s="66"/>
      <c r="N328" s="66"/>
      <c r="O328" s="68"/>
      <c r="P328" s="68"/>
      <c r="Q328" s="68"/>
      <c r="R328" s="10"/>
      <c r="S328" s="15"/>
    </row>
    <row r="329" spans="1:20" ht="9.75" outlineLevel="4" x14ac:dyDescent="0.2">
      <c r="A329" s="61"/>
      <c r="B329" s="62"/>
      <c r="C329" s="62"/>
      <c r="D329" s="63"/>
      <c r="E329" s="64"/>
      <c r="F329" s="65" t="s">
        <v>332</v>
      </c>
      <c r="G329" s="63"/>
      <c r="H329" s="66">
        <v>6</v>
      </c>
      <c r="I329" s="67"/>
      <c r="J329" s="68"/>
      <c r="K329" s="66"/>
      <c r="L329" s="66"/>
      <c r="M329" s="66"/>
      <c r="N329" s="66"/>
      <c r="O329" s="68"/>
      <c r="P329" s="68"/>
      <c r="Q329" s="68"/>
      <c r="R329" s="10"/>
      <c r="S329" s="15"/>
    </row>
    <row r="330" spans="1:20" ht="9.75" outlineLevel="4" x14ac:dyDescent="0.2">
      <c r="A330" s="61"/>
      <c r="B330" s="62"/>
      <c r="C330" s="62"/>
      <c r="D330" s="63"/>
      <c r="E330" s="64"/>
      <c r="F330" s="65" t="s">
        <v>330</v>
      </c>
      <c r="G330" s="63"/>
      <c r="H330" s="66">
        <v>5</v>
      </c>
      <c r="I330" s="67"/>
      <c r="J330" s="68"/>
      <c r="K330" s="66"/>
      <c r="L330" s="66"/>
      <c r="M330" s="66"/>
      <c r="N330" s="66"/>
      <c r="O330" s="68"/>
      <c r="P330" s="68"/>
      <c r="Q330" s="68"/>
      <c r="R330" s="10"/>
      <c r="S330" s="15"/>
    </row>
    <row r="331" spans="1:20" ht="7.5" customHeight="1" outlineLevel="4" x14ac:dyDescent="0.15">
      <c r="A331" s="15"/>
      <c r="B331" s="69"/>
      <c r="C331" s="70"/>
      <c r="D331" s="71"/>
      <c r="E331" s="72"/>
      <c r="F331" s="73"/>
      <c r="G331" s="71"/>
      <c r="H331" s="74"/>
      <c r="I331" s="75"/>
      <c r="J331" s="76"/>
      <c r="K331" s="77"/>
      <c r="L331" s="77"/>
      <c r="M331" s="77"/>
      <c r="N331" s="77"/>
      <c r="O331" s="76"/>
      <c r="P331" s="76"/>
      <c r="Q331" s="76"/>
      <c r="R331" s="10"/>
      <c r="S331" s="15"/>
    </row>
    <row r="332" spans="1:20" ht="11.25" outlineLevel="3" x14ac:dyDescent="0.2">
      <c r="A332" s="52"/>
      <c r="B332" s="53"/>
      <c r="C332" s="54">
        <v>70</v>
      </c>
      <c r="D332" s="55" t="s">
        <v>25</v>
      </c>
      <c r="E332" s="56" t="s">
        <v>333</v>
      </c>
      <c r="F332" s="57" t="s">
        <v>334</v>
      </c>
      <c r="G332" s="55" t="s">
        <v>72</v>
      </c>
      <c r="H332" s="58">
        <v>2</v>
      </c>
      <c r="I332" s="59"/>
      <c r="J332" s="60">
        <f>H332*I332</f>
        <v>0</v>
      </c>
      <c r="K332" s="58">
        <v>3.5319999999999997E-2</v>
      </c>
      <c r="L332" s="58">
        <f>H332*K332</f>
        <v>7.0639999999999994E-2</v>
      </c>
      <c r="M332" s="58"/>
      <c r="N332" s="58">
        <f>H332*M332</f>
        <v>0</v>
      </c>
      <c r="O332" s="60">
        <v>21</v>
      </c>
      <c r="P332" s="60">
        <f>J332*(O332/100)</f>
        <v>0</v>
      </c>
      <c r="Q332" s="60">
        <f>J332+P332</f>
        <v>0</v>
      </c>
      <c r="R332" s="15"/>
      <c r="S332" s="15"/>
      <c r="T332" s="15"/>
    </row>
    <row r="333" spans="1:20" ht="9.75" outlineLevel="4" x14ac:dyDescent="0.2">
      <c r="A333" s="61"/>
      <c r="B333" s="62"/>
      <c r="C333" s="62"/>
      <c r="D333" s="63"/>
      <c r="E333" s="64" t="s">
        <v>29</v>
      </c>
      <c r="F333" s="65" t="s">
        <v>132</v>
      </c>
      <c r="G333" s="63"/>
      <c r="H333" s="66">
        <v>0</v>
      </c>
      <c r="I333" s="67"/>
      <c r="J333" s="68"/>
      <c r="K333" s="66"/>
      <c r="L333" s="66"/>
      <c r="M333" s="66"/>
      <c r="N333" s="66"/>
      <c r="O333" s="68"/>
      <c r="P333" s="68"/>
      <c r="Q333" s="68"/>
      <c r="R333" s="10"/>
      <c r="S333" s="15"/>
    </row>
    <row r="334" spans="1:20" ht="9.75" outlineLevel="4" x14ac:dyDescent="0.2">
      <c r="A334" s="61"/>
      <c r="B334" s="62"/>
      <c r="C334" s="62"/>
      <c r="D334" s="63"/>
      <c r="E334" s="64"/>
      <c r="F334" s="65" t="s">
        <v>335</v>
      </c>
      <c r="G334" s="63"/>
      <c r="H334" s="66">
        <v>2</v>
      </c>
      <c r="I334" s="67"/>
      <c r="J334" s="68"/>
      <c r="K334" s="66"/>
      <c r="L334" s="66"/>
      <c r="M334" s="66"/>
      <c r="N334" s="66"/>
      <c r="O334" s="68"/>
      <c r="P334" s="68"/>
      <c r="Q334" s="68"/>
      <c r="R334" s="10"/>
      <c r="S334" s="15"/>
    </row>
    <row r="335" spans="1:20" ht="7.5" customHeight="1" outlineLevel="4" x14ac:dyDescent="0.15">
      <c r="A335" s="15"/>
      <c r="B335" s="69"/>
      <c r="C335" s="70"/>
      <c r="D335" s="71"/>
      <c r="E335" s="72"/>
      <c r="F335" s="73"/>
      <c r="G335" s="71"/>
      <c r="H335" s="74"/>
      <c r="I335" s="75"/>
      <c r="J335" s="76"/>
      <c r="K335" s="77"/>
      <c r="L335" s="77"/>
      <c r="M335" s="77"/>
      <c r="N335" s="77"/>
      <c r="O335" s="76"/>
      <c r="P335" s="76"/>
      <c r="Q335" s="76"/>
      <c r="R335" s="10"/>
      <c r="S335" s="15"/>
    </row>
    <row r="336" spans="1:20" ht="11.25" outlineLevel="3" x14ac:dyDescent="0.2">
      <c r="A336" s="52"/>
      <c r="B336" s="53"/>
      <c r="C336" s="54">
        <v>71</v>
      </c>
      <c r="D336" s="55" t="s">
        <v>25</v>
      </c>
      <c r="E336" s="56" t="s">
        <v>336</v>
      </c>
      <c r="F336" s="57" t="s">
        <v>337</v>
      </c>
      <c r="G336" s="55" t="s">
        <v>72</v>
      </c>
      <c r="H336" s="58">
        <v>4</v>
      </c>
      <c r="I336" s="59"/>
      <c r="J336" s="60">
        <f>H336*I336</f>
        <v>0</v>
      </c>
      <c r="K336" s="58">
        <v>4.684E-2</v>
      </c>
      <c r="L336" s="58">
        <f>H336*K336</f>
        <v>0.18736</v>
      </c>
      <c r="M336" s="58"/>
      <c r="N336" s="58">
        <f>H336*M336</f>
        <v>0</v>
      </c>
      <c r="O336" s="60">
        <v>21</v>
      </c>
      <c r="P336" s="60">
        <f>J336*(O336/100)</f>
        <v>0</v>
      </c>
      <c r="Q336" s="60">
        <f>J336+P336</f>
        <v>0</v>
      </c>
      <c r="R336" s="15"/>
      <c r="S336" s="15"/>
      <c r="T336" s="15"/>
    </row>
    <row r="337" spans="1:20" ht="9.75" outlineLevel="4" x14ac:dyDescent="0.2">
      <c r="A337" s="61"/>
      <c r="B337" s="62"/>
      <c r="C337" s="62"/>
      <c r="D337" s="63"/>
      <c r="E337" s="64" t="s">
        <v>29</v>
      </c>
      <c r="F337" s="65" t="s">
        <v>132</v>
      </c>
      <c r="G337" s="63"/>
      <c r="H337" s="66">
        <v>0</v>
      </c>
      <c r="I337" s="67"/>
      <c r="J337" s="68"/>
      <c r="K337" s="66"/>
      <c r="L337" s="66"/>
      <c r="M337" s="66"/>
      <c r="N337" s="66"/>
      <c r="O337" s="68"/>
      <c r="P337" s="68"/>
      <c r="Q337" s="68"/>
      <c r="R337" s="10"/>
      <c r="S337" s="15"/>
    </row>
    <row r="338" spans="1:20" ht="9.75" outlineLevel="4" x14ac:dyDescent="0.2">
      <c r="A338" s="61"/>
      <c r="B338" s="62"/>
      <c r="C338" s="62"/>
      <c r="D338" s="63"/>
      <c r="E338" s="64"/>
      <c r="F338" s="65" t="s">
        <v>327</v>
      </c>
      <c r="G338" s="63"/>
      <c r="H338" s="66">
        <v>1</v>
      </c>
      <c r="I338" s="67"/>
      <c r="J338" s="68"/>
      <c r="K338" s="66"/>
      <c r="L338" s="66"/>
      <c r="M338" s="66"/>
      <c r="N338" s="66"/>
      <c r="O338" s="68"/>
      <c r="P338" s="68"/>
      <c r="Q338" s="68"/>
      <c r="R338" s="10"/>
      <c r="S338" s="15"/>
    </row>
    <row r="339" spans="1:20" ht="9.75" outlineLevel="4" x14ac:dyDescent="0.2">
      <c r="A339" s="61"/>
      <c r="B339" s="62"/>
      <c r="C339" s="62"/>
      <c r="D339" s="63"/>
      <c r="E339" s="64"/>
      <c r="F339" s="65" t="s">
        <v>322</v>
      </c>
      <c r="G339" s="63"/>
      <c r="H339" s="66">
        <v>2</v>
      </c>
      <c r="I339" s="67"/>
      <c r="J339" s="68"/>
      <c r="K339" s="66"/>
      <c r="L339" s="66"/>
      <c r="M339" s="66"/>
      <c r="N339" s="66"/>
      <c r="O339" s="68"/>
      <c r="P339" s="68"/>
      <c r="Q339" s="68"/>
      <c r="R339" s="10"/>
      <c r="S339" s="15"/>
    </row>
    <row r="340" spans="1:20" ht="9.75" outlineLevel="4" x14ac:dyDescent="0.2">
      <c r="A340" s="61"/>
      <c r="B340" s="62"/>
      <c r="C340" s="62"/>
      <c r="D340" s="63"/>
      <c r="E340" s="64"/>
      <c r="F340" s="65" t="s">
        <v>134</v>
      </c>
      <c r="G340" s="63"/>
      <c r="H340" s="66">
        <v>0</v>
      </c>
      <c r="I340" s="67"/>
      <c r="J340" s="68"/>
      <c r="K340" s="66"/>
      <c r="L340" s="66"/>
      <c r="M340" s="66"/>
      <c r="N340" s="66"/>
      <c r="O340" s="68"/>
      <c r="P340" s="68"/>
      <c r="Q340" s="68"/>
      <c r="R340" s="10"/>
      <c r="S340" s="15"/>
    </row>
    <row r="341" spans="1:20" ht="9.75" outlineLevel="4" x14ac:dyDescent="0.2">
      <c r="A341" s="61"/>
      <c r="B341" s="62"/>
      <c r="C341" s="62"/>
      <c r="D341" s="63"/>
      <c r="E341" s="64"/>
      <c r="F341" s="65" t="s">
        <v>135</v>
      </c>
      <c r="G341" s="63"/>
      <c r="H341" s="66">
        <v>0</v>
      </c>
      <c r="I341" s="67"/>
      <c r="J341" s="68"/>
      <c r="K341" s="66"/>
      <c r="L341" s="66"/>
      <c r="M341" s="66"/>
      <c r="N341" s="66"/>
      <c r="O341" s="68"/>
      <c r="P341" s="68"/>
      <c r="Q341" s="68"/>
      <c r="R341" s="10"/>
      <c r="S341" s="15"/>
    </row>
    <row r="342" spans="1:20" ht="9.75" outlineLevel="4" x14ac:dyDescent="0.2">
      <c r="A342" s="61"/>
      <c r="B342" s="62"/>
      <c r="C342" s="62"/>
      <c r="D342" s="63"/>
      <c r="E342" s="64"/>
      <c r="F342" s="65" t="s">
        <v>338</v>
      </c>
      <c r="G342" s="63"/>
      <c r="H342" s="66">
        <v>1</v>
      </c>
      <c r="I342" s="67"/>
      <c r="J342" s="68"/>
      <c r="K342" s="66"/>
      <c r="L342" s="66"/>
      <c r="M342" s="66"/>
      <c r="N342" s="66"/>
      <c r="O342" s="68"/>
      <c r="P342" s="68"/>
      <c r="Q342" s="68"/>
      <c r="R342" s="10"/>
      <c r="S342" s="15"/>
    </row>
    <row r="343" spans="1:20" ht="7.5" customHeight="1" outlineLevel="4" x14ac:dyDescent="0.15">
      <c r="A343" s="15"/>
      <c r="B343" s="69"/>
      <c r="C343" s="70"/>
      <c r="D343" s="71"/>
      <c r="E343" s="72"/>
      <c r="F343" s="73"/>
      <c r="G343" s="71"/>
      <c r="H343" s="74"/>
      <c r="I343" s="75"/>
      <c r="J343" s="76"/>
      <c r="K343" s="77"/>
      <c r="L343" s="77"/>
      <c r="M343" s="77"/>
      <c r="N343" s="77"/>
      <c r="O343" s="76"/>
      <c r="P343" s="76"/>
      <c r="Q343" s="76"/>
      <c r="R343" s="10"/>
      <c r="S343" s="15"/>
    </row>
    <row r="344" spans="1:20" ht="22.5" outlineLevel="3" x14ac:dyDescent="0.2">
      <c r="A344" s="52"/>
      <c r="B344" s="53"/>
      <c r="C344" s="54">
        <v>72</v>
      </c>
      <c r="D344" s="55" t="s">
        <v>25</v>
      </c>
      <c r="E344" s="56" t="s">
        <v>339</v>
      </c>
      <c r="F344" s="57" t="s">
        <v>340</v>
      </c>
      <c r="G344" s="55" t="s">
        <v>28</v>
      </c>
      <c r="H344" s="58">
        <v>9.7500000000000003E-2</v>
      </c>
      <c r="I344" s="59"/>
      <c r="J344" s="60">
        <f>H344*I344</f>
        <v>0</v>
      </c>
      <c r="K344" s="58">
        <v>2.5</v>
      </c>
      <c r="L344" s="58">
        <f>H344*K344</f>
        <v>0.24375000000000002</v>
      </c>
      <c r="M344" s="58"/>
      <c r="N344" s="58">
        <f>H344*M344</f>
        <v>0</v>
      </c>
      <c r="O344" s="60">
        <v>21</v>
      </c>
      <c r="P344" s="60">
        <f>J344*(O344/100)</f>
        <v>0</v>
      </c>
      <c r="Q344" s="60">
        <f>J344+P344</f>
        <v>0</v>
      </c>
      <c r="R344" s="15"/>
      <c r="S344" s="15"/>
      <c r="T344" s="15"/>
    </row>
    <row r="345" spans="1:20" ht="9.75" outlineLevel="4" x14ac:dyDescent="0.2">
      <c r="A345" s="61"/>
      <c r="B345" s="62"/>
      <c r="C345" s="62"/>
      <c r="D345" s="63"/>
      <c r="E345" s="64" t="s">
        <v>29</v>
      </c>
      <c r="F345" s="65" t="s">
        <v>341</v>
      </c>
      <c r="G345" s="63"/>
      <c r="H345" s="66">
        <v>9.7500000000000003E-2</v>
      </c>
      <c r="I345" s="67"/>
      <c r="J345" s="68"/>
      <c r="K345" s="66"/>
      <c r="L345" s="66"/>
      <c r="M345" s="66"/>
      <c r="N345" s="66"/>
      <c r="O345" s="68"/>
      <c r="P345" s="68"/>
      <c r="Q345" s="68"/>
      <c r="R345" s="10"/>
      <c r="S345" s="15"/>
    </row>
    <row r="346" spans="1:20" ht="7.5" customHeight="1" outlineLevel="4" x14ac:dyDescent="0.15">
      <c r="A346" s="15"/>
      <c r="B346" s="69"/>
      <c r="C346" s="70"/>
      <c r="D346" s="71"/>
      <c r="E346" s="72"/>
      <c r="F346" s="73"/>
      <c r="G346" s="71"/>
      <c r="H346" s="74"/>
      <c r="I346" s="75"/>
      <c r="J346" s="76"/>
      <c r="K346" s="77"/>
      <c r="L346" s="77"/>
      <c r="M346" s="77"/>
      <c r="N346" s="77"/>
      <c r="O346" s="76"/>
      <c r="P346" s="76"/>
      <c r="Q346" s="76"/>
      <c r="R346" s="10"/>
      <c r="S346" s="15"/>
    </row>
    <row r="347" spans="1:20" ht="11.25" outlineLevel="3" x14ac:dyDescent="0.2">
      <c r="A347" s="52"/>
      <c r="B347" s="53"/>
      <c r="C347" s="54">
        <v>73</v>
      </c>
      <c r="D347" s="55" t="s">
        <v>342</v>
      </c>
      <c r="E347" s="56" t="s">
        <v>343</v>
      </c>
      <c r="F347" s="57" t="s">
        <v>344</v>
      </c>
      <c r="G347" s="55" t="s">
        <v>60</v>
      </c>
      <c r="H347" s="58">
        <v>9.5903999999999989E-2</v>
      </c>
      <c r="I347" s="59"/>
      <c r="J347" s="60">
        <f>H347*I347</f>
        <v>0</v>
      </c>
      <c r="K347" s="58">
        <v>1</v>
      </c>
      <c r="L347" s="58">
        <f>H347*K347</f>
        <v>9.5903999999999989E-2</v>
      </c>
      <c r="M347" s="58"/>
      <c r="N347" s="58">
        <f>H347*M347</f>
        <v>0</v>
      </c>
      <c r="O347" s="60">
        <v>21</v>
      </c>
      <c r="P347" s="60">
        <f>J347*(O347/100)</f>
        <v>0</v>
      </c>
      <c r="Q347" s="60">
        <f>J347+P347</f>
        <v>0</v>
      </c>
      <c r="R347" s="15"/>
      <c r="S347" s="15"/>
      <c r="T347" s="15"/>
    </row>
    <row r="348" spans="1:20" ht="9.75" outlineLevel="4" x14ac:dyDescent="0.2">
      <c r="A348" s="61"/>
      <c r="B348" s="62"/>
      <c r="C348" s="62"/>
      <c r="D348" s="63"/>
      <c r="E348" s="64" t="s">
        <v>29</v>
      </c>
      <c r="F348" s="65" t="s">
        <v>345</v>
      </c>
      <c r="G348" s="63"/>
      <c r="H348" s="66">
        <v>4.7951999999999995E-2</v>
      </c>
      <c r="I348" s="67"/>
      <c r="J348" s="68"/>
      <c r="K348" s="66"/>
      <c r="L348" s="66"/>
      <c r="M348" s="66"/>
      <c r="N348" s="66"/>
      <c r="O348" s="68"/>
      <c r="P348" s="68"/>
      <c r="Q348" s="68"/>
      <c r="R348" s="10"/>
      <c r="S348" s="15"/>
    </row>
    <row r="349" spans="1:20" ht="9.75" outlineLevel="4" x14ac:dyDescent="0.2">
      <c r="A349" s="61"/>
      <c r="B349" s="62"/>
      <c r="C349" s="62"/>
      <c r="D349" s="63"/>
      <c r="E349" s="64"/>
      <c r="F349" s="65" t="s">
        <v>126</v>
      </c>
      <c r="G349" s="63"/>
      <c r="H349" s="66">
        <v>0</v>
      </c>
      <c r="I349" s="67"/>
      <c r="J349" s="68"/>
      <c r="K349" s="66"/>
      <c r="L349" s="66"/>
      <c r="M349" s="66"/>
      <c r="N349" s="66"/>
      <c r="O349" s="68"/>
      <c r="P349" s="68"/>
      <c r="Q349" s="68"/>
      <c r="R349" s="10"/>
      <c r="S349" s="15"/>
    </row>
    <row r="350" spans="1:20" ht="9.75" outlineLevel="4" x14ac:dyDescent="0.2">
      <c r="A350" s="61"/>
      <c r="B350" s="62"/>
      <c r="C350" s="62"/>
      <c r="D350" s="63"/>
      <c r="E350" s="64"/>
      <c r="F350" s="65" t="s">
        <v>346</v>
      </c>
      <c r="G350" s="63"/>
      <c r="H350" s="66">
        <v>4.7951999999999995E-2</v>
      </c>
      <c r="I350" s="67"/>
      <c r="J350" s="68"/>
      <c r="K350" s="66"/>
      <c r="L350" s="66"/>
      <c r="M350" s="66"/>
      <c r="N350" s="66"/>
      <c r="O350" s="68"/>
      <c r="P350" s="68"/>
      <c r="Q350" s="68"/>
      <c r="R350" s="10"/>
      <c r="S350" s="15"/>
    </row>
    <row r="351" spans="1:20" ht="7.5" customHeight="1" outlineLevel="4" x14ac:dyDescent="0.15">
      <c r="A351" s="15"/>
      <c r="B351" s="69"/>
      <c r="C351" s="70"/>
      <c r="D351" s="71"/>
      <c r="E351" s="72"/>
      <c r="F351" s="73"/>
      <c r="G351" s="71"/>
      <c r="H351" s="74"/>
      <c r="I351" s="75"/>
      <c r="J351" s="76"/>
      <c r="K351" s="77"/>
      <c r="L351" s="77"/>
      <c r="M351" s="77"/>
      <c r="N351" s="77"/>
      <c r="O351" s="76"/>
      <c r="P351" s="76"/>
      <c r="Q351" s="76"/>
      <c r="R351" s="10"/>
      <c r="S351" s="15"/>
    </row>
    <row r="352" spans="1:20" ht="11.25" outlineLevel="3" x14ac:dyDescent="0.2">
      <c r="A352" s="52"/>
      <c r="B352" s="53"/>
      <c r="C352" s="54">
        <v>74</v>
      </c>
      <c r="D352" s="55" t="s">
        <v>342</v>
      </c>
      <c r="E352" s="56" t="s">
        <v>347</v>
      </c>
      <c r="F352" s="57" t="s">
        <v>348</v>
      </c>
      <c r="G352" s="55" t="s">
        <v>60</v>
      </c>
      <c r="H352" s="58">
        <v>5.1551999999999994E-2</v>
      </c>
      <c r="I352" s="59"/>
      <c r="J352" s="60">
        <f>H352*I352</f>
        <v>0</v>
      </c>
      <c r="K352" s="58">
        <v>1</v>
      </c>
      <c r="L352" s="58">
        <f>H352*K352</f>
        <v>5.1551999999999994E-2</v>
      </c>
      <c r="M352" s="58"/>
      <c r="N352" s="58">
        <f>H352*M352</f>
        <v>0</v>
      </c>
      <c r="O352" s="60">
        <v>21</v>
      </c>
      <c r="P352" s="60">
        <f>J352*(O352/100)</f>
        <v>0</v>
      </c>
      <c r="Q352" s="60">
        <f>J352+P352</f>
        <v>0</v>
      </c>
      <c r="R352" s="15"/>
      <c r="S352" s="15"/>
      <c r="T352" s="15"/>
    </row>
    <row r="353" spans="1:20" ht="9.75" outlineLevel="4" x14ac:dyDescent="0.2">
      <c r="A353" s="61"/>
      <c r="B353" s="62"/>
      <c r="C353" s="62"/>
      <c r="D353" s="63"/>
      <c r="E353" s="64" t="s">
        <v>29</v>
      </c>
      <c r="F353" s="65" t="s">
        <v>349</v>
      </c>
      <c r="G353" s="63"/>
      <c r="H353" s="66">
        <v>5.1551999999999994E-2</v>
      </c>
      <c r="I353" s="67"/>
      <c r="J353" s="68"/>
      <c r="K353" s="66"/>
      <c r="L353" s="66"/>
      <c r="M353" s="66"/>
      <c r="N353" s="66"/>
      <c r="O353" s="68"/>
      <c r="P353" s="68"/>
      <c r="Q353" s="68"/>
      <c r="R353" s="10"/>
      <c r="S353" s="15"/>
    </row>
    <row r="354" spans="1:20" ht="7.5" customHeight="1" outlineLevel="4" x14ac:dyDescent="0.15">
      <c r="A354" s="15"/>
      <c r="B354" s="69"/>
      <c r="C354" s="70"/>
      <c r="D354" s="71"/>
      <c r="E354" s="72"/>
      <c r="F354" s="73"/>
      <c r="G354" s="71"/>
      <c r="H354" s="74"/>
      <c r="I354" s="75"/>
      <c r="J354" s="76"/>
      <c r="K354" s="77"/>
      <c r="L354" s="77"/>
      <c r="M354" s="77"/>
      <c r="N354" s="77"/>
      <c r="O354" s="76"/>
      <c r="P354" s="76"/>
      <c r="Q354" s="76"/>
      <c r="R354" s="10"/>
      <c r="S354" s="15"/>
    </row>
    <row r="355" spans="1:20" ht="11.25" outlineLevel="3" x14ac:dyDescent="0.2">
      <c r="A355" s="52"/>
      <c r="B355" s="53"/>
      <c r="C355" s="54">
        <v>75</v>
      </c>
      <c r="D355" s="55" t="s">
        <v>342</v>
      </c>
      <c r="E355" s="56" t="s">
        <v>350</v>
      </c>
      <c r="F355" s="57" t="s">
        <v>351</v>
      </c>
      <c r="G355" s="55" t="s">
        <v>60</v>
      </c>
      <c r="H355" s="58">
        <v>0.30676320000000007</v>
      </c>
      <c r="I355" s="59"/>
      <c r="J355" s="60">
        <f>H355*I355</f>
        <v>0</v>
      </c>
      <c r="K355" s="58">
        <v>1</v>
      </c>
      <c r="L355" s="58">
        <f>H355*K355</f>
        <v>0.30676320000000007</v>
      </c>
      <c r="M355" s="58"/>
      <c r="N355" s="58">
        <f>H355*M355</f>
        <v>0</v>
      </c>
      <c r="O355" s="60">
        <v>21</v>
      </c>
      <c r="P355" s="60">
        <f>J355*(O355/100)</f>
        <v>0</v>
      </c>
      <c r="Q355" s="60">
        <f>J355+P355</f>
        <v>0</v>
      </c>
      <c r="R355" s="15"/>
      <c r="S355" s="15"/>
      <c r="T355" s="15"/>
    </row>
    <row r="356" spans="1:20" ht="9.75" outlineLevel="4" x14ac:dyDescent="0.2">
      <c r="A356" s="61"/>
      <c r="B356" s="62"/>
      <c r="C356" s="62"/>
      <c r="D356" s="63"/>
      <c r="E356" s="64" t="s">
        <v>29</v>
      </c>
      <c r="F356" s="65" t="s">
        <v>352</v>
      </c>
      <c r="G356" s="63"/>
      <c r="H356" s="66">
        <v>0.30676320000000007</v>
      </c>
      <c r="I356" s="67"/>
      <c r="J356" s="68"/>
      <c r="K356" s="66"/>
      <c r="L356" s="66"/>
      <c r="M356" s="66"/>
      <c r="N356" s="66"/>
      <c r="O356" s="68"/>
      <c r="P356" s="68"/>
      <c r="Q356" s="68"/>
      <c r="R356" s="10"/>
      <c r="S356" s="15"/>
    </row>
    <row r="357" spans="1:20" ht="7.5" customHeight="1" outlineLevel="4" x14ac:dyDescent="0.15">
      <c r="A357" s="15"/>
      <c r="B357" s="69"/>
      <c r="C357" s="70"/>
      <c r="D357" s="71"/>
      <c r="E357" s="72"/>
      <c r="F357" s="73"/>
      <c r="G357" s="71"/>
      <c r="H357" s="74"/>
      <c r="I357" s="75"/>
      <c r="J357" s="76"/>
      <c r="K357" s="77"/>
      <c r="L357" s="77"/>
      <c r="M357" s="77"/>
      <c r="N357" s="77"/>
      <c r="O357" s="76"/>
      <c r="P357" s="76"/>
      <c r="Q357" s="76"/>
      <c r="R357" s="10"/>
      <c r="S357" s="15"/>
    </row>
    <row r="358" spans="1:20" ht="11.25" outlineLevel="3" x14ac:dyDescent="0.2">
      <c r="A358" s="52"/>
      <c r="B358" s="53"/>
      <c r="C358" s="54">
        <v>76</v>
      </c>
      <c r="D358" s="55" t="s">
        <v>342</v>
      </c>
      <c r="E358" s="56" t="s">
        <v>353</v>
      </c>
      <c r="F358" s="57" t="s">
        <v>354</v>
      </c>
      <c r="G358" s="55" t="s">
        <v>60</v>
      </c>
      <c r="H358" s="58">
        <v>2.7586944000000004</v>
      </c>
      <c r="I358" s="59"/>
      <c r="J358" s="60">
        <f>H358*I358</f>
        <v>0</v>
      </c>
      <c r="K358" s="58">
        <v>1</v>
      </c>
      <c r="L358" s="58">
        <f>H358*K358</f>
        <v>2.7586944000000004</v>
      </c>
      <c r="M358" s="58"/>
      <c r="N358" s="58">
        <f>H358*M358</f>
        <v>0</v>
      </c>
      <c r="O358" s="60">
        <v>21</v>
      </c>
      <c r="P358" s="60">
        <f>J358*(O358/100)</f>
        <v>0</v>
      </c>
      <c r="Q358" s="60">
        <f>J358+P358</f>
        <v>0</v>
      </c>
      <c r="R358" s="15"/>
      <c r="S358" s="15"/>
      <c r="T358" s="15"/>
    </row>
    <row r="359" spans="1:20" ht="9.75" outlineLevel="4" x14ac:dyDescent="0.2">
      <c r="A359" s="61"/>
      <c r="B359" s="62"/>
      <c r="C359" s="62"/>
      <c r="D359" s="63"/>
      <c r="E359" s="64" t="s">
        <v>29</v>
      </c>
      <c r="F359" s="65" t="s">
        <v>355</v>
      </c>
      <c r="G359" s="63"/>
      <c r="H359" s="66">
        <v>2.7586944000000004</v>
      </c>
      <c r="I359" s="67"/>
      <c r="J359" s="68"/>
      <c r="K359" s="66"/>
      <c r="L359" s="66"/>
      <c r="M359" s="66"/>
      <c r="N359" s="66"/>
      <c r="O359" s="68"/>
      <c r="P359" s="68"/>
      <c r="Q359" s="68"/>
      <c r="R359" s="10"/>
      <c r="S359" s="15"/>
    </row>
    <row r="360" spans="1:20" ht="7.5" customHeight="1" outlineLevel="4" x14ac:dyDescent="0.15">
      <c r="A360" s="15"/>
      <c r="B360" s="69"/>
      <c r="C360" s="70"/>
      <c r="D360" s="71"/>
      <c r="E360" s="72"/>
      <c r="F360" s="73"/>
      <c r="G360" s="71"/>
      <c r="H360" s="74"/>
      <c r="I360" s="75"/>
      <c r="J360" s="76"/>
      <c r="K360" s="77"/>
      <c r="L360" s="77"/>
      <c r="M360" s="77"/>
      <c r="N360" s="77"/>
      <c r="O360" s="76"/>
      <c r="P360" s="76"/>
      <c r="Q360" s="76"/>
      <c r="R360" s="10"/>
      <c r="S360" s="15"/>
    </row>
    <row r="361" spans="1:20" ht="11.25" outlineLevel="3" x14ac:dyDescent="0.2">
      <c r="A361" s="52"/>
      <c r="B361" s="53"/>
      <c r="C361" s="54">
        <v>77</v>
      </c>
      <c r="D361" s="55" t="s">
        <v>342</v>
      </c>
      <c r="E361" s="56" t="s">
        <v>356</v>
      </c>
      <c r="F361" s="57" t="s">
        <v>357</v>
      </c>
      <c r="G361" s="55" t="s">
        <v>60</v>
      </c>
      <c r="H361" s="58">
        <v>0.71936639999999996</v>
      </c>
      <c r="I361" s="59"/>
      <c r="J361" s="60">
        <f>H361*I361</f>
        <v>0</v>
      </c>
      <c r="K361" s="58">
        <v>1</v>
      </c>
      <c r="L361" s="58">
        <f>H361*K361</f>
        <v>0.71936639999999996</v>
      </c>
      <c r="M361" s="58"/>
      <c r="N361" s="58">
        <f>H361*M361</f>
        <v>0</v>
      </c>
      <c r="O361" s="60">
        <v>21</v>
      </c>
      <c r="P361" s="60">
        <f>J361*(O361/100)</f>
        <v>0</v>
      </c>
      <c r="Q361" s="60">
        <f>J361+P361</f>
        <v>0</v>
      </c>
      <c r="R361" s="15"/>
      <c r="S361" s="15"/>
      <c r="T361" s="15"/>
    </row>
    <row r="362" spans="1:20" ht="9.75" outlineLevel="4" x14ac:dyDescent="0.2">
      <c r="A362" s="61"/>
      <c r="B362" s="62"/>
      <c r="C362" s="62"/>
      <c r="D362" s="63"/>
      <c r="E362" s="64" t="s">
        <v>29</v>
      </c>
      <c r="F362" s="65" t="s">
        <v>358</v>
      </c>
      <c r="G362" s="63"/>
      <c r="H362" s="66">
        <v>0.71936639999999996</v>
      </c>
      <c r="I362" s="67"/>
      <c r="J362" s="68"/>
      <c r="K362" s="66"/>
      <c r="L362" s="66"/>
      <c r="M362" s="66"/>
      <c r="N362" s="66"/>
      <c r="O362" s="68"/>
      <c r="P362" s="68"/>
      <c r="Q362" s="68"/>
      <c r="R362" s="10"/>
      <c r="S362" s="15"/>
    </row>
    <row r="363" spans="1:20" ht="7.5" customHeight="1" outlineLevel="4" x14ac:dyDescent="0.15">
      <c r="A363" s="15"/>
      <c r="B363" s="69"/>
      <c r="C363" s="70"/>
      <c r="D363" s="71"/>
      <c r="E363" s="72"/>
      <c r="F363" s="73"/>
      <c r="G363" s="71"/>
      <c r="H363" s="74"/>
      <c r="I363" s="75"/>
      <c r="J363" s="76"/>
      <c r="K363" s="77"/>
      <c r="L363" s="77"/>
      <c r="M363" s="77"/>
      <c r="N363" s="77"/>
      <c r="O363" s="76"/>
      <c r="P363" s="76"/>
      <c r="Q363" s="76"/>
      <c r="R363" s="10"/>
      <c r="S363" s="15"/>
    </row>
    <row r="364" spans="1:20" ht="11.25" outlineLevel="3" x14ac:dyDescent="0.2">
      <c r="A364" s="52"/>
      <c r="B364" s="53"/>
      <c r="C364" s="54">
        <v>78</v>
      </c>
      <c r="D364" s="55" t="s">
        <v>342</v>
      </c>
      <c r="E364" s="56" t="s">
        <v>359</v>
      </c>
      <c r="F364" s="57" t="s">
        <v>360</v>
      </c>
      <c r="G364" s="55" t="s">
        <v>60</v>
      </c>
      <c r="H364" s="58">
        <v>5.7888000000000002E-2</v>
      </c>
      <c r="I364" s="59"/>
      <c r="J364" s="60">
        <f>H364*I364</f>
        <v>0</v>
      </c>
      <c r="K364" s="58">
        <v>1</v>
      </c>
      <c r="L364" s="58">
        <f>H364*K364</f>
        <v>5.7888000000000002E-2</v>
      </c>
      <c r="M364" s="58"/>
      <c r="N364" s="58">
        <f>H364*M364</f>
        <v>0</v>
      </c>
      <c r="O364" s="60">
        <v>21</v>
      </c>
      <c r="P364" s="60">
        <f>J364*(O364/100)</f>
        <v>0</v>
      </c>
      <c r="Q364" s="60">
        <f>J364+P364</f>
        <v>0</v>
      </c>
      <c r="R364" s="15"/>
      <c r="S364" s="15"/>
      <c r="T364" s="15"/>
    </row>
    <row r="365" spans="1:20" ht="19.5" outlineLevel="4" x14ac:dyDescent="0.2">
      <c r="A365" s="61"/>
      <c r="B365" s="62"/>
      <c r="C365" s="62"/>
      <c r="D365" s="63"/>
      <c r="E365" s="64" t="s">
        <v>29</v>
      </c>
      <c r="F365" s="65" t="s">
        <v>361</v>
      </c>
      <c r="G365" s="63"/>
      <c r="H365" s="66">
        <v>5.7888000000000002E-2</v>
      </c>
      <c r="I365" s="67"/>
      <c r="J365" s="68"/>
      <c r="K365" s="66"/>
      <c r="L365" s="66"/>
      <c r="M365" s="66"/>
      <c r="N365" s="66"/>
      <c r="O365" s="68"/>
      <c r="P365" s="68"/>
      <c r="Q365" s="68"/>
      <c r="R365" s="10"/>
      <c r="S365" s="15"/>
    </row>
    <row r="366" spans="1:20" ht="7.5" customHeight="1" outlineLevel="4" x14ac:dyDescent="0.15">
      <c r="A366" s="15"/>
      <c r="B366" s="69"/>
      <c r="C366" s="70"/>
      <c r="D366" s="71"/>
      <c r="E366" s="72"/>
      <c r="F366" s="73"/>
      <c r="G366" s="71"/>
      <c r="H366" s="74"/>
      <c r="I366" s="75"/>
      <c r="J366" s="76"/>
      <c r="K366" s="77"/>
      <c r="L366" s="77"/>
      <c r="M366" s="77"/>
      <c r="N366" s="77"/>
      <c r="O366" s="76"/>
      <c r="P366" s="76"/>
      <c r="Q366" s="76"/>
      <c r="R366" s="10"/>
      <c r="S366" s="15"/>
    </row>
    <row r="367" spans="1:20" ht="11.25" outlineLevel="3" x14ac:dyDescent="0.2">
      <c r="A367" s="52"/>
      <c r="B367" s="53"/>
      <c r="C367" s="54">
        <v>79</v>
      </c>
      <c r="D367" s="55" t="s">
        <v>342</v>
      </c>
      <c r="E367" s="56" t="s">
        <v>362</v>
      </c>
      <c r="F367" s="57" t="s">
        <v>363</v>
      </c>
      <c r="G367" s="55" t="s">
        <v>60</v>
      </c>
      <c r="H367" s="58">
        <v>0.31680000000000003</v>
      </c>
      <c r="I367" s="59"/>
      <c r="J367" s="60">
        <f>H367*I367</f>
        <v>0</v>
      </c>
      <c r="K367" s="58">
        <v>1</v>
      </c>
      <c r="L367" s="58">
        <f>H367*K367</f>
        <v>0.31680000000000003</v>
      </c>
      <c r="M367" s="58"/>
      <c r="N367" s="58">
        <f>H367*M367</f>
        <v>0</v>
      </c>
      <c r="O367" s="60">
        <v>21</v>
      </c>
      <c r="P367" s="60">
        <f>J367*(O367/100)</f>
        <v>0</v>
      </c>
      <c r="Q367" s="60">
        <f>J367+P367</f>
        <v>0</v>
      </c>
      <c r="R367" s="15"/>
      <c r="S367" s="15"/>
      <c r="T367" s="15"/>
    </row>
    <row r="368" spans="1:20" ht="9.75" outlineLevel="4" x14ac:dyDescent="0.2">
      <c r="A368" s="61"/>
      <c r="B368" s="62"/>
      <c r="C368" s="62"/>
      <c r="D368" s="63"/>
      <c r="E368" s="64" t="s">
        <v>29</v>
      </c>
      <c r="F368" s="65" t="s">
        <v>364</v>
      </c>
      <c r="G368" s="63"/>
      <c r="H368" s="66">
        <v>0.31680000000000003</v>
      </c>
      <c r="I368" s="67"/>
      <c r="J368" s="68"/>
      <c r="K368" s="66"/>
      <c r="L368" s="66"/>
      <c r="M368" s="66"/>
      <c r="N368" s="66"/>
      <c r="O368" s="68"/>
      <c r="P368" s="68"/>
      <c r="Q368" s="68"/>
      <c r="R368" s="10"/>
      <c r="S368" s="15"/>
    </row>
    <row r="369" spans="1:20" ht="7.5" customHeight="1" outlineLevel="4" x14ac:dyDescent="0.15">
      <c r="A369" s="15"/>
      <c r="B369" s="69"/>
      <c r="C369" s="70"/>
      <c r="D369" s="71"/>
      <c r="E369" s="72"/>
      <c r="F369" s="73"/>
      <c r="G369" s="71"/>
      <c r="H369" s="74"/>
      <c r="I369" s="75"/>
      <c r="J369" s="76"/>
      <c r="K369" s="77"/>
      <c r="L369" s="77"/>
      <c r="M369" s="77"/>
      <c r="N369" s="77"/>
      <c r="O369" s="76"/>
      <c r="P369" s="76"/>
      <c r="Q369" s="76"/>
      <c r="R369" s="10"/>
      <c r="S369" s="15"/>
    </row>
    <row r="370" spans="1:20" ht="11.25" outlineLevel="3" x14ac:dyDescent="0.2">
      <c r="A370" s="52"/>
      <c r="B370" s="53"/>
      <c r="C370" s="54">
        <v>80</v>
      </c>
      <c r="D370" s="55" t="s">
        <v>342</v>
      </c>
      <c r="E370" s="56" t="s">
        <v>365</v>
      </c>
      <c r="F370" s="57" t="s">
        <v>366</v>
      </c>
      <c r="G370" s="55" t="s">
        <v>60</v>
      </c>
      <c r="H370" s="58">
        <v>0.98219519999999982</v>
      </c>
      <c r="I370" s="59"/>
      <c r="J370" s="60">
        <f>H370*I370</f>
        <v>0</v>
      </c>
      <c r="K370" s="58">
        <v>1</v>
      </c>
      <c r="L370" s="58">
        <f>H370*K370</f>
        <v>0.98219519999999982</v>
      </c>
      <c r="M370" s="58"/>
      <c r="N370" s="58">
        <f>H370*M370</f>
        <v>0</v>
      </c>
      <c r="O370" s="60">
        <v>21</v>
      </c>
      <c r="P370" s="60">
        <f>J370*(O370/100)</f>
        <v>0</v>
      </c>
      <c r="Q370" s="60">
        <f>J370+P370</f>
        <v>0</v>
      </c>
      <c r="R370" s="15"/>
      <c r="S370" s="15"/>
      <c r="T370" s="15"/>
    </row>
    <row r="371" spans="1:20" ht="9.75" outlineLevel="4" x14ac:dyDescent="0.2">
      <c r="A371" s="61"/>
      <c r="B371" s="62"/>
      <c r="C371" s="62"/>
      <c r="D371" s="63"/>
      <c r="E371" s="64" t="s">
        <v>29</v>
      </c>
      <c r="F371" s="65" t="s">
        <v>367</v>
      </c>
      <c r="G371" s="63"/>
      <c r="H371" s="66">
        <v>0.49109759999999991</v>
      </c>
      <c r="I371" s="67"/>
      <c r="J371" s="68"/>
      <c r="K371" s="66"/>
      <c r="L371" s="66"/>
      <c r="M371" s="66"/>
      <c r="N371" s="66"/>
      <c r="O371" s="68"/>
      <c r="P371" s="68"/>
      <c r="Q371" s="68"/>
      <c r="R371" s="10"/>
      <c r="S371" s="15"/>
    </row>
    <row r="372" spans="1:20" ht="9.75" outlineLevel="4" x14ac:dyDescent="0.2">
      <c r="A372" s="61"/>
      <c r="B372" s="62"/>
      <c r="C372" s="62"/>
      <c r="D372" s="63"/>
      <c r="E372" s="64"/>
      <c r="F372" s="65" t="s">
        <v>368</v>
      </c>
      <c r="G372" s="63"/>
      <c r="H372" s="66">
        <v>0.49109759999999991</v>
      </c>
      <c r="I372" s="67"/>
      <c r="J372" s="68"/>
      <c r="K372" s="66"/>
      <c r="L372" s="66"/>
      <c r="M372" s="66"/>
      <c r="N372" s="66"/>
      <c r="O372" s="68"/>
      <c r="P372" s="68"/>
      <c r="Q372" s="68"/>
      <c r="R372" s="10"/>
      <c r="S372" s="15"/>
    </row>
    <row r="373" spans="1:20" ht="7.5" customHeight="1" outlineLevel="4" x14ac:dyDescent="0.15">
      <c r="A373" s="15"/>
      <c r="B373" s="69"/>
      <c r="C373" s="70"/>
      <c r="D373" s="71"/>
      <c r="E373" s="72"/>
      <c r="F373" s="73"/>
      <c r="G373" s="71"/>
      <c r="H373" s="74"/>
      <c r="I373" s="75"/>
      <c r="J373" s="76"/>
      <c r="K373" s="77"/>
      <c r="L373" s="77"/>
      <c r="M373" s="77"/>
      <c r="N373" s="77"/>
      <c r="O373" s="76"/>
      <c r="P373" s="76"/>
      <c r="Q373" s="76"/>
      <c r="R373" s="10"/>
      <c r="S373" s="15"/>
    </row>
    <row r="374" spans="1:20" ht="11.25" outlineLevel="3" x14ac:dyDescent="0.2">
      <c r="A374" s="52"/>
      <c r="B374" s="53"/>
      <c r="C374" s="54">
        <v>81</v>
      </c>
      <c r="D374" s="55" t="s">
        <v>342</v>
      </c>
      <c r="E374" s="56" t="s">
        <v>369</v>
      </c>
      <c r="F374" s="57" t="s">
        <v>370</v>
      </c>
      <c r="G374" s="55" t="s">
        <v>60</v>
      </c>
      <c r="H374" s="58">
        <v>0.85098240000000003</v>
      </c>
      <c r="I374" s="59"/>
      <c r="J374" s="60">
        <f>H374*I374</f>
        <v>0</v>
      </c>
      <c r="K374" s="58">
        <v>1</v>
      </c>
      <c r="L374" s="58">
        <f>H374*K374</f>
        <v>0.85098240000000003</v>
      </c>
      <c r="M374" s="58"/>
      <c r="N374" s="58">
        <f>H374*M374</f>
        <v>0</v>
      </c>
      <c r="O374" s="60">
        <v>21</v>
      </c>
      <c r="P374" s="60">
        <f>J374*(O374/100)</f>
        <v>0</v>
      </c>
      <c r="Q374" s="60">
        <f>J374+P374</f>
        <v>0</v>
      </c>
      <c r="R374" s="15"/>
      <c r="S374" s="15"/>
      <c r="T374" s="15"/>
    </row>
    <row r="375" spans="1:20" ht="9.75" outlineLevel="4" x14ac:dyDescent="0.2">
      <c r="A375" s="61"/>
      <c r="B375" s="62"/>
      <c r="C375" s="62"/>
      <c r="D375" s="63"/>
      <c r="E375" s="64" t="s">
        <v>29</v>
      </c>
      <c r="F375" s="65" t="s">
        <v>371</v>
      </c>
      <c r="G375" s="63"/>
      <c r="H375" s="66">
        <v>0.85098240000000003</v>
      </c>
      <c r="I375" s="67"/>
      <c r="J375" s="68"/>
      <c r="K375" s="66"/>
      <c r="L375" s="66"/>
      <c r="M375" s="66"/>
      <c r="N375" s="66"/>
      <c r="O375" s="68"/>
      <c r="P375" s="68"/>
      <c r="Q375" s="68"/>
      <c r="R375" s="10"/>
      <c r="S375" s="15"/>
    </row>
    <row r="376" spans="1:20" ht="7.5" customHeight="1" outlineLevel="4" x14ac:dyDescent="0.15">
      <c r="A376" s="15"/>
      <c r="B376" s="69"/>
      <c r="C376" s="70"/>
      <c r="D376" s="71"/>
      <c r="E376" s="72"/>
      <c r="F376" s="73"/>
      <c r="G376" s="71"/>
      <c r="H376" s="74"/>
      <c r="I376" s="75"/>
      <c r="J376" s="76"/>
      <c r="K376" s="77"/>
      <c r="L376" s="77"/>
      <c r="M376" s="77"/>
      <c r="N376" s="77"/>
      <c r="O376" s="76"/>
      <c r="P376" s="76"/>
      <c r="Q376" s="76"/>
      <c r="R376" s="10"/>
      <c r="S376" s="15"/>
    </row>
    <row r="377" spans="1:20" ht="11.25" outlineLevel="3" x14ac:dyDescent="0.2">
      <c r="A377" s="52"/>
      <c r="B377" s="53"/>
      <c r="C377" s="54">
        <v>82</v>
      </c>
      <c r="D377" s="55" t="s">
        <v>342</v>
      </c>
      <c r="E377" s="56" t="s">
        <v>372</v>
      </c>
      <c r="F377" s="57" t="s">
        <v>373</v>
      </c>
      <c r="G377" s="55" t="s">
        <v>60</v>
      </c>
      <c r="H377" s="58">
        <v>1.9445183999999998</v>
      </c>
      <c r="I377" s="59"/>
      <c r="J377" s="60">
        <f>H377*I377</f>
        <v>0</v>
      </c>
      <c r="K377" s="58">
        <v>1</v>
      </c>
      <c r="L377" s="58">
        <f>H377*K377</f>
        <v>1.9445183999999998</v>
      </c>
      <c r="M377" s="58"/>
      <c r="N377" s="58">
        <f>H377*M377</f>
        <v>0</v>
      </c>
      <c r="O377" s="60">
        <v>21</v>
      </c>
      <c r="P377" s="60">
        <f>J377*(O377/100)</f>
        <v>0</v>
      </c>
      <c r="Q377" s="60">
        <f>J377+P377</f>
        <v>0</v>
      </c>
      <c r="R377" s="15"/>
      <c r="S377" s="15"/>
      <c r="T377" s="15"/>
    </row>
    <row r="378" spans="1:20" ht="9.75" outlineLevel="4" x14ac:dyDescent="0.2">
      <c r="A378" s="61"/>
      <c r="B378" s="62"/>
      <c r="C378" s="62"/>
      <c r="D378" s="63"/>
      <c r="E378" s="64" t="s">
        <v>29</v>
      </c>
      <c r="F378" s="65" t="s">
        <v>374</v>
      </c>
      <c r="G378" s="63"/>
      <c r="H378" s="66">
        <v>1.9445183999999998</v>
      </c>
      <c r="I378" s="67"/>
      <c r="J378" s="68"/>
      <c r="K378" s="66"/>
      <c r="L378" s="66"/>
      <c r="M378" s="66"/>
      <c r="N378" s="66"/>
      <c r="O378" s="68"/>
      <c r="P378" s="68"/>
      <c r="Q378" s="68"/>
      <c r="R378" s="10"/>
      <c r="S378" s="15"/>
    </row>
    <row r="379" spans="1:20" ht="7.5" customHeight="1" outlineLevel="4" x14ac:dyDescent="0.15">
      <c r="A379" s="15"/>
      <c r="B379" s="69"/>
      <c r="C379" s="70"/>
      <c r="D379" s="71"/>
      <c r="E379" s="72"/>
      <c r="F379" s="73"/>
      <c r="G379" s="71"/>
      <c r="H379" s="74"/>
      <c r="I379" s="75"/>
      <c r="J379" s="76"/>
      <c r="K379" s="77"/>
      <c r="L379" s="77"/>
      <c r="M379" s="77"/>
      <c r="N379" s="77"/>
      <c r="O379" s="76"/>
      <c r="P379" s="76"/>
      <c r="Q379" s="76"/>
      <c r="R379" s="10"/>
      <c r="S379" s="15"/>
    </row>
    <row r="380" spans="1:20" ht="11.25" outlineLevel="3" x14ac:dyDescent="0.2">
      <c r="A380" s="52"/>
      <c r="B380" s="53"/>
      <c r="C380" s="54">
        <v>83</v>
      </c>
      <c r="D380" s="55" t="s">
        <v>342</v>
      </c>
      <c r="E380" s="56" t="s">
        <v>375</v>
      </c>
      <c r="F380" s="57" t="s">
        <v>376</v>
      </c>
      <c r="G380" s="55" t="s">
        <v>60</v>
      </c>
      <c r="H380" s="58">
        <v>1.6739999999999999</v>
      </c>
      <c r="I380" s="59"/>
      <c r="J380" s="60">
        <f>H380*I380</f>
        <v>0</v>
      </c>
      <c r="K380" s="58">
        <v>1</v>
      </c>
      <c r="L380" s="58">
        <f>H380*K380</f>
        <v>1.6739999999999999</v>
      </c>
      <c r="M380" s="58"/>
      <c r="N380" s="58">
        <f>H380*M380</f>
        <v>0</v>
      </c>
      <c r="O380" s="60">
        <v>21</v>
      </c>
      <c r="P380" s="60">
        <f>J380*(O380/100)</f>
        <v>0</v>
      </c>
      <c r="Q380" s="60">
        <f>J380+P380</f>
        <v>0</v>
      </c>
      <c r="R380" s="15"/>
      <c r="S380" s="15"/>
      <c r="T380" s="15"/>
    </row>
    <row r="381" spans="1:20" ht="9.75" outlineLevel="4" x14ac:dyDescent="0.2">
      <c r="A381" s="61"/>
      <c r="B381" s="62"/>
      <c r="C381" s="62"/>
      <c r="D381" s="63"/>
      <c r="E381" s="64" t="s">
        <v>29</v>
      </c>
      <c r="F381" s="65" t="s">
        <v>377</v>
      </c>
      <c r="G381" s="63"/>
      <c r="H381" s="66">
        <v>1.6739999999999999</v>
      </c>
      <c r="I381" s="67"/>
      <c r="J381" s="68"/>
      <c r="K381" s="66"/>
      <c r="L381" s="66"/>
      <c r="M381" s="66"/>
      <c r="N381" s="66"/>
      <c r="O381" s="68"/>
      <c r="P381" s="68"/>
      <c r="Q381" s="68"/>
      <c r="R381" s="10"/>
      <c r="S381" s="15"/>
    </row>
    <row r="382" spans="1:20" ht="7.5" customHeight="1" outlineLevel="4" x14ac:dyDescent="0.15">
      <c r="A382" s="15"/>
      <c r="B382" s="69"/>
      <c r="C382" s="70"/>
      <c r="D382" s="71"/>
      <c r="E382" s="72"/>
      <c r="F382" s="73"/>
      <c r="G382" s="71"/>
      <c r="H382" s="74"/>
      <c r="I382" s="75"/>
      <c r="J382" s="76"/>
      <c r="K382" s="77"/>
      <c r="L382" s="77"/>
      <c r="M382" s="77"/>
      <c r="N382" s="77"/>
      <c r="O382" s="76"/>
      <c r="P382" s="76"/>
      <c r="Q382" s="76"/>
      <c r="R382" s="10"/>
      <c r="S382" s="15"/>
    </row>
    <row r="383" spans="1:20" ht="11.25" outlineLevel="3" x14ac:dyDescent="0.2">
      <c r="A383" s="52"/>
      <c r="B383" s="53"/>
      <c r="C383" s="54">
        <v>84</v>
      </c>
      <c r="D383" s="55" t="s">
        <v>342</v>
      </c>
      <c r="E383" s="56" t="s">
        <v>378</v>
      </c>
      <c r="F383" s="57" t="s">
        <v>379</v>
      </c>
      <c r="G383" s="55" t="s">
        <v>60</v>
      </c>
      <c r="H383" s="58">
        <v>6.7633919999999987</v>
      </c>
      <c r="I383" s="59"/>
      <c r="J383" s="60">
        <f>H383*I383</f>
        <v>0</v>
      </c>
      <c r="K383" s="58">
        <v>1</v>
      </c>
      <c r="L383" s="58">
        <f>H383*K383</f>
        <v>6.7633919999999987</v>
      </c>
      <c r="M383" s="58"/>
      <c r="N383" s="58">
        <f>H383*M383</f>
        <v>0</v>
      </c>
      <c r="O383" s="60">
        <v>21</v>
      </c>
      <c r="P383" s="60">
        <f>J383*(O383/100)</f>
        <v>0</v>
      </c>
      <c r="Q383" s="60">
        <f>J383+P383</f>
        <v>0</v>
      </c>
      <c r="R383" s="15"/>
      <c r="S383" s="15"/>
      <c r="T383" s="15"/>
    </row>
    <row r="384" spans="1:20" ht="9.75" outlineLevel="4" x14ac:dyDescent="0.2">
      <c r="A384" s="61"/>
      <c r="B384" s="62"/>
      <c r="C384" s="62"/>
      <c r="D384" s="63"/>
      <c r="E384" s="64" t="s">
        <v>29</v>
      </c>
      <c r="F384" s="65" t="s">
        <v>380</v>
      </c>
      <c r="G384" s="63"/>
      <c r="H384" s="66">
        <v>1.9578239999999996</v>
      </c>
      <c r="I384" s="67"/>
      <c r="J384" s="68"/>
      <c r="K384" s="66"/>
      <c r="L384" s="66"/>
      <c r="M384" s="66"/>
      <c r="N384" s="66"/>
      <c r="O384" s="68"/>
      <c r="P384" s="68"/>
      <c r="Q384" s="68"/>
      <c r="R384" s="10"/>
      <c r="S384" s="15"/>
    </row>
    <row r="385" spans="1:20" ht="9.75" outlineLevel="4" x14ac:dyDescent="0.2">
      <c r="A385" s="61"/>
      <c r="B385" s="62"/>
      <c r="C385" s="62"/>
      <c r="D385" s="63"/>
      <c r="E385" s="64"/>
      <c r="F385" s="65" t="s">
        <v>381</v>
      </c>
      <c r="G385" s="63"/>
      <c r="H385" s="66">
        <v>4.8055679999999992</v>
      </c>
      <c r="I385" s="67"/>
      <c r="J385" s="68"/>
      <c r="K385" s="66"/>
      <c r="L385" s="66"/>
      <c r="M385" s="66"/>
      <c r="N385" s="66"/>
      <c r="O385" s="68"/>
      <c r="P385" s="68"/>
      <c r="Q385" s="68"/>
      <c r="R385" s="10"/>
      <c r="S385" s="15"/>
    </row>
    <row r="386" spans="1:20" ht="7.5" customHeight="1" outlineLevel="4" x14ac:dyDescent="0.15">
      <c r="A386" s="15"/>
      <c r="B386" s="69"/>
      <c r="C386" s="70"/>
      <c r="D386" s="71"/>
      <c r="E386" s="72"/>
      <c r="F386" s="73"/>
      <c r="G386" s="71"/>
      <c r="H386" s="74"/>
      <c r="I386" s="75"/>
      <c r="J386" s="76"/>
      <c r="K386" s="77"/>
      <c r="L386" s="77"/>
      <c r="M386" s="77"/>
      <c r="N386" s="77"/>
      <c r="O386" s="76"/>
      <c r="P386" s="76"/>
      <c r="Q386" s="76"/>
      <c r="R386" s="10"/>
      <c r="S386" s="15"/>
    </row>
    <row r="387" spans="1:20" ht="11.25" outlineLevel="3" x14ac:dyDescent="0.2">
      <c r="A387" s="52"/>
      <c r="B387" s="53"/>
      <c r="C387" s="54">
        <v>85</v>
      </c>
      <c r="D387" s="55" t="s">
        <v>342</v>
      </c>
      <c r="E387" s="56" t="s">
        <v>382</v>
      </c>
      <c r="F387" s="57" t="s">
        <v>383</v>
      </c>
      <c r="G387" s="55" t="s">
        <v>72</v>
      </c>
      <c r="H387" s="58">
        <v>4</v>
      </c>
      <c r="I387" s="59"/>
      <c r="J387" s="60">
        <f>H387*I387</f>
        <v>0</v>
      </c>
      <c r="K387" s="58">
        <v>1.225E-2</v>
      </c>
      <c r="L387" s="58">
        <f>H387*K387</f>
        <v>4.9000000000000002E-2</v>
      </c>
      <c r="M387" s="58"/>
      <c r="N387" s="58">
        <f>H387*M387</f>
        <v>0</v>
      </c>
      <c r="O387" s="60">
        <v>21</v>
      </c>
      <c r="P387" s="60">
        <f>J387*(O387/100)</f>
        <v>0</v>
      </c>
      <c r="Q387" s="60">
        <f>J387+P387</f>
        <v>0</v>
      </c>
      <c r="R387" s="15"/>
      <c r="S387" s="15"/>
      <c r="T387" s="15"/>
    </row>
    <row r="388" spans="1:20" ht="9.75" outlineLevel="4" x14ac:dyDescent="0.2">
      <c r="A388" s="61"/>
      <c r="B388" s="62"/>
      <c r="C388" s="62"/>
      <c r="D388" s="63"/>
      <c r="E388" s="64" t="s">
        <v>29</v>
      </c>
      <c r="F388" s="65" t="s">
        <v>384</v>
      </c>
      <c r="G388" s="63"/>
      <c r="H388" s="66">
        <v>1</v>
      </c>
      <c r="I388" s="67"/>
      <c r="J388" s="68"/>
      <c r="K388" s="66"/>
      <c r="L388" s="66"/>
      <c r="M388" s="66"/>
      <c r="N388" s="66"/>
      <c r="O388" s="68"/>
      <c r="P388" s="68"/>
      <c r="Q388" s="68"/>
      <c r="R388" s="10"/>
      <c r="S388" s="15"/>
    </row>
    <row r="389" spans="1:20" ht="9.75" outlineLevel="4" x14ac:dyDescent="0.2">
      <c r="A389" s="61"/>
      <c r="B389" s="62"/>
      <c r="C389" s="62"/>
      <c r="D389" s="63"/>
      <c r="E389" s="64"/>
      <c r="F389" s="65" t="s">
        <v>134</v>
      </c>
      <c r="G389" s="63"/>
      <c r="H389" s="66">
        <v>0</v>
      </c>
      <c r="I389" s="67"/>
      <c r="J389" s="68"/>
      <c r="K389" s="66"/>
      <c r="L389" s="66"/>
      <c r="M389" s="66"/>
      <c r="N389" s="66"/>
      <c r="O389" s="68"/>
      <c r="P389" s="68"/>
      <c r="Q389" s="68"/>
      <c r="R389" s="10"/>
      <c r="S389" s="15"/>
    </row>
    <row r="390" spans="1:20" ht="9.75" outlineLevel="4" x14ac:dyDescent="0.2">
      <c r="A390" s="61"/>
      <c r="B390" s="62"/>
      <c r="C390" s="62"/>
      <c r="D390" s="63"/>
      <c r="E390" s="64"/>
      <c r="F390" s="65" t="s">
        <v>181</v>
      </c>
      <c r="G390" s="63"/>
      <c r="H390" s="66">
        <v>1</v>
      </c>
      <c r="I390" s="67"/>
      <c r="J390" s="68"/>
      <c r="K390" s="66"/>
      <c r="L390" s="66"/>
      <c r="M390" s="66"/>
      <c r="N390" s="66"/>
      <c r="O390" s="68"/>
      <c r="P390" s="68"/>
      <c r="Q390" s="68"/>
      <c r="R390" s="10"/>
      <c r="S390" s="15"/>
    </row>
    <row r="391" spans="1:20" ht="9.75" outlineLevel="4" x14ac:dyDescent="0.2">
      <c r="A391" s="61"/>
      <c r="B391" s="62"/>
      <c r="C391" s="62"/>
      <c r="D391" s="63"/>
      <c r="E391" s="64"/>
      <c r="F391" s="65" t="s">
        <v>134</v>
      </c>
      <c r="G391" s="63"/>
      <c r="H391" s="66">
        <v>0</v>
      </c>
      <c r="I391" s="67"/>
      <c r="J391" s="68"/>
      <c r="K391" s="66"/>
      <c r="L391" s="66"/>
      <c r="M391" s="66"/>
      <c r="N391" s="66"/>
      <c r="O391" s="68"/>
      <c r="P391" s="68"/>
      <c r="Q391" s="68"/>
      <c r="R391" s="10"/>
      <c r="S391" s="15"/>
    </row>
    <row r="392" spans="1:20" ht="9.75" outlineLevel="4" x14ac:dyDescent="0.2">
      <c r="A392" s="61"/>
      <c r="B392" s="62"/>
      <c r="C392" s="62"/>
      <c r="D392" s="63"/>
      <c r="E392" s="64"/>
      <c r="F392" s="65" t="s">
        <v>182</v>
      </c>
      <c r="G392" s="63"/>
      <c r="H392" s="66">
        <v>2</v>
      </c>
      <c r="I392" s="67"/>
      <c r="J392" s="68"/>
      <c r="K392" s="66"/>
      <c r="L392" s="66"/>
      <c r="M392" s="66"/>
      <c r="N392" s="66"/>
      <c r="O392" s="68"/>
      <c r="P392" s="68"/>
      <c r="Q392" s="68"/>
      <c r="R392" s="10"/>
      <c r="S392" s="15"/>
    </row>
    <row r="393" spans="1:20" ht="7.5" customHeight="1" outlineLevel="4" x14ac:dyDescent="0.15">
      <c r="A393" s="15"/>
      <c r="B393" s="69"/>
      <c r="C393" s="70"/>
      <c r="D393" s="71"/>
      <c r="E393" s="72"/>
      <c r="F393" s="73"/>
      <c r="G393" s="71"/>
      <c r="H393" s="74"/>
      <c r="I393" s="75"/>
      <c r="J393" s="76"/>
      <c r="K393" s="77"/>
      <c r="L393" s="77"/>
      <c r="M393" s="77"/>
      <c r="N393" s="77"/>
      <c r="O393" s="76"/>
      <c r="P393" s="76"/>
      <c r="Q393" s="76"/>
      <c r="R393" s="10"/>
      <c r="S393" s="15"/>
    </row>
    <row r="394" spans="1:20" ht="11.25" outlineLevel="3" x14ac:dyDescent="0.2">
      <c r="A394" s="52"/>
      <c r="B394" s="53"/>
      <c r="C394" s="54">
        <v>86</v>
      </c>
      <c r="D394" s="55" t="s">
        <v>342</v>
      </c>
      <c r="E394" s="56" t="s">
        <v>385</v>
      </c>
      <c r="F394" s="57" t="s">
        <v>386</v>
      </c>
      <c r="G394" s="55" t="s">
        <v>72</v>
      </c>
      <c r="H394" s="58">
        <v>10</v>
      </c>
      <c r="I394" s="59"/>
      <c r="J394" s="60">
        <f>H394*I394</f>
        <v>0</v>
      </c>
      <c r="K394" s="58">
        <v>1.489E-2</v>
      </c>
      <c r="L394" s="58">
        <f>H394*K394</f>
        <v>0.1489</v>
      </c>
      <c r="M394" s="58"/>
      <c r="N394" s="58">
        <f>H394*M394</f>
        <v>0</v>
      </c>
      <c r="O394" s="60">
        <v>21</v>
      </c>
      <c r="P394" s="60">
        <f>J394*(O394/100)</f>
        <v>0</v>
      </c>
      <c r="Q394" s="60">
        <f>J394+P394</f>
        <v>0</v>
      </c>
      <c r="R394" s="15"/>
      <c r="S394" s="15"/>
      <c r="T394" s="15"/>
    </row>
    <row r="395" spans="1:20" ht="9.75" outlineLevel="4" x14ac:dyDescent="0.2">
      <c r="A395" s="61"/>
      <c r="B395" s="62"/>
      <c r="C395" s="62"/>
      <c r="D395" s="63"/>
      <c r="E395" s="64" t="s">
        <v>29</v>
      </c>
      <c r="F395" s="65" t="s">
        <v>185</v>
      </c>
      <c r="G395" s="63"/>
      <c r="H395" s="66">
        <v>2</v>
      </c>
      <c r="I395" s="67"/>
      <c r="J395" s="68"/>
      <c r="K395" s="66"/>
      <c r="L395" s="66"/>
      <c r="M395" s="66"/>
      <c r="N395" s="66"/>
      <c r="O395" s="68"/>
      <c r="P395" s="68"/>
      <c r="Q395" s="68"/>
      <c r="R395" s="10"/>
      <c r="S395" s="15"/>
    </row>
    <row r="396" spans="1:20" ht="9.75" outlineLevel="4" x14ac:dyDescent="0.2">
      <c r="A396" s="61"/>
      <c r="B396" s="62"/>
      <c r="C396" s="62"/>
      <c r="D396" s="63"/>
      <c r="E396" s="64"/>
      <c r="F396" s="65" t="s">
        <v>186</v>
      </c>
      <c r="G396" s="63"/>
      <c r="H396" s="66">
        <v>4</v>
      </c>
      <c r="I396" s="67"/>
      <c r="J396" s="68"/>
      <c r="K396" s="66"/>
      <c r="L396" s="66"/>
      <c r="M396" s="66"/>
      <c r="N396" s="66"/>
      <c r="O396" s="68"/>
      <c r="P396" s="68"/>
      <c r="Q396" s="68"/>
      <c r="R396" s="10"/>
      <c r="S396" s="15"/>
    </row>
    <row r="397" spans="1:20" ht="9.75" outlineLevel="4" x14ac:dyDescent="0.2">
      <c r="A397" s="61"/>
      <c r="B397" s="62"/>
      <c r="C397" s="62"/>
      <c r="D397" s="63"/>
      <c r="E397" s="64"/>
      <c r="F397" s="65" t="s">
        <v>187</v>
      </c>
      <c r="G397" s="63"/>
      <c r="H397" s="66">
        <v>4</v>
      </c>
      <c r="I397" s="67"/>
      <c r="J397" s="68"/>
      <c r="K397" s="66"/>
      <c r="L397" s="66"/>
      <c r="M397" s="66"/>
      <c r="N397" s="66"/>
      <c r="O397" s="68"/>
      <c r="P397" s="68"/>
      <c r="Q397" s="68"/>
      <c r="R397" s="10"/>
      <c r="S397" s="15"/>
    </row>
    <row r="398" spans="1:20" ht="7.5" customHeight="1" outlineLevel="4" x14ac:dyDescent="0.15">
      <c r="A398" s="15"/>
      <c r="B398" s="69"/>
      <c r="C398" s="70"/>
      <c r="D398" s="71"/>
      <c r="E398" s="72"/>
      <c r="F398" s="73"/>
      <c r="G398" s="71"/>
      <c r="H398" s="74"/>
      <c r="I398" s="75"/>
      <c r="J398" s="76"/>
      <c r="K398" s="77"/>
      <c r="L398" s="77"/>
      <c r="M398" s="77"/>
      <c r="N398" s="77"/>
      <c r="O398" s="76"/>
      <c r="P398" s="76"/>
      <c r="Q398" s="76"/>
      <c r="R398" s="10"/>
      <c r="S398" s="15"/>
    </row>
    <row r="399" spans="1:20" ht="11.25" outlineLevel="3" x14ac:dyDescent="0.2">
      <c r="A399" s="52"/>
      <c r="B399" s="53"/>
      <c r="C399" s="54">
        <v>87</v>
      </c>
      <c r="D399" s="55" t="s">
        <v>342</v>
      </c>
      <c r="E399" s="56" t="s">
        <v>387</v>
      </c>
      <c r="F399" s="57" t="s">
        <v>388</v>
      </c>
      <c r="G399" s="55" t="s">
        <v>72</v>
      </c>
      <c r="H399" s="58">
        <v>13</v>
      </c>
      <c r="I399" s="59"/>
      <c r="J399" s="60">
        <f>H399*I399</f>
        <v>0</v>
      </c>
      <c r="K399" s="58">
        <v>1.521E-2</v>
      </c>
      <c r="L399" s="58">
        <f>H399*K399</f>
        <v>0.19772999999999999</v>
      </c>
      <c r="M399" s="58"/>
      <c r="N399" s="58">
        <f>H399*M399</f>
        <v>0</v>
      </c>
      <c r="O399" s="60">
        <v>21</v>
      </c>
      <c r="P399" s="60">
        <f>J399*(O399/100)</f>
        <v>0</v>
      </c>
      <c r="Q399" s="60">
        <f>J399+P399</f>
        <v>0</v>
      </c>
      <c r="R399" s="15"/>
      <c r="S399" s="15"/>
      <c r="T399" s="15"/>
    </row>
    <row r="400" spans="1:20" ht="9.75" outlineLevel="4" x14ac:dyDescent="0.2">
      <c r="A400" s="61"/>
      <c r="B400" s="62"/>
      <c r="C400" s="62"/>
      <c r="D400" s="63"/>
      <c r="E400" s="64" t="s">
        <v>29</v>
      </c>
      <c r="F400" s="65" t="s">
        <v>389</v>
      </c>
      <c r="G400" s="63"/>
      <c r="H400" s="66">
        <v>3</v>
      </c>
      <c r="I400" s="67"/>
      <c r="J400" s="68"/>
      <c r="K400" s="66"/>
      <c r="L400" s="66"/>
      <c r="M400" s="66"/>
      <c r="N400" s="66"/>
      <c r="O400" s="68"/>
      <c r="P400" s="68"/>
      <c r="Q400" s="68"/>
      <c r="R400" s="10"/>
      <c r="S400" s="15"/>
    </row>
    <row r="401" spans="1:20" ht="9.75" outlineLevel="4" x14ac:dyDescent="0.2">
      <c r="A401" s="61"/>
      <c r="B401" s="62"/>
      <c r="C401" s="62"/>
      <c r="D401" s="63"/>
      <c r="E401" s="64"/>
      <c r="F401" s="65" t="s">
        <v>186</v>
      </c>
      <c r="G401" s="63"/>
      <c r="H401" s="66">
        <v>4</v>
      </c>
      <c r="I401" s="67"/>
      <c r="J401" s="68"/>
      <c r="K401" s="66"/>
      <c r="L401" s="66"/>
      <c r="M401" s="66"/>
      <c r="N401" s="66"/>
      <c r="O401" s="68"/>
      <c r="P401" s="68"/>
      <c r="Q401" s="68"/>
      <c r="R401" s="10"/>
      <c r="S401" s="15"/>
    </row>
    <row r="402" spans="1:20" ht="9.75" outlineLevel="4" x14ac:dyDescent="0.2">
      <c r="A402" s="61"/>
      <c r="B402" s="62"/>
      <c r="C402" s="62"/>
      <c r="D402" s="63"/>
      <c r="E402" s="64"/>
      <c r="F402" s="65" t="s">
        <v>390</v>
      </c>
      <c r="G402" s="63"/>
      <c r="H402" s="66">
        <v>6</v>
      </c>
      <c r="I402" s="67"/>
      <c r="J402" s="68"/>
      <c r="K402" s="66"/>
      <c r="L402" s="66"/>
      <c r="M402" s="66"/>
      <c r="N402" s="66"/>
      <c r="O402" s="68"/>
      <c r="P402" s="68"/>
      <c r="Q402" s="68"/>
      <c r="R402" s="10"/>
      <c r="S402" s="15"/>
    </row>
    <row r="403" spans="1:20" ht="7.5" customHeight="1" outlineLevel="4" x14ac:dyDescent="0.15">
      <c r="A403" s="15"/>
      <c r="B403" s="69"/>
      <c r="C403" s="70"/>
      <c r="D403" s="71"/>
      <c r="E403" s="72"/>
      <c r="F403" s="73"/>
      <c r="G403" s="71"/>
      <c r="H403" s="74"/>
      <c r="I403" s="75"/>
      <c r="J403" s="76"/>
      <c r="K403" s="77"/>
      <c r="L403" s="77"/>
      <c r="M403" s="77"/>
      <c r="N403" s="77"/>
      <c r="O403" s="76"/>
      <c r="P403" s="76"/>
      <c r="Q403" s="76"/>
      <c r="R403" s="10"/>
      <c r="S403" s="15"/>
    </row>
    <row r="404" spans="1:20" ht="11.25" outlineLevel="3" x14ac:dyDescent="0.2">
      <c r="A404" s="52"/>
      <c r="B404" s="53"/>
      <c r="C404" s="54">
        <v>88</v>
      </c>
      <c r="D404" s="55" t="s">
        <v>342</v>
      </c>
      <c r="E404" s="56" t="s">
        <v>391</v>
      </c>
      <c r="F404" s="57" t="s">
        <v>392</v>
      </c>
      <c r="G404" s="55" t="s">
        <v>72</v>
      </c>
      <c r="H404" s="58">
        <v>10</v>
      </c>
      <c r="I404" s="59"/>
      <c r="J404" s="60">
        <f>H404*I404</f>
        <v>0</v>
      </c>
      <c r="K404" s="58">
        <v>1.553E-2</v>
      </c>
      <c r="L404" s="58">
        <f>H404*K404</f>
        <v>0.15529999999999999</v>
      </c>
      <c r="M404" s="58"/>
      <c r="N404" s="58">
        <f>H404*M404</f>
        <v>0</v>
      </c>
      <c r="O404" s="60">
        <v>21</v>
      </c>
      <c r="P404" s="60">
        <f>J404*(O404/100)</f>
        <v>0</v>
      </c>
      <c r="Q404" s="60">
        <f>J404+P404</f>
        <v>0</v>
      </c>
      <c r="R404" s="15"/>
      <c r="S404" s="15"/>
      <c r="T404" s="15"/>
    </row>
    <row r="405" spans="1:20" ht="9.75" outlineLevel="4" x14ac:dyDescent="0.2">
      <c r="A405" s="61"/>
      <c r="B405" s="62"/>
      <c r="C405" s="62"/>
      <c r="D405" s="63"/>
      <c r="E405" s="64" t="s">
        <v>29</v>
      </c>
      <c r="F405" s="65" t="s">
        <v>180</v>
      </c>
      <c r="G405" s="63"/>
      <c r="H405" s="66">
        <v>0</v>
      </c>
      <c r="I405" s="67"/>
      <c r="J405" s="68"/>
      <c r="K405" s="66"/>
      <c r="L405" s="66"/>
      <c r="M405" s="66"/>
      <c r="N405" s="66"/>
      <c r="O405" s="68"/>
      <c r="P405" s="68"/>
      <c r="Q405" s="68"/>
      <c r="R405" s="10"/>
      <c r="S405" s="15"/>
    </row>
    <row r="406" spans="1:20" ht="9.75" outlineLevel="4" x14ac:dyDescent="0.2">
      <c r="A406" s="61"/>
      <c r="B406" s="62"/>
      <c r="C406" s="62"/>
      <c r="D406" s="63"/>
      <c r="E406" s="64"/>
      <c r="F406" s="65" t="s">
        <v>393</v>
      </c>
      <c r="G406" s="63"/>
      <c r="H406" s="66">
        <v>5</v>
      </c>
      <c r="I406" s="67"/>
      <c r="J406" s="68"/>
      <c r="K406" s="66"/>
      <c r="L406" s="66"/>
      <c r="M406" s="66"/>
      <c r="N406" s="66"/>
      <c r="O406" s="68"/>
      <c r="P406" s="68"/>
      <c r="Q406" s="68"/>
      <c r="R406" s="10"/>
      <c r="S406" s="15"/>
    </row>
    <row r="407" spans="1:20" ht="9.75" outlineLevel="4" x14ac:dyDescent="0.2">
      <c r="A407" s="61"/>
      <c r="B407" s="62"/>
      <c r="C407" s="62"/>
      <c r="D407" s="63"/>
      <c r="E407" s="64"/>
      <c r="F407" s="65" t="s">
        <v>394</v>
      </c>
      <c r="G407" s="63"/>
      <c r="H407" s="66">
        <v>5</v>
      </c>
      <c r="I407" s="67"/>
      <c r="J407" s="68"/>
      <c r="K407" s="66"/>
      <c r="L407" s="66"/>
      <c r="M407" s="66"/>
      <c r="N407" s="66"/>
      <c r="O407" s="68"/>
      <c r="P407" s="68"/>
      <c r="Q407" s="68"/>
      <c r="R407" s="10"/>
      <c r="S407" s="15"/>
    </row>
    <row r="408" spans="1:20" ht="7.5" customHeight="1" outlineLevel="4" x14ac:dyDescent="0.15">
      <c r="A408" s="15"/>
      <c r="B408" s="69"/>
      <c r="C408" s="70"/>
      <c r="D408" s="71"/>
      <c r="E408" s="72"/>
      <c r="F408" s="73"/>
      <c r="G408" s="71"/>
      <c r="H408" s="74"/>
      <c r="I408" s="75"/>
      <c r="J408" s="76"/>
      <c r="K408" s="77"/>
      <c r="L408" s="77"/>
      <c r="M408" s="77"/>
      <c r="N408" s="77"/>
      <c r="O408" s="76"/>
      <c r="P408" s="76"/>
      <c r="Q408" s="76"/>
      <c r="R408" s="10"/>
      <c r="S408" s="15"/>
    </row>
    <row r="409" spans="1:20" ht="11.25" outlineLevel="3" x14ac:dyDescent="0.2">
      <c r="A409" s="52"/>
      <c r="B409" s="53"/>
      <c r="C409" s="54">
        <v>89</v>
      </c>
      <c r="D409" s="55" t="s">
        <v>342</v>
      </c>
      <c r="E409" s="56" t="s">
        <v>395</v>
      </c>
      <c r="F409" s="57" t="s">
        <v>396</v>
      </c>
      <c r="G409" s="55" t="s">
        <v>72</v>
      </c>
      <c r="H409" s="58">
        <v>1</v>
      </c>
      <c r="I409" s="59"/>
      <c r="J409" s="60">
        <f>H409*I409</f>
        <v>0</v>
      </c>
      <c r="K409" s="58">
        <v>1.6240000000000001E-2</v>
      </c>
      <c r="L409" s="58">
        <f>H409*K409</f>
        <v>1.6240000000000001E-2</v>
      </c>
      <c r="M409" s="58"/>
      <c r="N409" s="58">
        <f>H409*M409</f>
        <v>0</v>
      </c>
      <c r="O409" s="60">
        <v>21</v>
      </c>
      <c r="P409" s="60">
        <f>J409*(O409/100)</f>
        <v>0</v>
      </c>
      <c r="Q409" s="60">
        <f>J409+P409</f>
        <v>0</v>
      </c>
      <c r="R409" s="15"/>
      <c r="S409" s="15"/>
      <c r="T409" s="15"/>
    </row>
    <row r="410" spans="1:20" ht="9.75" outlineLevel="4" x14ac:dyDescent="0.2">
      <c r="A410" s="61"/>
      <c r="B410" s="62"/>
      <c r="C410" s="62"/>
      <c r="D410" s="63"/>
      <c r="E410" s="64" t="s">
        <v>29</v>
      </c>
      <c r="F410" s="65" t="s">
        <v>384</v>
      </c>
      <c r="G410" s="63"/>
      <c r="H410" s="66">
        <v>1</v>
      </c>
      <c r="I410" s="67"/>
      <c r="J410" s="68"/>
      <c r="K410" s="66"/>
      <c r="L410" s="66"/>
      <c r="M410" s="66"/>
      <c r="N410" s="66"/>
      <c r="O410" s="68"/>
      <c r="P410" s="68"/>
      <c r="Q410" s="68"/>
      <c r="R410" s="10"/>
      <c r="S410" s="15"/>
    </row>
    <row r="411" spans="1:20" ht="7.5" customHeight="1" outlineLevel="4" x14ac:dyDescent="0.15">
      <c r="A411" s="15"/>
      <c r="B411" s="69"/>
      <c r="C411" s="70"/>
      <c r="D411" s="71"/>
      <c r="E411" s="72"/>
      <c r="F411" s="73"/>
      <c r="G411" s="71"/>
      <c r="H411" s="74"/>
      <c r="I411" s="75"/>
      <c r="J411" s="76"/>
      <c r="K411" s="77"/>
      <c r="L411" s="77"/>
      <c r="M411" s="77"/>
      <c r="N411" s="77"/>
      <c r="O411" s="76"/>
      <c r="P411" s="76"/>
      <c r="Q411" s="76"/>
      <c r="R411" s="10"/>
      <c r="S411" s="15"/>
    </row>
    <row r="412" spans="1:20" ht="22.5" outlineLevel="3" x14ac:dyDescent="0.2">
      <c r="A412" s="52"/>
      <c r="B412" s="53"/>
      <c r="C412" s="54">
        <v>90</v>
      </c>
      <c r="D412" s="55" t="s">
        <v>342</v>
      </c>
      <c r="E412" s="56" t="s">
        <v>397</v>
      </c>
      <c r="F412" s="57" t="s">
        <v>398</v>
      </c>
      <c r="G412" s="55" t="s">
        <v>72</v>
      </c>
      <c r="H412" s="58">
        <v>1</v>
      </c>
      <c r="I412" s="59"/>
      <c r="J412" s="60">
        <f>H412*I412</f>
        <v>0</v>
      </c>
      <c r="K412" s="58">
        <v>1.272E-2</v>
      </c>
      <c r="L412" s="58">
        <f>H412*K412</f>
        <v>1.272E-2</v>
      </c>
      <c r="M412" s="58"/>
      <c r="N412" s="58">
        <f>H412*M412</f>
        <v>0</v>
      </c>
      <c r="O412" s="60">
        <v>21</v>
      </c>
      <c r="P412" s="60">
        <f>J412*(O412/100)</f>
        <v>0</v>
      </c>
      <c r="Q412" s="60">
        <f>J412+P412</f>
        <v>0</v>
      </c>
      <c r="R412" s="15"/>
      <c r="S412" s="15"/>
      <c r="T412" s="15"/>
    </row>
    <row r="413" spans="1:20" ht="9.75" outlineLevel="4" x14ac:dyDescent="0.2">
      <c r="A413" s="61"/>
      <c r="B413" s="62"/>
      <c r="C413" s="62"/>
      <c r="D413" s="63"/>
      <c r="E413" s="64" t="s">
        <v>29</v>
      </c>
      <c r="F413" s="65" t="s">
        <v>181</v>
      </c>
      <c r="G413" s="63"/>
      <c r="H413" s="66">
        <v>1</v>
      </c>
      <c r="I413" s="67"/>
      <c r="J413" s="68"/>
      <c r="K413" s="66"/>
      <c r="L413" s="66"/>
      <c r="M413" s="66"/>
      <c r="N413" s="66"/>
      <c r="O413" s="68"/>
      <c r="P413" s="68"/>
      <c r="Q413" s="68"/>
      <c r="R413" s="10"/>
      <c r="S413" s="15"/>
    </row>
    <row r="414" spans="1:20" ht="7.5" customHeight="1" outlineLevel="4" x14ac:dyDescent="0.15">
      <c r="A414" s="15"/>
      <c r="B414" s="69"/>
      <c r="C414" s="70"/>
      <c r="D414" s="71"/>
      <c r="E414" s="72"/>
      <c r="F414" s="73"/>
      <c r="G414" s="71"/>
      <c r="H414" s="74"/>
      <c r="I414" s="75"/>
      <c r="J414" s="76"/>
      <c r="K414" s="77"/>
      <c r="L414" s="77"/>
      <c r="M414" s="77"/>
      <c r="N414" s="77"/>
      <c r="O414" s="76"/>
      <c r="P414" s="76"/>
      <c r="Q414" s="76"/>
      <c r="R414" s="10"/>
      <c r="S414" s="15"/>
    </row>
    <row r="415" spans="1:20" ht="22.5" outlineLevel="3" x14ac:dyDescent="0.2">
      <c r="A415" s="52"/>
      <c r="B415" s="53"/>
      <c r="C415" s="54">
        <v>91</v>
      </c>
      <c r="D415" s="55" t="s">
        <v>342</v>
      </c>
      <c r="E415" s="56" t="s">
        <v>399</v>
      </c>
      <c r="F415" s="57" t="s">
        <v>400</v>
      </c>
      <c r="G415" s="55" t="s">
        <v>72</v>
      </c>
      <c r="H415" s="58">
        <v>4</v>
      </c>
      <c r="I415" s="59"/>
      <c r="J415" s="60">
        <f>H415*I415</f>
        <v>0</v>
      </c>
      <c r="K415" s="58">
        <v>1.553E-2</v>
      </c>
      <c r="L415" s="58">
        <f>H415*K415</f>
        <v>6.2120000000000002E-2</v>
      </c>
      <c r="M415" s="58"/>
      <c r="N415" s="58">
        <f>H415*M415</f>
        <v>0</v>
      </c>
      <c r="O415" s="60">
        <v>21</v>
      </c>
      <c r="P415" s="60">
        <f>J415*(O415/100)</f>
        <v>0</v>
      </c>
      <c r="Q415" s="60">
        <f>J415+P415</f>
        <v>0</v>
      </c>
      <c r="R415" s="15"/>
      <c r="S415" s="15"/>
      <c r="T415" s="15"/>
    </row>
    <row r="416" spans="1:20" ht="9.75" outlineLevel="4" x14ac:dyDescent="0.2">
      <c r="A416" s="61"/>
      <c r="B416" s="62"/>
      <c r="C416" s="62"/>
      <c r="D416" s="63"/>
      <c r="E416" s="64" t="s">
        <v>29</v>
      </c>
      <c r="F416" s="65" t="s">
        <v>401</v>
      </c>
      <c r="G416" s="63"/>
      <c r="H416" s="66">
        <v>4</v>
      </c>
      <c r="I416" s="67"/>
      <c r="J416" s="68"/>
      <c r="K416" s="66"/>
      <c r="L416" s="66"/>
      <c r="M416" s="66"/>
      <c r="N416" s="66"/>
      <c r="O416" s="68"/>
      <c r="P416" s="68"/>
      <c r="Q416" s="68"/>
      <c r="R416" s="10"/>
      <c r="S416" s="15"/>
    </row>
    <row r="417" spans="1:20" ht="7.5" customHeight="1" outlineLevel="4" x14ac:dyDescent="0.15">
      <c r="A417" s="15"/>
      <c r="B417" s="69"/>
      <c r="C417" s="70"/>
      <c r="D417" s="71"/>
      <c r="E417" s="72"/>
      <c r="F417" s="73"/>
      <c r="G417" s="71"/>
      <c r="H417" s="74"/>
      <c r="I417" s="75"/>
      <c r="J417" s="76"/>
      <c r="K417" s="77"/>
      <c r="L417" s="77"/>
      <c r="M417" s="77"/>
      <c r="N417" s="77"/>
      <c r="O417" s="76"/>
      <c r="P417" s="76"/>
      <c r="Q417" s="76"/>
      <c r="R417" s="10"/>
      <c r="S417" s="15"/>
    </row>
    <row r="418" spans="1:20" ht="22.5" outlineLevel="3" x14ac:dyDescent="0.2">
      <c r="A418" s="52"/>
      <c r="B418" s="53"/>
      <c r="C418" s="54">
        <v>92</v>
      </c>
      <c r="D418" s="55" t="s">
        <v>342</v>
      </c>
      <c r="E418" s="56" t="s">
        <v>402</v>
      </c>
      <c r="F418" s="57" t="s">
        <v>403</v>
      </c>
      <c r="G418" s="55" t="s">
        <v>72</v>
      </c>
      <c r="H418" s="58">
        <v>2</v>
      </c>
      <c r="I418" s="59"/>
      <c r="J418" s="60">
        <f>H418*I418</f>
        <v>0</v>
      </c>
      <c r="K418" s="58">
        <v>1.95E-2</v>
      </c>
      <c r="L418" s="58">
        <f>H418*K418</f>
        <v>3.9E-2</v>
      </c>
      <c r="M418" s="58"/>
      <c r="N418" s="58">
        <f>H418*M418</f>
        <v>0</v>
      </c>
      <c r="O418" s="60">
        <v>21</v>
      </c>
      <c r="P418" s="60">
        <f>J418*(O418/100)</f>
        <v>0</v>
      </c>
      <c r="Q418" s="60">
        <f>J418+P418</f>
        <v>0</v>
      </c>
      <c r="R418" s="15"/>
      <c r="S418" s="15"/>
      <c r="T418" s="15"/>
    </row>
    <row r="419" spans="1:20" ht="9.75" outlineLevel="4" x14ac:dyDescent="0.2">
      <c r="A419" s="61"/>
      <c r="B419" s="62"/>
      <c r="C419" s="62"/>
      <c r="D419" s="63"/>
      <c r="E419" s="64" t="s">
        <v>29</v>
      </c>
      <c r="F419" s="65" t="s">
        <v>185</v>
      </c>
      <c r="G419" s="63"/>
      <c r="H419" s="66">
        <v>2</v>
      </c>
      <c r="I419" s="67"/>
      <c r="J419" s="68"/>
      <c r="K419" s="66"/>
      <c r="L419" s="66"/>
      <c r="M419" s="66"/>
      <c r="N419" s="66"/>
      <c r="O419" s="68"/>
      <c r="P419" s="68"/>
      <c r="Q419" s="68"/>
      <c r="R419" s="10"/>
      <c r="S419" s="15"/>
    </row>
    <row r="420" spans="1:20" ht="7.5" customHeight="1" outlineLevel="4" x14ac:dyDescent="0.15">
      <c r="A420" s="15"/>
      <c r="B420" s="69"/>
      <c r="C420" s="70"/>
      <c r="D420" s="71"/>
      <c r="E420" s="72"/>
      <c r="F420" s="73"/>
      <c r="G420" s="71"/>
      <c r="H420" s="74"/>
      <c r="I420" s="75"/>
      <c r="J420" s="76"/>
      <c r="K420" s="77"/>
      <c r="L420" s="77"/>
      <c r="M420" s="77"/>
      <c r="N420" s="77"/>
      <c r="O420" s="76"/>
      <c r="P420" s="76"/>
      <c r="Q420" s="76"/>
      <c r="R420" s="10"/>
      <c r="S420" s="15"/>
    </row>
    <row r="421" spans="1:20" ht="11.25" outlineLevel="3" x14ac:dyDescent="0.2">
      <c r="A421" s="52"/>
      <c r="B421" s="53"/>
      <c r="C421" s="54">
        <v>93</v>
      </c>
      <c r="D421" s="55" t="s">
        <v>342</v>
      </c>
      <c r="E421" s="56" t="s">
        <v>404</v>
      </c>
      <c r="F421" s="57" t="s">
        <v>405</v>
      </c>
      <c r="G421" s="55" t="s">
        <v>72</v>
      </c>
      <c r="H421" s="58">
        <v>6.06</v>
      </c>
      <c r="I421" s="59"/>
      <c r="J421" s="60">
        <f>H421*I421</f>
        <v>0</v>
      </c>
      <c r="K421" s="58">
        <v>7.0000000000000007E-2</v>
      </c>
      <c r="L421" s="58">
        <f>H421*K421</f>
        <v>0.42420000000000002</v>
      </c>
      <c r="M421" s="58"/>
      <c r="N421" s="58">
        <f>H421*M421</f>
        <v>0</v>
      </c>
      <c r="O421" s="60">
        <v>21</v>
      </c>
      <c r="P421" s="60">
        <f>J421*(O421/100)</f>
        <v>0</v>
      </c>
      <c r="Q421" s="60">
        <f>J421+P421</f>
        <v>0</v>
      </c>
      <c r="R421" s="15"/>
      <c r="S421" s="15"/>
      <c r="T421" s="15"/>
    </row>
    <row r="422" spans="1:20" ht="9.75" outlineLevel="4" x14ac:dyDescent="0.2">
      <c r="A422" s="61"/>
      <c r="B422" s="62"/>
      <c r="C422" s="62"/>
      <c r="D422" s="63"/>
      <c r="E422" s="64" t="s">
        <v>29</v>
      </c>
      <c r="F422" s="65" t="s">
        <v>406</v>
      </c>
      <c r="G422" s="63"/>
      <c r="H422" s="66">
        <v>6.06</v>
      </c>
      <c r="I422" s="67"/>
      <c r="J422" s="68"/>
      <c r="K422" s="66"/>
      <c r="L422" s="66"/>
      <c r="M422" s="66"/>
      <c r="N422" s="66"/>
      <c r="O422" s="68"/>
      <c r="P422" s="68"/>
      <c r="Q422" s="68"/>
      <c r="R422" s="10"/>
      <c r="S422" s="15"/>
    </row>
    <row r="423" spans="1:20" ht="7.5" customHeight="1" outlineLevel="4" x14ac:dyDescent="0.15">
      <c r="A423" s="15"/>
      <c r="B423" s="69"/>
      <c r="C423" s="70"/>
      <c r="D423" s="71"/>
      <c r="E423" s="72"/>
      <c r="F423" s="73"/>
      <c r="G423" s="71"/>
      <c r="H423" s="74"/>
      <c r="I423" s="75"/>
      <c r="J423" s="76"/>
      <c r="K423" s="77"/>
      <c r="L423" s="77"/>
      <c r="M423" s="77"/>
      <c r="N423" s="77"/>
      <c r="O423" s="76"/>
      <c r="P423" s="76"/>
      <c r="Q423" s="76"/>
      <c r="R423" s="10"/>
      <c r="S423" s="15"/>
    </row>
    <row r="424" spans="1:20" ht="11.25" outlineLevel="3" x14ac:dyDescent="0.2">
      <c r="A424" s="52"/>
      <c r="B424" s="53"/>
      <c r="C424" s="54">
        <v>94</v>
      </c>
      <c r="D424" s="55" t="s">
        <v>342</v>
      </c>
      <c r="E424" s="56" t="s">
        <v>407</v>
      </c>
      <c r="F424" s="57" t="s">
        <v>408</v>
      </c>
      <c r="G424" s="55" t="s">
        <v>72</v>
      </c>
      <c r="H424" s="58">
        <v>43</v>
      </c>
      <c r="I424" s="59"/>
      <c r="J424" s="60">
        <f>H424*I424</f>
        <v>0</v>
      </c>
      <c r="K424" s="58">
        <v>3.0000000000000001E-3</v>
      </c>
      <c r="L424" s="58">
        <f>H424*K424</f>
        <v>0.129</v>
      </c>
      <c r="M424" s="58"/>
      <c r="N424" s="58">
        <f>H424*M424</f>
        <v>0</v>
      </c>
      <c r="O424" s="60">
        <v>21</v>
      </c>
      <c r="P424" s="60">
        <f>J424*(O424/100)</f>
        <v>0</v>
      </c>
      <c r="Q424" s="60">
        <f>J424+P424</f>
        <v>0</v>
      </c>
      <c r="R424" s="15"/>
      <c r="S424" s="15"/>
      <c r="T424" s="15"/>
    </row>
    <row r="425" spans="1:20" ht="9.75" outlineLevel="4" x14ac:dyDescent="0.2">
      <c r="A425" s="61"/>
      <c r="B425" s="62"/>
      <c r="C425" s="62"/>
      <c r="D425" s="63"/>
      <c r="E425" s="64" t="s">
        <v>29</v>
      </c>
      <c r="F425" s="65" t="s">
        <v>180</v>
      </c>
      <c r="G425" s="63"/>
      <c r="H425" s="66">
        <v>0</v>
      </c>
      <c r="I425" s="67"/>
      <c r="J425" s="68"/>
      <c r="K425" s="66"/>
      <c r="L425" s="66"/>
      <c r="M425" s="66"/>
      <c r="N425" s="66"/>
      <c r="O425" s="68"/>
      <c r="P425" s="68"/>
      <c r="Q425" s="68"/>
      <c r="R425" s="10"/>
      <c r="S425" s="15"/>
    </row>
    <row r="426" spans="1:20" ht="7.5" customHeight="1" outlineLevel="4" x14ac:dyDescent="0.15">
      <c r="A426" s="15"/>
      <c r="B426" s="69"/>
      <c r="C426" s="70"/>
      <c r="D426" s="71"/>
      <c r="E426" s="72"/>
      <c r="F426" s="73"/>
      <c r="G426" s="71"/>
      <c r="H426" s="74"/>
      <c r="I426" s="75"/>
      <c r="J426" s="76"/>
      <c r="K426" s="77"/>
      <c r="L426" s="77"/>
      <c r="M426" s="77"/>
      <c r="N426" s="77"/>
      <c r="O426" s="76"/>
      <c r="P426" s="76"/>
      <c r="Q426" s="76"/>
      <c r="R426" s="10"/>
      <c r="S426" s="15"/>
    </row>
    <row r="427" spans="1:20" ht="11.25" outlineLevel="3" x14ac:dyDescent="0.2">
      <c r="A427" s="52"/>
      <c r="B427" s="53"/>
      <c r="C427" s="54">
        <v>95</v>
      </c>
      <c r="D427" s="55" t="s">
        <v>342</v>
      </c>
      <c r="E427" s="56" t="s">
        <v>407</v>
      </c>
      <c r="F427" s="57" t="s">
        <v>409</v>
      </c>
      <c r="G427" s="55" t="s">
        <v>72</v>
      </c>
      <c r="H427" s="58">
        <v>2</v>
      </c>
      <c r="I427" s="59"/>
      <c r="J427" s="60">
        <f>H427*I427</f>
        <v>0</v>
      </c>
      <c r="K427" s="58">
        <v>4.0000000000000001E-3</v>
      </c>
      <c r="L427" s="58">
        <f>H427*K427</f>
        <v>8.0000000000000002E-3</v>
      </c>
      <c r="M427" s="58"/>
      <c r="N427" s="58">
        <f>H427*M427</f>
        <v>0</v>
      </c>
      <c r="O427" s="60">
        <v>21</v>
      </c>
      <c r="P427" s="60">
        <f>J427*(O427/100)</f>
        <v>0</v>
      </c>
      <c r="Q427" s="60">
        <f>J427+P427</f>
        <v>0</v>
      </c>
      <c r="R427" s="15"/>
      <c r="S427" s="15"/>
      <c r="T427" s="15"/>
    </row>
    <row r="428" spans="1:20" ht="9.75" outlineLevel="4" x14ac:dyDescent="0.2">
      <c r="A428" s="61"/>
      <c r="B428" s="62"/>
      <c r="C428" s="62"/>
      <c r="D428" s="63"/>
      <c r="E428" s="64" t="s">
        <v>29</v>
      </c>
      <c r="F428" s="65" t="s">
        <v>180</v>
      </c>
      <c r="G428" s="63"/>
      <c r="H428" s="66">
        <v>0</v>
      </c>
      <c r="I428" s="67"/>
      <c r="J428" s="68"/>
      <c r="K428" s="66"/>
      <c r="L428" s="66"/>
      <c r="M428" s="66"/>
      <c r="N428" s="66"/>
      <c r="O428" s="68"/>
      <c r="P428" s="68"/>
      <c r="Q428" s="68"/>
      <c r="R428" s="10"/>
      <c r="S428" s="15"/>
    </row>
    <row r="429" spans="1:20" ht="7.5" customHeight="1" outlineLevel="4" x14ac:dyDescent="0.15">
      <c r="A429" s="15"/>
      <c r="B429" s="69"/>
      <c r="C429" s="70"/>
      <c r="D429" s="71"/>
      <c r="E429" s="72"/>
      <c r="F429" s="73"/>
      <c r="G429" s="71"/>
      <c r="H429" s="74"/>
      <c r="I429" s="75"/>
      <c r="J429" s="76"/>
      <c r="K429" s="77"/>
      <c r="L429" s="77"/>
      <c r="M429" s="77"/>
      <c r="N429" s="77"/>
      <c r="O429" s="76"/>
      <c r="P429" s="76"/>
      <c r="Q429" s="76"/>
      <c r="R429" s="10"/>
      <c r="S429" s="15"/>
    </row>
    <row r="430" spans="1:20" outlineLevel="3" x14ac:dyDescent="0.15">
      <c r="B430" s="10"/>
      <c r="C430" s="10"/>
      <c r="D430" s="10"/>
      <c r="E430" s="10"/>
      <c r="F430" s="10"/>
      <c r="G430" s="10"/>
      <c r="H430" s="10"/>
      <c r="I430" s="15"/>
      <c r="J430" s="15"/>
      <c r="K430" s="10"/>
      <c r="L430" s="10"/>
      <c r="M430" s="10"/>
      <c r="N430" s="10"/>
      <c r="O430" s="10"/>
      <c r="P430" s="15"/>
      <c r="Q430" s="15"/>
    </row>
    <row r="431" spans="1:20" ht="11.25" outlineLevel="2" x14ac:dyDescent="0.2">
      <c r="A431" s="42" t="s">
        <v>410</v>
      </c>
      <c r="B431" s="43">
        <v>3</v>
      </c>
      <c r="C431" s="44"/>
      <c r="D431" s="45" t="s">
        <v>23</v>
      </c>
      <c r="E431" s="45"/>
      <c r="F431" s="46" t="s">
        <v>411</v>
      </c>
      <c r="G431" s="45"/>
      <c r="H431" s="47"/>
      <c r="I431" s="48"/>
      <c r="J431" s="49">
        <f>SUBTOTAL(9,J432:J556)</f>
        <v>0</v>
      </c>
      <c r="K431" s="47"/>
      <c r="L431" s="50">
        <f>SUBTOTAL(9,L432:L556)</f>
        <v>1428.2203447885902</v>
      </c>
      <c r="M431" s="47"/>
      <c r="N431" s="50">
        <f>SUBTOTAL(9,N432:N556)</f>
        <v>0</v>
      </c>
      <c r="O431" s="51"/>
      <c r="P431" s="49">
        <f>SUBTOTAL(9,P432:P556)</f>
        <v>0</v>
      </c>
      <c r="Q431" s="49">
        <f>SUBTOTAL(9,Q432:Q556)</f>
        <v>0</v>
      </c>
      <c r="R431" s="10"/>
      <c r="S431" s="15"/>
      <c r="T431" s="15"/>
    </row>
    <row r="432" spans="1:20" ht="11.25" outlineLevel="3" x14ac:dyDescent="0.2">
      <c r="A432" s="52"/>
      <c r="B432" s="53"/>
      <c r="C432" s="54">
        <v>96</v>
      </c>
      <c r="D432" s="55" t="s">
        <v>25</v>
      </c>
      <c r="E432" s="56" t="s">
        <v>412</v>
      </c>
      <c r="F432" s="57" t="s">
        <v>413</v>
      </c>
      <c r="G432" s="55" t="s">
        <v>28</v>
      </c>
      <c r="H432" s="58">
        <v>30.681999999999999</v>
      </c>
      <c r="I432" s="59"/>
      <c r="J432" s="60">
        <f>H432*I432</f>
        <v>0</v>
      </c>
      <c r="K432" s="58">
        <v>2.45343</v>
      </c>
      <c r="L432" s="58">
        <f>H432*K432</f>
        <v>75.276139259999994</v>
      </c>
      <c r="M432" s="58"/>
      <c r="N432" s="58">
        <f>H432*M432</f>
        <v>0</v>
      </c>
      <c r="O432" s="60">
        <v>21</v>
      </c>
      <c r="P432" s="60">
        <f>J432*(O432/100)</f>
        <v>0</v>
      </c>
      <c r="Q432" s="60">
        <f>J432+P432</f>
        <v>0</v>
      </c>
      <c r="R432" s="15"/>
      <c r="S432" s="15"/>
      <c r="T432" s="15"/>
    </row>
    <row r="433" spans="1:20" ht="9.75" outlineLevel="4" x14ac:dyDescent="0.2">
      <c r="A433" s="61"/>
      <c r="B433" s="62"/>
      <c r="C433" s="62"/>
      <c r="D433" s="63"/>
      <c r="E433" s="64" t="s">
        <v>29</v>
      </c>
      <c r="F433" s="65" t="s">
        <v>414</v>
      </c>
      <c r="G433" s="63"/>
      <c r="H433" s="66">
        <v>6.4</v>
      </c>
      <c r="I433" s="67"/>
      <c r="J433" s="68"/>
      <c r="K433" s="66"/>
      <c r="L433" s="66"/>
      <c r="M433" s="66"/>
      <c r="N433" s="66"/>
      <c r="O433" s="68"/>
      <c r="P433" s="68"/>
      <c r="Q433" s="68"/>
      <c r="R433" s="10"/>
      <c r="S433" s="15"/>
    </row>
    <row r="434" spans="1:20" ht="9.75" outlineLevel="4" x14ac:dyDescent="0.2">
      <c r="A434" s="61"/>
      <c r="B434" s="62"/>
      <c r="C434" s="62"/>
      <c r="D434" s="63"/>
      <c r="E434" s="64"/>
      <c r="F434" s="65" t="s">
        <v>415</v>
      </c>
      <c r="G434" s="63"/>
      <c r="H434" s="66">
        <v>12.600000000000001</v>
      </c>
      <c r="I434" s="67"/>
      <c r="J434" s="68"/>
      <c r="K434" s="66"/>
      <c r="L434" s="66"/>
      <c r="M434" s="66"/>
      <c r="N434" s="66"/>
      <c r="O434" s="68"/>
      <c r="P434" s="68"/>
      <c r="Q434" s="68"/>
      <c r="R434" s="10"/>
      <c r="S434" s="15"/>
    </row>
    <row r="435" spans="1:20" ht="9.75" outlineLevel="4" x14ac:dyDescent="0.2">
      <c r="A435" s="61"/>
      <c r="B435" s="62"/>
      <c r="C435" s="62"/>
      <c r="D435" s="63"/>
      <c r="E435" s="64"/>
      <c r="F435" s="65" t="s">
        <v>126</v>
      </c>
      <c r="G435" s="63"/>
      <c r="H435" s="66">
        <v>0</v>
      </c>
      <c r="I435" s="67"/>
      <c r="J435" s="68"/>
      <c r="K435" s="66"/>
      <c r="L435" s="66"/>
      <c r="M435" s="66"/>
      <c r="N435" s="66"/>
      <c r="O435" s="68"/>
      <c r="P435" s="68"/>
      <c r="Q435" s="68"/>
      <c r="R435" s="10"/>
      <c r="S435" s="15"/>
    </row>
    <row r="436" spans="1:20" ht="19.5" outlineLevel="4" x14ac:dyDescent="0.2">
      <c r="A436" s="61"/>
      <c r="B436" s="62"/>
      <c r="C436" s="62"/>
      <c r="D436" s="63"/>
      <c r="E436" s="64"/>
      <c r="F436" s="65" t="s">
        <v>416</v>
      </c>
      <c r="G436" s="63"/>
      <c r="H436" s="66">
        <v>11.681999999999999</v>
      </c>
      <c r="I436" s="67"/>
      <c r="J436" s="68"/>
      <c r="K436" s="66"/>
      <c r="L436" s="66"/>
      <c r="M436" s="66"/>
      <c r="N436" s="66"/>
      <c r="O436" s="68"/>
      <c r="P436" s="68"/>
      <c r="Q436" s="68"/>
      <c r="R436" s="10"/>
      <c r="S436" s="15"/>
    </row>
    <row r="437" spans="1:20" ht="7.5" customHeight="1" outlineLevel="4" x14ac:dyDescent="0.15">
      <c r="A437" s="15"/>
      <c r="B437" s="69"/>
      <c r="C437" s="70"/>
      <c r="D437" s="71"/>
      <c r="E437" s="72"/>
      <c r="F437" s="73"/>
      <c r="G437" s="71"/>
      <c r="H437" s="74"/>
      <c r="I437" s="75"/>
      <c r="J437" s="76"/>
      <c r="K437" s="77"/>
      <c r="L437" s="77"/>
      <c r="M437" s="77"/>
      <c r="N437" s="77"/>
      <c r="O437" s="76"/>
      <c r="P437" s="76"/>
      <c r="Q437" s="76"/>
      <c r="R437" s="10"/>
      <c r="S437" s="15"/>
    </row>
    <row r="438" spans="1:20" ht="11.25" outlineLevel="3" x14ac:dyDescent="0.2">
      <c r="A438" s="52"/>
      <c r="B438" s="53"/>
      <c r="C438" s="54">
        <v>97</v>
      </c>
      <c r="D438" s="55" t="s">
        <v>25</v>
      </c>
      <c r="E438" s="56" t="s">
        <v>417</v>
      </c>
      <c r="F438" s="57" t="s">
        <v>418</v>
      </c>
      <c r="G438" s="55" t="s">
        <v>28</v>
      </c>
      <c r="H438" s="58">
        <v>11.66</v>
      </c>
      <c r="I438" s="59"/>
      <c r="J438" s="60">
        <f>H438*I438</f>
        <v>0</v>
      </c>
      <c r="K438" s="58">
        <v>2.45343</v>
      </c>
      <c r="L438" s="58">
        <f>H438*K438</f>
        <v>28.606993800000001</v>
      </c>
      <c r="M438" s="58"/>
      <c r="N438" s="58">
        <f>H438*M438</f>
        <v>0</v>
      </c>
      <c r="O438" s="60">
        <v>21</v>
      </c>
      <c r="P438" s="60">
        <f>J438*(O438/100)</f>
        <v>0</v>
      </c>
      <c r="Q438" s="60">
        <f>J438+P438</f>
        <v>0</v>
      </c>
      <c r="R438" s="15"/>
      <c r="S438" s="15"/>
      <c r="T438" s="15"/>
    </row>
    <row r="439" spans="1:20" ht="9.75" outlineLevel="4" x14ac:dyDescent="0.2">
      <c r="A439" s="61"/>
      <c r="B439" s="62"/>
      <c r="C439" s="62"/>
      <c r="D439" s="63"/>
      <c r="E439" s="64" t="s">
        <v>29</v>
      </c>
      <c r="F439" s="65" t="s">
        <v>419</v>
      </c>
      <c r="G439" s="63"/>
      <c r="H439" s="66">
        <v>11.66</v>
      </c>
      <c r="I439" s="67"/>
      <c r="J439" s="68"/>
      <c r="K439" s="66"/>
      <c r="L439" s="66"/>
      <c r="M439" s="66"/>
      <c r="N439" s="66"/>
      <c r="O439" s="68"/>
      <c r="P439" s="68"/>
      <c r="Q439" s="68"/>
      <c r="R439" s="10"/>
      <c r="S439" s="15"/>
    </row>
    <row r="440" spans="1:20" ht="7.5" customHeight="1" outlineLevel="4" x14ac:dyDescent="0.15">
      <c r="A440" s="15"/>
      <c r="B440" s="69"/>
      <c r="C440" s="70"/>
      <c r="D440" s="71"/>
      <c r="E440" s="72"/>
      <c r="F440" s="73"/>
      <c r="G440" s="71"/>
      <c r="H440" s="74"/>
      <c r="I440" s="75"/>
      <c r="J440" s="76"/>
      <c r="K440" s="77"/>
      <c r="L440" s="77"/>
      <c r="M440" s="77"/>
      <c r="N440" s="77"/>
      <c r="O440" s="76"/>
      <c r="P440" s="76"/>
      <c r="Q440" s="76"/>
      <c r="R440" s="10"/>
      <c r="S440" s="15"/>
    </row>
    <row r="441" spans="1:20" ht="11.25" outlineLevel="3" x14ac:dyDescent="0.2">
      <c r="A441" s="52"/>
      <c r="B441" s="53"/>
      <c r="C441" s="54">
        <v>98</v>
      </c>
      <c r="D441" s="55" t="s">
        <v>25</v>
      </c>
      <c r="E441" s="56" t="s">
        <v>420</v>
      </c>
      <c r="F441" s="57" t="s">
        <v>421</v>
      </c>
      <c r="G441" s="55" t="s">
        <v>67</v>
      </c>
      <c r="H441" s="58">
        <v>148</v>
      </c>
      <c r="I441" s="59"/>
      <c r="J441" s="60">
        <f>H441*I441</f>
        <v>0</v>
      </c>
      <c r="K441" s="58">
        <v>5.3299999999999997E-3</v>
      </c>
      <c r="L441" s="58">
        <f>H441*K441</f>
        <v>0.78883999999999999</v>
      </c>
      <c r="M441" s="58"/>
      <c r="N441" s="58">
        <f>H441*M441</f>
        <v>0</v>
      </c>
      <c r="O441" s="60">
        <v>21</v>
      </c>
      <c r="P441" s="60">
        <f>J441*(O441/100)</f>
        <v>0</v>
      </c>
      <c r="Q441" s="60">
        <f>J441+P441</f>
        <v>0</v>
      </c>
      <c r="R441" s="15"/>
      <c r="S441" s="15"/>
      <c r="T441" s="15"/>
    </row>
    <row r="442" spans="1:20" ht="19.5" outlineLevel="4" x14ac:dyDescent="0.2">
      <c r="A442" s="61"/>
      <c r="B442" s="62"/>
      <c r="C442" s="62"/>
      <c r="D442" s="63"/>
      <c r="E442" s="64" t="s">
        <v>29</v>
      </c>
      <c r="F442" s="65" t="s">
        <v>422</v>
      </c>
      <c r="G442" s="63"/>
      <c r="H442" s="66">
        <v>32</v>
      </c>
      <c r="I442" s="67"/>
      <c r="J442" s="68"/>
      <c r="K442" s="66"/>
      <c r="L442" s="66"/>
      <c r="M442" s="66"/>
      <c r="N442" s="66"/>
      <c r="O442" s="68"/>
      <c r="P442" s="68"/>
      <c r="Q442" s="68"/>
      <c r="R442" s="10"/>
      <c r="S442" s="15"/>
    </row>
    <row r="443" spans="1:20" ht="9.75" outlineLevel="4" x14ac:dyDescent="0.2">
      <c r="A443" s="61"/>
      <c r="B443" s="62"/>
      <c r="C443" s="62"/>
      <c r="D443" s="63"/>
      <c r="E443" s="64"/>
      <c r="F443" s="65" t="s">
        <v>423</v>
      </c>
      <c r="G443" s="63"/>
      <c r="H443" s="66">
        <v>53</v>
      </c>
      <c r="I443" s="67"/>
      <c r="J443" s="68"/>
      <c r="K443" s="66"/>
      <c r="L443" s="66"/>
      <c r="M443" s="66"/>
      <c r="N443" s="66"/>
      <c r="O443" s="68"/>
      <c r="P443" s="68"/>
      <c r="Q443" s="68"/>
      <c r="R443" s="10"/>
      <c r="S443" s="15"/>
    </row>
    <row r="444" spans="1:20" ht="19.5" outlineLevel="4" x14ac:dyDescent="0.2">
      <c r="A444" s="61"/>
      <c r="B444" s="62"/>
      <c r="C444" s="62"/>
      <c r="D444" s="63"/>
      <c r="E444" s="64"/>
      <c r="F444" s="65" t="s">
        <v>424</v>
      </c>
      <c r="G444" s="63"/>
      <c r="H444" s="66">
        <v>63</v>
      </c>
      <c r="I444" s="67"/>
      <c r="J444" s="68"/>
      <c r="K444" s="66"/>
      <c r="L444" s="66"/>
      <c r="M444" s="66"/>
      <c r="N444" s="66"/>
      <c r="O444" s="68"/>
      <c r="P444" s="68"/>
      <c r="Q444" s="68"/>
      <c r="R444" s="10"/>
      <c r="S444" s="15"/>
    </row>
    <row r="445" spans="1:20" ht="7.5" customHeight="1" outlineLevel="4" x14ac:dyDescent="0.15">
      <c r="A445" s="15"/>
      <c r="B445" s="69"/>
      <c r="C445" s="70"/>
      <c r="D445" s="71"/>
      <c r="E445" s="72"/>
      <c r="F445" s="73"/>
      <c r="G445" s="71"/>
      <c r="H445" s="74"/>
      <c r="I445" s="75"/>
      <c r="J445" s="76"/>
      <c r="K445" s="77"/>
      <c r="L445" s="77"/>
      <c r="M445" s="77"/>
      <c r="N445" s="77"/>
      <c r="O445" s="76"/>
      <c r="P445" s="76"/>
      <c r="Q445" s="76"/>
      <c r="R445" s="10"/>
      <c r="S445" s="15"/>
    </row>
    <row r="446" spans="1:20" ht="11.25" outlineLevel="3" x14ac:dyDescent="0.2">
      <c r="A446" s="52"/>
      <c r="B446" s="53"/>
      <c r="C446" s="54">
        <v>99</v>
      </c>
      <c r="D446" s="55" t="s">
        <v>25</v>
      </c>
      <c r="E446" s="56" t="s">
        <v>425</v>
      </c>
      <c r="F446" s="57" t="s">
        <v>426</v>
      </c>
      <c r="G446" s="55" t="s">
        <v>67</v>
      </c>
      <c r="H446" s="58">
        <v>148</v>
      </c>
      <c r="I446" s="59"/>
      <c r="J446" s="60">
        <f>H446*I446</f>
        <v>0</v>
      </c>
      <c r="K446" s="58"/>
      <c r="L446" s="58">
        <f>H446*K446</f>
        <v>0</v>
      </c>
      <c r="M446" s="58"/>
      <c r="N446" s="58">
        <f>H446*M446</f>
        <v>0</v>
      </c>
      <c r="O446" s="60">
        <v>21</v>
      </c>
      <c r="P446" s="60">
        <f>J446*(O446/100)</f>
        <v>0</v>
      </c>
      <c r="Q446" s="60">
        <f>J446+P446</f>
        <v>0</v>
      </c>
      <c r="R446" s="15"/>
      <c r="S446" s="15"/>
      <c r="T446" s="15"/>
    </row>
    <row r="447" spans="1:20" ht="11.25" outlineLevel="3" x14ac:dyDescent="0.2">
      <c r="A447" s="52"/>
      <c r="B447" s="53"/>
      <c r="C447" s="54">
        <v>100</v>
      </c>
      <c r="D447" s="55" t="s">
        <v>25</v>
      </c>
      <c r="E447" s="56" t="s">
        <v>427</v>
      </c>
      <c r="F447" s="57" t="s">
        <v>428</v>
      </c>
      <c r="G447" s="55" t="s">
        <v>67</v>
      </c>
      <c r="H447" s="58">
        <v>77.88</v>
      </c>
      <c r="I447" s="59"/>
      <c r="J447" s="60">
        <f>H447*I447</f>
        <v>0</v>
      </c>
      <c r="K447" s="58">
        <v>7.3699999999999998E-3</v>
      </c>
      <c r="L447" s="58">
        <f>H447*K447</f>
        <v>0.57397559999999992</v>
      </c>
      <c r="M447" s="58"/>
      <c r="N447" s="58">
        <f>H447*M447</f>
        <v>0</v>
      </c>
      <c r="O447" s="60">
        <v>21</v>
      </c>
      <c r="P447" s="60">
        <f>J447*(O447/100)</f>
        <v>0</v>
      </c>
      <c r="Q447" s="60">
        <f>J447+P447</f>
        <v>0</v>
      </c>
      <c r="R447" s="15"/>
      <c r="S447" s="15"/>
      <c r="T447" s="15"/>
    </row>
    <row r="448" spans="1:20" ht="9.75" outlineLevel="4" x14ac:dyDescent="0.2">
      <c r="A448" s="61"/>
      <c r="B448" s="62"/>
      <c r="C448" s="62"/>
      <c r="D448" s="63"/>
      <c r="E448" s="64" t="s">
        <v>29</v>
      </c>
      <c r="F448" s="65" t="s">
        <v>429</v>
      </c>
      <c r="G448" s="63"/>
      <c r="H448" s="66">
        <v>77.88</v>
      </c>
      <c r="I448" s="67"/>
      <c r="J448" s="68"/>
      <c r="K448" s="66"/>
      <c r="L448" s="66"/>
      <c r="M448" s="66"/>
      <c r="N448" s="66"/>
      <c r="O448" s="68"/>
      <c r="P448" s="68"/>
      <c r="Q448" s="68"/>
      <c r="R448" s="10"/>
      <c r="S448" s="15"/>
    </row>
    <row r="449" spans="1:20" ht="7.5" customHeight="1" outlineLevel="4" x14ac:dyDescent="0.15">
      <c r="A449" s="15"/>
      <c r="B449" s="69"/>
      <c r="C449" s="70"/>
      <c r="D449" s="71"/>
      <c r="E449" s="72"/>
      <c r="F449" s="73"/>
      <c r="G449" s="71"/>
      <c r="H449" s="74"/>
      <c r="I449" s="75"/>
      <c r="J449" s="76"/>
      <c r="K449" s="77"/>
      <c r="L449" s="77"/>
      <c r="M449" s="77"/>
      <c r="N449" s="77"/>
      <c r="O449" s="76"/>
      <c r="P449" s="76"/>
      <c r="Q449" s="76"/>
      <c r="R449" s="10"/>
      <c r="S449" s="15"/>
    </row>
    <row r="450" spans="1:20" ht="11.25" outlineLevel="3" x14ac:dyDescent="0.2">
      <c r="A450" s="52"/>
      <c r="B450" s="53"/>
      <c r="C450" s="54">
        <v>101</v>
      </c>
      <c r="D450" s="55" t="s">
        <v>25</v>
      </c>
      <c r="E450" s="56" t="s">
        <v>430</v>
      </c>
      <c r="F450" s="57" t="s">
        <v>431</v>
      </c>
      <c r="G450" s="55" t="s">
        <v>67</v>
      </c>
      <c r="H450" s="58">
        <v>225.88</v>
      </c>
      <c r="I450" s="59"/>
      <c r="J450" s="60">
        <f>H450*I450</f>
        <v>0</v>
      </c>
      <c r="K450" s="58">
        <v>8.8000000000000003E-4</v>
      </c>
      <c r="L450" s="58">
        <f>H450*K450</f>
        <v>0.19877439999999999</v>
      </c>
      <c r="M450" s="58"/>
      <c r="N450" s="58">
        <f>H450*M450</f>
        <v>0</v>
      </c>
      <c r="O450" s="60">
        <v>21</v>
      </c>
      <c r="P450" s="60">
        <f>J450*(O450/100)</f>
        <v>0</v>
      </c>
      <c r="Q450" s="60">
        <f>J450+P450</f>
        <v>0</v>
      </c>
      <c r="R450" s="15"/>
      <c r="S450" s="15"/>
      <c r="T450" s="15"/>
    </row>
    <row r="451" spans="1:20" ht="9.75" outlineLevel="4" x14ac:dyDescent="0.2">
      <c r="A451" s="61"/>
      <c r="B451" s="62"/>
      <c r="C451" s="62"/>
      <c r="D451" s="63"/>
      <c r="E451" s="64" t="s">
        <v>29</v>
      </c>
      <c r="F451" s="65" t="s">
        <v>432</v>
      </c>
      <c r="G451" s="63"/>
      <c r="H451" s="66">
        <v>148</v>
      </c>
      <c r="I451" s="67"/>
      <c r="J451" s="68"/>
      <c r="K451" s="66"/>
      <c r="L451" s="66"/>
      <c r="M451" s="66"/>
      <c r="N451" s="66"/>
      <c r="O451" s="68"/>
      <c r="P451" s="68"/>
      <c r="Q451" s="68"/>
      <c r="R451" s="10"/>
      <c r="S451" s="15"/>
    </row>
    <row r="452" spans="1:20" ht="9.75" outlineLevel="4" x14ac:dyDescent="0.2">
      <c r="A452" s="61"/>
      <c r="B452" s="62"/>
      <c r="C452" s="62"/>
      <c r="D452" s="63"/>
      <c r="E452" s="64"/>
      <c r="F452" s="65" t="s">
        <v>433</v>
      </c>
      <c r="G452" s="63"/>
      <c r="H452" s="66">
        <v>77.88</v>
      </c>
      <c r="I452" s="67"/>
      <c r="J452" s="68"/>
      <c r="K452" s="66"/>
      <c r="L452" s="66"/>
      <c r="M452" s="66"/>
      <c r="N452" s="66"/>
      <c r="O452" s="68"/>
      <c r="P452" s="68"/>
      <c r="Q452" s="68"/>
      <c r="R452" s="10"/>
      <c r="S452" s="15"/>
    </row>
    <row r="453" spans="1:20" ht="7.5" customHeight="1" outlineLevel="4" x14ac:dyDescent="0.15">
      <c r="A453" s="15"/>
      <c r="B453" s="69"/>
      <c r="C453" s="70"/>
      <c r="D453" s="71"/>
      <c r="E453" s="72"/>
      <c r="F453" s="73"/>
      <c r="G453" s="71"/>
      <c r="H453" s="74"/>
      <c r="I453" s="75"/>
      <c r="J453" s="76"/>
      <c r="K453" s="77"/>
      <c r="L453" s="77"/>
      <c r="M453" s="77"/>
      <c r="N453" s="77"/>
      <c r="O453" s="76"/>
      <c r="P453" s="76"/>
      <c r="Q453" s="76"/>
      <c r="R453" s="10"/>
      <c r="S453" s="15"/>
    </row>
    <row r="454" spans="1:20" ht="11.25" outlineLevel="3" x14ac:dyDescent="0.2">
      <c r="A454" s="52"/>
      <c r="B454" s="53"/>
      <c r="C454" s="54">
        <v>102</v>
      </c>
      <c r="D454" s="55" t="s">
        <v>25</v>
      </c>
      <c r="E454" s="56" t="s">
        <v>434</v>
      </c>
      <c r="F454" s="57" t="s">
        <v>435</v>
      </c>
      <c r="G454" s="55" t="s">
        <v>67</v>
      </c>
      <c r="H454" s="58">
        <v>225.88</v>
      </c>
      <c r="I454" s="59"/>
      <c r="J454" s="60">
        <f>H454*I454</f>
        <v>0</v>
      </c>
      <c r="K454" s="58"/>
      <c r="L454" s="58">
        <f>H454*K454</f>
        <v>0</v>
      </c>
      <c r="M454" s="58"/>
      <c r="N454" s="58">
        <f>H454*M454</f>
        <v>0</v>
      </c>
      <c r="O454" s="60">
        <v>21</v>
      </c>
      <c r="P454" s="60">
        <f>J454*(O454/100)</f>
        <v>0</v>
      </c>
      <c r="Q454" s="60">
        <f>J454+P454</f>
        <v>0</v>
      </c>
      <c r="R454" s="15"/>
      <c r="S454" s="15"/>
      <c r="T454" s="15"/>
    </row>
    <row r="455" spans="1:20" ht="11.25" outlineLevel="3" x14ac:dyDescent="0.2">
      <c r="A455" s="52"/>
      <c r="B455" s="53"/>
      <c r="C455" s="54">
        <v>103</v>
      </c>
      <c r="D455" s="55" t="s">
        <v>25</v>
      </c>
      <c r="E455" s="56" t="s">
        <v>436</v>
      </c>
      <c r="F455" s="57" t="s">
        <v>437</v>
      </c>
      <c r="G455" s="55" t="s">
        <v>60</v>
      </c>
      <c r="H455" s="58">
        <v>7.665</v>
      </c>
      <c r="I455" s="59"/>
      <c r="J455" s="60">
        <f>H455*I455</f>
        <v>0</v>
      </c>
      <c r="K455" s="58">
        <v>1.05555</v>
      </c>
      <c r="L455" s="58">
        <f>H455*K455</f>
        <v>8.09079075</v>
      </c>
      <c r="M455" s="58"/>
      <c r="N455" s="58">
        <f>H455*M455</f>
        <v>0</v>
      </c>
      <c r="O455" s="60">
        <v>21</v>
      </c>
      <c r="P455" s="60">
        <f>J455*(O455/100)</f>
        <v>0</v>
      </c>
      <c r="Q455" s="60">
        <f>J455+P455</f>
        <v>0</v>
      </c>
      <c r="R455" s="15"/>
      <c r="S455" s="15"/>
      <c r="T455" s="15"/>
    </row>
    <row r="456" spans="1:20" ht="9.75" outlineLevel="4" x14ac:dyDescent="0.2">
      <c r="A456" s="61"/>
      <c r="B456" s="62"/>
      <c r="C456" s="62"/>
      <c r="D456" s="63"/>
      <c r="E456" s="64" t="s">
        <v>29</v>
      </c>
      <c r="F456" s="65" t="s">
        <v>438</v>
      </c>
      <c r="G456" s="63"/>
      <c r="H456" s="66">
        <v>7.665</v>
      </c>
      <c r="I456" s="67"/>
      <c r="J456" s="68"/>
      <c r="K456" s="66"/>
      <c r="L456" s="66"/>
      <c r="M456" s="66"/>
      <c r="N456" s="66"/>
      <c r="O456" s="68"/>
      <c r="P456" s="68"/>
      <c r="Q456" s="68"/>
      <c r="R456" s="10"/>
      <c r="S456" s="15"/>
    </row>
    <row r="457" spans="1:20" ht="7.5" customHeight="1" outlineLevel="4" x14ac:dyDescent="0.15">
      <c r="A457" s="15"/>
      <c r="B457" s="69"/>
      <c r="C457" s="70"/>
      <c r="D457" s="71"/>
      <c r="E457" s="72"/>
      <c r="F457" s="73"/>
      <c r="G457" s="71"/>
      <c r="H457" s="74"/>
      <c r="I457" s="75"/>
      <c r="J457" s="76"/>
      <c r="K457" s="77"/>
      <c r="L457" s="77"/>
      <c r="M457" s="77"/>
      <c r="N457" s="77"/>
      <c r="O457" s="76"/>
      <c r="P457" s="76"/>
      <c r="Q457" s="76"/>
      <c r="R457" s="10"/>
      <c r="S457" s="15"/>
    </row>
    <row r="458" spans="1:20" ht="11.25" outlineLevel="3" x14ac:dyDescent="0.2">
      <c r="A458" s="52"/>
      <c r="B458" s="53"/>
      <c r="C458" s="54">
        <v>104</v>
      </c>
      <c r="D458" s="55" t="s">
        <v>25</v>
      </c>
      <c r="E458" s="56" t="s">
        <v>439</v>
      </c>
      <c r="F458" s="57" t="s">
        <v>440</v>
      </c>
      <c r="G458" s="55" t="s">
        <v>60</v>
      </c>
      <c r="H458" s="58">
        <v>0.67677719999999997</v>
      </c>
      <c r="I458" s="59"/>
      <c r="J458" s="60">
        <f>H458*I458</f>
        <v>0</v>
      </c>
      <c r="K458" s="58">
        <v>1.06277</v>
      </c>
      <c r="L458" s="58">
        <f>H458*K458</f>
        <v>0.719258504844</v>
      </c>
      <c r="M458" s="58"/>
      <c r="N458" s="58">
        <f>H458*M458</f>
        <v>0</v>
      </c>
      <c r="O458" s="60">
        <v>21</v>
      </c>
      <c r="P458" s="60">
        <f>J458*(O458/100)</f>
        <v>0</v>
      </c>
      <c r="Q458" s="60">
        <f>J458+P458</f>
        <v>0</v>
      </c>
      <c r="R458" s="15"/>
      <c r="S458" s="15"/>
      <c r="T458" s="15"/>
    </row>
    <row r="459" spans="1:20" ht="19.5" outlineLevel="4" x14ac:dyDescent="0.2">
      <c r="A459" s="61"/>
      <c r="B459" s="62"/>
      <c r="C459" s="62"/>
      <c r="D459" s="63"/>
      <c r="E459" s="64" t="s">
        <v>29</v>
      </c>
      <c r="F459" s="65" t="s">
        <v>441</v>
      </c>
      <c r="G459" s="63"/>
      <c r="H459" s="66">
        <v>0.67677719999999997</v>
      </c>
      <c r="I459" s="67"/>
      <c r="J459" s="68"/>
      <c r="K459" s="66"/>
      <c r="L459" s="66"/>
      <c r="M459" s="66"/>
      <c r="N459" s="66"/>
      <c r="O459" s="68"/>
      <c r="P459" s="68"/>
      <c r="Q459" s="68"/>
      <c r="R459" s="10"/>
      <c r="S459" s="15"/>
    </row>
    <row r="460" spans="1:20" ht="7.5" customHeight="1" outlineLevel="4" x14ac:dyDescent="0.15">
      <c r="A460" s="15"/>
      <c r="B460" s="69"/>
      <c r="C460" s="70"/>
      <c r="D460" s="71"/>
      <c r="E460" s="72"/>
      <c r="F460" s="73"/>
      <c r="G460" s="71"/>
      <c r="H460" s="74"/>
      <c r="I460" s="75"/>
      <c r="J460" s="76"/>
      <c r="K460" s="77"/>
      <c r="L460" s="77"/>
      <c r="M460" s="77"/>
      <c r="N460" s="77"/>
      <c r="O460" s="76"/>
      <c r="P460" s="76"/>
      <c r="Q460" s="76"/>
      <c r="R460" s="10"/>
      <c r="S460" s="15"/>
    </row>
    <row r="461" spans="1:20" ht="11.25" outlineLevel="3" x14ac:dyDescent="0.2">
      <c r="A461" s="52"/>
      <c r="B461" s="53"/>
      <c r="C461" s="54">
        <v>105</v>
      </c>
      <c r="D461" s="55" t="s">
        <v>25</v>
      </c>
      <c r="E461" s="56" t="s">
        <v>442</v>
      </c>
      <c r="F461" s="57" t="s">
        <v>443</v>
      </c>
      <c r="G461" s="55" t="s">
        <v>72</v>
      </c>
      <c r="H461" s="58">
        <v>13</v>
      </c>
      <c r="I461" s="59"/>
      <c r="J461" s="60">
        <f>H461*I461</f>
        <v>0</v>
      </c>
      <c r="K461" s="58">
        <v>5.8999999999999997E-2</v>
      </c>
      <c r="L461" s="58">
        <f>H461*K461</f>
        <v>0.7669999999999999</v>
      </c>
      <c r="M461" s="58"/>
      <c r="N461" s="58">
        <f>H461*M461</f>
        <v>0</v>
      </c>
      <c r="O461" s="60">
        <v>21</v>
      </c>
      <c r="P461" s="60">
        <f>J461*(O461/100)</f>
        <v>0</v>
      </c>
      <c r="Q461" s="60">
        <f>J461+P461</f>
        <v>0</v>
      </c>
      <c r="R461" s="15"/>
      <c r="S461" s="15"/>
      <c r="T461" s="15"/>
    </row>
    <row r="462" spans="1:20" ht="9.75" outlineLevel="4" x14ac:dyDescent="0.2">
      <c r="A462" s="61"/>
      <c r="B462" s="62"/>
      <c r="C462" s="62"/>
      <c r="D462" s="63"/>
      <c r="E462" s="64" t="s">
        <v>29</v>
      </c>
      <c r="F462" s="65" t="s">
        <v>444</v>
      </c>
      <c r="G462" s="63"/>
      <c r="H462" s="66">
        <v>13</v>
      </c>
      <c r="I462" s="67"/>
      <c r="J462" s="68"/>
      <c r="K462" s="66"/>
      <c r="L462" s="66"/>
      <c r="M462" s="66"/>
      <c r="N462" s="66"/>
      <c r="O462" s="68"/>
      <c r="P462" s="68"/>
      <c r="Q462" s="68"/>
      <c r="R462" s="10"/>
      <c r="S462" s="15"/>
    </row>
    <row r="463" spans="1:20" ht="7.5" customHeight="1" outlineLevel="4" x14ac:dyDescent="0.15">
      <c r="A463" s="15"/>
      <c r="B463" s="69"/>
      <c r="C463" s="70"/>
      <c r="D463" s="71"/>
      <c r="E463" s="72"/>
      <c r="F463" s="73"/>
      <c r="G463" s="71"/>
      <c r="H463" s="74"/>
      <c r="I463" s="75"/>
      <c r="J463" s="76"/>
      <c r="K463" s="77"/>
      <c r="L463" s="77"/>
      <c r="M463" s="77"/>
      <c r="N463" s="77"/>
      <c r="O463" s="76"/>
      <c r="P463" s="76"/>
      <c r="Q463" s="76"/>
      <c r="R463" s="10"/>
      <c r="S463" s="15"/>
    </row>
    <row r="464" spans="1:20" ht="11.25" outlineLevel="3" x14ac:dyDescent="0.2">
      <c r="A464" s="52"/>
      <c r="B464" s="53"/>
      <c r="C464" s="54">
        <v>106</v>
      </c>
      <c r="D464" s="55" t="s">
        <v>25</v>
      </c>
      <c r="E464" s="56" t="s">
        <v>445</v>
      </c>
      <c r="F464" s="57" t="s">
        <v>446</v>
      </c>
      <c r="G464" s="55" t="s">
        <v>28</v>
      </c>
      <c r="H464" s="58">
        <v>36.615500000000004</v>
      </c>
      <c r="I464" s="59"/>
      <c r="J464" s="60">
        <f>H464*I464</f>
        <v>0</v>
      </c>
      <c r="K464" s="58">
        <v>2.45336</v>
      </c>
      <c r="L464" s="58">
        <f>H464*K464</f>
        <v>89.831003080000016</v>
      </c>
      <c r="M464" s="58"/>
      <c r="N464" s="58">
        <f>H464*M464</f>
        <v>0</v>
      </c>
      <c r="O464" s="60">
        <v>21</v>
      </c>
      <c r="P464" s="60">
        <f>J464*(O464/100)</f>
        <v>0</v>
      </c>
      <c r="Q464" s="60">
        <f>J464+P464</f>
        <v>0</v>
      </c>
      <c r="R464" s="15"/>
      <c r="S464" s="15"/>
      <c r="T464" s="15"/>
    </row>
    <row r="465" spans="1:20" ht="9.75" outlineLevel="4" x14ac:dyDescent="0.2">
      <c r="A465" s="61"/>
      <c r="B465" s="62"/>
      <c r="C465" s="62"/>
      <c r="D465" s="63"/>
      <c r="E465" s="64" t="s">
        <v>29</v>
      </c>
      <c r="F465" s="65" t="s">
        <v>447</v>
      </c>
      <c r="G465" s="63"/>
      <c r="H465" s="66">
        <v>0</v>
      </c>
      <c r="I465" s="67"/>
      <c r="J465" s="68"/>
      <c r="K465" s="66"/>
      <c r="L465" s="66"/>
      <c r="M465" s="66"/>
      <c r="N465" s="66"/>
      <c r="O465" s="68"/>
      <c r="P465" s="68"/>
      <c r="Q465" s="68"/>
      <c r="R465" s="10"/>
      <c r="S465" s="15"/>
    </row>
    <row r="466" spans="1:20" ht="9.75" outlineLevel="4" x14ac:dyDescent="0.2">
      <c r="A466" s="61"/>
      <c r="B466" s="62"/>
      <c r="C466" s="62"/>
      <c r="D466" s="63"/>
      <c r="E466" s="64"/>
      <c r="F466" s="65" t="s">
        <v>448</v>
      </c>
      <c r="G466" s="63"/>
      <c r="H466" s="66">
        <v>12.687500000000002</v>
      </c>
      <c r="I466" s="67"/>
      <c r="J466" s="68"/>
      <c r="K466" s="66"/>
      <c r="L466" s="66"/>
      <c r="M466" s="66"/>
      <c r="N466" s="66"/>
      <c r="O466" s="68"/>
      <c r="P466" s="68"/>
      <c r="Q466" s="68"/>
      <c r="R466" s="10"/>
      <c r="S466" s="15"/>
    </row>
    <row r="467" spans="1:20" ht="9.75" outlineLevel="4" x14ac:dyDescent="0.2">
      <c r="A467" s="61"/>
      <c r="B467" s="62"/>
      <c r="C467" s="62"/>
      <c r="D467" s="63"/>
      <c r="E467" s="64"/>
      <c r="F467" s="65" t="s">
        <v>449</v>
      </c>
      <c r="G467" s="63"/>
      <c r="H467" s="66">
        <v>10.608000000000002</v>
      </c>
      <c r="I467" s="67"/>
      <c r="J467" s="68"/>
      <c r="K467" s="66"/>
      <c r="L467" s="66"/>
      <c r="M467" s="66"/>
      <c r="N467" s="66"/>
      <c r="O467" s="68"/>
      <c r="P467" s="68"/>
      <c r="Q467" s="68"/>
      <c r="R467" s="10"/>
      <c r="S467" s="15"/>
    </row>
    <row r="468" spans="1:20" ht="9.75" outlineLevel="4" x14ac:dyDescent="0.2">
      <c r="A468" s="61"/>
      <c r="B468" s="62"/>
      <c r="C468" s="62"/>
      <c r="D468" s="63"/>
      <c r="E468" s="64"/>
      <c r="F468" s="65" t="s">
        <v>450</v>
      </c>
      <c r="G468" s="63"/>
      <c r="H468" s="66">
        <v>13.320000000000002</v>
      </c>
      <c r="I468" s="67"/>
      <c r="J468" s="68"/>
      <c r="K468" s="66"/>
      <c r="L468" s="66"/>
      <c r="M468" s="66"/>
      <c r="N468" s="66"/>
      <c r="O468" s="68"/>
      <c r="P468" s="68"/>
      <c r="Q468" s="68"/>
      <c r="R468" s="10"/>
      <c r="S468" s="15"/>
    </row>
    <row r="469" spans="1:20" ht="7.5" customHeight="1" outlineLevel="4" x14ac:dyDescent="0.15">
      <c r="A469" s="15"/>
      <c r="B469" s="69"/>
      <c r="C469" s="70"/>
      <c r="D469" s="71"/>
      <c r="E469" s="72"/>
      <c r="F469" s="73"/>
      <c r="G469" s="71"/>
      <c r="H469" s="74"/>
      <c r="I469" s="75"/>
      <c r="J469" s="76"/>
      <c r="K469" s="77"/>
      <c r="L469" s="77"/>
      <c r="M469" s="77"/>
      <c r="N469" s="77"/>
      <c r="O469" s="76"/>
      <c r="P469" s="76"/>
      <c r="Q469" s="76"/>
      <c r="R469" s="10"/>
      <c r="S469" s="15"/>
    </row>
    <row r="470" spans="1:20" ht="11.25" outlineLevel="3" x14ac:dyDescent="0.2">
      <c r="A470" s="52"/>
      <c r="B470" s="53"/>
      <c r="C470" s="54">
        <v>107</v>
      </c>
      <c r="D470" s="55" t="s">
        <v>25</v>
      </c>
      <c r="E470" s="56" t="s">
        <v>451</v>
      </c>
      <c r="F470" s="57" t="s">
        <v>452</v>
      </c>
      <c r="G470" s="55" t="s">
        <v>67</v>
      </c>
      <c r="H470" s="58">
        <v>317.96200000000005</v>
      </c>
      <c r="I470" s="59"/>
      <c r="J470" s="60">
        <f>H470*I470</f>
        <v>0</v>
      </c>
      <c r="K470" s="58">
        <v>6.6299999999999996E-3</v>
      </c>
      <c r="L470" s="58">
        <f>H470*K470</f>
        <v>2.10808806</v>
      </c>
      <c r="M470" s="58"/>
      <c r="N470" s="58">
        <f>H470*M470</f>
        <v>0</v>
      </c>
      <c r="O470" s="60">
        <v>21</v>
      </c>
      <c r="P470" s="60">
        <f>J470*(O470/100)</f>
        <v>0</v>
      </c>
      <c r="Q470" s="60">
        <f>J470+P470</f>
        <v>0</v>
      </c>
      <c r="R470" s="15"/>
      <c r="S470" s="15"/>
      <c r="T470" s="15"/>
    </row>
    <row r="471" spans="1:20" ht="19.5" outlineLevel="4" x14ac:dyDescent="0.2">
      <c r="A471" s="61"/>
      <c r="B471" s="62"/>
      <c r="C471" s="62"/>
      <c r="D471" s="63"/>
      <c r="E471" s="64" t="s">
        <v>29</v>
      </c>
      <c r="F471" s="65" t="s">
        <v>453</v>
      </c>
      <c r="G471" s="63"/>
      <c r="H471" s="66">
        <v>0</v>
      </c>
      <c r="I471" s="67"/>
      <c r="J471" s="68"/>
      <c r="K471" s="66"/>
      <c r="L471" s="66"/>
      <c r="M471" s="66"/>
      <c r="N471" s="66"/>
      <c r="O471" s="68"/>
      <c r="P471" s="68"/>
      <c r="Q471" s="68"/>
      <c r="R471" s="10"/>
      <c r="S471" s="15"/>
    </row>
    <row r="472" spans="1:20" ht="19.5" outlineLevel="4" x14ac:dyDescent="0.2">
      <c r="A472" s="61"/>
      <c r="B472" s="62"/>
      <c r="C472" s="62"/>
      <c r="D472" s="63"/>
      <c r="E472" s="64"/>
      <c r="F472" s="65" t="s">
        <v>454</v>
      </c>
      <c r="G472" s="63"/>
      <c r="H472" s="66">
        <v>110.76000000000002</v>
      </c>
      <c r="I472" s="67"/>
      <c r="J472" s="68"/>
      <c r="K472" s="66"/>
      <c r="L472" s="66"/>
      <c r="M472" s="66"/>
      <c r="N472" s="66"/>
      <c r="O472" s="68"/>
      <c r="P472" s="68"/>
      <c r="Q472" s="68"/>
      <c r="R472" s="10"/>
      <c r="S472" s="15"/>
    </row>
    <row r="473" spans="1:20" ht="19.5" outlineLevel="4" x14ac:dyDescent="0.2">
      <c r="A473" s="61"/>
      <c r="B473" s="62"/>
      <c r="C473" s="62"/>
      <c r="D473" s="63"/>
      <c r="E473" s="64"/>
      <c r="F473" s="65" t="s">
        <v>455</v>
      </c>
      <c r="G473" s="63"/>
      <c r="H473" s="66">
        <v>91.924000000000007</v>
      </c>
      <c r="I473" s="67"/>
      <c r="J473" s="68"/>
      <c r="K473" s="66"/>
      <c r="L473" s="66"/>
      <c r="M473" s="66"/>
      <c r="N473" s="66"/>
      <c r="O473" s="68"/>
      <c r="P473" s="68"/>
      <c r="Q473" s="68"/>
      <c r="R473" s="10"/>
      <c r="S473" s="15"/>
    </row>
    <row r="474" spans="1:20" ht="19.5" outlineLevel="4" x14ac:dyDescent="0.2">
      <c r="A474" s="61"/>
      <c r="B474" s="62"/>
      <c r="C474" s="62"/>
      <c r="D474" s="63"/>
      <c r="E474" s="64"/>
      <c r="F474" s="65" t="s">
        <v>456</v>
      </c>
      <c r="G474" s="63"/>
      <c r="H474" s="66">
        <v>115.27800000000002</v>
      </c>
      <c r="I474" s="67"/>
      <c r="J474" s="68"/>
      <c r="K474" s="66"/>
      <c r="L474" s="66"/>
      <c r="M474" s="66"/>
      <c r="N474" s="66"/>
      <c r="O474" s="68"/>
      <c r="P474" s="68"/>
      <c r="Q474" s="68"/>
      <c r="R474" s="10"/>
      <c r="S474" s="15"/>
    </row>
    <row r="475" spans="1:20" ht="7.5" customHeight="1" outlineLevel="4" x14ac:dyDescent="0.15">
      <c r="A475" s="15"/>
      <c r="B475" s="69"/>
      <c r="C475" s="70"/>
      <c r="D475" s="71"/>
      <c r="E475" s="72"/>
      <c r="F475" s="73"/>
      <c r="G475" s="71"/>
      <c r="H475" s="74"/>
      <c r="I475" s="75"/>
      <c r="J475" s="76"/>
      <c r="K475" s="77"/>
      <c r="L475" s="77"/>
      <c r="M475" s="77"/>
      <c r="N475" s="77"/>
      <c r="O475" s="76"/>
      <c r="P475" s="76"/>
      <c r="Q475" s="76"/>
      <c r="R475" s="10"/>
      <c r="S475" s="15"/>
    </row>
    <row r="476" spans="1:20" ht="11.25" outlineLevel="3" x14ac:dyDescent="0.2">
      <c r="A476" s="52"/>
      <c r="B476" s="53"/>
      <c r="C476" s="54">
        <v>108</v>
      </c>
      <c r="D476" s="55" t="s">
        <v>25</v>
      </c>
      <c r="E476" s="56" t="s">
        <v>457</v>
      </c>
      <c r="F476" s="57" t="s">
        <v>458</v>
      </c>
      <c r="G476" s="55" t="s">
        <v>67</v>
      </c>
      <c r="H476" s="58">
        <v>317.96199999999999</v>
      </c>
      <c r="I476" s="59"/>
      <c r="J476" s="60">
        <f>H476*I476</f>
        <v>0</v>
      </c>
      <c r="K476" s="58"/>
      <c r="L476" s="58">
        <f>H476*K476</f>
        <v>0</v>
      </c>
      <c r="M476" s="58"/>
      <c r="N476" s="58">
        <f>H476*M476</f>
        <v>0</v>
      </c>
      <c r="O476" s="60">
        <v>21</v>
      </c>
      <c r="P476" s="60">
        <f>J476*(O476/100)</f>
        <v>0</v>
      </c>
      <c r="Q476" s="60">
        <f>J476+P476</f>
        <v>0</v>
      </c>
      <c r="R476" s="15"/>
      <c r="S476" s="15"/>
      <c r="T476" s="15"/>
    </row>
    <row r="477" spans="1:20" ht="11.25" outlineLevel="3" x14ac:dyDescent="0.2">
      <c r="A477" s="52"/>
      <c r="B477" s="53"/>
      <c r="C477" s="54">
        <v>109</v>
      </c>
      <c r="D477" s="55" t="s">
        <v>25</v>
      </c>
      <c r="E477" s="56" t="s">
        <v>459</v>
      </c>
      <c r="F477" s="57" t="s">
        <v>460</v>
      </c>
      <c r="G477" s="55" t="s">
        <v>67</v>
      </c>
      <c r="H477" s="58">
        <v>114.062</v>
      </c>
      <c r="I477" s="59"/>
      <c r="J477" s="60">
        <f>H477*I477</f>
        <v>0</v>
      </c>
      <c r="K477" s="58">
        <v>1.34E-3</v>
      </c>
      <c r="L477" s="58">
        <f>H477*K477</f>
        <v>0.15284307999999999</v>
      </c>
      <c r="M477" s="58"/>
      <c r="N477" s="58">
        <f>H477*M477</f>
        <v>0</v>
      </c>
      <c r="O477" s="60">
        <v>21</v>
      </c>
      <c r="P477" s="60">
        <f>J477*(O477/100)</f>
        <v>0</v>
      </c>
      <c r="Q477" s="60">
        <f>J477+P477</f>
        <v>0</v>
      </c>
      <c r="R477" s="15"/>
      <c r="S477" s="15"/>
      <c r="T477" s="15"/>
    </row>
    <row r="478" spans="1:20" ht="19.5" outlineLevel="4" x14ac:dyDescent="0.2">
      <c r="A478" s="61"/>
      <c r="B478" s="62"/>
      <c r="C478" s="62"/>
      <c r="D478" s="63"/>
      <c r="E478" s="64" t="s">
        <v>29</v>
      </c>
      <c r="F478" s="65" t="s">
        <v>453</v>
      </c>
      <c r="G478" s="63"/>
      <c r="H478" s="66">
        <v>0</v>
      </c>
      <c r="I478" s="67"/>
      <c r="J478" s="68"/>
      <c r="K478" s="66"/>
      <c r="L478" s="66"/>
      <c r="M478" s="66"/>
      <c r="N478" s="66"/>
      <c r="O478" s="68"/>
      <c r="P478" s="68"/>
      <c r="Q478" s="68"/>
      <c r="R478" s="10"/>
      <c r="S478" s="15"/>
    </row>
    <row r="479" spans="1:20" ht="19.5" outlineLevel="4" x14ac:dyDescent="0.2">
      <c r="A479" s="61"/>
      <c r="B479" s="62"/>
      <c r="C479" s="62"/>
      <c r="D479" s="63"/>
      <c r="E479" s="64"/>
      <c r="F479" s="65" t="s">
        <v>461</v>
      </c>
      <c r="G479" s="63"/>
      <c r="H479" s="66">
        <v>39.11</v>
      </c>
      <c r="I479" s="67"/>
      <c r="J479" s="68"/>
      <c r="K479" s="66"/>
      <c r="L479" s="66"/>
      <c r="M479" s="66"/>
      <c r="N479" s="66"/>
      <c r="O479" s="68"/>
      <c r="P479" s="68"/>
      <c r="Q479" s="68"/>
      <c r="R479" s="10"/>
      <c r="S479" s="15"/>
    </row>
    <row r="480" spans="1:20" ht="19.5" outlineLevel="4" x14ac:dyDescent="0.2">
      <c r="A480" s="61"/>
      <c r="B480" s="62"/>
      <c r="C480" s="62"/>
      <c r="D480" s="63"/>
      <c r="E480" s="64"/>
      <c r="F480" s="65" t="s">
        <v>462</v>
      </c>
      <c r="G480" s="63"/>
      <c r="H480" s="66">
        <v>33.264000000000003</v>
      </c>
      <c r="I480" s="67"/>
      <c r="J480" s="68"/>
      <c r="K480" s="66"/>
      <c r="L480" s="66"/>
      <c r="M480" s="66"/>
      <c r="N480" s="66"/>
      <c r="O480" s="68"/>
      <c r="P480" s="68"/>
      <c r="Q480" s="68"/>
      <c r="R480" s="10"/>
      <c r="S480" s="15"/>
    </row>
    <row r="481" spans="1:20" ht="9.75" outlineLevel="4" x14ac:dyDescent="0.2">
      <c r="A481" s="61"/>
      <c r="B481" s="62"/>
      <c r="C481" s="62"/>
      <c r="D481" s="63"/>
      <c r="E481" s="64"/>
      <c r="F481" s="65" t="s">
        <v>463</v>
      </c>
      <c r="G481" s="63"/>
      <c r="H481" s="66">
        <v>41.688000000000002</v>
      </c>
      <c r="I481" s="67"/>
      <c r="J481" s="68"/>
      <c r="K481" s="66"/>
      <c r="L481" s="66"/>
      <c r="M481" s="66"/>
      <c r="N481" s="66"/>
      <c r="O481" s="68"/>
      <c r="P481" s="68"/>
      <c r="Q481" s="68"/>
      <c r="R481" s="10"/>
      <c r="S481" s="15"/>
    </row>
    <row r="482" spans="1:20" ht="7.5" customHeight="1" outlineLevel="4" x14ac:dyDescent="0.15">
      <c r="A482" s="15"/>
      <c r="B482" s="69"/>
      <c r="C482" s="70"/>
      <c r="D482" s="71"/>
      <c r="E482" s="72"/>
      <c r="F482" s="73"/>
      <c r="G482" s="71"/>
      <c r="H482" s="74"/>
      <c r="I482" s="75"/>
      <c r="J482" s="76"/>
      <c r="K482" s="77"/>
      <c r="L482" s="77"/>
      <c r="M482" s="77"/>
      <c r="N482" s="77"/>
      <c r="O482" s="76"/>
      <c r="P482" s="76"/>
      <c r="Q482" s="76"/>
      <c r="R482" s="10"/>
      <c r="S482" s="15"/>
    </row>
    <row r="483" spans="1:20" ht="11.25" outlineLevel="3" x14ac:dyDescent="0.2">
      <c r="A483" s="52"/>
      <c r="B483" s="53"/>
      <c r="C483" s="54">
        <v>110</v>
      </c>
      <c r="D483" s="55" t="s">
        <v>25</v>
      </c>
      <c r="E483" s="56" t="s">
        <v>464</v>
      </c>
      <c r="F483" s="57" t="s">
        <v>465</v>
      </c>
      <c r="G483" s="55" t="s">
        <v>67</v>
      </c>
      <c r="H483" s="58">
        <v>114.062</v>
      </c>
      <c r="I483" s="59"/>
      <c r="J483" s="60">
        <f>H483*I483</f>
        <v>0</v>
      </c>
      <c r="K483" s="58"/>
      <c r="L483" s="58">
        <f>H483*K483</f>
        <v>0</v>
      </c>
      <c r="M483" s="58"/>
      <c r="N483" s="58">
        <f>H483*M483</f>
        <v>0</v>
      </c>
      <c r="O483" s="60">
        <v>21</v>
      </c>
      <c r="P483" s="60">
        <f>J483*(O483/100)</f>
        <v>0</v>
      </c>
      <c r="Q483" s="60">
        <f>J483+P483</f>
        <v>0</v>
      </c>
      <c r="R483" s="15"/>
      <c r="S483" s="15"/>
      <c r="T483" s="15"/>
    </row>
    <row r="484" spans="1:20" ht="11.25" outlineLevel="3" x14ac:dyDescent="0.2">
      <c r="A484" s="52"/>
      <c r="B484" s="53"/>
      <c r="C484" s="54">
        <v>111</v>
      </c>
      <c r="D484" s="55" t="s">
        <v>25</v>
      </c>
      <c r="E484" s="56" t="s">
        <v>466</v>
      </c>
      <c r="F484" s="57" t="s">
        <v>467</v>
      </c>
      <c r="G484" s="55" t="s">
        <v>60</v>
      </c>
      <c r="H484" s="58">
        <v>9.1539999999999999</v>
      </c>
      <c r="I484" s="59"/>
      <c r="J484" s="60">
        <f>H484*I484</f>
        <v>0</v>
      </c>
      <c r="K484" s="58">
        <v>1.0551200000000001</v>
      </c>
      <c r="L484" s="58">
        <f>H484*K484</f>
        <v>9.6585684799999996</v>
      </c>
      <c r="M484" s="58"/>
      <c r="N484" s="58">
        <f>H484*M484</f>
        <v>0</v>
      </c>
      <c r="O484" s="60">
        <v>21</v>
      </c>
      <c r="P484" s="60">
        <f>J484*(O484/100)</f>
        <v>0</v>
      </c>
      <c r="Q484" s="60">
        <f>J484+P484</f>
        <v>0</v>
      </c>
      <c r="R484" s="15"/>
      <c r="S484" s="15"/>
      <c r="T484" s="15"/>
    </row>
    <row r="485" spans="1:20" ht="19.5" outlineLevel="4" x14ac:dyDescent="0.2">
      <c r="A485" s="61"/>
      <c r="B485" s="62"/>
      <c r="C485" s="62"/>
      <c r="D485" s="63"/>
      <c r="E485" s="64" t="s">
        <v>29</v>
      </c>
      <c r="F485" s="65" t="s">
        <v>468</v>
      </c>
      <c r="G485" s="63"/>
      <c r="H485" s="66">
        <v>9.1539999999999999</v>
      </c>
      <c r="I485" s="67"/>
      <c r="J485" s="68"/>
      <c r="K485" s="66"/>
      <c r="L485" s="66"/>
      <c r="M485" s="66"/>
      <c r="N485" s="66"/>
      <c r="O485" s="68"/>
      <c r="P485" s="68"/>
      <c r="Q485" s="68"/>
      <c r="R485" s="10"/>
      <c r="S485" s="15"/>
    </row>
    <row r="486" spans="1:20" ht="7.5" customHeight="1" outlineLevel="4" x14ac:dyDescent="0.15">
      <c r="A486" s="15"/>
      <c r="B486" s="69"/>
      <c r="C486" s="70"/>
      <c r="D486" s="71"/>
      <c r="E486" s="72"/>
      <c r="F486" s="73"/>
      <c r="G486" s="71"/>
      <c r="H486" s="74"/>
      <c r="I486" s="75"/>
      <c r="J486" s="76"/>
      <c r="K486" s="77"/>
      <c r="L486" s="77"/>
      <c r="M486" s="77"/>
      <c r="N486" s="77"/>
      <c r="O486" s="76"/>
      <c r="P486" s="76"/>
      <c r="Q486" s="76"/>
      <c r="R486" s="10"/>
      <c r="S486" s="15"/>
    </row>
    <row r="487" spans="1:20" ht="22.5" outlineLevel="3" x14ac:dyDescent="0.2">
      <c r="A487" s="52"/>
      <c r="B487" s="53"/>
      <c r="C487" s="54">
        <v>112</v>
      </c>
      <c r="D487" s="55" t="s">
        <v>25</v>
      </c>
      <c r="E487" s="56" t="s">
        <v>469</v>
      </c>
      <c r="F487" s="57" t="s">
        <v>470</v>
      </c>
      <c r="G487" s="55" t="s">
        <v>60</v>
      </c>
      <c r="H487" s="58">
        <v>3.6490709999999993</v>
      </c>
      <c r="I487" s="59"/>
      <c r="J487" s="60">
        <f>H487*I487</f>
        <v>0</v>
      </c>
      <c r="K487" s="58">
        <v>1.221E-2</v>
      </c>
      <c r="L487" s="58">
        <f>H487*K487</f>
        <v>4.4555156909999991E-2</v>
      </c>
      <c r="M487" s="58"/>
      <c r="N487" s="58">
        <f>H487*M487</f>
        <v>0</v>
      </c>
      <c r="O487" s="60">
        <v>21</v>
      </c>
      <c r="P487" s="60">
        <f>J487*(O487/100)</f>
        <v>0</v>
      </c>
      <c r="Q487" s="60">
        <f>J487+P487</f>
        <v>0</v>
      </c>
      <c r="R487" s="15"/>
      <c r="S487" s="15"/>
      <c r="T487" s="15"/>
    </row>
    <row r="488" spans="1:20" ht="19.5" outlineLevel="4" x14ac:dyDescent="0.2">
      <c r="A488" s="61"/>
      <c r="B488" s="62"/>
      <c r="C488" s="62"/>
      <c r="D488" s="63"/>
      <c r="E488" s="64" t="s">
        <v>29</v>
      </c>
      <c r="F488" s="65" t="s">
        <v>471</v>
      </c>
      <c r="G488" s="63"/>
      <c r="H488" s="66">
        <v>3.6490709999999993</v>
      </c>
      <c r="I488" s="67"/>
      <c r="J488" s="68"/>
      <c r="K488" s="66"/>
      <c r="L488" s="66"/>
      <c r="M488" s="66"/>
      <c r="N488" s="66"/>
      <c r="O488" s="68"/>
      <c r="P488" s="68"/>
      <c r="Q488" s="68"/>
      <c r="R488" s="10"/>
      <c r="S488" s="15"/>
    </row>
    <row r="489" spans="1:20" ht="7.5" customHeight="1" outlineLevel="4" x14ac:dyDescent="0.15">
      <c r="A489" s="15"/>
      <c r="B489" s="69"/>
      <c r="C489" s="70"/>
      <c r="D489" s="71"/>
      <c r="E489" s="72"/>
      <c r="F489" s="73"/>
      <c r="G489" s="71"/>
      <c r="H489" s="74"/>
      <c r="I489" s="75"/>
      <c r="J489" s="76"/>
      <c r="K489" s="77"/>
      <c r="L489" s="77"/>
      <c r="M489" s="77"/>
      <c r="N489" s="77"/>
      <c r="O489" s="76"/>
      <c r="P489" s="76"/>
      <c r="Q489" s="76"/>
      <c r="R489" s="10"/>
      <c r="S489" s="15"/>
    </row>
    <row r="490" spans="1:20" ht="22.5" outlineLevel="3" x14ac:dyDescent="0.2">
      <c r="A490" s="52"/>
      <c r="B490" s="53"/>
      <c r="C490" s="54">
        <v>113</v>
      </c>
      <c r="D490" s="55" t="s">
        <v>25</v>
      </c>
      <c r="E490" s="56" t="s">
        <v>472</v>
      </c>
      <c r="F490" s="57" t="s">
        <v>473</v>
      </c>
      <c r="G490" s="55" t="s">
        <v>172</v>
      </c>
      <c r="H490" s="58">
        <v>165.6</v>
      </c>
      <c r="I490" s="59"/>
      <c r="J490" s="60">
        <f>H490*I490</f>
        <v>0</v>
      </c>
      <c r="K490" s="58">
        <v>3.108E-2</v>
      </c>
      <c r="L490" s="58">
        <f>H490*K490</f>
        <v>5.1468479999999994</v>
      </c>
      <c r="M490" s="58"/>
      <c r="N490" s="58">
        <f>H490*M490</f>
        <v>0</v>
      </c>
      <c r="O490" s="60">
        <v>21</v>
      </c>
      <c r="P490" s="60">
        <f>J490*(O490/100)</f>
        <v>0</v>
      </c>
      <c r="Q490" s="60">
        <f>J490+P490</f>
        <v>0</v>
      </c>
      <c r="R490" s="15"/>
      <c r="S490" s="15"/>
      <c r="T490" s="15"/>
    </row>
    <row r="491" spans="1:20" ht="9.75" outlineLevel="4" x14ac:dyDescent="0.2">
      <c r="A491" s="61"/>
      <c r="B491" s="62"/>
      <c r="C491" s="62"/>
      <c r="D491" s="63"/>
      <c r="E491" s="64" t="s">
        <v>29</v>
      </c>
      <c r="F491" s="65" t="s">
        <v>474</v>
      </c>
      <c r="G491" s="63"/>
      <c r="H491" s="66">
        <v>101.1</v>
      </c>
      <c r="I491" s="67"/>
      <c r="J491" s="68"/>
      <c r="K491" s="66"/>
      <c r="L491" s="66"/>
      <c r="M491" s="66"/>
      <c r="N491" s="66"/>
      <c r="O491" s="68"/>
      <c r="P491" s="68"/>
      <c r="Q491" s="68"/>
      <c r="R491" s="10"/>
      <c r="S491" s="15"/>
    </row>
    <row r="492" spans="1:20" ht="9.75" outlineLevel="4" x14ac:dyDescent="0.2">
      <c r="A492" s="61"/>
      <c r="B492" s="62"/>
      <c r="C492" s="62"/>
      <c r="D492" s="63"/>
      <c r="E492" s="64"/>
      <c r="F492" s="65" t="s">
        <v>475</v>
      </c>
      <c r="G492" s="63"/>
      <c r="H492" s="66">
        <v>64.5</v>
      </c>
      <c r="I492" s="67"/>
      <c r="J492" s="68"/>
      <c r="K492" s="66"/>
      <c r="L492" s="66"/>
      <c r="M492" s="66"/>
      <c r="N492" s="66"/>
      <c r="O492" s="68"/>
      <c r="P492" s="68"/>
      <c r="Q492" s="68"/>
      <c r="R492" s="10"/>
      <c r="S492" s="15"/>
    </row>
    <row r="493" spans="1:20" ht="7.5" customHeight="1" outlineLevel="4" x14ac:dyDescent="0.15">
      <c r="A493" s="15"/>
      <c r="B493" s="69"/>
      <c r="C493" s="70"/>
      <c r="D493" s="71"/>
      <c r="E493" s="72"/>
      <c r="F493" s="73"/>
      <c r="G493" s="71"/>
      <c r="H493" s="74"/>
      <c r="I493" s="75"/>
      <c r="J493" s="76"/>
      <c r="K493" s="77"/>
      <c r="L493" s="77"/>
      <c r="M493" s="77"/>
      <c r="N493" s="77"/>
      <c r="O493" s="76"/>
      <c r="P493" s="76"/>
      <c r="Q493" s="76"/>
      <c r="R493" s="10"/>
      <c r="S493" s="15"/>
    </row>
    <row r="494" spans="1:20" ht="11.25" outlineLevel="3" x14ac:dyDescent="0.2">
      <c r="A494" s="52"/>
      <c r="B494" s="53"/>
      <c r="C494" s="54">
        <v>114</v>
      </c>
      <c r="D494" s="55" t="s">
        <v>25</v>
      </c>
      <c r="E494" s="56" t="s">
        <v>476</v>
      </c>
      <c r="F494" s="57" t="s">
        <v>477</v>
      </c>
      <c r="G494" s="55" t="s">
        <v>28</v>
      </c>
      <c r="H494" s="58">
        <v>49.971399624999997</v>
      </c>
      <c r="I494" s="59"/>
      <c r="J494" s="60">
        <f>H494*I494</f>
        <v>0</v>
      </c>
      <c r="K494" s="58">
        <v>2.2564500000000001</v>
      </c>
      <c r="L494" s="58">
        <f>H494*K494</f>
        <v>112.75796468383125</v>
      </c>
      <c r="M494" s="58"/>
      <c r="N494" s="58">
        <f>H494*M494</f>
        <v>0</v>
      </c>
      <c r="O494" s="60">
        <v>21</v>
      </c>
      <c r="P494" s="60">
        <f>J494*(O494/100)</f>
        <v>0</v>
      </c>
      <c r="Q494" s="60">
        <f>J494+P494</f>
        <v>0</v>
      </c>
      <c r="R494" s="15"/>
      <c r="S494" s="15"/>
      <c r="T494" s="15"/>
    </row>
    <row r="495" spans="1:20" ht="19.5" outlineLevel="4" x14ac:dyDescent="0.2">
      <c r="A495" s="61"/>
      <c r="B495" s="62"/>
      <c r="C495" s="62"/>
      <c r="D495" s="63"/>
      <c r="E495" s="64" t="s">
        <v>29</v>
      </c>
      <c r="F495" s="65" t="s">
        <v>478</v>
      </c>
      <c r="G495" s="63"/>
      <c r="H495" s="66">
        <v>1.1028746249999999</v>
      </c>
      <c r="I495" s="67"/>
      <c r="J495" s="68"/>
      <c r="K495" s="66"/>
      <c r="L495" s="66"/>
      <c r="M495" s="66"/>
      <c r="N495" s="66"/>
      <c r="O495" s="68"/>
      <c r="P495" s="68"/>
      <c r="Q495" s="68"/>
      <c r="R495" s="10"/>
      <c r="S495" s="15"/>
    </row>
    <row r="496" spans="1:20" ht="19.5" outlineLevel="4" x14ac:dyDescent="0.2">
      <c r="A496" s="61"/>
      <c r="B496" s="62"/>
      <c r="C496" s="62"/>
      <c r="D496" s="63"/>
      <c r="E496" s="64"/>
      <c r="F496" s="65" t="s">
        <v>479</v>
      </c>
      <c r="G496" s="63"/>
      <c r="H496" s="66">
        <v>5.1725249999999985</v>
      </c>
      <c r="I496" s="67"/>
      <c r="J496" s="68"/>
      <c r="K496" s="66"/>
      <c r="L496" s="66"/>
      <c r="M496" s="66"/>
      <c r="N496" s="66"/>
      <c r="O496" s="68"/>
      <c r="P496" s="68"/>
      <c r="Q496" s="68"/>
      <c r="R496" s="10"/>
      <c r="S496" s="15"/>
    </row>
    <row r="497" spans="1:20" ht="9.75" outlineLevel="4" x14ac:dyDescent="0.2">
      <c r="A497" s="61"/>
      <c r="B497" s="62"/>
      <c r="C497" s="62"/>
      <c r="D497" s="63"/>
      <c r="E497" s="64"/>
      <c r="F497" s="65" t="s">
        <v>480</v>
      </c>
      <c r="G497" s="63"/>
      <c r="H497" s="66">
        <v>0.68000000000000016</v>
      </c>
      <c r="I497" s="67"/>
      <c r="J497" s="68"/>
      <c r="K497" s="66"/>
      <c r="L497" s="66"/>
      <c r="M497" s="66"/>
      <c r="N497" s="66"/>
      <c r="O497" s="68"/>
      <c r="P497" s="68"/>
      <c r="Q497" s="68"/>
      <c r="R497" s="10"/>
      <c r="S497" s="15"/>
    </row>
    <row r="498" spans="1:20" ht="9.75" outlineLevel="4" x14ac:dyDescent="0.2">
      <c r="A498" s="61"/>
      <c r="B498" s="62"/>
      <c r="C498" s="62"/>
      <c r="D498" s="63"/>
      <c r="E498" s="64"/>
      <c r="F498" s="65" t="s">
        <v>134</v>
      </c>
      <c r="G498" s="63"/>
      <c r="H498" s="66">
        <v>0</v>
      </c>
      <c r="I498" s="67"/>
      <c r="J498" s="68"/>
      <c r="K498" s="66"/>
      <c r="L498" s="66"/>
      <c r="M498" s="66"/>
      <c r="N498" s="66"/>
      <c r="O498" s="68"/>
      <c r="P498" s="68"/>
      <c r="Q498" s="68"/>
      <c r="R498" s="10"/>
      <c r="S498" s="15"/>
    </row>
    <row r="499" spans="1:20" ht="9.75" outlineLevel="4" x14ac:dyDescent="0.2">
      <c r="A499" s="61"/>
      <c r="B499" s="62"/>
      <c r="C499" s="62"/>
      <c r="D499" s="63"/>
      <c r="E499" s="64"/>
      <c r="F499" s="65" t="s">
        <v>481</v>
      </c>
      <c r="G499" s="63"/>
      <c r="H499" s="66">
        <v>42</v>
      </c>
      <c r="I499" s="67"/>
      <c r="J499" s="68"/>
      <c r="K499" s="66"/>
      <c r="L499" s="66"/>
      <c r="M499" s="66"/>
      <c r="N499" s="66"/>
      <c r="O499" s="68"/>
      <c r="P499" s="68"/>
      <c r="Q499" s="68"/>
      <c r="R499" s="10"/>
      <c r="S499" s="15"/>
    </row>
    <row r="500" spans="1:20" ht="9.75" outlineLevel="4" x14ac:dyDescent="0.2">
      <c r="A500" s="61"/>
      <c r="B500" s="62"/>
      <c r="C500" s="62"/>
      <c r="D500" s="63"/>
      <c r="E500" s="64"/>
      <c r="F500" s="65" t="s">
        <v>134</v>
      </c>
      <c r="G500" s="63"/>
      <c r="H500" s="66">
        <v>0</v>
      </c>
      <c r="I500" s="67"/>
      <c r="J500" s="68"/>
      <c r="K500" s="66"/>
      <c r="L500" s="66"/>
      <c r="M500" s="66"/>
      <c r="N500" s="66"/>
      <c r="O500" s="68"/>
      <c r="P500" s="68"/>
      <c r="Q500" s="68"/>
      <c r="R500" s="10"/>
      <c r="S500" s="15"/>
    </row>
    <row r="501" spans="1:20" ht="9.75" outlineLevel="4" x14ac:dyDescent="0.2">
      <c r="A501" s="61"/>
      <c r="B501" s="62"/>
      <c r="C501" s="62"/>
      <c r="D501" s="63"/>
      <c r="E501" s="64"/>
      <c r="F501" s="65" t="s">
        <v>482</v>
      </c>
      <c r="G501" s="63"/>
      <c r="H501" s="66">
        <v>1.0160000000000002</v>
      </c>
      <c r="I501" s="67"/>
      <c r="J501" s="68"/>
      <c r="K501" s="66"/>
      <c r="L501" s="66"/>
      <c r="M501" s="66"/>
      <c r="N501" s="66"/>
      <c r="O501" s="68"/>
      <c r="P501" s="68"/>
      <c r="Q501" s="68"/>
      <c r="R501" s="10"/>
      <c r="S501" s="15"/>
    </row>
    <row r="502" spans="1:20" ht="7.5" customHeight="1" outlineLevel="4" x14ac:dyDescent="0.15">
      <c r="A502" s="15"/>
      <c r="B502" s="69"/>
      <c r="C502" s="70"/>
      <c r="D502" s="71"/>
      <c r="E502" s="72"/>
      <c r="F502" s="73"/>
      <c r="G502" s="71"/>
      <c r="H502" s="74"/>
      <c r="I502" s="75"/>
      <c r="J502" s="76"/>
      <c r="K502" s="77"/>
      <c r="L502" s="77"/>
      <c r="M502" s="77"/>
      <c r="N502" s="77"/>
      <c r="O502" s="76"/>
      <c r="P502" s="76"/>
      <c r="Q502" s="76"/>
      <c r="R502" s="10"/>
      <c r="S502" s="15"/>
    </row>
    <row r="503" spans="1:20" ht="11.25" outlineLevel="3" x14ac:dyDescent="0.2">
      <c r="A503" s="52"/>
      <c r="B503" s="53"/>
      <c r="C503" s="54">
        <v>115</v>
      </c>
      <c r="D503" s="55" t="s">
        <v>25</v>
      </c>
      <c r="E503" s="56" t="s">
        <v>483</v>
      </c>
      <c r="F503" s="57" t="s">
        <v>484</v>
      </c>
      <c r="G503" s="55" t="s">
        <v>28</v>
      </c>
      <c r="H503" s="58">
        <v>48.681000000000004</v>
      </c>
      <c r="I503" s="59"/>
      <c r="J503" s="60">
        <f>H503*I503</f>
        <v>0</v>
      </c>
      <c r="K503" s="58">
        <v>2.4533999999999998</v>
      </c>
      <c r="L503" s="58">
        <f>H503*K503</f>
        <v>119.43396540000001</v>
      </c>
      <c r="M503" s="58"/>
      <c r="N503" s="58">
        <f>H503*M503</f>
        <v>0</v>
      </c>
      <c r="O503" s="60">
        <v>21</v>
      </c>
      <c r="P503" s="60">
        <f>J503*(O503/100)</f>
        <v>0</v>
      </c>
      <c r="Q503" s="60">
        <f>J503+P503</f>
        <v>0</v>
      </c>
      <c r="R503" s="15"/>
      <c r="S503" s="15"/>
      <c r="T503" s="15"/>
    </row>
    <row r="504" spans="1:20" ht="9.75" outlineLevel="4" x14ac:dyDescent="0.2">
      <c r="A504" s="61"/>
      <c r="B504" s="62"/>
      <c r="C504" s="62"/>
      <c r="D504" s="63"/>
      <c r="E504" s="64" t="s">
        <v>29</v>
      </c>
      <c r="F504" s="65" t="s">
        <v>485</v>
      </c>
      <c r="G504" s="63"/>
      <c r="H504" s="66">
        <v>17.130000000000003</v>
      </c>
      <c r="I504" s="67"/>
      <c r="J504" s="68"/>
      <c r="K504" s="66"/>
      <c r="L504" s="66"/>
      <c r="M504" s="66"/>
      <c r="N504" s="66"/>
      <c r="O504" s="68"/>
      <c r="P504" s="68"/>
      <c r="Q504" s="68"/>
      <c r="R504" s="10"/>
      <c r="S504" s="15"/>
    </row>
    <row r="505" spans="1:20" ht="9.75" outlineLevel="4" x14ac:dyDescent="0.2">
      <c r="A505" s="61"/>
      <c r="B505" s="62"/>
      <c r="C505" s="62"/>
      <c r="D505" s="63"/>
      <c r="E505" s="64"/>
      <c r="F505" s="65" t="s">
        <v>486</v>
      </c>
      <c r="G505" s="63"/>
      <c r="H505" s="66">
        <v>15.152000000000001</v>
      </c>
      <c r="I505" s="67"/>
      <c r="J505" s="68"/>
      <c r="K505" s="66"/>
      <c r="L505" s="66"/>
      <c r="M505" s="66"/>
      <c r="N505" s="66"/>
      <c r="O505" s="68"/>
      <c r="P505" s="68"/>
      <c r="Q505" s="68"/>
      <c r="R505" s="10"/>
      <c r="S505" s="15"/>
    </row>
    <row r="506" spans="1:20" ht="9.75" outlineLevel="4" x14ac:dyDescent="0.2">
      <c r="A506" s="61"/>
      <c r="B506" s="62"/>
      <c r="C506" s="62"/>
      <c r="D506" s="63"/>
      <c r="E506" s="64"/>
      <c r="F506" s="65" t="s">
        <v>487</v>
      </c>
      <c r="G506" s="63"/>
      <c r="H506" s="66">
        <v>16.399000000000001</v>
      </c>
      <c r="I506" s="67"/>
      <c r="J506" s="68"/>
      <c r="K506" s="66"/>
      <c r="L506" s="66"/>
      <c r="M506" s="66"/>
      <c r="N506" s="66"/>
      <c r="O506" s="68"/>
      <c r="P506" s="68"/>
      <c r="Q506" s="68"/>
      <c r="R506" s="10"/>
      <c r="S506" s="15"/>
    </row>
    <row r="507" spans="1:20" ht="9.75" outlineLevel="4" x14ac:dyDescent="0.2">
      <c r="A507" s="61"/>
      <c r="B507" s="62"/>
      <c r="C507" s="62"/>
      <c r="D507" s="63"/>
      <c r="E507" s="64"/>
      <c r="F507" s="65"/>
      <c r="G507" s="63"/>
      <c r="H507" s="66">
        <v>0</v>
      </c>
      <c r="I507" s="67"/>
      <c r="J507" s="68"/>
      <c r="K507" s="66"/>
      <c r="L507" s="66"/>
      <c r="M507" s="66"/>
      <c r="N507" s="66"/>
      <c r="O507" s="68"/>
      <c r="P507" s="68"/>
      <c r="Q507" s="68"/>
      <c r="R507" s="10"/>
      <c r="S507" s="15"/>
    </row>
    <row r="508" spans="1:20" ht="7.5" customHeight="1" outlineLevel="4" x14ac:dyDescent="0.15">
      <c r="A508" s="15"/>
      <c r="B508" s="69"/>
      <c r="C508" s="70"/>
      <c r="D508" s="71"/>
      <c r="E508" s="72"/>
      <c r="F508" s="73"/>
      <c r="G508" s="71"/>
      <c r="H508" s="74"/>
      <c r="I508" s="75"/>
      <c r="J508" s="76"/>
      <c r="K508" s="77"/>
      <c r="L508" s="77"/>
      <c r="M508" s="77"/>
      <c r="N508" s="77"/>
      <c r="O508" s="76"/>
      <c r="P508" s="76"/>
      <c r="Q508" s="76"/>
      <c r="R508" s="10"/>
      <c r="S508" s="15"/>
    </row>
    <row r="509" spans="1:20" ht="11.25" outlineLevel="3" x14ac:dyDescent="0.2">
      <c r="A509" s="52"/>
      <c r="B509" s="53"/>
      <c r="C509" s="54">
        <v>116</v>
      </c>
      <c r="D509" s="55" t="s">
        <v>25</v>
      </c>
      <c r="E509" s="56" t="s">
        <v>488</v>
      </c>
      <c r="F509" s="57" t="s">
        <v>489</v>
      </c>
      <c r="G509" s="55" t="s">
        <v>67</v>
      </c>
      <c r="H509" s="58">
        <v>311.31599749999998</v>
      </c>
      <c r="I509" s="59"/>
      <c r="J509" s="60">
        <f>H509*I509</f>
        <v>0</v>
      </c>
      <c r="K509" s="58">
        <v>5.7600000000000004E-3</v>
      </c>
      <c r="L509" s="58">
        <f>H509*K509</f>
        <v>1.7931801456000001</v>
      </c>
      <c r="M509" s="58"/>
      <c r="N509" s="58">
        <f>H509*M509</f>
        <v>0</v>
      </c>
      <c r="O509" s="60">
        <v>21</v>
      </c>
      <c r="P509" s="60">
        <f>J509*(O509/100)</f>
        <v>0</v>
      </c>
      <c r="Q509" s="60">
        <f>J509+P509</f>
        <v>0</v>
      </c>
      <c r="R509" s="15"/>
      <c r="S509" s="15"/>
      <c r="T509" s="15"/>
    </row>
    <row r="510" spans="1:20" ht="19.5" outlineLevel="4" x14ac:dyDescent="0.2">
      <c r="A510" s="61"/>
      <c r="B510" s="62"/>
      <c r="C510" s="62"/>
      <c r="D510" s="63"/>
      <c r="E510" s="64" t="s">
        <v>29</v>
      </c>
      <c r="F510" s="65" t="s">
        <v>490</v>
      </c>
      <c r="G510" s="63"/>
      <c r="H510" s="66">
        <v>7.3524975000000001</v>
      </c>
      <c r="I510" s="67"/>
      <c r="J510" s="68"/>
      <c r="K510" s="66"/>
      <c r="L510" s="66"/>
      <c r="M510" s="66"/>
      <c r="N510" s="66"/>
      <c r="O510" s="68"/>
      <c r="P510" s="68"/>
      <c r="Q510" s="68"/>
      <c r="R510" s="10"/>
      <c r="S510" s="15"/>
    </row>
    <row r="511" spans="1:20" ht="19.5" outlineLevel="4" x14ac:dyDescent="0.2">
      <c r="A511" s="61"/>
      <c r="B511" s="62"/>
      <c r="C511" s="62"/>
      <c r="D511" s="63"/>
      <c r="E511" s="64"/>
      <c r="F511" s="65" t="s">
        <v>491</v>
      </c>
      <c r="G511" s="63"/>
      <c r="H511" s="66">
        <v>34.483499999999992</v>
      </c>
      <c r="I511" s="67"/>
      <c r="J511" s="68"/>
      <c r="K511" s="66"/>
      <c r="L511" s="66"/>
      <c r="M511" s="66"/>
      <c r="N511" s="66"/>
      <c r="O511" s="68"/>
      <c r="P511" s="68"/>
      <c r="Q511" s="68"/>
      <c r="R511" s="10"/>
      <c r="S511" s="15"/>
    </row>
    <row r="512" spans="1:20" ht="9.75" outlineLevel="4" x14ac:dyDescent="0.2">
      <c r="A512" s="61"/>
      <c r="B512" s="62"/>
      <c r="C512" s="62"/>
      <c r="D512" s="63"/>
      <c r="E512" s="64"/>
      <c r="F512" s="65" t="s">
        <v>492</v>
      </c>
      <c r="G512" s="63"/>
      <c r="H512" s="66">
        <v>6.8000000000000007</v>
      </c>
      <c r="I512" s="67"/>
      <c r="J512" s="68"/>
      <c r="K512" s="66"/>
      <c r="L512" s="66"/>
      <c r="M512" s="66"/>
      <c r="N512" s="66"/>
      <c r="O512" s="68"/>
      <c r="P512" s="68"/>
      <c r="Q512" s="68"/>
      <c r="R512" s="10"/>
      <c r="S512" s="15"/>
    </row>
    <row r="513" spans="1:20" ht="9.75" outlineLevel="4" x14ac:dyDescent="0.2">
      <c r="A513" s="61"/>
      <c r="B513" s="62"/>
      <c r="C513" s="62"/>
      <c r="D513" s="63"/>
      <c r="E513" s="64"/>
      <c r="F513" s="65" t="s">
        <v>126</v>
      </c>
      <c r="G513" s="63"/>
      <c r="H513" s="66">
        <v>0</v>
      </c>
      <c r="I513" s="67"/>
      <c r="J513" s="68"/>
      <c r="K513" s="66"/>
      <c r="L513" s="66"/>
      <c r="M513" s="66"/>
      <c r="N513" s="66"/>
      <c r="O513" s="68"/>
      <c r="P513" s="68"/>
      <c r="Q513" s="68"/>
      <c r="R513" s="10"/>
      <c r="S513" s="15"/>
    </row>
    <row r="514" spans="1:20" ht="9.75" outlineLevel="4" x14ac:dyDescent="0.2">
      <c r="A514" s="61"/>
      <c r="B514" s="62"/>
      <c r="C514" s="62"/>
      <c r="D514" s="63"/>
      <c r="E514" s="64"/>
      <c r="F514" s="65" t="s">
        <v>493</v>
      </c>
      <c r="G514" s="63"/>
      <c r="H514" s="66">
        <v>0</v>
      </c>
      <c r="I514" s="67"/>
      <c r="J514" s="68"/>
      <c r="K514" s="66"/>
      <c r="L514" s="66"/>
      <c r="M514" s="66"/>
      <c r="N514" s="66"/>
      <c r="O514" s="68"/>
      <c r="P514" s="68"/>
      <c r="Q514" s="68"/>
      <c r="R514" s="10"/>
      <c r="S514" s="15"/>
    </row>
    <row r="515" spans="1:20" ht="9.75" outlineLevel="4" x14ac:dyDescent="0.2">
      <c r="A515" s="61"/>
      <c r="B515" s="62"/>
      <c r="C515" s="62"/>
      <c r="D515" s="63"/>
      <c r="E515" s="64"/>
      <c r="F515" s="65" t="s">
        <v>494</v>
      </c>
      <c r="G515" s="63"/>
      <c r="H515" s="66">
        <v>72.900000000000006</v>
      </c>
      <c r="I515" s="67"/>
      <c r="J515" s="68"/>
      <c r="K515" s="66"/>
      <c r="L515" s="66"/>
      <c r="M515" s="66"/>
      <c r="N515" s="66"/>
      <c r="O515" s="68"/>
      <c r="P515" s="68"/>
      <c r="Q515" s="68"/>
      <c r="R515" s="10"/>
      <c r="S515" s="15"/>
    </row>
    <row r="516" spans="1:20" ht="9.75" outlineLevel="4" x14ac:dyDescent="0.2">
      <c r="A516" s="61"/>
      <c r="B516" s="62"/>
      <c r="C516" s="62"/>
      <c r="D516" s="63"/>
      <c r="E516" s="64"/>
      <c r="F516" s="65" t="s">
        <v>495</v>
      </c>
      <c r="G516" s="63"/>
      <c r="H516" s="66">
        <v>49.999999999999993</v>
      </c>
      <c r="I516" s="67"/>
      <c r="J516" s="68"/>
      <c r="K516" s="66"/>
      <c r="L516" s="66"/>
      <c r="M516" s="66"/>
      <c r="N516" s="66"/>
      <c r="O516" s="68"/>
      <c r="P516" s="68"/>
      <c r="Q516" s="68"/>
      <c r="R516" s="10"/>
      <c r="S516" s="15"/>
    </row>
    <row r="517" spans="1:20" ht="9.75" outlineLevel="4" x14ac:dyDescent="0.2">
      <c r="A517" s="61"/>
      <c r="B517" s="62"/>
      <c r="C517" s="62"/>
      <c r="D517" s="63"/>
      <c r="E517" s="64"/>
      <c r="F517" s="65" t="s">
        <v>496</v>
      </c>
      <c r="G517" s="63"/>
      <c r="H517" s="66">
        <v>67.7</v>
      </c>
      <c r="I517" s="67"/>
      <c r="J517" s="68"/>
      <c r="K517" s="66"/>
      <c r="L517" s="66"/>
      <c r="M517" s="66"/>
      <c r="N517" s="66"/>
      <c r="O517" s="68"/>
      <c r="P517" s="68"/>
      <c r="Q517" s="68"/>
      <c r="R517" s="10"/>
      <c r="S517" s="15"/>
    </row>
    <row r="518" spans="1:20" ht="9.75" outlineLevel="4" x14ac:dyDescent="0.2">
      <c r="A518" s="61"/>
      <c r="B518" s="62"/>
      <c r="C518" s="62"/>
      <c r="D518" s="63"/>
      <c r="E518" s="64"/>
      <c r="F518" s="65" t="s">
        <v>126</v>
      </c>
      <c r="G518" s="63"/>
      <c r="H518" s="66">
        <v>0</v>
      </c>
      <c r="I518" s="67"/>
      <c r="J518" s="68"/>
      <c r="K518" s="66"/>
      <c r="L518" s="66"/>
      <c r="M518" s="66"/>
      <c r="N518" s="66"/>
      <c r="O518" s="68"/>
      <c r="P518" s="68"/>
      <c r="Q518" s="68"/>
      <c r="R518" s="10"/>
      <c r="S518" s="15"/>
    </row>
    <row r="519" spans="1:20" ht="9.75" outlineLevel="4" x14ac:dyDescent="0.2">
      <c r="A519" s="61"/>
      <c r="B519" s="62"/>
      <c r="C519" s="62"/>
      <c r="D519" s="63"/>
      <c r="E519" s="64"/>
      <c r="F519" s="65" t="s">
        <v>497</v>
      </c>
      <c r="G519" s="63"/>
      <c r="H519" s="66">
        <v>5.08</v>
      </c>
      <c r="I519" s="67"/>
      <c r="J519" s="68"/>
      <c r="K519" s="66"/>
      <c r="L519" s="66"/>
      <c r="M519" s="66"/>
      <c r="N519" s="66"/>
      <c r="O519" s="68"/>
      <c r="P519" s="68"/>
      <c r="Q519" s="68"/>
      <c r="R519" s="10"/>
      <c r="S519" s="15"/>
    </row>
    <row r="520" spans="1:20" ht="9.75" outlineLevel="4" x14ac:dyDescent="0.2">
      <c r="A520" s="61"/>
      <c r="B520" s="62"/>
      <c r="C520" s="62"/>
      <c r="D520" s="63"/>
      <c r="E520" s="64"/>
      <c r="F520" s="65" t="s">
        <v>126</v>
      </c>
      <c r="G520" s="63"/>
      <c r="H520" s="66">
        <v>0</v>
      </c>
      <c r="I520" s="67"/>
      <c r="J520" s="68"/>
      <c r="K520" s="66"/>
      <c r="L520" s="66"/>
      <c r="M520" s="66"/>
      <c r="N520" s="66"/>
      <c r="O520" s="68"/>
      <c r="P520" s="68"/>
      <c r="Q520" s="68"/>
      <c r="R520" s="10"/>
      <c r="S520" s="15"/>
    </row>
    <row r="521" spans="1:20" ht="9.75" outlineLevel="4" x14ac:dyDescent="0.2">
      <c r="A521" s="61"/>
      <c r="B521" s="62"/>
      <c r="C521" s="62"/>
      <c r="D521" s="63"/>
      <c r="E521" s="64"/>
      <c r="F521" s="65" t="s">
        <v>498</v>
      </c>
      <c r="G521" s="63"/>
      <c r="H521" s="66">
        <v>67</v>
      </c>
      <c r="I521" s="67"/>
      <c r="J521" s="68"/>
      <c r="K521" s="66"/>
      <c r="L521" s="66"/>
      <c r="M521" s="66"/>
      <c r="N521" s="66"/>
      <c r="O521" s="68"/>
      <c r="P521" s="68"/>
      <c r="Q521" s="68"/>
      <c r="R521" s="10"/>
      <c r="S521" s="15"/>
    </row>
    <row r="522" spans="1:20" ht="7.5" customHeight="1" outlineLevel="4" x14ac:dyDescent="0.15">
      <c r="A522" s="15"/>
      <c r="B522" s="69"/>
      <c r="C522" s="70"/>
      <c r="D522" s="71"/>
      <c r="E522" s="72"/>
      <c r="F522" s="73"/>
      <c r="G522" s="71"/>
      <c r="H522" s="74"/>
      <c r="I522" s="75"/>
      <c r="J522" s="76"/>
      <c r="K522" s="77"/>
      <c r="L522" s="77"/>
      <c r="M522" s="77"/>
      <c r="N522" s="77"/>
      <c r="O522" s="76"/>
      <c r="P522" s="76"/>
      <c r="Q522" s="76"/>
      <c r="R522" s="10"/>
      <c r="S522" s="15"/>
    </row>
    <row r="523" spans="1:20" ht="11.25" outlineLevel="3" x14ac:dyDescent="0.2">
      <c r="A523" s="52"/>
      <c r="B523" s="53"/>
      <c r="C523" s="54">
        <v>117</v>
      </c>
      <c r="D523" s="55" t="s">
        <v>25</v>
      </c>
      <c r="E523" s="56" t="s">
        <v>499</v>
      </c>
      <c r="F523" s="57" t="s">
        <v>500</v>
      </c>
      <c r="G523" s="55" t="s">
        <v>67</v>
      </c>
      <c r="H523" s="58">
        <v>311.31599999999997</v>
      </c>
      <c r="I523" s="59"/>
      <c r="J523" s="60">
        <f>H523*I523</f>
        <v>0</v>
      </c>
      <c r="K523" s="58"/>
      <c r="L523" s="58">
        <f>H523*K523</f>
        <v>0</v>
      </c>
      <c r="M523" s="58"/>
      <c r="N523" s="58">
        <f>H523*M523</f>
        <v>0</v>
      </c>
      <c r="O523" s="60">
        <v>21</v>
      </c>
      <c r="P523" s="60">
        <f>J523*(O523/100)</f>
        <v>0</v>
      </c>
      <c r="Q523" s="60">
        <f>J523+P523</f>
        <v>0</v>
      </c>
      <c r="R523" s="15"/>
      <c r="S523" s="15"/>
      <c r="T523" s="15"/>
    </row>
    <row r="524" spans="1:20" ht="11.25" outlineLevel="3" x14ac:dyDescent="0.2">
      <c r="A524" s="52"/>
      <c r="B524" s="53"/>
      <c r="C524" s="54">
        <v>118</v>
      </c>
      <c r="D524" s="55" t="s">
        <v>25</v>
      </c>
      <c r="E524" s="56" t="s">
        <v>501</v>
      </c>
      <c r="F524" s="57" t="s">
        <v>502</v>
      </c>
      <c r="G524" s="55" t="s">
        <v>60</v>
      </c>
      <c r="H524" s="58">
        <v>13.1806</v>
      </c>
      <c r="I524" s="59"/>
      <c r="J524" s="60">
        <f>H524*I524</f>
        <v>0</v>
      </c>
      <c r="K524" s="58">
        <v>1.05291</v>
      </c>
      <c r="L524" s="58">
        <f>H524*K524</f>
        <v>13.877985546</v>
      </c>
      <c r="M524" s="58"/>
      <c r="N524" s="58">
        <f>H524*M524</f>
        <v>0</v>
      </c>
      <c r="O524" s="60">
        <v>21</v>
      </c>
      <c r="P524" s="60">
        <f>J524*(O524/100)</f>
        <v>0</v>
      </c>
      <c r="Q524" s="60">
        <f>J524+P524</f>
        <v>0</v>
      </c>
      <c r="R524" s="15"/>
      <c r="S524" s="15"/>
      <c r="T524" s="15"/>
    </row>
    <row r="525" spans="1:20" ht="9.75" outlineLevel="4" x14ac:dyDescent="0.2">
      <c r="A525" s="61"/>
      <c r="B525" s="62"/>
      <c r="C525" s="62"/>
      <c r="D525" s="63"/>
      <c r="E525" s="64" t="s">
        <v>29</v>
      </c>
      <c r="F525" s="65" t="s">
        <v>503</v>
      </c>
      <c r="G525" s="63"/>
      <c r="H525" s="66">
        <v>9.7362000000000002</v>
      </c>
      <c r="I525" s="67"/>
      <c r="J525" s="68"/>
      <c r="K525" s="66"/>
      <c r="L525" s="66"/>
      <c r="M525" s="66"/>
      <c r="N525" s="66"/>
      <c r="O525" s="68"/>
      <c r="P525" s="68"/>
      <c r="Q525" s="68"/>
      <c r="R525" s="10"/>
      <c r="S525" s="15"/>
    </row>
    <row r="526" spans="1:20" ht="9.75" outlineLevel="4" x14ac:dyDescent="0.2">
      <c r="A526" s="61"/>
      <c r="B526" s="62"/>
      <c r="C526" s="62"/>
      <c r="D526" s="63"/>
      <c r="E526" s="64"/>
      <c r="F526" s="65" t="s">
        <v>504</v>
      </c>
      <c r="G526" s="63"/>
      <c r="H526" s="66">
        <v>0.51191999999999993</v>
      </c>
      <c r="I526" s="67"/>
      <c r="J526" s="68"/>
      <c r="K526" s="66"/>
      <c r="L526" s="66"/>
      <c r="M526" s="66"/>
      <c r="N526" s="66"/>
      <c r="O526" s="68"/>
      <c r="P526" s="68"/>
      <c r="Q526" s="68"/>
      <c r="R526" s="10"/>
      <c r="S526" s="15"/>
    </row>
    <row r="527" spans="1:20" ht="19.5" outlineLevel="4" x14ac:dyDescent="0.2">
      <c r="A527" s="61"/>
      <c r="B527" s="62"/>
      <c r="C527" s="62"/>
      <c r="D527" s="63"/>
      <c r="E527" s="64"/>
      <c r="F527" s="65" t="s">
        <v>505</v>
      </c>
      <c r="G527" s="63"/>
      <c r="H527" s="66">
        <v>1.4720399999999998</v>
      </c>
      <c r="I527" s="67"/>
      <c r="J527" s="68"/>
      <c r="K527" s="66"/>
      <c r="L527" s="66"/>
      <c r="M527" s="66"/>
      <c r="N527" s="66"/>
      <c r="O527" s="68"/>
      <c r="P527" s="68"/>
      <c r="Q527" s="68"/>
      <c r="R527" s="10"/>
      <c r="S527" s="15"/>
    </row>
    <row r="528" spans="1:20" ht="9.75" outlineLevel="4" x14ac:dyDescent="0.2">
      <c r="A528" s="61"/>
      <c r="B528" s="62"/>
      <c r="C528" s="62"/>
      <c r="D528" s="63"/>
      <c r="E528" s="64"/>
      <c r="F528" s="65" t="s">
        <v>506</v>
      </c>
      <c r="G528" s="63"/>
      <c r="H528" s="66">
        <v>0.41724000000000006</v>
      </c>
      <c r="I528" s="67"/>
      <c r="J528" s="68"/>
      <c r="K528" s="66"/>
      <c r="L528" s="66"/>
      <c r="M528" s="66"/>
      <c r="N528" s="66"/>
      <c r="O528" s="68"/>
      <c r="P528" s="68"/>
      <c r="Q528" s="68"/>
      <c r="R528" s="10"/>
      <c r="S528" s="15"/>
    </row>
    <row r="529" spans="1:20" ht="9.75" outlineLevel="4" x14ac:dyDescent="0.2">
      <c r="A529" s="61"/>
      <c r="B529" s="62"/>
      <c r="C529" s="62"/>
      <c r="D529" s="63"/>
      <c r="E529" s="64"/>
      <c r="F529" s="65" t="s">
        <v>134</v>
      </c>
      <c r="G529" s="63"/>
      <c r="H529" s="66">
        <v>0</v>
      </c>
      <c r="I529" s="67"/>
      <c r="J529" s="68"/>
      <c r="K529" s="66"/>
      <c r="L529" s="66"/>
      <c r="M529" s="66"/>
      <c r="N529" s="66"/>
      <c r="O529" s="68"/>
      <c r="P529" s="68"/>
      <c r="Q529" s="68"/>
      <c r="R529" s="10"/>
      <c r="S529" s="15"/>
    </row>
    <row r="530" spans="1:20" ht="19.5" outlineLevel="4" x14ac:dyDescent="0.2">
      <c r="A530" s="61"/>
      <c r="B530" s="62"/>
      <c r="C530" s="62"/>
      <c r="D530" s="63"/>
      <c r="E530" s="64"/>
      <c r="F530" s="65" t="s">
        <v>507</v>
      </c>
      <c r="G530" s="63"/>
      <c r="H530" s="66">
        <v>0.84</v>
      </c>
      <c r="I530" s="67"/>
      <c r="J530" s="68"/>
      <c r="K530" s="66"/>
      <c r="L530" s="66"/>
      <c r="M530" s="66"/>
      <c r="N530" s="66"/>
      <c r="O530" s="68"/>
      <c r="P530" s="68"/>
      <c r="Q530" s="68"/>
      <c r="R530" s="10"/>
      <c r="S530" s="15"/>
    </row>
    <row r="531" spans="1:20" ht="19.5" outlineLevel="4" x14ac:dyDescent="0.2">
      <c r="A531" s="61"/>
      <c r="B531" s="62"/>
      <c r="C531" s="62"/>
      <c r="D531" s="63"/>
      <c r="E531" s="64"/>
      <c r="F531" s="65" t="s">
        <v>508</v>
      </c>
      <c r="G531" s="63"/>
      <c r="H531" s="66">
        <v>0.20320000000000005</v>
      </c>
      <c r="I531" s="67"/>
      <c r="J531" s="68"/>
      <c r="K531" s="66"/>
      <c r="L531" s="66"/>
      <c r="M531" s="66"/>
      <c r="N531" s="66"/>
      <c r="O531" s="68"/>
      <c r="P531" s="68"/>
      <c r="Q531" s="68"/>
      <c r="R531" s="10"/>
      <c r="S531" s="15"/>
    </row>
    <row r="532" spans="1:20" ht="7.5" customHeight="1" outlineLevel="4" x14ac:dyDescent="0.15">
      <c r="A532" s="15"/>
      <c r="B532" s="69"/>
      <c r="C532" s="70"/>
      <c r="D532" s="71"/>
      <c r="E532" s="72"/>
      <c r="F532" s="73"/>
      <c r="G532" s="71"/>
      <c r="H532" s="74"/>
      <c r="I532" s="75"/>
      <c r="J532" s="76"/>
      <c r="K532" s="77"/>
      <c r="L532" s="77"/>
      <c r="M532" s="77"/>
      <c r="N532" s="77"/>
      <c r="O532" s="76"/>
      <c r="P532" s="76"/>
      <c r="Q532" s="76"/>
      <c r="R532" s="10"/>
      <c r="S532" s="15"/>
    </row>
    <row r="533" spans="1:20" ht="11.25" outlineLevel="3" x14ac:dyDescent="0.2">
      <c r="A533" s="52"/>
      <c r="B533" s="53"/>
      <c r="C533" s="54">
        <v>119</v>
      </c>
      <c r="D533" s="55" t="s">
        <v>25</v>
      </c>
      <c r="E533" s="56" t="s">
        <v>509</v>
      </c>
      <c r="F533" s="57" t="s">
        <v>510</v>
      </c>
      <c r="G533" s="55" t="s">
        <v>60</v>
      </c>
      <c r="H533" s="58">
        <v>0.16571469029499999</v>
      </c>
      <c r="I533" s="59"/>
      <c r="J533" s="60">
        <f>H533*I533</f>
        <v>0</v>
      </c>
      <c r="K533" s="58">
        <v>1.06277</v>
      </c>
      <c r="L533" s="58">
        <f>H533*K533</f>
        <v>0.17611660140481714</v>
      </c>
      <c r="M533" s="58"/>
      <c r="N533" s="58">
        <f>H533*M533</f>
        <v>0</v>
      </c>
      <c r="O533" s="60">
        <v>21</v>
      </c>
      <c r="P533" s="60">
        <f>J533*(O533/100)</f>
        <v>0</v>
      </c>
      <c r="Q533" s="60">
        <f>J533+P533</f>
        <v>0</v>
      </c>
      <c r="R533" s="15"/>
      <c r="S533" s="15"/>
      <c r="T533" s="15"/>
    </row>
    <row r="534" spans="1:20" ht="19.5" outlineLevel="4" x14ac:dyDescent="0.2">
      <c r="A534" s="61"/>
      <c r="B534" s="62"/>
      <c r="C534" s="62"/>
      <c r="D534" s="63"/>
      <c r="E534" s="64" t="s">
        <v>29</v>
      </c>
      <c r="F534" s="65" t="s">
        <v>511</v>
      </c>
      <c r="G534" s="63"/>
      <c r="H534" s="66">
        <v>3.7365392295000008E-2</v>
      </c>
      <c r="I534" s="67"/>
      <c r="J534" s="68"/>
      <c r="K534" s="66"/>
      <c r="L534" s="66"/>
      <c r="M534" s="66"/>
      <c r="N534" s="66"/>
      <c r="O534" s="68"/>
      <c r="P534" s="68"/>
      <c r="Q534" s="68"/>
      <c r="R534" s="10"/>
      <c r="S534" s="15"/>
    </row>
    <row r="535" spans="1:20" ht="19.5" outlineLevel="4" x14ac:dyDescent="0.2">
      <c r="A535" s="61"/>
      <c r="B535" s="62"/>
      <c r="C535" s="62"/>
      <c r="D535" s="63"/>
      <c r="E535" s="64"/>
      <c r="F535" s="65" t="s">
        <v>512</v>
      </c>
      <c r="G535" s="63"/>
      <c r="H535" s="66">
        <v>0.11683009799999998</v>
      </c>
      <c r="I535" s="67"/>
      <c r="J535" s="68"/>
      <c r="K535" s="66"/>
      <c r="L535" s="66"/>
      <c r="M535" s="66"/>
      <c r="N535" s="66"/>
      <c r="O535" s="68"/>
      <c r="P535" s="68"/>
      <c r="Q535" s="68"/>
      <c r="R535" s="10"/>
      <c r="S535" s="15"/>
    </row>
    <row r="536" spans="1:20" ht="19.5" outlineLevel="4" x14ac:dyDescent="0.2">
      <c r="A536" s="61"/>
      <c r="B536" s="62"/>
      <c r="C536" s="62"/>
      <c r="D536" s="63"/>
      <c r="E536" s="64"/>
      <c r="F536" s="65" t="s">
        <v>513</v>
      </c>
      <c r="G536" s="63"/>
      <c r="H536" s="66">
        <v>1.1519200000000004E-2</v>
      </c>
      <c r="I536" s="67"/>
      <c r="J536" s="68"/>
      <c r="K536" s="66"/>
      <c r="L536" s="66"/>
      <c r="M536" s="66"/>
      <c r="N536" s="66"/>
      <c r="O536" s="68"/>
      <c r="P536" s="68"/>
      <c r="Q536" s="68"/>
      <c r="R536" s="10"/>
      <c r="S536" s="15"/>
    </row>
    <row r="537" spans="1:20" ht="7.5" customHeight="1" outlineLevel="4" x14ac:dyDescent="0.15">
      <c r="A537" s="15"/>
      <c r="B537" s="69"/>
      <c r="C537" s="70"/>
      <c r="D537" s="71"/>
      <c r="E537" s="72"/>
      <c r="F537" s="73"/>
      <c r="G537" s="71"/>
      <c r="H537" s="74"/>
      <c r="I537" s="75"/>
      <c r="J537" s="76"/>
      <c r="K537" s="77"/>
      <c r="L537" s="77"/>
      <c r="M537" s="77"/>
      <c r="N537" s="77"/>
      <c r="O537" s="76"/>
      <c r="P537" s="76"/>
      <c r="Q537" s="76"/>
      <c r="R537" s="10"/>
      <c r="S537" s="15"/>
    </row>
    <row r="538" spans="1:20" ht="11.25" outlineLevel="3" x14ac:dyDescent="0.2">
      <c r="A538" s="52"/>
      <c r="B538" s="53"/>
      <c r="C538" s="54">
        <v>120</v>
      </c>
      <c r="D538" s="55" t="s">
        <v>25</v>
      </c>
      <c r="E538" s="56" t="s">
        <v>514</v>
      </c>
      <c r="F538" s="57" t="s">
        <v>515</v>
      </c>
      <c r="G538" s="55" t="s">
        <v>67</v>
      </c>
      <c r="H538" s="58">
        <v>1389.8</v>
      </c>
      <c r="I538" s="59"/>
      <c r="J538" s="60">
        <f>H538*I538</f>
        <v>0</v>
      </c>
      <c r="K538" s="58">
        <v>4.9840000000000002E-2</v>
      </c>
      <c r="L538" s="58">
        <f>H538*K538</f>
        <v>69.267632000000006</v>
      </c>
      <c r="M538" s="58"/>
      <c r="N538" s="58">
        <f>H538*M538</f>
        <v>0</v>
      </c>
      <c r="O538" s="60">
        <v>21</v>
      </c>
      <c r="P538" s="60">
        <f>J538*(O538/100)</f>
        <v>0</v>
      </c>
      <c r="Q538" s="60">
        <f>J538+P538</f>
        <v>0</v>
      </c>
      <c r="R538" s="15"/>
      <c r="S538" s="15"/>
      <c r="T538" s="15"/>
    </row>
    <row r="539" spans="1:20" ht="22.5" outlineLevel="3" x14ac:dyDescent="0.2">
      <c r="A539" s="52"/>
      <c r="B539" s="53"/>
      <c r="C539" s="54">
        <v>121</v>
      </c>
      <c r="D539" s="55" t="s">
        <v>25</v>
      </c>
      <c r="E539" s="56" t="s">
        <v>516</v>
      </c>
      <c r="F539" s="57" t="s">
        <v>517</v>
      </c>
      <c r="G539" s="55" t="s">
        <v>67</v>
      </c>
      <c r="H539" s="58">
        <v>1389.8</v>
      </c>
      <c r="I539" s="59"/>
      <c r="J539" s="60">
        <f>H539*I539</f>
        <v>0</v>
      </c>
      <c r="K539" s="58">
        <v>0.25</v>
      </c>
      <c r="L539" s="58">
        <f>H539*K539</f>
        <v>347.45</v>
      </c>
      <c r="M539" s="58"/>
      <c r="N539" s="58">
        <f>H539*M539</f>
        <v>0</v>
      </c>
      <c r="O539" s="60">
        <v>21</v>
      </c>
      <c r="P539" s="60">
        <f>J539*(O539/100)</f>
        <v>0</v>
      </c>
      <c r="Q539" s="60">
        <f>J539+P539</f>
        <v>0</v>
      </c>
      <c r="R539" s="15"/>
      <c r="S539" s="15"/>
      <c r="T539" s="15"/>
    </row>
    <row r="540" spans="1:20" ht="9.75" outlineLevel="4" x14ac:dyDescent="0.2">
      <c r="A540" s="61"/>
      <c r="B540" s="62"/>
      <c r="C540" s="62"/>
      <c r="D540" s="63"/>
      <c r="E540" s="64" t="s">
        <v>29</v>
      </c>
      <c r="F540" s="65" t="s">
        <v>518</v>
      </c>
      <c r="G540" s="63"/>
      <c r="H540" s="66">
        <v>1389.8</v>
      </c>
      <c r="I540" s="67"/>
      <c r="J540" s="68"/>
      <c r="K540" s="66"/>
      <c r="L540" s="66"/>
      <c r="M540" s="66"/>
      <c r="N540" s="66"/>
      <c r="O540" s="68"/>
      <c r="P540" s="68"/>
      <c r="Q540" s="68"/>
      <c r="R540" s="10"/>
      <c r="S540" s="15"/>
    </row>
    <row r="541" spans="1:20" ht="7.5" customHeight="1" outlineLevel="4" x14ac:dyDescent="0.15">
      <c r="A541" s="15"/>
      <c r="B541" s="69"/>
      <c r="C541" s="70"/>
      <c r="D541" s="71"/>
      <c r="E541" s="72"/>
      <c r="F541" s="73"/>
      <c r="G541" s="71"/>
      <c r="H541" s="74"/>
      <c r="I541" s="75"/>
      <c r="J541" s="76"/>
      <c r="K541" s="77"/>
      <c r="L541" s="77"/>
      <c r="M541" s="77"/>
      <c r="N541" s="77"/>
      <c r="O541" s="76"/>
      <c r="P541" s="76"/>
      <c r="Q541" s="76"/>
      <c r="R541" s="10"/>
      <c r="S541" s="15"/>
    </row>
    <row r="542" spans="1:20" ht="11.25" outlineLevel="3" x14ac:dyDescent="0.2">
      <c r="A542" s="52"/>
      <c r="B542" s="53"/>
      <c r="C542" s="54">
        <v>122</v>
      </c>
      <c r="D542" s="55" t="s">
        <v>25</v>
      </c>
      <c r="E542" s="56" t="s">
        <v>519</v>
      </c>
      <c r="F542" s="57" t="s">
        <v>520</v>
      </c>
      <c r="G542" s="55" t="s">
        <v>521</v>
      </c>
      <c r="H542" s="58">
        <v>16.8</v>
      </c>
      <c r="I542" s="59"/>
      <c r="J542" s="60">
        <f>H542*I542</f>
        <v>0</v>
      </c>
      <c r="K542" s="58">
        <v>0.3</v>
      </c>
      <c r="L542" s="58">
        <f>H542*K542</f>
        <v>5.04</v>
      </c>
      <c r="M542" s="58"/>
      <c r="N542" s="58">
        <f>H542*M542</f>
        <v>0</v>
      </c>
      <c r="O542" s="60">
        <v>21</v>
      </c>
      <c r="P542" s="60">
        <f>J542*(O542/100)</f>
        <v>0</v>
      </c>
      <c r="Q542" s="60">
        <f>J542+P542</f>
        <v>0</v>
      </c>
      <c r="R542" s="15"/>
      <c r="S542" s="15"/>
      <c r="T542" s="15"/>
    </row>
    <row r="543" spans="1:20" ht="9.75" outlineLevel="4" x14ac:dyDescent="0.2">
      <c r="A543" s="61"/>
      <c r="B543" s="62"/>
      <c r="C543" s="62"/>
      <c r="D543" s="63"/>
      <c r="E543" s="64" t="s">
        <v>29</v>
      </c>
      <c r="F543" s="65" t="s">
        <v>522</v>
      </c>
      <c r="G543" s="63"/>
      <c r="H543" s="66">
        <v>16.8</v>
      </c>
      <c r="I543" s="67"/>
      <c r="J543" s="68"/>
      <c r="K543" s="66"/>
      <c r="L543" s="66"/>
      <c r="M543" s="66"/>
      <c r="N543" s="66"/>
      <c r="O543" s="68"/>
      <c r="P543" s="68"/>
      <c r="Q543" s="68"/>
      <c r="R543" s="10"/>
      <c r="S543" s="15"/>
    </row>
    <row r="544" spans="1:20" ht="7.5" customHeight="1" outlineLevel="4" x14ac:dyDescent="0.15">
      <c r="A544" s="15"/>
      <c r="B544" s="69"/>
      <c r="C544" s="70"/>
      <c r="D544" s="71"/>
      <c r="E544" s="72"/>
      <c r="F544" s="73"/>
      <c r="G544" s="71"/>
      <c r="H544" s="74"/>
      <c r="I544" s="75"/>
      <c r="J544" s="76"/>
      <c r="K544" s="77"/>
      <c r="L544" s="77"/>
      <c r="M544" s="77"/>
      <c r="N544" s="77"/>
      <c r="O544" s="76"/>
      <c r="P544" s="76"/>
      <c r="Q544" s="76"/>
      <c r="R544" s="10"/>
      <c r="S544" s="15"/>
    </row>
    <row r="545" spans="1:20" ht="11.25" outlineLevel="3" x14ac:dyDescent="0.2">
      <c r="A545" s="52"/>
      <c r="B545" s="53"/>
      <c r="C545" s="54">
        <v>123</v>
      </c>
      <c r="D545" s="55" t="s">
        <v>25</v>
      </c>
      <c r="E545" s="56" t="s">
        <v>523</v>
      </c>
      <c r="F545" s="57" t="s">
        <v>524</v>
      </c>
      <c r="G545" s="55" t="s">
        <v>525</v>
      </c>
      <c r="H545" s="58">
        <v>1</v>
      </c>
      <c r="I545" s="59"/>
      <c r="J545" s="60">
        <f>H545*I545</f>
        <v>0</v>
      </c>
      <c r="K545" s="58"/>
      <c r="L545" s="58">
        <f>H545*K545</f>
        <v>0</v>
      </c>
      <c r="M545" s="58"/>
      <c r="N545" s="58">
        <f>H545*M545</f>
        <v>0</v>
      </c>
      <c r="O545" s="60">
        <v>21</v>
      </c>
      <c r="P545" s="60">
        <f>J545*(O545/100)</f>
        <v>0</v>
      </c>
      <c r="Q545" s="60">
        <f>J545+P545</f>
        <v>0</v>
      </c>
      <c r="R545" s="15"/>
      <c r="S545" s="15"/>
      <c r="T545" s="15"/>
    </row>
    <row r="546" spans="1:20" ht="11.25" outlineLevel="3" x14ac:dyDescent="0.2">
      <c r="A546" s="52"/>
      <c r="B546" s="53"/>
      <c r="C546" s="54">
        <v>124</v>
      </c>
      <c r="D546" s="55" t="s">
        <v>25</v>
      </c>
      <c r="E546" s="56" t="s">
        <v>526</v>
      </c>
      <c r="F546" s="57" t="s">
        <v>527</v>
      </c>
      <c r="G546" s="55" t="s">
        <v>28</v>
      </c>
      <c r="H546" s="58">
        <v>14.507999999999999</v>
      </c>
      <c r="I546" s="59"/>
      <c r="J546" s="60">
        <f>H546*I546</f>
        <v>0</v>
      </c>
      <c r="K546" s="58">
        <v>36.270000000000003</v>
      </c>
      <c r="L546" s="58">
        <f>H546*K546</f>
        <v>526.20515999999998</v>
      </c>
      <c r="M546" s="58"/>
      <c r="N546" s="58">
        <f>H546*M546</f>
        <v>0</v>
      </c>
      <c r="O546" s="60">
        <v>21</v>
      </c>
      <c r="P546" s="60">
        <f>J546*(O546/100)</f>
        <v>0</v>
      </c>
      <c r="Q546" s="60">
        <f>J546+P546</f>
        <v>0</v>
      </c>
      <c r="R546" s="15"/>
      <c r="S546" s="15"/>
      <c r="T546" s="15"/>
    </row>
    <row r="547" spans="1:20" ht="9.75" outlineLevel="4" x14ac:dyDescent="0.2">
      <c r="A547" s="61"/>
      <c r="B547" s="62"/>
      <c r="C547" s="62"/>
      <c r="D547" s="63"/>
      <c r="E547" s="64" t="s">
        <v>29</v>
      </c>
      <c r="F547" s="65" t="s">
        <v>528</v>
      </c>
      <c r="G547" s="63"/>
      <c r="H547" s="66">
        <v>13.356</v>
      </c>
      <c r="I547" s="67"/>
      <c r="J547" s="68"/>
      <c r="K547" s="66"/>
      <c r="L547" s="66"/>
      <c r="M547" s="66"/>
      <c r="N547" s="66"/>
      <c r="O547" s="68"/>
      <c r="P547" s="68"/>
      <c r="Q547" s="68"/>
      <c r="R547" s="10"/>
      <c r="S547" s="15"/>
    </row>
    <row r="548" spans="1:20" ht="9.75" outlineLevel="4" x14ac:dyDescent="0.2">
      <c r="A548" s="61"/>
      <c r="B548" s="62"/>
      <c r="C548" s="62"/>
      <c r="D548" s="63"/>
      <c r="E548" s="64"/>
      <c r="F548" s="65" t="s">
        <v>529</v>
      </c>
      <c r="G548" s="63"/>
      <c r="H548" s="66">
        <v>1.1520000000000001</v>
      </c>
      <c r="I548" s="67"/>
      <c r="J548" s="68"/>
      <c r="K548" s="66"/>
      <c r="L548" s="66"/>
      <c r="M548" s="66"/>
      <c r="N548" s="66"/>
      <c r="O548" s="68"/>
      <c r="P548" s="68"/>
      <c r="Q548" s="68"/>
      <c r="R548" s="10"/>
      <c r="S548" s="15"/>
    </row>
    <row r="549" spans="1:20" ht="7.5" customHeight="1" outlineLevel="4" x14ac:dyDescent="0.15">
      <c r="A549" s="15"/>
      <c r="B549" s="69"/>
      <c r="C549" s="70"/>
      <c r="D549" s="71"/>
      <c r="E549" s="72"/>
      <c r="F549" s="73"/>
      <c r="G549" s="71"/>
      <c r="H549" s="74"/>
      <c r="I549" s="75"/>
      <c r="J549" s="76"/>
      <c r="K549" s="77"/>
      <c r="L549" s="77"/>
      <c r="M549" s="77"/>
      <c r="N549" s="77"/>
      <c r="O549" s="76"/>
      <c r="P549" s="76"/>
      <c r="Q549" s="76"/>
      <c r="R549" s="10"/>
      <c r="S549" s="15"/>
    </row>
    <row r="550" spans="1:20" ht="11.25" outlineLevel="3" x14ac:dyDescent="0.2">
      <c r="A550" s="52"/>
      <c r="B550" s="53"/>
      <c r="C550" s="54">
        <v>125</v>
      </c>
      <c r="D550" s="55" t="s">
        <v>25</v>
      </c>
      <c r="E550" s="56" t="s">
        <v>530</v>
      </c>
      <c r="F550" s="57" t="s">
        <v>531</v>
      </c>
      <c r="G550" s="55" t="s">
        <v>72</v>
      </c>
      <c r="H550" s="58">
        <v>1</v>
      </c>
      <c r="I550" s="59"/>
      <c r="J550" s="60">
        <f>H550*I550</f>
        <v>0</v>
      </c>
      <c r="K550" s="58">
        <v>5</v>
      </c>
      <c r="L550" s="58">
        <f>H550*K550</f>
        <v>5</v>
      </c>
      <c r="M550" s="58"/>
      <c r="N550" s="58">
        <f>H550*M550</f>
        <v>0</v>
      </c>
      <c r="O550" s="60">
        <v>21</v>
      </c>
      <c r="P550" s="60">
        <f>J550*(O550/100)</f>
        <v>0</v>
      </c>
      <c r="Q550" s="60">
        <f>J550+P550</f>
        <v>0</v>
      </c>
      <c r="R550" s="15"/>
      <c r="S550" s="15"/>
      <c r="T550" s="15"/>
    </row>
    <row r="551" spans="1:20" ht="9.75" outlineLevel="4" x14ac:dyDescent="0.2">
      <c r="A551" s="61"/>
      <c r="B551" s="62"/>
      <c r="C551" s="62"/>
      <c r="D551" s="63"/>
      <c r="E551" s="64" t="s">
        <v>29</v>
      </c>
      <c r="F551" s="65"/>
      <c r="G551" s="63"/>
      <c r="H551" s="66">
        <v>0</v>
      </c>
      <c r="I551" s="67"/>
      <c r="J551" s="68"/>
      <c r="K551" s="66"/>
      <c r="L551" s="66"/>
      <c r="M551" s="66"/>
      <c r="N551" s="66"/>
      <c r="O551" s="68"/>
      <c r="P551" s="68"/>
      <c r="Q551" s="68"/>
      <c r="R551" s="10"/>
      <c r="S551" s="15"/>
    </row>
    <row r="552" spans="1:20" ht="7.5" customHeight="1" outlineLevel="4" x14ac:dyDescent="0.15">
      <c r="A552" s="15"/>
      <c r="B552" s="69"/>
      <c r="C552" s="70"/>
      <c r="D552" s="71"/>
      <c r="E552" s="72"/>
      <c r="F552" s="73"/>
      <c r="G552" s="71"/>
      <c r="H552" s="74"/>
      <c r="I552" s="75"/>
      <c r="J552" s="76"/>
      <c r="K552" s="77"/>
      <c r="L552" s="77"/>
      <c r="M552" s="77"/>
      <c r="N552" s="77"/>
      <c r="O552" s="76"/>
      <c r="P552" s="76"/>
      <c r="Q552" s="76"/>
      <c r="R552" s="10"/>
      <c r="S552" s="15"/>
    </row>
    <row r="553" spans="1:20" ht="11.25" outlineLevel="3" x14ac:dyDescent="0.2">
      <c r="A553" s="52"/>
      <c r="B553" s="53"/>
      <c r="C553" s="54">
        <v>126</v>
      </c>
      <c r="D553" s="55" t="s">
        <v>342</v>
      </c>
      <c r="E553" s="56" t="s">
        <v>532</v>
      </c>
      <c r="F553" s="57" t="s">
        <v>533</v>
      </c>
      <c r="G553" s="55" t="s">
        <v>60</v>
      </c>
      <c r="H553" s="58">
        <v>5.25466224</v>
      </c>
      <c r="I553" s="59"/>
      <c r="J553" s="60">
        <f>H553*I553</f>
        <v>0</v>
      </c>
      <c r="K553" s="58">
        <v>1</v>
      </c>
      <c r="L553" s="58">
        <f>H553*K553</f>
        <v>5.25466224</v>
      </c>
      <c r="M553" s="58"/>
      <c r="N553" s="58">
        <f>H553*M553</f>
        <v>0</v>
      </c>
      <c r="O553" s="60">
        <v>21</v>
      </c>
      <c r="P553" s="60">
        <f>J553*(O553/100)</f>
        <v>0</v>
      </c>
      <c r="Q553" s="60">
        <f>J553+P553</f>
        <v>0</v>
      </c>
      <c r="R553" s="15"/>
      <c r="S553" s="15"/>
      <c r="T553" s="15"/>
    </row>
    <row r="554" spans="1:20" ht="9.75" outlineLevel="4" x14ac:dyDescent="0.2">
      <c r="A554" s="61"/>
      <c r="B554" s="62"/>
      <c r="C554" s="62"/>
      <c r="D554" s="63"/>
      <c r="E554" s="64" t="s">
        <v>29</v>
      </c>
      <c r="F554" s="65" t="s">
        <v>534</v>
      </c>
      <c r="G554" s="63"/>
      <c r="H554" s="66">
        <v>5.25466224</v>
      </c>
      <c r="I554" s="67"/>
      <c r="J554" s="68"/>
      <c r="K554" s="66"/>
      <c r="L554" s="66"/>
      <c r="M554" s="66"/>
      <c r="N554" s="66"/>
      <c r="O554" s="68"/>
      <c r="P554" s="68"/>
      <c r="Q554" s="68"/>
      <c r="R554" s="10"/>
      <c r="S554" s="15"/>
    </row>
    <row r="555" spans="1:20" ht="7.5" customHeight="1" outlineLevel="4" x14ac:dyDescent="0.15">
      <c r="A555" s="15"/>
      <c r="B555" s="69"/>
      <c r="C555" s="70"/>
      <c r="D555" s="71"/>
      <c r="E555" s="72"/>
      <c r="F555" s="73"/>
      <c r="G555" s="71"/>
      <c r="H555" s="74"/>
      <c r="I555" s="75"/>
      <c r="J555" s="76"/>
      <c r="K555" s="77"/>
      <c r="L555" s="77"/>
      <c r="M555" s="77"/>
      <c r="N555" s="77"/>
      <c r="O555" s="76"/>
      <c r="P555" s="76"/>
      <c r="Q555" s="76"/>
      <c r="R555" s="10"/>
      <c r="S555" s="15"/>
    </row>
    <row r="556" spans="1:20" outlineLevel="3" x14ac:dyDescent="0.15">
      <c r="B556" s="10"/>
      <c r="C556" s="10"/>
      <c r="D556" s="10"/>
      <c r="E556" s="10"/>
      <c r="F556" s="10"/>
      <c r="G556" s="10"/>
      <c r="H556" s="10"/>
      <c r="I556" s="15"/>
      <c r="J556" s="15"/>
      <c r="K556" s="10"/>
      <c r="L556" s="10"/>
      <c r="M556" s="10"/>
      <c r="N556" s="10"/>
      <c r="O556" s="10"/>
      <c r="P556" s="15"/>
      <c r="Q556" s="15"/>
    </row>
    <row r="557" spans="1:20" ht="11.25" outlineLevel="2" x14ac:dyDescent="0.2">
      <c r="A557" s="42" t="s">
        <v>535</v>
      </c>
      <c r="B557" s="43">
        <v>3</v>
      </c>
      <c r="C557" s="44"/>
      <c r="D557" s="45" t="s">
        <v>23</v>
      </c>
      <c r="E557" s="45"/>
      <c r="F557" s="46" t="s">
        <v>536</v>
      </c>
      <c r="G557" s="45"/>
      <c r="H557" s="47"/>
      <c r="I557" s="48"/>
      <c r="J557" s="49">
        <f>SUBTOTAL(9,J558:J891)</f>
        <v>0</v>
      </c>
      <c r="K557" s="47"/>
      <c r="L557" s="50">
        <f>SUBTOTAL(9,L558:L891)</f>
        <v>45.325797060395011</v>
      </c>
      <c r="M557" s="47"/>
      <c r="N557" s="50">
        <f>SUBTOTAL(9,N558:N891)</f>
        <v>0</v>
      </c>
      <c r="O557" s="51"/>
      <c r="P557" s="49">
        <f>SUBTOTAL(9,P558:P891)</f>
        <v>0</v>
      </c>
      <c r="Q557" s="49">
        <f>SUBTOTAL(9,Q558:Q891)</f>
        <v>0</v>
      </c>
      <c r="R557" s="10"/>
      <c r="S557" s="15"/>
      <c r="T557" s="15"/>
    </row>
    <row r="558" spans="1:20" ht="22.5" outlineLevel="3" x14ac:dyDescent="0.2">
      <c r="A558" s="52"/>
      <c r="B558" s="53"/>
      <c r="C558" s="54">
        <v>127</v>
      </c>
      <c r="D558" s="55" t="s">
        <v>25</v>
      </c>
      <c r="E558" s="56" t="s">
        <v>537</v>
      </c>
      <c r="F558" s="57" t="s">
        <v>538</v>
      </c>
      <c r="G558" s="55" t="s">
        <v>67</v>
      </c>
      <c r="H558" s="58">
        <v>111.9</v>
      </c>
      <c r="I558" s="59"/>
      <c r="J558" s="60">
        <f>H558*I558</f>
        <v>0</v>
      </c>
      <c r="K558" s="58">
        <v>6.7000000000000002E-4</v>
      </c>
      <c r="L558" s="58">
        <f>H558*K558</f>
        <v>7.4973000000000012E-2</v>
      </c>
      <c r="M558" s="58"/>
      <c r="N558" s="58">
        <f>H558*M558</f>
        <v>0</v>
      </c>
      <c r="O558" s="60">
        <v>21</v>
      </c>
      <c r="P558" s="60">
        <f>J558*(O558/100)</f>
        <v>0</v>
      </c>
      <c r="Q558" s="60">
        <f>J558+P558</f>
        <v>0</v>
      </c>
      <c r="R558" s="15"/>
      <c r="S558" s="15"/>
      <c r="T558" s="15"/>
    </row>
    <row r="559" spans="1:20" ht="9.75" outlineLevel="4" x14ac:dyDescent="0.2">
      <c r="A559" s="61"/>
      <c r="B559" s="62"/>
      <c r="C559" s="62"/>
      <c r="D559" s="63"/>
      <c r="E559" s="64" t="s">
        <v>29</v>
      </c>
      <c r="F559" s="65" t="s">
        <v>539</v>
      </c>
      <c r="G559" s="63"/>
      <c r="H559" s="66">
        <v>0</v>
      </c>
      <c r="I559" s="67"/>
      <c r="J559" s="68"/>
      <c r="K559" s="66"/>
      <c r="L559" s="66"/>
      <c r="M559" s="66"/>
      <c r="N559" s="66"/>
      <c r="O559" s="68"/>
      <c r="P559" s="68"/>
      <c r="Q559" s="68"/>
      <c r="R559" s="10"/>
      <c r="S559" s="15"/>
    </row>
    <row r="560" spans="1:20" ht="9.75" outlineLevel="4" x14ac:dyDescent="0.2">
      <c r="A560" s="61"/>
      <c r="B560" s="62"/>
      <c r="C560" s="62"/>
      <c r="D560" s="63"/>
      <c r="E560" s="64"/>
      <c r="F560" s="65" t="s">
        <v>540</v>
      </c>
      <c r="G560" s="63"/>
      <c r="H560" s="66">
        <v>58.8</v>
      </c>
      <c r="I560" s="67"/>
      <c r="J560" s="68"/>
      <c r="K560" s="66"/>
      <c r="L560" s="66"/>
      <c r="M560" s="66"/>
      <c r="N560" s="66"/>
      <c r="O560" s="68"/>
      <c r="P560" s="68"/>
      <c r="Q560" s="68"/>
      <c r="R560" s="10"/>
      <c r="S560" s="15"/>
    </row>
    <row r="561" spans="1:20" ht="9.75" outlineLevel="4" x14ac:dyDescent="0.2">
      <c r="A561" s="61"/>
      <c r="B561" s="62"/>
      <c r="C561" s="62"/>
      <c r="D561" s="63"/>
      <c r="E561" s="64"/>
      <c r="F561" s="65" t="s">
        <v>126</v>
      </c>
      <c r="G561" s="63"/>
      <c r="H561" s="66">
        <v>0</v>
      </c>
      <c r="I561" s="67"/>
      <c r="J561" s="68"/>
      <c r="K561" s="66"/>
      <c r="L561" s="66"/>
      <c r="M561" s="66"/>
      <c r="N561" s="66"/>
      <c r="O561" s="68"/>
      <c r="P561" s="68"/>
      <c r="Q561" s="68"/>
      <c r="R561" s="10"/>
      <c r="S561" s="15"/>
    </row>
    <row r="562" spans="1:20" ht="9.75" outlineLevel="4" x14ac:dyDescent="0.2">
      <c r="A562" s="61"/>
      <c r="B562" s="62"/>
      <c r="C562" s="62"/>
      <c r="D562" s="63"/>
      <c r="E562" s="64"/>
      <c r="F562" s="65" t="s">
        <v>135</v>
      </c>
      <c r="G562" s="63"/>
      <c r="H562" s="66">
        <v>0</v>
      </c>
      <c r="I562" s="67"/>
      <c r="J562" s="68"/>
      <c r="K562" s="66"/>
      <c r="L562" s="66"/>
      <c r="M562" s="66"/>
      <c r="N562" s="66"/>
      <c r="O562" s="68"/>
      <c r="P562" s="68"/>
      <c r="Q562" s="68"/>
      <c r="R562" s="10"/>
      <c r="S562" s="15"/>
    </row>
    <row r="563" spans="1:20" ht="9.75" outlineLevel="4" x14ac:dyDescent="0.2">
      <c r="A563" s="61"/>
      <c r="B563" s="62"/>
      <c r="C563" s="62"/>
      <c r="D563" s="63"/>
      <c r="E563" s="64"/>
      <c r="F563" s="65" t="s">
        <v>541</v>
      </c>
      <c r="G563" s="63"/>
      <c r="H563" s="66">
        <v>5.0999999999999996</v>
      </c>
      <c r="I563" s="67"/>
      <c r="J563" s="68"/>
      <c r="K563" s="66"/>
      <c r="L563" s="66"/>
      <c r="M563" s="66"/>
      <c r="N563" s="66"/>
      <c r="O563" s="68"/>
      <c r="P563" s="68"/>
      <c r="Q563" s="68"/>
      <c r="R563" s="10"/>
      <c r="S563" s="15"/>
    </row>
    <row r="564" spans="1:20" ht="9.75" outlineLevel="4" x14ac:dyDescent="0.2">
      <c r="A564" s="61"/>
      <c r="B564" s="62"/>
      <c r="C564" s="62"/>
      <c r="D564" s="63"/>
      <c r="E564" s="64"/>
      <c r="F564" s="65" t="s">
        <v>126</v>
      </c>
      <c r="G564" s="63"/>
      <c r="H564" s="66">
        <v>0</v>
      </c>
      <c r="I564" s="67"/>
      <c r="J564" s="68"/>
      <c r="K564" s="66"/>
      <c r="L564" s="66"/>
      <c r="M564" s="66"/>
      <c r="N564" s="66"/>
      <c r="O564" s="68"/>
      <c r="P564" s="68"/>
      <c r="Q564" s="68"/>
      <c r="R564" s="10"/>
      <c r="S564" s="15"/>
    </row>
    <row r="565" spans="1:20" ht="9.75" outlineLevel="4" x14ac:dyDescent="0.2">
      <c r="A565" s="61"/>
      <c r="B565" s="62"/>
      <c r="C565" s="62"/>
      <c r="D565" s="63"/>
      <c r="E565" s="64"/>
      <c r="F565" s="65" t="s">
        <v>137</v>
      </c>
      <c r="G565" s="63"/>
      <c r="H565" s="66">
        <v>0</v>
      </c>
      <c r="I565" s="67"/>
      <c r="J565" s="68"/>
      <c r="K565" s="66"/>
      <c r="L565" s="66"/>
      <c r="M565" s="66"/>
      <c r="N565" s="66"/>
      <c r="O565" s="68"/>
      <c r="P565" s="68"/>
      <c r="Q565" s="68"/>
      <c r="R565" s="10"/>
      <c r="S565" s="15"/>
    </row>
    <row r="566" spans="1:20" ht="9.75" outlineLevel="4" x14ac:dyDescent="0.2">
      <c r="A566" s="61"/>
      <c r="B566" s="62"/>
      <c r="C566" s="62"/>
      <c r="D566" s="63"/>
      <c r="E566" s="64"/>
      <c r="F566" s="65" t="s">
        <v>542</v>
      </c>
      <c r="G566" s="63"/>
      <c r="H566" s="66">
        <v>48.000000000000007</v>
      </c>
      <c r="I566" s="67"/>
      <c r="J566" s="68"/>
      <c r="K566" s="66"/>
      <c r="L566" s="66"/>
      <c r="M566" s="66"/>
      <c r="N566" s="66"/>
      <c r="O566" s="68"/>
      <c r="P566" s="68"/>
      <c r="Q566" s="68"/>
      <c r="R566" s="10"/>
      <c r="S566" s="15"/>
    </row>
    <row r="567" spans="1:20" ht="7.5" customHeight="1" outlineLevel="4" x14ac:dyDescent="0.15">
      <c r="A567" s="15"/>
      <c r="B567" s="69"/>
      <c r="C567" s="70"/>
      <c r="D567" s="71"/>
      <c r="E567" s="72"/>
      <c r="F567" s="73"/>
      <c r="G567" s="71"/>
      <c r="H567" s="74"/>
      <c r="I567" s="75"/>
      <c r="J567" s="76"/>
      <c r="K567" s="77"/>
      <c r="L567" s="77"/>
      <c r="M567" s="77"/>
      <c r="N567" s="77"/>
      <c r="O567" s="76"/>
      <c r="P567" s="76"/>
      <c r="Q567" s="76"/>
      <c r="R567" s="10"/>
      <c r="S567" s="15"/>
    </row>
    <row r="568" spans="1:20" ht="11.25" outlineLevel="3" x14ac:dyDescent="0.2">
      <c r="A568" s="52"/>
      <c r="B568" s="53"/>
      <c r="C568" s="54">
        <v>128</v>
      </c>
      <c r="D568" s="55" t="s">
        <v>25</v>
      </c>
      <c r="E568" s="56" t="s">
        <v>543</v>
      </c>
      <c r="F568" s="57" t="s">
        <v>544</v>
      </c>
      <c r="G568" s="55" t="s">
        <v>67</v>
      </c>
      <c r="H568" s="58">
        <v>1052.73</v>
      </c>
      <c r="I568" s="59"/>
      <c r="J568" s="60">
        <f>H568*I568</f>
        <v>0</v>
      </c>
      <c r="K568" s="58">
        <v>2.5999999999999998E-4</v>
      </c>
      <c r="L568" s="58">
        <f>H568*K568</f>
        <v>0.2737098</v>
      </c>
      <c r="M568" s="58"/>
      <c r="N568" s="58">
        <f>H568*M568</f>
        <v>0</v>
      </c>
      <c r="O568" s="60">
        <v>21</v>
      </c>
      <c r="P568" s="60">
        <f>J568*(O568/100)</f>
        <v>0</v>
      </c>
      <c r="Q568" s="60">
        <f>J568+P568</f>
        <v>0</v>
      </c>
      <c r="R568" s="15"/>
      <c r="S568" s="15"/>
      <c r="T568" s="15"/>
    </row>
    <row r="569" spans="1:20" ht="9.75" outlineLevel="4" x14ac:dyDescent="0.2">
      <c r="A569" s="61"/>
      <c r="B569" s="62"/>
      <c r="C569" s="62"/>
      <c r="D569" s="63"/>
      <c r="E569" s="64" t="s">
        <v>29</v>
      </c>
      <c r="F569" s="65" t="s">
        <v>545</v>
      </c>
      <c r="G569" s="63"/>
      <c r="H569" s="66">
        <v>223.8</v>
      </c>
      <c r="I569" s="67"/>
      <c r="J569" s="68"/>
      <c r="K569" s="66"/>
      <c r="L569" s="66"/>
      <c r="M569" s="66"/>
      <c r="N569" s="66"/>
      <c r="O569" s="68"/>
      <c r="P569" s="68"/>
      <c r="Q569" s="68"/>
      <c r="R569" s="10"/>
      <c r="S569" s="15"/>
    </row>
    <row r="570" spans="1:20" ht="9.75" outlineLevel="4" x14ac:dyDescent="0.2">
      <c r="A570" s="61"/>
      <c r="B570" s="62"/>
      <c r="C570" s="62"/>
      <c r="D570" s="63"/>
      <c r="E570" s="64"/>
      <c r="F570" s="65" t="s">
        <v>546</v>
      </c>
      <c r="G570" s="63"/>
      <c r="H570" s="66">
        <v>828.93</v>
      </c>
      <c r="I570" s="67"/>
      <c r="J570" s="68"/>
      <c r="K570" s="66"/>
      <c r="L570" s="66"/>
      <c r="M570" s="66"/>
      <c r="N570" s="66"/>
      <c r="O570" s="68"/>
      <c r="P570" s="68"/>
      <c r="Q570" s="68"/>
      <c r="R570" s="10"/>
      <c r="S570" s="15"/>
    </row>
    <row r="571" spans="1:20" ht="7.5" customHeight="1" outlineLevel="4" x14ac:dyDescent="0.15">
      <c r="A571" s="15"/>
      <c r="B571" s="69"/>
      <c r="C571" s="70"/>
      <c r="D571" s="71"/>
      <c r="E571" s="72"/>
      <c r="F571" s="73"/>
      <c r="G571" s="71"/>
      <c r="H571" s="74"/>
      <c r="I571" s="75"/>
      <c r="J571" s="76"/>
      <c r="K571" s="77"/>
      <c r="L571" s="77"/>
      <c r="M571" s="77"/>
      <c r="N571" s="77"/>
      <c r="O571" s="76"/>
      <c r="P571" s="76"/>
      <c r="Q571" s="76"/>
      <c r="R571" s="10"/>
      <c r="S571" s="15"/>
    </row>
    <row r="572" spans="1:20" ht="11.25" outlineLevel="3" x14ac:dyDescent="0.2">
      <c r="A572" s="52"/>
      <c r="B572" s="53"/>
      <c r="C572" s="54">
        <v>129</v>
      </c>
      <c r="D572" s="55" t="s">
        <v>25</v>
      </c>
      <c r="E572" s="56" t="s">
        <v>547</v>
      </c>
      <c r="F572" s="57" t="s">
        <v>548</v>
      </c>
      <c r="G572" s="55" t="s">
        <v>67</v>
      </c>
      <c r="H572" s="58">
        <v>111.9</v>
      </c>
      <c r="I572" s="59"/>
      <c r="J572" s="60">
        <f>H572*I572</f>
        <v>0</v>
      </c>
      <c r="K572" s="58">
        <v>4.3800000000000002E-3</v>
      </c>
      <c r="L572" s="58">
        <f>H572*K572</f>
        <v>0.49012200000000006</v>
      </c>
      <c r="M572" s="58"/>
      <c r="N572" s="58">
        <f>H572*M572</f>
        <v>0</v>
      </c>
      <c r="O572" s="60">
        <v>21</v>
      </c>
      <c r="P572" s="60">
        <f>J572*(O572/100)</f>
        <v>0</v>
      </c>
      <c r="Q572" s="60">
        <f>J572+P572</f>
        <v>0</v>
      </c>
      <c r="R572" s="15"/>
      <c r="S572" s="15"/>
      <c r="T572" s="15"/>
    </row>
    <row r="573" spans="1:20" ht="19.5" outlineLevel="4" x14ac:dyDescent="0.2">
      <c r="A573" s="61"/>
      <c r="B573" s="62"/>
      <c r="C573" s="62"/>
      <c r="D573" s="63"/>
      <c r="E573" s="64" t="s">
        <v>29</v>
      </c>
      <c r="F573" s="65" t="s">
        <v>549</v>
      </c>
      <c r="G573" s="63"/>
      <c r="H573" s="66">
        <v>0</v>
      </c>
      <c r="I573" s="67"/>
      <c r="J573" s="68"/>
      <c r="K573" s="66"/>
      <c r="L573" s="66"/>
      <c r="M573" s="66"/>
      <c r="N573" s="66"/>
      <c r="O573" s="68"/>
      <c r="P573" s="68"/>
      <c r="Q573" s="68"/>
      <c r="R573" s="10"/>
      <c r="S573" s="15"/>
    </row>
    <row r="574" spans="1:20" ht="19.5" outlineLevel="4" x14ac:dyDescent="0.2">
      <c r="A574" s="61"/>
      <c r="B574" s="62"/>
      <c r="C574" s="62"/>
      <c r="D574" s="63"/>
      <c r="E574" s="64"/>
      <c r="F574" s="65" t="s">
        <v>550</v>
      </c>
      <c r="G574" s="63"/>
      <c r="H574" s="66">
        <v>58.8</v>
      </c>
      <c r="I574" s="67"/>
      <c r="J574" s="68"/>
      <c r="K574" s="66"/>
      <c r="L574" s="66"/>
      <c r="M574" s="66"/>
      <c r="N574" s="66"/>
      <c r="O574" s="68"/>
      <c r="P574" s="68"/>
      <c r="Q574" s="68"/>
      <c r="R574" s="10"/>
      <c r="S574" s="15"/>
    </row>
    <row r="575" spans="1:20" ht="19.5" outlineLevel="4" x14ac:dyDescent="0.2">
      <c r="A575" s="61"/>
      <c r="B575" s="62"/>
      <c r="C575" s="62"/>
      <c r="D575" s="63"/>
      <c r="E575" s="64"/>
      <c r="F575" s="65" t="s">
        <v>157</v>
      </c>
      <c r="G575" s="63"/>
      <c r="H575" s="66">
        <v>0</v>
      </c>
      <c r="I575" s="67"/>
      <c r="J575" s="68"/>
      <c r="K575" s="66"/>
      <c r="L575" s="66"/>
      <c r="M575" s="66"/>
      <c r="N575" s="66"/>
      <c r="O575" s="68"/>
      <c r="P575" s="68"/>
      <c r="Q575" s="68"/>
      <c r="R575" s="10"/>
      <c r="S575" s="15"/>
    </row>
    <row r="576" spans="1:20" ht="19.5" outlineLevel="4" x14ac:dyDescent="0.2">
      <c r="A576" s="61"/>
      <c r="B576" s="62"/>
      <c r="C576" s="62"/>
      <c r="D576" s="63"/>
      <c r="E576" s="64"/>
      <c r="F576" s="65" t="s">
        <v>551</v>
      </c>
      <c r="G576" s="63"/>
      <c r="H576" s="66">
        <v>0</v>
      </c>
      <c r="I576" s="67"/>
      <c r="J576" s="68"/>
      <c r="K576" s="66"/>
      <c r="L576" s="66"/>
      <c r="M576" s="66"/>
      <c r="N576" s="66"/>
      <c r="O576" s="68"/>
      <c r="P576" s="68"/>
      <c r="Q576" s="68"/>
      <c r="R576" s="10"/>
      <c r="S576" s="15"/>
    </row>
    <row r="577" spans="1:20" ht="19.5" outlineLevel="4" x14ac:dyDescent="0.2">
      <c r="A577" s="61"/>
      <c r="B577" s="62"/>
      <c r="C577" s="62"/>
      <c r="D577" s="63"/>
      <c r="E577" s="64"/>
      <c r="F577" s="65" t="s">
        <v>552</v>
      </c>
      <c r="G577" s="63"/>
      <c r="H577" s="66">
        <v>5.0999999999999996</v>
      </c>
      <c r="I577" s="67"/>
      <c r="J577" s="68"/>
      <c r="K577" s="66"/>
      <c r="L577" s="66"/>
      <c r="M577" s="66"/>
      <c r="N577" s="66"/>
      <c r="O577" s="68"/>
      <c r="P577" s="68"/>
      <c r="Q577" s="68"/>
      <c r="R577" s="10"/>
      <c r="S577" s="15"/>
    </row>
    <row r="578" spans="1:20" ht="19.5" outlineLevel="4" x14ac:dyDescent="0.2">
      <c r="A578" s="61"/>
      <c r="B578" s="62"/>
      <c r="C578" s="62"/>
      <c r="D578" s="63"/>
      <c r="E578" s="64"/>
      <c r="F578" s="65" t="s">
        <v>157</v>
      </c>
      <c r="G578" s="63"/>
      <c r="H578" s="66">
        <v>0</v>
      </c>
      <c r="I578" s="67"/>
      <c r="J578" s="68"/>
      <c r="K578" s="66"/>
      <c r="L578" s="66"/>
      <c r="M578" s="66"/>
      <c r="N578" s="66"/>
      <c r="O578" s="68"/>
      <c r="P578" s="68"/>
      <c r="Q578" s="68"/>
      <c r="R578" s="10"/>
      <c r="S578" s="15"/>
    </row>
    <row r="579" spans="1:20" ht="19.5" outlineLevel="4" x14ac:dyDescent="0.2">
      <c r="A579" s="61"/>
      <c r="B579" s="62"/>
      <c r="C579" s="62"/>
      <c r="D579" s="63"/>
      <c r="E579" s="64"/>
      <c r="F579" s="65" t="s">
        <v>553</v>
      </c>
      <c r="G579" s="63"/>
      <c r="H579" s="66">
        <v>0</v>
      </c>
      <c r="I579" s="67"/>
      <c r="J579" s="68"/>
      <c r="K579" s="66"/>
      <c r="L579" s="66"/>
      <c r="M579" s="66"/>
      <c r="N579" s="66"/>
      <c r="O579" s="68"/>
      <c r="P579" s="68"/>
      <c r="Q579" s="68"/>
      <c r="R579" s="10"/>
      <c r="S579" s="15"/>
    </row>
    <row r="580" spans="1:20" ht="19.5" outlineLevel="4" x14ac:dyDescent="0.2">
      <c r="A580" s="61"/>
      <c r="B580" s="62"/>
      <c r="C580" s="62"/>
      <c r="D580" s="63"/>
      <c r="E580" s="64"/>
      <c r="F580" s="65" t="s">
        <v>554</v>
      </c>
      <c r="G580" s="63"/>
      <c r="H580" s="66">
        <v>48.000000000000007</v>
      </c>
      <c r="I580" s="67"/>
      <c r="J580" s="68"/>
      <c r="K580" s="66"/>
      <c r="L580" s="66"/>
      <c r="M580" s="66"/>
      <c r="N580" s="66"/>
      <c r="O580" s="68"/>
      <c r="P580" s="68"/>
      <c r="Q580" s="68"/>
      <c r="R580" s="10"/>
      <c r="S580" s="15"/>
    </row>
    <row r="581" spans="1:20" ht="7.5" customHeight="1" outlineLevel="4" x14ac:dyDescent="0.15">
      <c r="A581" s="15"/>
      <c r="B581" s="69"/>
      <c r="C581" s="70"/>
      <c r="D581" s="71"/>
      <c r="E581" s="72"/>
      <c r="F581" s="73"/>
      <c r="G581" s="71"/>
      <c r="H581" s="74"/>
      <c r="I581" s="75"/>
      <c r="J581" s="76"/>
      <c r="K581" s="77"/>
      <c r="L581" s="77"/>
      <c r="M581" s="77"/>
      <c r="N581" s="77"/>
      <c r="O581" s="76"/>
      <c r="P581" s="76"/>
      <c r="Q581" s="76"/>
      <c r="R581" s="10"/>
      <c r="S581" s="15"/>
    </row>
    <row r="582" spans="1:20" ht="11.25" outlineLevel="3" x14ac:dyDescent="0.2">
      <c r="A582" s="52"/>
      <c r="B582" s="53"/>
      <c r="C582" s="54">
        <v>130</v>
      </c>
      <c r="D582" s="55" t="s">
        <v>25</v>
      </c>
      <c r="E582" s="56" t="s">
        <v>555</v>
      </c>
      <c r="F582" s="57" t="s">
        <v>556</v>
      </c>
      <c r="G582" s="55" t="s">
        <v>67</v>
      </c>
      <c r="H582" s="58">
        <v>111.9</v>
      </c>
      <c r="I582" s="59"/>
      <c r="J582" s="60">
        <f>H582*I582</f>
        <v>0</v>
      </c>
      <c r="K582" s="58">
        <v>4.0000000000000001E-3</v>
      </c>
      <c r="L582" s="58">
        <f>H582*K582</f>
        <v>0.44760000000000005</v>
      </c>
      <c r="M582" s="58"/>
      <c r="N582" s="58">
        <f>H582*M582</f>
        <v>0</v>
      </c>
      <c r="O582" s="60">
        <v>21</v>
      </c>
      <c r="P582" s="60">
        <f>J582*(O582/100)</f>
        <v>0</v>
      </c>
      <c r="Q582" s="60">
        <f>J582+P582</f>
        <v>0</v>
      </c>
      <c r="R582" s="15"/>
      <c r="S582" s="15"/>
      <c r="T582" s="15"/>
    </row>
    <row r="583" spans="1:20" ht="9.75" outlineLevel="4" x14ac:dyDescent="0.2">
      <c r="A583" s="61"/>
      <c r="B583" s="62"/>
      <c r="C583" s="62"/>
      <c r="D583" s="63"/>
      <c r="E583" s="64" t="s">
        <v>29</v>
      </c>
      <c r="F583" s="65" t="s">
        <v>557</v>
      </c>
      <c r="G583" s="63"/>
      <c r="H583" s="66">
        <v>111.9</v>
      </c>
      <c r="I583" s="67"/>
      <c r="J583" s="68"/>
      <c r="K583" s="66"/>
      <c r="L583" s="66"/>
      <c r="M583" s="66"/>
      <c r="N583" s="66"/>
      <c r="O583" s="68"/>
      <c r="P583" s="68"/>
      <c r="Q583" s="68"/>
      <c r="R583" s="10"/>
      <c r="S583" s="15"/>
    </row>
    <row r="584" spans="1:20" ht="7.5" customHeight="1" outlineLevel="4" x14ac:dyDescent="0.15">
      <c r="A584" s="15"/>
      <c r="B584" s="69"/>
      <c r="C584" s="70"/>
      <c r="D584" s="71"/>
      <c r="E584" s="72"/>
      <c r="F584" s="73"/>
      <c r="G584" s="71"/>
      <c r="H584" s="74"/>
      <c r="I584" s="75"/>
      <c r="J584" s="76"/>
      <c r="K584" s="77"/>
      <c r="L584" s="77"/>
      <c r="M584" s="77"/>
      <c r="N584" s="77"/>
      <c r="O584" s="76"/>
      <c r="P584" s="76"/>
      <c r="Q584" s="76"/>
      <c r="R584" s="10"/>
      <c r="S584" s="15"/>
    </row>
    <row r="585" spans="1:20" ht="11.25" outlineLevel="3" x14ac:dyDescent="0.2">
      <c r="A585" s="52"/>
      <c r="B585" s="53"/>
      <c r="C585" s="54">
        <v>131</v>
      </c>
      <c r="D585" s="55" t="s">
        <v>25</v>
      </c>
      <c r="E585" s="56" t="s">
        <v>558</v>
      </c>
      <c r="F585" s="57" t="s">
        <v>559</v>
      </c>
      <c r="G585" s="55" t="s">
        <v>67</v>
      </c>
      <c r="H585" s="58">
        <v>1084.143</v>
      </c>
      <c r="I585" s="59"/>
      <c r="J585" s="60">
        <f>H585*I585</f>
        <v>0</v>
      </c>
      <c r="K585" s="58">
        <v>7.3499999999999998E-3</v>
      </c>
      <c r="L585" s="58">
        <f>H585*K585</f>
        <v>7.9684510499999996</v>
      </c>
      <c r="M585" s="58"/>
      <c r="N585" s="58">
        <f>H585*M585</f>
        <v>0</v>
      </c>
      <c r="O585" s="60">
        <v>21</v>
      </c>
      <c r="P585" s="60">
        <f>J585*(O585/100)</f>
        <v>0</v>
      </c>
      <c r="Q585" s="60">
        <f>J585+P585</f>
        <v>0</v>
      </c>
      <c r="R585" s="15"/>
      <c r="S585" s="15"/>
      <c r="T585" s="15"/>
    </row>
    <row r="586" spans="1:20" ht="9.75" outlineLevel="4" x14ac:dyDescent="0.2">
      <c r="A586" s="61"/>
      <c r="B586" s="62"/>
      <c r="C586" s="62"/>
      <c r="D586" s="63"/>
      <c r="E586" s="64" t="s">
        <v>29</v>
      </c>
      <c r="F586" s="65" t="s">
        <v>560</v>
      </c>
      <c r="G586" s="63"/>
      <c r="H586" s="66">
        <v>0</v>
      </c>
      <c r="I586" s="67"/>
      <c r="J586" s="68"/>
      <c r="K586" s="66"/>
      <c r="L586" s="66"/>
      <c r="M586" s="66"/>
      <c r="N586" s="66"/>
      <c r="O586" s="68"/>
      <c r="P586" s="68"/>
      <c r="Q586" s="68"/>
      <c r="R586" s="10"/>
      <c r="S586" s="15"/>
    </row>
    <row r="587" spans="1:20" ht="9.75" outlineLevel="4" x14ac:dyDescent="0.2">
      <c r="A587" s="61"/>
      <c r="B587" s="62"/>
      <c r="C587" s="62"/>
      <c r="D587" s="63"/>
      <c r="E587" s="64"/>
      <c r="F587" s="65" t="s">
        <v>561</v>
      </c>
      <c r="G587" s="63"/>
      <c r="H587" s="66">
        <v>1084.143</v>
      </c>
      <c r="I587" s="67"/>
      <c r="J587" s="68"/>
      <c r="K587" s="66"/>
      <c r="L587" s="66"/>
      <c r="M587" s="66"/>
      <c r="N587" s="66"/>
      <c r="O587" s="68"/>
      <c r="P587" s="68"/>
      <c r="Q587" s="68"/>
      <c r="R587" s="10"/>
      <c r="S587" s="15"/>
    </row>
    <row r="588" spans="1:20" ht="7.5" customHeight="1" outlineLevel="4" x14ac:dyDescent="0.15">
      <c r="A588" s="15"/>
      <c r="B588" s="69"/>
      <c r="C588" s="70"/>
      <c r="D588" s="71"/>
      <c r="E588" s="72"/>
      <c r="F588" s="73"/>
      <c r="G588" s="71"/>
      <c r="H588" s="74"/>
      <c r="I588" s="75"/>
      <c r="J588" s="76"/>
      <c r="K588" s="77"/>
      <c r="L588" s="77"/>
      <c r="M588" s="77"/>
      <c r="N588" s="77"/>
      <c r="O588" s="76"/>
      <c r="P588" s="76"/>
      <c r="Q588" s="76"/>
      <c r="R588" s="10"/>
      <c r="S588" s="15"/>
    </row>
    <row r="589" spans="1:20" ht="11.25" outlineLevel="3" x14ac:dyDescent="0.2">
      <c r="A589" s="52"/>
      <c r="B589" s="53"/>
      <c r="C589" s="54">
        <v>132</v>
      </c>
      <c r="D589" s="55" t="s">
        <v>25</v>
      </c>
      <c r="E589" s="56" t="s">
        <v>562</v>
      </c>
      <c r="F589" s="57" t="s">
        <v>563</v>
      </c>
      <c r="G589" s="55" t="s">
        <v>67</v>
      </c>
      <c r="H589" s="58">
        <v>2619.0079999999998</v>
      </c>
      <c r="I589" s="59"/>
      <c r="J589" s="60">
        <f>H589*I589</f>
        <v>0</v>
      </c>
      <c r="K589" s="58">
        <v>2.5999999999999998E-4</v>
      </c>
      <c r="L589" s="58">
        <f>H589*K589</f>
        <v>0.68094207999999989</v>
      </c>
      <c r="M589" s="58"/>
      <c r="N589" s="58">
        <f>H589*M589</f>
        <v>0</v>
      </c>
      <c r="O589" s="60">
        <v>21</v>
      </c>
      <c r="P589" s="60">
        <f>J589*(O589/100)</f>
        <v>0</v>
      </c>
      <c r="Q589" s="60">
        <f>J589+P589</f>
        <v>0</v>
      </c>
      <c r="R589" s="15"/>
      <c r="S589" s="15"/>
      <c r="T589" s="15"/>
    </row>
    <row r="590" spans="1:20" ht="9.75" outlineLevel="4" x14ac:dyDescent="0.2">
      <c r="A590" s="61"/>
      <c r="B590" s="62"/>
      <c r="C590" s="62"/>
      <c r="D590" s="63"/>
      <c r="E590" s="64" t="s">
        <v>29</v>
      </c>
      <c r="F590" s="65" t="s">
        <v>564</v>
      </c>
      <c r="G590" s="63"/>
      <c r="H590" s="66">
        <v>2619.0079999999998</v>
      </c>
      <c r="I590" s="67"/>
      <c r="J590" s="68"/>
      <c r="K590" s="66"/>
      <c r="L590" s="66"/>
      <c r="M590" s="66"/>
      <c r="N590" s="66"/>
      <c r="O590" s="68"/>
      <c r="P590" s="68"/>
      <c r="Q590" s="68"/>
      <c r="R590" s="10"/>
      <c r="S590" s="15"/>
    </row>
    <row r="591" spans="1:20" ht="7.5" customHeight="1" outlineLevel="4" x14ac:dyDescent="0.15">
      <c r="A591" s="15"/>
      <c r="B591" s="69"/>
      <c r="C591" s="70"/>
      <c r="D591" s="71"/>
      <c r="E591" s="72"/>
      <c r="F591" s="73"/>
      <c r="G591" s="71"/>
      <c r="H591" s="74"/>
      <c r="I591" s="75"/>
      <c r="J591" s="76"/>
      <c r="K591" s="77"/>
      <c r="L591" s="77"/>
      <c r="M591" s="77"/>
      <c r="N591" s="77"/>
      <c r="O591" s="76"/>
      <c r="P591" s="76"/>
      <c r="Q591" s="76"/>
      <c r="R591" s="10"/>
      <c r="S591" s="15"/>
    </row>
    <row r="592" spans="1:20" ht="11.25" outlineLevel="3" x14ac:dyDescent="0.2">
      <c r="A592" s="52"/>
      <c r="B592" s="53"/>
      <c r="C592" s="54">
        <v>133</v>
      </c>
      <c r="D592" s="55" t="s">
        <v>25</v>
      </c>
      <c r="E592" s="56" t="s">
        <v>565</v>
      </c>
      <c r="F592" s="57" t="s">
        <v>566</v>
      </c>
      <c r="G592" s="55" t="s">
        <v>67</v>
      </c>
      <c r="H592" s="58">
        <v>1300.3454000000004</v>
      </c>
      <c r="I592" s="59"/>
      <c r="J592" s="60">
        <f>H592*I592</f>
        <v>0</v>
      </c>
      <c r="K592" s="58">
        <v>4.3800000000000002E-3</v>
      </c>
      <c r="L592" s="58">
        <f>H592*K592</f>
        <v>5.695512852000002</v>
      </c>
      <c r="M592" s="58"/>
      <c r="N592" s="58">
        <f>H592*M592</f>
        <v>0</v>
      </c>
      <c r="O592" s="60">
        <v>21</v>
      </c>
      <c r="P592" s="60">
        <f>J592*(O592/100)</f>
        <v>0</v>
      </c>
      <c r="Q592" s="60">
        <f>J592+P592</f>
        <v>0</v>
      </c>
      <c r="R592" s="15"/>
      <c r="S592" s="15"/>
      <c r="T592" s="15"/>
    </row>
    <row r="593" spans="1:19" ht="9.75" outlineLevel="4" x14ac:dyDescent="0.2">
      <c r="A593" s="61"/>
      <c r="B593" s="62"/>
      <c r="C593" s="62"/>
      <c r="D593" s="63"/>
      <c r="E593" s="64" t="s">
        <v>29</v>
      </c>
      <c r="F593" s="65" t="s">
        <v>567</v>
      </c>
      <c r="G593" s="63"/>
      <c r="H593" s="66">
        <v>88.081999999999994</v>
      </c>
      <c r="I593" s="67"/>
      <c r="J593" s="68"/>
      <c r="K593" s="66"/>
      <c r="L593" s="66"/>
      <c r="M593" s="66"/>
      <c r="N593" s="66"/>
      <c r="O593" s="68"/>
      <c r="P593" s="68"/>
      <c r="Q593" s="68"/>
      <c r="R593" s="10"/>
      <c r="S593" s="15"/>
    </row>
    <row r="594" spans="1:19" ht="9.75" outlineLevel="4" x14ac:dyDescent="0.2">
      <c r="A594" s="61"/>
      <c r="B594" s="62"/>
      <c r="C594" s="62"/>
      <c r="D594" s="63"/>
      <c r="E594" s="64"/>
      <c r="F594" s="65" t="s">
        <v>568</v>
      </c>
      <c r="G594" s="63"/>
      <c r="H594" s="66">
        <v>-18.600000000000001</v>
      </c>
      <c r="I594" s="67"/>
      <c r="J594" s="68"/>
      <c r="K594" s="66"/>
      <c r="L594" s="66"/>
      <c r="M594" s="66"/>
      <c r="N594" s="66"/>
      <c r="O594" s="68"/>
      <c r="P594" s="68"/>
      <c r="Q594" s="68"/>
      <c r="R594" s="10"/>
      <c r="S594" s="15"/>
    </row>
    <row r="595" spans="1:19" ht="9.75" outlineLevel="4" x14ac:dyDescent="0.2">
      <c r="A595" s="61"/>
      <c r="B595" s="62"/>
      <c r="C595" s="62"/>
      <c r="D595" s="63"/>
      <c r="E595" s="64"/>
      <c r="F595" s="65" t="s">
        <v>569</v>
      </c>
      <c r="G595" s="63"/>
      <c r="H595" s="66">
        <v>0</v>
      </c>
      <c r="I595" s="67"/>
      <c r="J595" s="68"/>
      <c r="K595" s="66"/>
      <c r="L595" s="66"/>
      <c r="M595" s="66"/>
      <c r="N595" s="66"/>
      <c r="O595" s="68"/>
      <c r="P595" s="68"/>
      <c r="Q595" s="68"/>
      <c r="R595" s="10"/>
      <c r="S595" s="15"/>
    </row>
    <row r="596" spans="1:19" ht="9.75" outlineLevel="4" x14ac:dyDescent="0.2">
      <c r="A596" s="61"/>
      <c r="B596" s="62"/>
      <c r="C596" s="62"/>
      <c r="D596" s="63"/>
      <c r="E596" s="64"/>
      <c r="F596" s="65" t="s">
        <v>570</v>
      </c>
      <c r="G596" s="63"/>
      <c r="H596" s="66">
        <v>9.0359999999999996</v>
      </c>
      <c r="I596" s="67"/>
      <c r="J596" s="68"/>
      <c r="K596" s="66"/>
      <c r="L596" s="66"/>
      <c r="M596" s="66"/>
      <c r="N596" s="66"/>
      <c r="O596" s="68"/>
      <c r="P596" s="68"/>
      <c r="Q596" s="68"/>
      <c r="R596" s="10"/>
      <c r="S596" s="15"/>
    </row>
    <row r="597" spans="1:19" ht="9.75" outlineLevel="4" x14ac:dyDescent="0.2">
      <c r="A597" s="61"/>
      <c r="B597" s="62"/>
      <c r="C597" s="62"/>
      <c r="D597" s="63"/>
      <c r="E597" s="64"/>
      <c r="F597" s="65" t="s">
        <v>569</v>
      </c>
      <c r="G597" s="63"/>
      <c r="H597" s="66">
        <v>0</v>
      </c>
      <c r="I597" s="67"/>
      <c r="J597" s="68"/>
      <c r="K597" s="66"/>
      <c r="L597" s="66"/>
      <c r="M597" s="66"/>
      <c r="N597" s="66"/>
      <c r="O597" s="68"/>
      <c r="P597" s="68"/>
      <c r="Q597" s="68"/>
      <c r="R597" s="10"/>
      <c r="S597" s="15"/>
    </row>
    <row r="598" spans="1:19" ht="9.75" outlineLevel="4" x14ac:dyDescent="0.2">
      <c r="A598" s="61"/>
      <c r="B598" s="62"/>
      <c r="C598" s="62"/>
      <c r="D598" s="63"/>
      <c r="E598" s="64"/>
      <c r="F598" s="65" t="s">
        <v>571</v>
      </c>
      <c r="G598" s="63"/>
      <c r="H598" s="66">
        <v>28.299999999999997</v>
      </c>
      <c r="I598" s="67"/>
      <c r="J598" s="68"/>
      <c r="K598" s="66"/>
      <c r="L598" s="66"/>
      <c r="M598" s="66"/>
      <c r="N598" s="66"/>
      <c r="O598" s="68"/>
      <c r="P598" s="68"/>
      <c r="Q598" s="68"/>
      <c r="R598" s="10"/>
      <c r="S598" s="15"/>
    </row>
    <row r="599" spans="1:19" ht="9.75" outlineLevel="4" x14ac:dyDescent="0.2">
      <c r="A599" s="61"/>
      <c r="B599" s="62"/>
      <c r="C599" s="62"/>
      <c r="D599" s="63"/>
      <c r="E599" s="64"/>
      <c r="F599" s="65" t="s">
        <v>569</v>
      </c>
      <c r="G599" s="63"/>
      <c r="H599" s="66">
        <v>0</v>
      </c>
      <c r="I599" s="67"/>
      <c r="J599" s="68"/>
      <c r="K599" s="66"/>
      <c r="L599" s="66"/>
      <c r="M599" s="66"/>
      <c r="N599" s="66"/>
      <c r="O599" s="68"/>
      <c r="P599" s="68"/>
      <c r="Q599" s="68"/>
      <c r="R599" s="10"/>
      <c r="S599" s="15"/>
    </row>
    <row r="600" spans="1:19" ht="9.75" outlineLevel="4" x14ac:dyDescent="0.2">
      <c r="A600" s="61"/>
      <c r="B600" s="62"/>
      <c r="C600" s="62"/>
      <c r="D600" s="63"/>
      <c r="E600" s="64"/>
      <c r="F600" s="65" t="s">
        <v>572</v>
      </c>
      <c r="G600" s="63"/>
      <c r="H600" s="66">
        <v>34.020000000000003</v>
      </c>
      <c r="I600" s="67"/>
      <c r="J600" s="68"/>
      <c r="K600" s="66"/>
      <c r="L600" s="66"/>
      <c r="M600" s="66"/>
      <c r="N600" s="66"/>
      <c r="O600" s="68"/>
      <c r="P600" s="68"/>
      <c r="Q600" s="68"/>
      <c r="R600" s="10"/>
      <c r="S600" s="15"/>
    </row>
    <row r="601" spans="1:19" ht="9.75" outlineLevel="4" x14ac:dyDescent="0.2">
      <c r="A601" s="61"/>
      <c r="B601" s="62"/>
      <c r="C601" s="62"/>
      <c r="D601" s="63"/>
      <c r="E601" s="64"/>
      <c r="F601" s="65" t="s">
        <v>573</v>
      </c>
      <c r="G601" s="63"/>
      <c r="H601" s="66">
        <v>-4.4000000000000004</v>
      </c>
      <c r="I601" s="67"/>
      <c r="J601" s="68"/>
      <c r="K601" s="66"/>
      <c r="L601" s="66"/>
      <c r="M601" s="66"/>
      <c r="N601" s="66"/>
      <c r="O601" s="68"/>
      <c r="P601" s="68"/>
      <c r="Q601" s="68"/>
      <c r="R601" s="10"/>
      <c r="S601" s="15"/>
    </row>
    <row r="602" spans="1:19" ht="9.75" outlineLevel="4" x14ac:dyDescent="0.2">
      <c r="A602" s="61"/>
      <c r="B602" s="62"/>
      <c r="C602" s="62"/>
      <c r="D602" s="63"/>
      <c r="E602" s="64"/>
      <c r="F602" s="65" t="s">
        <v>569</v>
      </c>
      <c r="G602" s="63"/>
      <c r="H602" s="66">
        <v>0</v>
      </c>
      <c r="I602" s="67"/>
      <c r="J602" s="68"/>
      <c r="K602" s="66"/>
      <c r="L602" s="66"/>
      <c r="M602" s="66"/>
      <c r="N602" s="66"/>
      <c r="O602" s="68"/>
      <c r="P602" s="68"/>
      <c r="Q602" s="68"/>
      <c r="R602" s="10"/>
      <c r="S602" s="15"/>
    </row>
    <row r="603" spans="1:19" ht="9.75" outlineLevel="4" x14ac:dyDescent="0.2">
      <c r="A603" s="61"/>
      <c r="B603" s="62"/>
      <c r="C603" s="62"/>
      <c r="D603" s="63"/>
      <c r="E603" s="64"/>
      <c r="F603" s="65" t="s">
        <v>574</v>
      </c>
      <c r="G603" s="63"/>
      <c r="H603" s="66">
        <v>50.354999999999997</v>
      </c>
      <c r="I603" s="67"/>
      <c r="J603" s="68"/>
      <c r="K603" s="66"/>
      <c r="L603" s="66"/>
      <c r="M603" s="66"/>
      <c r="N603" s="66"/>
      <c r="O603" s="68"/>
      <c r="P603" s="68"/>
      <c r="Q603" s="68"/>
      <c r="R603" s="10"/>
      <c r="S603" s="15"/>
    </row>
    <row r="604" spans="1:19" ht="9.75" outlineLevel="4" x14ac:dyDescent="0.2">
      <c r="A604" s="61"/>
      <c r="B604" s="62"/>
      <c r="C604" s="62"/>
      <c r="D604" s="63"/>
      <c r="E604" s="64"/>
      <c r="F604" s="65" t="s">
        <v>575</v>
      </c>
      <c r="G604" s="63"/>
      <c r="H604" s="66">
        <v>-7.6</v>
      </c>
      <c r="I604" s="67"/>
      <c r="J604" s="68"/>
      <c r="K604" s="66"/>
      <c r="L604" s="66"/>
      <c r="M604" s="66"/>
      <c r="N604" s="66"/>
      <c r="O604" s="68"/>
      <c r="P604" s="68"/>
      <c r="Q604" s="68"/>
      <c r="R604" s="10"/>
      <c r="S604" s="15"/>
    </row>
    <row r="605" spans="1:19" ht="9.75" outlineLevel="4" x14ac:dyDescent="0.2">
      <c r="A605" s="61"/>
      <c r="B605" s="62"/>
      <c r="C605" s="62"/>
      <c r="D605" s="63"/>
      <c r="E605" s="64"/>
      <c r="F605" s="65" t="s">
        <v>569</v>
      </c>
      <c r="G605" s="63"/>
      <c r="H605" s="66">
        <v>0</v>
      </c>
      <c r="I605" s="67"/>
      <c r="J605" s="68"/>
      <c r="K605" s="66"/>
      <c r="L605" s="66"/>
      <c r="M605" s="66"/>
      <c r="N605" s="66"/>
      <c r="O605" s="68"/>
      <c r="P605" s="68"/>
      <c r="Q605" s="68"/>
      <c r="R605" s="10"/>
      <c r="S605" s="15"/>
    </row>
    <row r="606" spans="1:19" ht="9.75" outlineLevel="4" x14ac:dyDescent="0.2">
      <c r="A606" s="61"/>
      <c r="B606" s="62"/>
      <c r="C606" s="62"/>
      <c r="D606" s="63"/>
      <c r="E606" s="64"/>
      <c r="F606" s="65" t="s">
        <v>576</v>
      </c>
      <c r="G606" s="63"/>
      <c r="H606" s="66">
        <v>13.019999999999998</v>
      </c>
      <c r="I606" s="67"/>
      <c r="J606" s="68"/>
      <c r="K606" s="66"/>
      <c r="L606" s="66"/>
      <c r="M606" s="66"/>
      <c r="N606" s="66"/>
      <c r="O606" s="68"/>
      <c r="P606" s="68"/>
      <c r="Q606" s="68"/>
      <c r="R606" s="10"/>
      <c r="S606" s="15"/>
    </row>
    <row r="607" spans="1:19" ht="9.75" outlineLevel="4" x14ac:dyDescent="0.2">
      <c r="A607" s="61"/>
      <c r="B607" s="62"/>
      <c r="C607" s="62"/>
      <c r="D607" s="63"/>
      <c r="E607" s="64"/>
      <c r="F607" s="65" t="s">
        <v>569</v>
      </c>
      <c r="G607" s="63"/>
      <c r="H607" s="66">
        <v>0</v>
      </c>
      <c r="I607" s="67"/>
      <c r="J607" s="68"/>
      <c r="K607" s="66"/>
      <c r="L607" s="66"/>
      <c r="M607" s="66"/>
      <c r="N607" s="66"/>
      <c r="O607" s="68"/>
      <c r="P607" s="68"/>
      <c r="Q607" s="68"/>
      <c r="R607" s="10"/>
      <c r="S607" s="15"/>
    </row>
    <row r="608" spans="1:19" ht="9.75" outlineLevel="4" x14ac:dyDescent="0.2">
      <c r="A608" s="61"/>
      <c r="B608" s="62"/>
      <c r="C608" s="62"/>
      <c r="D608" s="63"/>
      <c r="E608" s="64"/>
      <c r="F608" s="65" t="s">
        <v>577</v>
      </c>
      <c r="G608" s="63"/>
      <c r="H608" s="66">
        <v>51.164999999999999</v>
      </c>
      <c r="I608" s="67"/>
      <c r="J608" s="68"/>
      <c r="K608" s="66"/>
      <c r="L608" s="66"/>
      <c r="M608" s="66"/>
      <c r="N608" s="66"/>
      <c r="O608" s="68"/>
      <c r="P608" s="68"/>
      <c r="Q608" s="68"/>
      <c r="R608" s="10"/>
      <c r="S608" s="15"/>
    </row>
    <row r="609" spans="1:19" ht="9.75" outlineLevel="4" x14ac:dyDescent="0.2">
      <c r="A609" s="61"/>
      <c r="B609" s="62"/>
      <c r="C609" s="62"/>
      <c r="D609" s="63"/>
      <c r="E609" s="64"/>
      <c r="F609" s="65" t="s">
        <v>134</v>
      </c>
      <c r="G609" s="63"/>
      <c r="H609" s="66">
        <v>0</v>
      </c>
      <c r="I609" s="67"/>
      <c r="J609" s="68"/>
      <c r="K609" s="66"/>
      <c r="L609" s="66"/>
      <c r="M609" s="66"/>
      <c r="N609" s="66"/>
      <c r="O609" s="68"/>
      <c r="P609" s="68"/>
      <c r="Q609" s="68"/>
      <c r="R609" s="10"/>
      <c r="S609" s="15"/>
    </row>
    <row r="610" spans="1:19" ht="9.75" outlineLevel="4" x14ac:dyDescent="0.2">
      <c r="A610" s="61"/>
      <c r="B610" s="62"/>
      <c r="C610" s="62"/>
      <c r="D610" s="63"/>
      <c r="E610" s="64"/>
      <c r="F610" s="65" t="s">
        <v>578</v>
      </c>
      <c r="G610" s="63"/>
      <c r="H610" s="66">
        <v>133.553</v>
      </c>
      <c r="I610" s="67"/>
      <c r="J610" s="68"/>
      <c r="K610" s="66"/>
      <c r="L610" s="66"/>
      <c r="M610" s="66"/>
      <c r="N610" s="66"/>
      <c r="O610" s="68"/>
      <c r="P610" s="68"/>
      <c r="Q610" s="68"/>
      <c r="R610" s="10"/>
      <c r="S610" s="15"/>
    </row>
    <row r="611" spans="1:19" ht="9.75" outlineLevel="4" x14ac:dyDescent="0.2">
      <c r="A611" s="61"/>
      <c r="B611" s="62"/>
      <c r="C611" s="62"/>
      <c r="D611" s="63"/>
      <c r="E611" s="64"/>
      <c r="F611" s="65" t="s">
        <v>579</v>
      </c>
      <c r="G611" s="63"/>
      <c r="H611" s="66">
        <v>-7.8</v>
      </c>
      <c r="I611" s="67"/>
      <c r="J611" s="68"/>
      <c r="K611" s="66"/>
      <c r="L611" s="66"/>
      <c r="M611" s="66"/>
      <c r="N611" s="66"/>
      <c r="O611" s="68"/>
      <c r="P611" s="68"/>
      <c r="Q611" s="68"/>
      <c r="R611" s="10"/>
      <c r="S611" s="15"/>
    </row>
    <row r="612" spans="1:19" ht="9.75" outlineLevel="4" x14ac:dyDescent="0.2">
      <c r="A612" s="61"/>
      <c r="B612" s="62"/>
      <c r="C612" s="62"/>
      <c r="D612" s="63"/>
      <c r="E612" s="64"/>
      <c r="F612" s="65" t="s">
        <v>569</v>
      </c>
      <c r="G612" s="63"/>
      <c r="H612" s="66">
        <v>0</v>
      </c>
      <c r="I612" s="67"/>
      <c r="J612" s="68"/>
      <c r="K612" s="66"/>
      <c r="L612" s="66"/>
      <c r="M612" s="66"/>
      <c r="N612" s="66"/>
      <c r="O612" s="68"/>
      <c r="P612" s="68"/>
      <c r="Q612" s="68"/>
      <c r="R612" s="10"/>
      <c r="S612" s="15"/>
    </row>
    <row r="613" spans="1:19" ht="9.75" outlineLevel="4" x14ac:dyDescent="0.2">
      <c r="A613" s="61"/>
      <c r="B613" s="62"/>
      <c r="C613" s="62"/>
      <c r="D613" s="63"/>
      <c r="E613" s="64"/>
      <c r="F613" s="65" t="s">
        <v>580</v>
      </c>
      <c r="G613" s="63"/>
      <c r="H613" s="66">
        <v>34.942999999999998</v>
      </c>
      <c r="I613" s="67"/>
      <c r="J613" s="68"/>
      <c r="K613" s="66"/>
      <c r="L613" s="66"/>
      <c r="M613" s="66"/>
      <c r="N613" s="66"/>
      <c r="O613" s="68"/>
      <c r="P613" s="68"/>
      <c r="Q613" s="68"/>
      <c r="R613" s="10"/>
      <c r="S613" s="15"/>
    </row>
    <row r="614" spans="1:19" ht="9.75" outlineLevel="4" x14ac:dyDescent="0.2">
      <c r="A614" s="61"/>
      <c r="B614" s="62"/>
      <c r="C614" s="62"/>
      <c r="D614" s="63"/>
      <c r="E614" s="64"/>
      <c r="F614" s="65" t="s">
        <v>569</v>
      </c>
      <c r="G614" s="63"/>
      <c r="H614" s="66">
        <v>0</v>
      </c>
      <c r="I614" s="67"/>
      <c r="J614" s="68"/>
      <c r="K614" s="66"/>
      <c r="L614" s="66"/>
      <c r="M614" s="66"/>
      <c r="N614" s="66"/>
      <c r="O614" s="68"/>
      <c r="P614" s="68"/>
      <c r="Q614" s="68"/>
      <c r="R614" s="10"/>
      <c r="S614" s="15"/>
    </row>
    <row r="615" spans="1:19" ht="9.75" outlineLevel="4" x14ac:dyDescent="0.2">
      <c r="A615" s="61"/>
      <c r="B615" s="62"/>
      <c r="C615" s="62"/>
      <c r="D615" s="63"/>
      <c r="E615" s="64"/>
      <c r="F615" s="65" t="s">
        <v>581</v>
      </c>
      <c r="G615" s="63"/>
      <c r="H615" s="66">
        <v>65.022000000000006</v>
      </c>
      <c r="I615" s="67"/>
      <c r="J615" s="68"/>
      <c r="K615" s="66"/>
      <c r="L615" s="66"/>
      <c r="M615" s="66"/>
      <c r="N615" s="66"/>
      <c r="O615" s="68"/>
      <c r="P615" s="68"/>
      <c r="Q615" s="68"/>
      <c r="R615" s="10"/>
      <c r="S615" s="15"/>
    </row>
    <row r="616" spans="1:19" ht="9.75" outlineLevel="4" x14ac:dyDescent="0.2">
      <c r="A616" s="61"/>
      <c r="B616" s="62"/>
      <c r="C616" s="62"/>
      <c r="D616" s="63"/>
      <c r="E616" s="64"/>
      <c r="F616" s="65" t="s">
        <v>569</v>
      </c>
      <c r="G616" s="63"/>
      <c r="H616" s="66">
        <v>0</v>
      </c>
      <c r="I616" s="67"/>
      <c r="J616" s="68"/>
      <c r="K616" s="66"/>
      <c r="L616" s="66"/>
      <c r="M616" s="66"/>
      <c r="N616" s="66"/>
      <c r="O616" s="68"/>
      <c r="P616" s="68"/>
      <c r="Q616" s="68"/>
      <c r="R616" s="10"/>
      <c r="S616" s="15"/>
    </row>
    <row r="617" spans="1:19" ht="9.75" outlineLevel="4" x14ac:dyDescent="0.2">
      <c r="A617" s="61"/>
      <c r="B617" s="62"/>
      <c r="C617" s="62"/>
      <c r="D617" s="63"/>
      <c r="E617" s="64"/>
      <c r="F617" s="65" t="s">
        <v>582</v>
      </c>
      <c r="G617" s="63"/>
      <c r="H617" s="66">
        <v>65.022000000000006</v>
      </c>
      <c r="I617" s="67"/>
      <c r="J617" s="68"/>
      <c r="K617" s="66"/>
      <c r="L617" s="66"/>
      <c r="M617" s="66"/>
      <c r="N617" s="66"/>
      <c r="O617" s="68"/>
      <c r="P617" s="68"/>
      <c r="Q617" s="68"/>
      <c r="R617" s="10"/>
      <c r="S617" s="15"/>
    </row>
    <row r="618" spans="1:19" ht="9.75" outlineLevel="4" x14ac:dyDescent="0.2">
      <c r="A618" s="61"/>
      <c r="B618" s="62"/>
      <c r="C618" s="62"/>
      <c r="D618" s="63"/>
      <c r="E618" s="64"/>
      <c r="F618" s="65" t="s">
        <v>569</v>
      </c>
      <c r="G618" s="63"/>
      <c r="H618" s="66">
        <v>0</v>
      </c>
      <c r="I618" s="67"/>
      <c r="J618" s="68"/>
      <c r="K618" s="66"/>
      <c r="L618" s="66"/>
      <c r="M618" s="66"/>
      <c r="N618" s="66"/>
      <c r="O618" s="68"/>
      <c r="P618" s="68"/>
      <c r="Q618" s="68"/>
      <c r="R618" s="10"/>
      <c r="S618" s="15"/>
    </row>
    <row r="619" spans="1:19" ht="9.75" outlineLevel="4" x14ac:dyDescent="0.2">
      <c r="A619" s="61"/>
      <c r="B619" s="62"/>
      <c r="C619" s="62"/>
      <c r="D619" s="63"/>
      <c r="E619" s="64"/>
      <c r="F619" s="65" t="s">
        <v>583</v>
      </c>
      <c r="G619" s="63"/>
      <c r="H619" s="66">
        <v>41.9955</v>
      </c>
      <c r="I619" s="67"/>
      <c r="J619" s="68"/>
      <c r="K619" s="66"/>
      <c r="L619" s="66"/>
      <c r="M619" s="66"/>
      <c r="N619" s="66"/>
      <c r="O619" s="68"/>
      <c r="P619" s="68"/>
      <c r="Q619" s="68"/>
      <c r="R619" s="10"/>
      <c r="S619" s="15"/>
    </row>
    <row r="620" spans="1:19" ht="9.75" outlineLevel="4" x14ac:dyDescent="0.2">
      <c r="A620" s="61"/>
      <c r="B620" s="62"/>
      <c r="C620" s="62"/>
      <c r="D620" s="63"/>
      <c r="E620" s="64"/>
      <c r="F620" s="65" t="s">
        <v>569</v>
      </c>
      <c r="G620" s="63"/>
      <c r="H620" s="66">
        <v>0</v>
      </c>
      <c r="I620" s="67"/>
      <c r="J620" s="68"/>
      <c r="K620" s="66"/>
      <c r="L620" s="66"/>
      <c r="M620" s="66"/>
      <c r="N620" s="66"/>
      <c r="O620" s="68"/>
      <c r="P620" s="68"/>
      <c r="Q620" s="68"/>
      <c r="R620" s="10"/>
      <c r="S620" s="15"/>
    </row>
    <row r="621" spans="1:19" ht="9.75" outlineLevel="4" x14ac:dyDescent="0.2">
      <c r="A621" s="61"/>
      <c r="B621" s="62"/>
      <c r="C621" s="62"/>
      <c r="D621" s="63"/>
      <c r="E621" s="64"/>
      <c r="F621" s="65" t="s">
        <v>584</v>
      </c>
      <c r="G621" s="63"/>
      <c r="H621" s="66">
        <v>27.547499999999996</v>
      </c>
      <c r="I621" s="67"/>
      <c r="J621" s="68"/>
      <c r="K621" s="66"/>
      <c r="L621" s="66"/>
      <c r="M621" s="66"/>
      <c r="N621" s="66"/>
      <c r="O621" s="68"/>
      <c r="P621" s="68"/>
      <c r="Q621" s="68"/>
      <c r="R621" s="10"/>
      <c r="S621" s="15"/>
    </row>
    <row r="622" spans="1:19" ht="9.75" outlineLevel="4" x14ac:dyDescent="0.2">
      <c r="A622" s="61"/>
      <c r="B622" s="62"/>
      <c r="C622" s="62"/>
      <c r="D622" s="63"/>
      <c r="E622" s="64"/>
      <c r="F622" s="65" t="s">
        <v>569</v>
      </c>
      <c r="G622" s="63"/>
      <c r="H622" s="66">
        <v>0</v>
      </c>
      <c r="I622" s="67"/>
      <c r="J622" s="68"/>
      <c r="K622" s="66"/>
      <c r="L622" s="66"/>
      <c r="M622" s="66"/>
      <c r="N622" s="66"/>
      <c r="O622" s="68"/>
      <c r="P622" s="68"/>
      <c r="Q622" s="68"/>
      <c r="R622" s="10"/>
      <c r="S622" s="15"/>
    </row>
    <row r="623" spans="1:19" ht="9.75" outlineLevel="4" x14ac:dyDescent="0.2">
      <c r="A623" s="61"/>
      <c r="B623" s="62"/>
      <c r="C623" s="62"/>
      <c r="D623" s="63"/>
      <c r="E623" s="64"/>
      <c r="F623" s="65" t="s">
        <v>585</v>
      </c>
      <c r="G623" s="63"/>
      <c r="H623" s="66">
        <v>32.055000000000007</v>
      </c>
      <c r="I623" s="67"/>
      <c r="J623" s="68"/>
      <c r="K623" s="66"/>
      <c r="L623" s="66"/>
      <c r="M623" s="66"/>
      <c r="N623" s="66"/>
      <c r="O623" s="68"/>
      <c r="P623" s="68"/>
      <c r="Q623" s="68"/>
      <c r="R623" s="10"/>
      <c r="S623" s="15"/>
    </row>
    <row r="624" spans="1:19" ht="9.75" outlineLevel="4" x14ac:dyDescent="0.2">
      <c r="A624" s="61"/>
      <c r="B624" s="62"/>
      <c r="C624" s="62"/>
      <c r="D624" s="63"/>
      <c r="E624" s="64"/>
      <c r="F624" s="65" t="s">
        <v>569</v>
      </c>
      <c r="G624" s="63"/>
      <c r="H624" s="66">
        <v>0</v>
      </c>
      <c r="I624" s="67"/>
      <c r="J624" s="68"/>
      <c r="K624" s="66"/>
      <c r="L624" s="66"/>
      <c r="M624" s="66"/>
      <c r="N624" s="66"/>
      <c r="O624" s="68"/>
      <c r="P624" s="68"/>
      <c r="Q624" s="68"/>
      <c r="R624" s="10"/>
      <c r="S624" s="15"/>
    </row>
    <row r="625" spans="1:19" ht="9.75" outlineLevel="4" x14ac:dyDescent="0.2">
      <c r="A625" s="61"/>
      <c r="B625" s="62"/>
      <c r="C625" s="62"/>
      <c r="D625" s="63"/>
      <c r="E625" s="64"/>
      <c r="F625" s="65" t="s">
        <v>586</v>
      </c>
      <c r="G625" s="63"/>
      <c r="H625" s="66">
        <v>42.215000000000003</v>
      </c>
      <c r="I625" s="67"/>
      <c r="J625" s="68"/>
      <c r="K625" s="66"/>
      <c r="L625" s="66"/>
      <c r="M625" s="66"/>
      <c r="N625" s="66"/>
      <c r="O625" s="68"/>
      <c r="P625" s="68"/>
      <c r="Q625" s="68"/>
      <c r="R625" s="10"/>
      <c r="S625" s="15"/>
    </row>
    <row r="626" spans="1:19" ht="9.75" outlineLevel="4" x14ac:dyDescent="0.2">
      <c r="A626" s="61"/>
      <c r="B626" s="62"/>
      <c r="C626" s="62"/>
      <c r="D626" s="63"/>
      <c r="E626" s="64"/>
      <c r="F626" s="65" t="s">
        <v>569</v>
      </c>
      <c r="G626" s="63"/>
      <c r="H626" s="66">
        <v>0</v>
      </c>
      <c r="I626" s="67"/>
      <c r="J626" s="68"/>
      <c r="K626" s="66"/>
      <c r="L626" s="66"/>
      <c r="M626" s="66"/>
      <c r="N626" s="66"/>
      <c r="O626" s="68"/>
      <c r="P626" s="68"/>
      <c r="Q626" s="68"/>
      <c r="R626" s="10"/>
      <c r="S626" s="15"/>
    </row>
    <row r="627" spans="1:19" ht="9.75" outlineLevel="4" x14ac:dyDescent="0.2">
      <c r="A627" s="61"/>
      <c r="B627" s="62"/>
      <c r="C627" s="62"/>
      <c r="D627" s="63"/>
      <c r="E627" s="64"/>
      <c r="F627" s="65" t="s">
        <v>587</v>
      </c>
      <c r="G627" s="63"/>
      <c r="H627" s="66">
        <v>12.1</v>
      </c>
      <c r="I627" s="67"/>
      <c r="J627" s="68"/>
      <c r="K627" s="66"/>
      <c r="L627" s="66"/>
      <c r="M627" s="66"/>
      <c r="N627" s="66"/>
      <c r="O627" s="68"/>
      <c r="P627" s="68"/>
      <c r="Q627" s="68"/>
      <c r="R627" s="10"/>
      <c r="S627" s="15"/>
    </row>
    <row r="628" spans="1:19" ht="9.75" outlineLevel="4" x14ac:dyDescent="0.2">
      <c r="A628" s="61"/>
      <c r="B628" s="62"/>
      <c r="C628" s="62"/>
      <c r="D628" s="63"/>
      <c r="E628" s="64"/>
      <c r="F628" s="65" t="s">
        <v>569</v>
      </c>
      <c r="G628" s="63"/>
      <c r="H628" s="66">
        <v>0</v>
      </c>
      <c r="I628" s="67"/>
      <c r="J628" s="68"/>
      <c r="K628" s="66"/>
      <c r="L628" s="66"/>
      <c r="M628" s="66"/>
      <c r="N628" s="66"/>
      <c r="O628" s="68"/>
      <c r="P628" s="68"/>
      <c r="Q628" s="68"/>
      <c r="R628" s="10"/>
      <c r="S628" s="15"/>
    </row>
    <row r="629" spans="1:19" ht="9.75" outlineLevel="4" x14ac:dyDescent="0.2">
      <c r="A629" s="61"/>
      <c r="B629" s="62"/>
      <c r="C629" s="62"/>
      <c r="D629" s="63"/>
      <c r="E629" s="64"/>
      <c r="F629" s="65" t="s">
        <v>588</v>
      </c>
      <c r="G629" s="63"/>
      <c r="H629" s="66">
        <v>24.15</v>
      </c>
      <c r="I629" s="67"/>
      <c r="J629" s="68"/>
      <c r="K629" s="66"/>
      <c r="L629" s="66"/>
      <c r="M629" s="66"/>
      <c r="N629" s="66"/>
      <c r="O629" s="68"/>
      <c r="P629" s="68"/>
      <c r="Q629" s="68"/>
      <c r="R629" s="10"/>
      <c r="S629" s="15"/>
    </row>
    <row r="630" spans="1:19" ht="9.75" outlineLevel="4" x14ac:dyDescent="0.2">
      <c r="A630" s="61"/>
      <c r="B630" s="62"/>
      <c r="C630" s="62"/>
      <c r="D630" s="63"/>
      <c r="E630" s="64"/>
      <c r="F630" s="65" t="s">
        <v>569</v>
      </c>
      <c r="G630" s="63"/>
      <c r="H630" s="66">
        <v>0</v>
      </c>
      <c r="I630" s="67"/>
      <c r="J630" s="68"/>
      <c r="K630" s="66"/>
      <c r="L630" s="66"/>
      <c r="M630" s="66"/>
      <c r="N630" s="66"/>
      <c r="O630" s="68"/>
      <c r="P630" s="68"/>
      <c r="Q630" s="68"/>
      <c r="R630" s="10"/>
      <c r="S630" s="15"/>
    </row>
    <row r="631" spans="1:19" ht="9.75" outlineLevel="4" x14ac:dyDescent="0.2">
      <c r="A631" s="61"/>
      <c r="B631" s="62"/>
      <c r="C631" s="62"/>
      <c r="D631" s="63"/>
      <c r="E631" s="64"/>
      <c r="F631" s="65" t="s">
        <v>589</v>
      </c>
      <c r="G631" s="63"/>
      <c r="H631" s="66">
        <v>20.196399999999997</v>
      </c>
      <c r="I631" s="67"/>
      <c r="J631" s="68"/>
      <c r="K631" s="66"/>
      <c r="L631" s="66"/>
      <c r="M631" s="66"/>
      <c r="N631" s="66"/>
      <c r="O631" s="68"/>
      <c r="P631" s="68"/>
      <c r="Q631" s="68"/>
      <c r="R631" s="10"/>
      <c r="S631" s="15"/>
    </row>
    <row r="632" spans="1:19" ht="9.75" outlineLevel="4" x14ac:dyDescent="0.2">
      <c r="A632" s="61"/>
      <c r="B632" s="62"/>
      <c r="C632" s="62"/>
      <c r="D632" s="63"/>
      <c r="E632" s="64"/>
      <c r="F632" s="65" t="s">
        <v>134</v>
      </c>
      <c r="G632" s="63"/>
      <c r="H632" s="66">
        <v>0</v>
      </c>
      <c r="I632" s="67"/>
      <c r="J632" s="68"/>
      <c r="K632" s="66"/>
      <c r="L632" s="66"/>
      <c r="M632" s="66"/>
      <c r="N632" s="66"/>
      <c r="O632" s="68"/>
      <c r="P632" s="68"/>
      <c r="Q632" s="68"/>
      <c r="R632" s="10"/>
      <c r="S632" s="15"/>
    </row>
    <row r="633" spans="1:19" ht="9.75" outlineLevel="4" x14ac:dyDescent="0.2">
      <c r="A633" s="61"/>
      <c r="B633" s="62"/>
      <c r="C633" s="62"/>
      <c r="D633" s="63"/>
      <c r="E633" s="64"/>
      <c r="F633" s="65" t="s">
        <v>590</v>
      </c>
      <c r="G633" s="63"/>
      <c r="H633" s="66">
        <v>123.249</v>
      </c>
      <c r="I633" s="67"/>
      <c r="J633" s="68"/>
      <c r="K633" s="66"/>
      <c r="L633" s="66"/>
      <c r="M633" s="66"/>
      <c r="N633" s="66"/>
      <c r="O633" s="68"/>
      <c r="P633" s="68"/>
      <c r="Q633" s="68"/>
      <c r="R633" s="10"/>
      <c r="S633" s="15"/>
    </row>
    <row r="634" spans="1:19" ht="9.75" outlineLevel="4" x14ac:dyDescent="0.2">
      <c r="A634" s="61"/>
      <c r="B634" s="62"/>
      <c r="C634" s="62"/>
      <c r="D634" s="63"/>
      <c r="E634" s="64"/>
      <c r="F634" s="65" t="s">
        <v>591</v>
      </c>
      <c r="G634" s="63"/>
      <c r="H634" s="66">
        <v>-19.600000000000001</v>
      </c>
      <c r="I634" s="67"/>
      <c r="J634" s="68"/>
      <c r="K634" s="66"/>
      <c r="L634" s="66"/>
      <c r="M634" s="66"/>
      <c r="N634" s="66"/>
      <c r="O634" s="68"/>
      <c r="P634" s="68"/>
      <c r="Q634" s="68"/>
      <c r="R634" s="10"/>
      <c r="S634" s="15"/>
    </row>
    <row r="635" spans="1:19" ht="9.75" outlineLevel="4" x14ac:dyDescent="0.2">
      <c r="A635" s="61"/>
      <c r="B635" s="62"/>
      <c r="C635" s="62"/>
      <c r="D635" s="63"/>
      <c r="E635" s="64"/>
      <c r="F635" s="65" t="s">
        <v>569</v>
      </c>
      <c r="G635" s="63"/>
      <c r="H635" s="66">
        <v>0</v>
      </c>
      <c r="I635" s="67"/>
      <c r="J635" s="68"/>
      <c r="K635" s="66"/>
      <c r="L635" s="66"/>
      <c r="M635" s="66"/>
      <c r="N635" s="66"/>
      <c r="O635" s="68"/>
      <c r="P635" s="68"/>
      <c r="Q635" s="68"/>
      <c r="R635" s="10"/>
      <c r="S635" s="15"/>
    </row>
    <row r="636" spans="1:19" ht="9.75" outlineLevel="4" x14ac:dyDescent="0.2">
      <c r="A636" s="61"/>
      <c r="B636" s="62"/>
      <c r="C636" s="62"/>
      <c r="D636" s="63"/>
      <c r="E636" s="64"/>
      <c r="F636" s="65" t="s">
        <v>592</v>
      </c>
      <c r="G636" s="63"/>
      <c r="H636" s="66">
        <v>34.942999999999998</v>
      </c>
      <c r="I636" s="67"/>
      <c r="J636" s="68"/>
      <c r="K636" s="66"/>
      <c r="L636" s="66"/>
      <c r="M636" s="66"/>
      <c r="N636" s="66"/>
      <c r="O636" s="68"/>
      <c r="P636" s="68"/>
      <c r="Q636" s="68"/>
      <c r="R636" s="10"/>
      <c r="S636" s="15"/>
    </row>
    <row r="637" spans="1:19" ht="9.75" outlineLevel="4" x14ac:dyDescent="0.2">
      <c r="A637" s="61"/>
      <c r="B637" s="62"/>
      <c r="C637" s="62"/>
      <c r="D637" s="63"/>
      <c r="E637" s="64"/>
      <c r="F637" s="65" t="s">
        <v>569</v>
      </c>
      <c r="G637" s="63"/>
      <c r="H637" s="66">
        <v>0</v>
      </c>
      <c r="I637" s="67"/>
      <c r="J637" s="68"/>
      <c r="K637" s="66"/>
      <c r="L637" s="66"/>
      <c r="M637" s="66"/>
      <c r="N637" s="66"/>
      <c r="O637" s="68"/>
      <c r="P637" s="68"/>
      <c r="Q637" s="68"/>
      <c r="R637" s="10"/>
      <c r="S637" s="15"/>
    </row>
    <row r="638" spans="1:19" ht="9.75" outlineLevel="4" x14ac:dyDescent="0.2">
      <c r="A638" s="61"/>
      <c r="B638" s="62"/>
      <c r="C638" s="62"/>
      <c r="D638" s="63"/>
      <c r="E638" s="64"/>
      <c r="F638" s="65" t="s">
        <v>593</v>
      </c>
      <c r="G638" s="63"/>
      <c r="H638" s="66">
        <v>52.681000000000004</v>
      </c>
      <c r="I638" s="67"/>
      <c r="J638" s="68"/>
      <c r="K638" s="66"/>
      <c r="L638" s="66"/>
      <c r="M638" s="66"/>
      <c r="N638" s="66"/>
      <c r="O638" s="68"/>
      <c r="P638" s="68"/>
      <c r="Q638" s="68"/>
      <c r="R638" s="10"/>
      <c r="S638" s="15"/>
    </row>
    <row r="639" spans="1:19" ht="9.75" outlineLevel="4" x14ac:dyDescent="0.2">
      <c r="A639" s="61"/>
      <c r="B639" s="62"/>
      <c r="C639" s="62"/>
      <c r="D639" s="63"/>
      <c r="E639" s="64"/>
      <c r="F639" s="65" t="s">
        <v>569</v>
      </c>
      <c r="G639" s="63"/>
      <c r="H639" s="66">
        <v>0</v>
      </c>
      <c r="I639" s="67"/>
      <c r="J639" s="68"/>
      <c r="K639" s="66"/>
      <c r="L639" s="66"/>
      <c r="M639" s="66"/>
      <c r="N639" s="66"/>
      <c r="O639" s="68"/>
      <c r="P639" s="68"/>
      <c r="Q639" s="68"/>
      <c r="R639" s="10"/>
      <c r="S639" s="15"/>
    </row>
    <row r="640" spans="1:19" ht="9.75" outlineLevel="4" x14ac:dyDescent="0.2">
      <c r="A640" s="61"/>
      <c r="B640" s="62"/>
      <c r="C640" s="62"/>
      <c r="D640" s="63"/>
      <c r="E640" s="64"/>
      <c r="F640" s="65" t="s">
        <v>594</v>
      </c>
      <c r="G640" s="63"/>
      <c r="H640" s="66">
        <v>67.430000000000007</v>
      </c>
      <c r="I640" s="67"/>
      <c r="J640" s="68"/>
      <c r="K640" s="66"/>
      <c r="L640" s="66"/>
      <c r="M640" s="66"/>
      <c r="N640" s="66"/>
      <c r="O640" s="68"/>
      <c r="P640" s="68"/>
      <c r="Q640" s="68"/>
      <c r="R640" s="10"/>
      <c r="S640" s="15"/>
    </row>
    <row r="641" spans="1:19" ht="9.75" outlineLevel="4" x14ac:dyDescent="0.2">
      <c r="A641" s="61"/>
      <c r="B641" s="62"/>
      <c r="C641" s="62"/>
      <c r="D641" s="63"/>
      <c r="E641" s="64"/>
      <c r="F641" s="65" t="s">
        <v>569</v>
      </c>
      <c r="G641" s="63"/>
      <c r="H641" s="66">
        <v>0</v>
      </c>
      <c r="I641" s="67"/>
      <c r="J641" s="68"/>
      <c r="K641" s="66"/>
      <c r="L641" s="66"/>
      <c r="M641" s="66"/>
      <c r="N641" s="66"/>
      <c r="O641" s="68"/>
      <c r="P641" s="68"/>
      <c r="Q641" s="68"/>
      <c r="R641" s="10"/>
      <c r="S641" s="15"/>
    </row>
    <row r="642" spans="1:19" ht="9.75" outlineLevel="4" x14ac:dyDescent="0.2">
      <c r="A642" s="61"/>
      <c r="B642" s="62"/>
      <c r="C642" s="62"/>
      <c r="D642" s="63"/>
      <c r="E642" s="64"/>
      <c r="F642" s="65" t="s">
        <v>595</v>
      </c>
      <c r="G642" s="63"/>
      <c r="H642" s="66">
        <v>67.430000000000007</v>
      </c>
      <c r="I642" s="67"/>
      <c r="J642" s="68"/>
      <c r="K642" s="66"/>
      <c r="L642" s="66"/>
      <c r="M642" s="66"/>
      <c r="N642" s="66"/>
      <c r="O642" s="68"/>
      <c r="P642" s="68"/>
      <c r="Q642" s="68"/>
      <c r="R642" s="10"/>
      <c r="S642" s="15"/>
    </row>
    <row r="643" spans="1:19" ht="9.75" outlineLevel="4" x14ac:dyDescent="0.2">
      <c r="A643" s="61"/>
      <c r="B643" s="62"/>
      <c r="C643" s="62"/>
      <c r="D643" s="63"/>
      <c r="E643" s="64"/>
      <c r="F643" s="65" t="s">
        <v>569</v>
      </c>
      <c r="G643" s="63"/>
      <c r="H643" s="66">
        <v>0</v>
      </c>
      <c r="I643" s="67"/>
      <c r="J643" s="68"/>
      <c r="K643" s="66"/>
      <c r="L643" s="66"/>
      <c r="M643" s="66"/>
      <c r="N643" s="66"/>
      <c r="O643" s="68"/>
      <c r="P643" s="68"/>
      <c r="Q643" s="68"/>
      <c r="R643" s="10"/>
      <c r="S643" s="15"/>
    </row>
    <row r="644" spans="1:19" ht="9.75" outlineLevel="4" x14ac:dyDescent="0.2">
      <c r="A644" s="61"/>
      <c r="B644" s="62"/>
      <c r="C644" s="62"/>
      <c r="D644" s="63"/>
      <c r="E644" s="64"/>
      <c r="F644" s="65" t="s">
        <v>596</v>
      </c>
      <c r="G644" s="63"/>
      <c r="H644" s="66">
        <v>65.974499999999992</v>
      </c>
      <c r="I644" s="67"/>
      <c r="J644" s="68"/>
      <c r="K644" s="66"/>
      <c r="L644" s="66"/>
      <c r="M644" s="66"/>
      <c r="N644" s="66"/>
      <c r="O644" s="68"/>
      <c r="P644" s="68"/>
      <c r="Q644" s="68"/>
      <c r="R644" s="10"/>
      <c r="S644" s="15"/>
    </row>
    <row r="645" spans="1:19" ht="9.75" outlineLevel="4" x14ac:dyDescent="0.2">
      <c r="A645" s="61"/>
      <c r="B645" s="62"/>
      <c r="C645" s="62"/>
      <c r="D645" s="63"/>
      <c r="E645" s="64"/>
      <c r="F645" s="65" t="s">
        <v>569</v>
      </c>
      <c r="G645" s="63"/>
      <c r="H645" s="66">
        <v>0</v>
      </c>
      <c r="I645" s="67"/>
      <c r="J645" s="68"/>
      <c r="K645" s="66"/>
      <c r="L645" s="66"/>
      <c r="M645" s="66"/>
      <c r="N645" s="66"/>
      <c r="O645" s="68"/>
      <c r="P645" s="68"/>
      <c r="Q645" s="68"/>
      <c r="R645" s="10"/>
      <c r="S645" s="15"/>
    </row>
    <row r="646" spans="1:19" ht="9.75" outlineLevel="4" x14ac:dyDescent="0.2">
      <c r="A646" s="61"/>
      <c r="B646" s="62"/>
      <c r="C646" s="62"/>
      <c r="D646" s="63"/>
      <c r="E646" s="64"/>
      <c r="F646" s="65" t="s">
        <v>597</v>
      </c>
      <c r="G646" s="63"/>
      <c r="H646" s="66">
        <v>15.48</v>
      </c>
      <c r="I646" s="67"/>
      <c r="J646" s="68"/>
      <c r="K646" s="66"/>
      <c r="L646" s="66"/>
      <c r="M646" s="66"/>
      <c r="N646" s="66"/>
      <c r="O646" s="68"/>
      <c r="P646" s="68"/>
      <c r="Q646" s="68"/>
      <c r="R646" s="10"/>
      <c r="S646" s="15"/>
    </row>
    <row r="647" spans="1:19" ht="9.75" outlineLevel="4" x14ac:dyDescent="0.2">
      <c r="A647" s="61"/>
      <c r="B647" s="62"/>
      <c r="C647" s="62"/>
      <c r="D647" s="63"/>
      <c r="E647" s="64"/>
      <c r="F647" s="65" t="s">
        <v>569</v>
      </c>
      <c r="G647" s="63"/>
      <c r="H647" s="66">
        <v>0</v>
      </c>
      <c r="I647" s="67"/>
      <c r="J647" s="68"/>
      <c r="K647" s="66"/>
      <c r="L647" s="66"/>
      <c r="M647" s="66"/>
      <c r="N647" s="66"/>
      <c r="O647" s="68"/>
      <c r="P647" s="68"/>
      <c r="Q647" s="68"/>
      <c r="R647" s="10"/>
      <c r="S647" s="15"/>
    </row>
    <row r="648" spans="1:19" ht="9.75" outlineLevel="4" x14ac:dyDescent="0.2">
      <c r="A648" s="61"/>
      <c r="B648" s="62"/>
      <c r="C648" s="62"/>
      <c r="D648" s="63"/>
      <c r="E648" s="64"/>
      <c r="F648" s="65" t="s">
        <v>598</v>
      </c>
      <c r="G648" s="63"/>
      <c r="H648" s="66">
        <v>32.055000000000007</v>
      </c>
      <c r="I648" s="67"/>
      <c r="J648" s="68"/>
      <c r="K648" s="66"/>
      <c r="L648" s="66"/>
      <c r="M648" s="66"/>
      <c r="N648" s="66"/>
      <c r="O648" s="68"/>
      <c r="P648" s="68"/>
      <c r="Q648" s="68"/>
      <c r="R648" s="10"/>
      <c r="S648" s="15"/>
    </row>
    <row r="649" spans="1:19" ht="9.75" outlineLevel="4" x14ac:dyDescent="0.2">
      <c r="A649" s="61"/>
      <c r="B649" s="62"/>
      <c r="C649" s="62"/>
      <c r="D649" s="63"/>
      <c r="E649" s="64"/>
      <c r="F649" s="65" t="s">
        <v>569</v>
      </c>
      <c r="G649" s="63"/>
      <c r="H649" s="66">
        <v>0</v>
      </c>
      <c r="I649" s="67"/>
      <c r="J649" s="68"/>
      <c r="K649" s="66"/>
      <c r="L649" s="66"/>
      <c r="M649" s="66"/>
      <c r="N649" s="66"/>
      <c r="O649" s="68"/>
      <c r="P649" s="68"/>
      <c r="Q649" s="68"/>
      <c r="R649" s="10"/>
      <c r="S649" s="15"/>
    </row>
    <row r="650" spans="1:19" ht="9.75" outlineLevel="4" x14ac:dyDescent="0.2">
      <c r="A650" s="61"/>
      <c r="B650" s="62"/>
      <c r="C650" s="62"/>
      <c r="D650" s="63"/>
      <c r="E650" s="64"/>
      <c r="F650" s="65" t="s">
        <v>599</v>
      </c>
      <c r="G650" s="63"/>
      <c r="H650" s="66">
        <v>12.1</v>
      </c>
      <c r="I650" s="67"/>
      <c r="J650" s="68"/>
      <c r="K650" s="66"/>
      <c r="L650" s="66"/>
      <c r="M650" s="66"/>
      <c r="N650" s="66"/>
      <c r="O650" s="68"/>
      <c r="P650" s="68"/>
      <c r="Q650" s="68"/>
      <c r="R650" s="10"/>
      <c r="S650" s="15"/>
    </row>
    <row r="651" spans="1:19" ht="9.75" outlineLevel="4" x14ac:dyDescent="0.2">
      <c r="A651" s="61"/>
      <c r="B651" s="62"/>
      <c r="C651" s="62"/>
      <c r="D651" s="63"/>
      <c r="E651" s="64"/>
      <c r="F651" s="65" t="s">
        <v>569</v>
      </c>
      <c r="G651" s="63"/>
      <c r="H651" s="66">
        <v>0</v>
      </c>
      <c r="I651" s="67"/>
      <c r="J651" s="68"/>
      <c r="K651" s="66"/>
      <c r="L651" s="66"/>
      <c r="M651" s="66"/>
      <c r="N651" s="66"/>
      <c r="O651" s="68"/>
      <c r="P651" s="68"/>
      <c r="Q651" s="68"/>
      <c r="R651" s="10"/>
      <c r="S651" s="15"/>
    </row>
    <row r="652" spans="1:19" ht="9.75" outlineLevel="4" x14ac:dyDescent="0.2">
      <c r="A652" s="61"/>
      <c r="B652" s="62"/>
      <c r="C652" s="62"/>
      <c r="D652" s="63"/>
      <c r="E652" s="64"/>
      <c r="F652" s="65" t="s">
        <v>600</v>
      </c>
      <c r="G652" s="63"/>
      <c r="H652" s="66">
        <v>24.960000000000004</v>
      </c>
      <c r="I652" s="67"/>
      <c r="J652" s="68"/>
      <c r="K652" s="66"/>
      <c r="L652" s="66"/>
      <c r="M652" s="66"/>
      <c r="N652" s="66"/>
      <c r="O652" s="68"/>
      <c r="P652" s="68"/>
      <c r="Q652" s="68"/>
      <c r="R652" s="10"/>
      <c r="S652" s="15"/>
    </row>
    <row r="653" spans="1:19" ht="9.75" outlineLevel="4" x14ac:dyDescent="0.2">
      <c r="A653" s="61"/>
      <c r="B653" s="62"/>
      <c r="C653" s="62"/>
      <c r="D653" s="63"/>
      <c r="E653" s="64"/>
      <c r="F653" s="65" t="s">
        <v>569</v>
      </c>
      <c r="G653" s="63"/>
      <c r="H653" s="66">
        <v>0</v>
      </c>
      <c r="I653" s="67"/>
      <c r="J653" s="68"/>
      <c r="K653" s="66"/>
      <c r="L653" s="66"/>
      <c r="M653" s="66"/>
      <c r="N653" s="66"/>
      <c r="O653" s="68"/>
      <c r="P653" s="68"/>
      <c r="Q653" s="68"/>
      <c r="R653" s="10"/>
      <c r="S653" s="15"/>
    </row>
    <row r="654" spans="1:19" ht="9.75" outlineLevel="4" x14ac:dyDescent="0.2">
      <c r="A654" s="61"/>
      <c r="B654" s="62"/>
      <c r="C654" s="62"/>
      <c r="D654" s="63"/>
      <c r="E654" s="64"/>
      <c r="F654" s="65" t="s">
        <v>601</v>
      </c>
      <c r="G654" s="63"/>
      <c r="H654" s="66">
        <v>22.630499999999998</v>
      </c>
      <c r="I654" s="67"/>
      <c r="J654" s="68"/>
      <c r="K654" s="66"/>
      <c r="L654" s="66"/>
      <c r="M654" s="66"/>
      <c r="N654" s="66"/>
      <c r="O654" s="68"/>
      <c r="P654" s="68"/>
      <c r="Q654" s="68"/>
      <c r="R654" s="10"/>
      <c r="S654" s="15"/>
    </row>
    <row r="655" spans="1:19" ht="9.75" outlineLevel="4" x14ac:dyDescent="0.2">
      <c r="A655" s="61"/>
      <c r="B655" s="62"/>
      <c r="C655" s="62"/>
      <c r="D655" s="63"/>
      <c r="E655" s="64"/>
      <c r="F655" s="65" t="s">
        <v>569</v>
      </c>
      <c r="G655" s="63"/>
      <c r="H655" s="66">
        <v>0</v>
      </c>
      <c r="I655" s="67"/>
      <c r="J655" s="68"/>
      <c r="K655" s="66"/>
      <c r="L655" s="66"/>
      <c r="M655" s="66"/>
      <c r="N655" s="66"/>
      <c r="O655" s="68"/>
      <c r="P655" s="68"/>
      <c r="Q655" s="68"/>
      <c r="R655" s="10"/>
      <c r="S655" s="15"/>
    </row>
    <row r="656" spans="1:19" ht="9.75" outlineLevel="4" x14ac:dyDescent="0.2">
      <c r="A656" s="61"/>
      <c r="B656" s="62"/>
      <c r="C656" s="62"/>
      <c r="D656" s="63"/>
      <c r="E656" s="64"/>
      <c r="F656" s="65" t="s">
        <v>602</v>
      </c>
      <c r="G656" s="63"/>
      <c r="H656" s="66">
        <v>49.814999999999998</v>
      </c>
      <c r="I656" s="67"/>
      <c r="J656" s="68"/>
      <c r="K656" s="66"/>
      <c r="L656" s="66"/>
      <c r="M656" s="66"/>
      <c r="N656" s="66"/>
      <c r="O656" s="68"/>
      <c r="P656" s="68"/>
      <c r="Q656" s="68"/>
      <c r="R656" s="10"/>
      <c r="S656" s="15"/>
    </row>
    <row r="657" spans="1:20" ht="9.75" outlineLevel="4" x14ac:dyDescent="0.2">
      <c r="A657" s="61"/>
      <c r="B657" s="62"/>
      <c r="C657" s="62"/>
      <c r="D657" s="63"/>
      <c r="E657" s="64"/>
      <c r="F657" s="65" t="s">
        <v>575</v>
      </c>
      <c r="G657" s="63"/>
      <c r="H657" s="66">
        <v>-7.6</v>
      </c>
      <c r="I657" s="67"/>
      <c r="J657" s="68"/>
      <c r="K657" s="66"/>
      <c r="L657" s="66"/>
      <c r="M657" s="66"/>
      <c r="N657" s="66"/>
      <c r="O657" s="68"/>
      <c r="P657" s="68"/>
      <c r="Q657" s="68"/>
      <c r="R657" s="10"/>
      <c r="S657" s="15"/>
    </row>
    <row r="658" spans="1:20" ht="9.75" outlineLevel="4" x14ac:dyDescent="0.2">
      <c r="A658" s="61"/>
      <c r="B658" s="62"/>
      <c r="C658" s="62"/>
      <c r="D658" s="63"/>
      <c r="E658" s="64"/>
      <c r="F658" s="65" t="s">
        <v>569</v>
      </c>
      <c r="G658" s="63"/>
      <c r="H658" s="66">
        <v>0</v>
      </c>
      <c r="I658" s="67"/>
      <c r="J658" s="68"/>
      <c r="K658" s="66"/>
      <c r="L658" s="66"/>
      <c r="M658" s="66"/>
      <c r="N658" s="66"/>
      <c r="O658" s="68"/>
      <c r="P658" s="68"/>
      <c r="Q658" s="68"/>
      <c r="R658" s="10"/>
      <c r="S658" s="15"/>
    </row>
    <row r="659" spans="1:20" ht="9.75" outlineLevel="4" x14ac:dyDescent="0.2">
      <c r="A659" s="61"/>
      <c r="B659" s="62"/>
      <c r="C659" s="62"/>
      <c r="D659" s="63"/>
      <c r="E659" s="64"/>
      <c r="F659" s="65" t="s">
        <v>603</v>
      </c>
      <c r="G659" s="63"/>
      <c r="H659" s="66">
        <v>24.42</v>
      </c>
      <c r="I659" s="67"/>
      <c r="J659" s="68"/>
      <c r="K659" s="66"/>
      <c r="L659" s="66"/>
      <c r="M659" s="66"/>
      <c r="N659" s="66"/>
      <c r="O659" s="68"/>
      <c r="P659" s="68"/>
      <c r="Q659" s="68"/>
      <c r="R659" s="10"/>
      <c r="S659" s="15"/>
    </row>
    <row r="660" spans="1:20" ht="7.5" customHeight="1" outlineLevel="4" x14ac:dyDescent="0.15">
      <c r="A660" s="15"/>
      <c r="B660" s="69"/>
      <c r="C660" s="70"/>
      <c r="D660" s="71"/>
      <c r="E660" s="72"/>
      <c r="F660" s="73"/>
      <c r="G660" s="71"/>
      <c r="H660" s="74"/>
      <c r="I660" s="75"/>
      <c r="J660" s="76"/>
      <c r="K660" s="77"/>
      <c r="L660" s="77"/>
      <c r="M660" s="77"/>
      <c r="N660" s="77"/>
      <c r="O660" s="76"/>
      <c r="P660" s="76"/>
      <c r="Q660" s="76"/>
      <c r="R660" s="10"/>
      <c r="S660" s="15"/>
    </row>
    <row r="661" spans="1:20" ht="11.25" outlineLevel="3" x14ac:dyDescent="0.2">
      <c r="A661" s="52"/>
      <c r="B661" s="53"/>
      <c r="C661" s="54">
        <v>134</v>
      </c>
      <c r="D661" s="55" t="s">
        <v>25</v>
      </c>
      <c r="E661" s="56" t="s">
        <v>604</v>
      </c>
      <c r="F661" s="57" t="s">
        <v>605</v>
      </c>
      <c r="G661" s="55" t="s">
        <v>67</v>
      </c>
      <c r="H661" s="58">
        <v>50</v>
      </c>
      <c r="I661" s="59"/>
      <c r="J661" s="60">
        <f>H661*I661</f>
        <v>0</v>
      </c>
      <c r="K661" s="58">
        <v>6.4000000000000005E-4</v>
      </c>
      <c r="L661" s="58">
        <f>H661*K661</f>
        <v>3.2000000000000001E-2</v>
      </c>
      <c r="M661" s="58"/>
      <c r="N661" s="58">
        <f>H661*M661</f>
        <v>0</v>
      </c>
      <c r="O661" s="60">
        <v>21</v>
      </c>
      <c r="P661" s="60">
        <f>J661*(O661/100)</f>
        <v>0</v>
      </c>
      <c r="Q661" s="60">
        <f>J661+P661</f>
        <v>0</v>
      </c>
      <c r="R661" s="15"/>
      <c r="S661" s="15"/>
      <c r="T661" s="15"/>
    </row>
    <row r="662" spans="1:20" ht="11.25" outlineLevel="3" x14ac:dyDescent="0.2">
      <c r="A662" s="52"/>
      <c r="B662" s="53"/>
      <c r="C662" s="54">
        <v>135</v>
      </c>
      <c r="D662" s="55" t="s">
        <v>25</v>
      </c>
      <c r="E662" s="56" t="s">
        <v>606</v>
      </c>
      <c r="F662" s="57" t="s">
        <v>607</v>
      </c>
      <c r="G662" s="55" t="s">
        <v>67</v>
      </c>
      <c r="H662" s="58">
        <v>1318.6629000000003</v>
      </c>
      <c r="I662" s="59"/>
      <c r="J662" s="60">
        <f>H662*I662</f>
        <v>0</v>
      </c>
      <c r="K662" s="58">
        <v>4.0000000000000001E-3</v>
      </c>
      <c r="L662" s="58">
        <f>H662*K662</f>
        <v>5.2746516000000012</v>
      </c>
      <c r="M662" s="58"/>
      <c r="N662" s="58">
        <f>H662*M662</f>
        <v>0</v>
      </c>
      <c r="O662" s="60">
        <v>21</v>
      </c>
      <c r="P662" s="60">
        <f>J662*(O662/100)</f>
        <v>0</v>
      </c>
      <c r="Q662" s="60">
        <f>J662+P662</f>
        <v>0</v>
      </c>
      <c r="R662" s="15"/>
      <c r="S662" s="15"/>
      <c r="T662" s="15"/>
    </row>
    <row r="663" spans="1:20" ht="9.75" outlineLevel="4" x14ac:dyDescent="0.2">
      <c r="A663" s="61"/>
      <c r="B663" s="62"/>
      <c r="C663" s="62"/>
      <c r="D663" s="63"/>
      <c r="E663" s="64" t="s">
        <v>29</v>
      </c>
      <c r="F663" s="65" t="s">
        <v>608</v>
      </c>
      <c r="G663" s="63"/>
      <c r="H663" s="66">
        <v>98.315999999999988</v>
      </c>
      <c r="I663" s="67"/>
      <c r="J663" s="68"/>
      <c r="K663" s="66"/>
      <c r="L663" s="66"/>
      <c r="M663" s="66"/>
      <c r="N663" s="66"/>
      <c r="O663" s="68"/>
      <c r="P663" s="68"/>
      <c r="Q663" s="68"/>
      <c r="R663" s="10"/>
      <c r="S663" s="15"/>
    </row>
    <row r="664" spans="1:20" ht="9.75" outlineLevel="4" x14ac:dyDescent="0.2">
      <c r="A664" s="61"/>
      <c r="B664" s="62"/>
      <c r="C664" s="62"/>
      <c r="D664" s="63"/>
      <c r="E664" s="64"/>
      <c r="F664" s="65" t="s">
        <v>568</v>
      </c>
      <c r="G664" s="63"/>
      <c r="H664" s="66">
        <v>-18.600000000000001</v>
      </c>
      <c r="I664" s="67"/>
      <c r="J664" s="68"/>
      <c r="K664" s="66"/>
      <c r="L664" s="66"/>
      <c r="M664" s="66"/>
      <c r="N664" s="66"/>
      <c r="O664" s="68"/>
      <c r="P664" s="68"/>
      <c r="Q664" s="68"/>
      <c r="R664" s="10"/>
      <c r="S664" s="15"/>
    </row>
    <row r="665" spans="1:20" ht="9.75" outlineLevel="4" x14ac:dyDescent="0.2">
      <c r="A665" s="61"/>
      <c r="B665" s="62"/>
      <c r="C665" s="62"/>
      <c r="D665" s="63"/>
      <c r="E665" s="64"/>
      <c r="F665" s="65" t="s">
        <v>569</v>
      </c>
      <c r="G665" s="63"/>
      <c r="H665" s="66">
        <v>0</v>
      </c>
      <c r="I665" s="67"/>
      <c r="J665" s="68"/>
      <c r="K665" s="66"/>
      <c r="L665" s="66"/>
      <c r="M665" s="66"/>
      <c r="N665" s="66"/>
      <c r="O665" s="68"/>
      <c r="P665" s="68"/>
      <c r="Q665" s="68"/>
      <c r="R665" s="10"/>
      <c r="S665" s="15"/>
    </row>
    <row r="666" spans="1:20" ht="9.75" outlineLevel="4" x14ac:dyDescent="0.2">
      <c r="A666" s="61"/>
      <c r="B666" s="62"/>
      <c r="C666" s="62"/>
      <c r="D666" s="63"/>
      <c r="E666" s="64"/>
      <c r="F666" s="65" t="s">
        <v>570</v>
      </c>
      <c r="G666" s="63"/>
      <c r="H666" s="66">
        <v>9.0359999999999996</v>
      </c>
      <c r="I666" s="67"/>
      <c r="J666" s="68"/>
      <c r="K666" s="66"/>
      <c r="L666" s="66"/>
      <c r="M666" s="66"/>
      <c r="N666" s="66"/>
      <c r="O666" s="68"/>
      <c r="P666" s="68"/>
      <c r="Q666" s="68"/>
      <c r="R666" s="10"/>
      <c r="S666" s="15"/>
    </row>
    <row r="667" spans="1:20" ht="9.75" outlineLevel="4" x14ac:dyDescent="0.2">
      <c r="A667" s="61"/>
      <c r="B667" s="62"/>
      <c r="C667" s="62"/>
      <c r="D667" s="63"/>
      <c r="E667" s="64"/>
      <c r="F667" s="65" t="s">
        <v>609</v>
      </c>
      <c r="G667" s="63"/>
      <c r="H667" s="66">
        <v>0</v>
      </c>
      <c r="I667" s="67"/>
      <c r="J667" s="68"/>
      <c r="K667" s="66"/>
      <c r="L667" s="66"/>
      <c r="M667" s="66"/>
      <c r="N667" s="66"/>
      <c r="O667" s="68"/>
      <c r="P667" s="68"/>
      <c r="Q667" s="68"/>
      <c r="R667" s="10"/>
      <c r="S667" s="15"/>
    </row>
    <row r="668" spans="1:20" ht="9.75" outlineLevel="4" x14ac:dyDescent="0.2">
      <c r="A668" s="61"/>
      <c r="B668" s="62"/>
      <c r="C668" s="62"/>
      <c r="D668" s="63"/>
      <c r="E668" s="64"/>
      <c r="F668" s="65" t="s">
        <v>571</v>
      </c>
      <c r="G668" s="63"/>
      <c r="H668" s="66">
        <v>28.299999999999997</v>
      </c>
      <c r="I668" s="67"/>
      <c r="J668" s="68"/>
      <c r="K668" s="66"/>
      <c r="L668" s="66"/>
      <c r="M668" s="66"/>
      <c r="N668" s="66"/>
      <c r="O668" s="68"/>
      <c r="P668" s="68"/>
      <c r="Q668" s="68"/>
      <c r="R668" s="10"/>
      <c r="S668" s="15"/>
    </row>
    <row r="669" spans="1:20" ht="9.75" outlineLevel="4" x14ac:dyDescent="0.2">
      <c r="A669" s="61"/>
      <c r="B669" s="62"/>
      <c r="C669" s="62"/>
      <c r="D669" s="63"/>
      <c r="E669" s="64"/>
      <c r="F669" s="65" t="s">
        <v>569</v>
      </c>
      <c r="G669" s="63"/>
      <c r="H669" s="66">
        <v>0</v>
      </c>
      <c r="I669" s="67"/>
      <c r="J669" s="68"/>
      <c r="K669" s="66"/>
      <c r="L669" s="66"/>
      <c r="M669" s="66"/>
      <c r="N669" s="66"/>
      <c r="O669" s="68"/>
      <c r="P669" s="68"/>
      <c r="Q669" s="68"/>
      <c r="R669" s="10"/>
      <c r="S669" s="15"/>
    </row>
    <row r="670" spans="1:20" ht="9.75" outlineLevel="4" x14ac:dyDescent="0.2">
      <c r="A670" s="61"/>
      <c r="B670" s="62"/>
      <c r="C670" s="62"/>
      <c r="D670" s="63"/>
      <c r="E670" s="64"/>
      <c r="F670" s="65" t="s">
        <v>610</v>
      </c>
      <c r="G670" s="63"/>
      <c r="H670" s="66">
        <v>8.8199999999999985</v>
      </c>
      <c r="I670" s="67"/>
      <c r="J670" s="68"/>
      <c r="K670" s="66"/>
      <c r="L670" s="66"/>
      <c r="M670" s="66"/>
      <c r="N670" s="66"/>
      <c r="O670" s="68"/>
      <c r="P670" s="68"/>
      <c r="Q670" s="68"/>
      <c r="R670" s="10"/>
      <c r="S670" s="15"/>
    </row>
    <row r="671" spans="1:20" ht="9.75" outlineLevel="4" x14ac:dyDescent="0.2">
      <c r="A671" s="61"/>
      <c r="B671" s="62"/>
      <c r="C671" s="62"/>
      <c r="D671" s="63"/>
      <c r="E671" s="64"/>
      <c r="F671" s="65" t="s">
        <v>569</v>
      </c>
      <c r="G671" s="63"/>
      <c r="H671" s="66">
        <v>0</v>
      </c>
      <c r="I671" s="67"/>
      <c r="J671" s="68"/>
      <c r="K671" s="66"/>
      <c r="L671" s="66"/>
      <c r="M671" s="66"/>
      <c r="N671" s="66"/>
      <c r="O671" s="68"/>
      <c r="P671" s="68"/>
      <c r="Q671" s="68"/>
      <c r="R671" s="10"/>
      <c r="S671" s="15"/>
    </row>
    <row r="672" spans="1:20" ht="9.75" outlineLevel="4" x14ac:dyDescent="0.2">
      <c r="A672" s="61"/>
      <c r="B672" s="62"/>
      <c r="C672" s="62"/>
      <c r="D672" s="63"/>
      <c r="E672" s="64"/>
      <c r="F672" s="65" t="s">
        <v>611</v>
      </c>
      <c r="G672" s="63"/>
      <c r="H672" s="66">
        <v>13.545</v>
      </c>
      <c r="I672" s="67"/>
      <c r="J672" s="68"/>
      <c r="K672" s="66"/>
      <c r="L672" s="66"/>
      <c r="M672" s="66"/>
      <c r="N672" s="66"/>
      <c r="O672" s="68"/>
      <c r="P672" s="68"/>
      <c r="Q672" s="68"/>
      <c r="R672" s="10"/>
      <c r="S672" s="15"/>
    </row>
    <row r="673" spans="1:19" ht="9.75" outlineLevel="4" x14ac:dyDescent="0.2">
      <c r="A673" s="61"/>
      <c r="B673" s="62"/>
      <c r="C673" s="62"/>
      <c r="D673" s="63"/>
      <c r="E673" s="64"/>
      <c r="F673" s="65" t="s">
        <v>569</v>
      </c>
      <c r="G673" s="63"/>
      <c r="H673" s="66">
        <v>0</v>
      </c>
      <c r="I673" s="67"/>
      <c r="J673" s="68"/>
      <c r="K673" s="66"/>
      <c r="L673" s="66"/>
      <c r="M673" s="66"/>
      <c r="N673" s="66"/>
      <c r="O673" s="68"/>
      <c r="P673" s="68"/>
      <c r="Q673" s="68"/>
      <c r="R673" s="10"/>
      <c r="S673" s="15"/>
    </row>
    <row r="674" spans="1:19" ht="9.75" outlineLevel="4" x14ac:dyDescent="0.2">
      <c r="A674" s="61"/>
      <c r="B674" s="62"/>
      <c r="C674" s="62"/>
      <c r="D674" s="63"/>
      <c r="E674" s="64"/>
      <c r="F674" s="65" t="s">
        <v>612</v>
      </c>
      <c r="G674" s="63"/>
      <c r="H674" s="66">
        <v>3.24</v>
      </c>
      <c r="I674" s="67"/>
      <c r="J674" s="68"/>
      <c r="K674" s="66"/>
      <c r="L674" s="66"/>
      <c r="M674" s="66"/>
      <c r="N674" s="66"/>
      <c r="O674" s="68"/>
      <c r="P674" s="68"/>
      <c r="Q674" s="68"/>
      <c r="R674" s="10"/>
      <c r="S674" s="15"/>
    </row>
    <row r="675" spans="1:19" ht="9.75" outlineLevel="4" x14ac:dyDescent="0.2">
      <c r="A675" s="61"/>
      <c r="B675" s="62"/>
      <c r="C675" s="62"/>
      <c r="D675" s="63"/>
      <c r="E675" s="64"/>
      <c r="F675" s="65" t="s">
        <v>569</v>
      </c>
      <c r="G675" s="63"/>
      <c r="H675" s="66">
        <v>0</v>
      </c>
      <c r="I675" s="67"/>
      <c r="J675" s="68"/>
      <c r="K675" s="66"/>
      <c r="L675" s="66"/>
      <c r="M675" s="66"/>
      <c r="N675" s="66"/>
      <c r="O675" s="68"/>
      <c r="P675" s="68"/>
      <c r="Q675" s="68"/>
      <c r="R675" s="10"/>
      <c r="S675" s="15"/>
    </row>
    <row r="676" spans="1:19" ht="9.75" outlineLevel="4" x14ac:dyDescent="0.2">
      <c r="A676" s="61"/>
      <c r="B676" s="62"/>
      <c r="C676" s="62"/>
      <c r="D676" s="63"/>
      <c r="E676" s="64"/>
      <c r="F676" s="65" t="s">
        <v>613</v>
      </c>
      <c r="G676" s="63"/>
      <c r="H676" s="66">
        <v>53.194000000000003</v>
      </c>
      <c r="I676" s="67"/>
      <c r="J676" s="68"/>
      <c r="K676" s="66"/>
      <c r="L676" s="66"/>
      <c r="M676" s="66"/>
      <c r="N676" s="66"/>
      <c r="O676" s="68"/>
      <c r="P676" s="68"/>
      <c r="Q676" s="68"/>
      <c r="R676" s="10"/>
      <c r="S676" s="15"/>
    </row>
    <row r="677" spans="1:19" ht="9.75" outlineLevel="4" x14ac:dyDescent="0.2">
      <c r="A677" s="61"/>
      <c r="B677" s="62"/>
      <c r="C677" s="62"/>
      <c r="D677" s="63"/>
      <c r="E677" s="64"/>
      <c r="F677" s="65" t="s">
        <v>134</v>
      </c>
      <c r="G677" s="63"/>
      <c r="H677" s="66">
        <v>0</v>
      </c>
      <c r="I677" s="67"/>
      <c r="J677" s="68"/>
      <c r="K677" s="66"/>
      <c r="L677" s="66"/>
      <c r="M677" s="66"/>
      <c r="N677" s="66"/>
      <c r="O677" s="68"/>
      <c r="P677" s="68"/>
      <c r="Q677" s="68"/>
      <c r="R677" s="10"/>
      <c r="S677" s="15"/>
    </row>
    <row r="678" spans="1:19" ht="9.75" outlineLevel="4" x14ac:dyDescent="0.2">
      <c r="A678" s="61"/>
      <c r="B678" s="62"/>
      <c r="C678" s="62"/>
      <c r="D678" s="63"/>
      <c r="E678" s="64"/>
      <c r="F678" s="65" t="s">
        <v>614</v>
      </c>
      <c r="G678" s="63"/>
      <c r="H678" s="66">
        <v>395.40899999999999</v>
      </c>
      <c r="I678" s="67"/>
      <c r="J678" s="68"/>
      <c r="K678" s="66"/>
      <c r="L678" s="66"/>
      <c r="M678" s="66"/>
      <c r="N678" s="66"/>
      <c r="O678" s="68"/>
      <c r="P678" s="68"/>
      <c r="Q678" s="68"/>
      <c r="R678" s="10"/>
      <c r="S678" s="15"/>
    </row>
    <row r="679" spans="1:19" ht="9.75" outlineLevel="4" x14ac:dyDescent="0.2">
      <c r="A679" s="61"/>
      <c r="B679" s="62"/>
      <c r="C679" s="62"/>
      <c r="D679" s="63"/>
      <c r="E679" s="64"/>
      <c r="F679" s="65" t="s">
        <v>615</v>
      </c>
      <c r="G679" s="63"/>
      <c r="H679" s="66">
        <v>10.304</v>
      </c>
      <c r="I679" s="67"/>
      <c r="J679" s="68"/>
      <c r="K679" s="66"/>
      <c r="L679" s="66"/>
      <c r="M679" s="66"/>
      <c r="N679" s="66"/>
      <c r="O679" s="68"/>
      <c r="P679" s="68"/>
      <c r="Q679" s="68"/>
      <c r="R679" s="10"/>
      <c r="S679" s="15"/>
    </row>
    <row r="680" spans="1:19" ht="9.75" outlineLevel="4" x14ac:dyDescent="0.2">
      <c r="A680" s="61"/>
      <c r="B680" s="62"/>
      <c r="C680" s="62"/>
      <c r="D680" s="63"/>
      <c r="E680" s="64"/>
      <c r="F680" s="65" t="s">
        <v>616</v>
      </c>
      <c r="G680" s="63"/>
      <c r="H680" s="66">
        <v>-15</v>
      </c>
      <c r="I680" s="67"/>
      <c r="J680" s="68"/>
      <c r="K680" s="66"/>
      <c r="L680" s="66"/>
      <c r="M680" s="66"/>
      <c r="N680" s="66"/>
      <c r="O680" s="68"/>
      <c r="P680" s="68"/>
      <c r="Q680" s="68"/>
      <c r="R680" s="10"/>
      <c r="S680" s="15"/>
    </row>
    <row r="681" spans="1:19" ht="9.75" outlineLevel="4" x14ac:dyDescent="0.2">
      <c r="A681" s="61"/>
      <c r="B681" s="62"/>
      <c r="C681" s="62"/>
      <c r="D681" s="63"/>
      <c r="E681" s="64"/>
      <c r="F681" s="65" t="s">
        <v>569</v>
      </c>
      <c r="G681" s="63"/>
      <c r="H681" s="66">
        <v>0</v>
      </c>
      <c r="I681" s="67"/>
      <c r="J681" s="68"/>
      <c r="K681" s="66"/>
      <c r="L681" s="66"/>
      <c r="M681" s="66"/>
      <c r="N681" s="66"/>
      <c r="O681" s="68"/>
      <c r="P681" s="68"/>
      <c r="Q681" s="68"/>
      <c r="R681" s="10"/>
      <c r="S681" s="15"/>
    </row>
    <row r="682" spans="1:19" ht="9.75" outlineLevel="4" x14ac:dyDescent="0.2">
      <c r="A682" s="61"/>
      <c r="B682" s="62"/>
      <c r="C682" s="62"/>
      <c r="D682" s="63"/>
      <c r="E682" s="64"/>
      <c r="F682" s="65" t="s">
        <v>617</v>
      </c>
      <c r="G682" s="63"/>
      <c r="H682" s="66">
        <v>32.213000000000001</v>
      </c>
      <c r="I682" s="67"/>
      <c r="J682" s="68"/>
      <c r="K682" s="66"/>
      <c r="L682" s="66"/>
      <c r="M682" s="66"/>
      <c r="N682" s="66"/>
      <c r="O682" s="68"/>
      <c r="P682" s="68"/>
      <c r="Q682" s="68"/>
      <c r="R682" s="10"/>
      <c r="S682" s="15"/>
    </row>
    <row r="683" spans="1:19" ht="9.75" outlineLevel="4" x14ac:dyDescent="0.2">
      <c r="A683" s="61"/>
      <c r="B683" s="62"/>
      <c r="C683" s="62"/>
      <c r="D683" s="63"/>
      <c r="E683" s="64"/>
      <c r="F683" s="65" t="s">
        <v>618</v>
      </c>
      <c r="G683" s="63"/>
      <c r="H683" s="66">
        <v>-3.1500000000000004</v>
      </c>
      <c r="I683" s="67"/>
      <c r="J683" s="68"/>
      <c r="K683" s="66"/>
      <c r="L683" s="66"/>
      <c r="M683" s="66"/>
      <c r="N683" s="66"/>
      <c r="O683" s="68"/>
      <c r="P683" s="68"/>
      <c r="Q683" s="68"/>
      <c r="R683" s="10"/>
      <c r="S683" s="15"/>
    </row>
    <row r="684" spans="1:19" ht="9.75" outlineLevel="4" x14ac:dyDescent="0.2">
      <c r="A684" s="61"/>
      <c r="B684" s="62"/>
      <c r="C684" s="62"/>
      <c r="D684" s="63"/>
      <c r="E684" s="64"/>
      <c r="F684" s="65" t="s">
        <v>569</v>
      </c>
      <c r="G684" s="63"/>
      <c r="H684" s="66">
        <v>0</v>
      </c>
      <c r="I684" s="67"/>
      <c r="J684" s="68"/>
      <c r="K684" s="66"/>
      <c r="L684" s="66"/>
      <c r="M684" s="66"/>
      <c r="N684" s="66"/>
      <c r="O684" s="68"/>
      <c r="P684" s="68"/>
      <c r="Q684" s="68"/>
      <c r="R684" s="10"/>
      <c r="S684" s="15"/>
    </row>
    <row r="685" spans="1:19" ht="9.75" outlineLevel="4" x14ac:dyDescent="0.2">
      <c r="A685" s="61"/>
      <c r="B685" s="62"/>
      <c r="C685" s="62"/>
      <c r="D685" s="63"/>
      <c r="E685" s="64"/>
      <c r="F685" s="65" t="s">
        <v>581</v>
      </c>
      <c r="G685" s="63"/>
      <c r="H685" s="66">
        <v>65.022000000000006</v>
      </c>
      <c r="I685" s="67"/>
      <c r="J685" s="68"/>
      <c r="K685" s="66"/>
      <c r="L685" s="66"/>
      <c r="M685" s="66"/>
      <c r="N685" s="66"/>
      <c r="O685" s="68"/>
      <c r="P685" s="68"/>
      <c r="Q685" s="68"/>
      <c r="R685" s="10"/>
      <c r="S685" s="15"/>
    </row>
    <row r="686" spans="1:19" ht="9.75" outlineLevel="4" x14ac:dyDescent="0.2">
      <c r="A686" s="61"/>
      <c r="B686" s="62"/>
      <c r="C686" s="62"/>
      <c r="D686" s="63"/>
      <c r="E686" s="64"/>
      <c r="F686" s="65" t="s">
        <v>619</v>
      </c>
      <c r="G686" s="63"/>
      <c r="H686" s="66">
        <v>-2.8499999999999996</v>
      </c>
      <c r="I686" s="67"/>
      <c r="J686" s="68"/>
      <c r="K686" s="66"/>
      <c r="L686" s="66"/>
      <c r="M686" s="66"/>
      <c r="N686" s="66"/>
      <c r="O686" s="68"/>
      <c r="P686" s="68"/>
      <c r="Q686" s="68"/>
      <c r="R686" s="10"/>
      <c r="S686" s="15"/>
    </row>
    <row r="687" spans="1:19" ht="9.75" outlineLevel="4" x14ac:dyDescent="0.2">
      <c r="A687" s="61"/>
      <c r="B687" s="62"/>
      <c r="C687" s="62"/>
      <c r="D687" s="63"/>
      <c r="E687" s="64"/>
      <c r="F687" s="65" t="s">
        <v>569</v>
      </c>
      <c r="G687" s="63"/>
      <c r="H687" s="66">
        <v>0</v>
      </c>
      <c r="I687" s="67"/>
      <c r="J687" s="68"/>
      <c r="K687" s="66"/>
      <c r="L687" s="66"/>
      <c r="M687" s="66"/>
      <c r="N687" s="66"/>
      <c r="O687" s="68"/>
      <c r="P687" s="68"/>
      <c r="Q687" s="68"/>
      <c r="R687" s="10"/>
      <c r="S687" s="15"/>
    </row>
    <row r="688" spans="1:19" ht="9.75" outlineLevel="4" x14ac:dyDescent="0.2">
      <c r="A688" s="61"/>
      <c r="B688" s="62"/>
      <c r="C688" s="62"/>
      <c r="D688" s="63"/>
      <c r="E688" s="64"/>
      <c r="F688" s="65" t="s">
        <v>582</v>
      </c>
      <c r="G688" s="63"/>
      <c r="H688" s="66">
        <v>65.022000000000006</v>
      </c>
      <c r="I688" s="67"/>
      <c r="J688" s="68"/>
      <c r="K688" s="66"/>
      <c r="L688" s="66"/>
      <c r="M688" s="66"/>
      <c r="N688" s="66"/>
      <c r="O688" s="68"/>
      <c r="P688" s="68"/>
      <c r="Q688" s="68"/>
      <c r="R688" s="10"/>
      <c r="S688" s="15"/>
    </row>
    <row r="689" spans="1:19" ht="9.75" outlineLevel="4" x14ac:dyDescent="0.2">
      <c r="A689" s="61"/>
      <c r="B689" s="62"/>
      <c r="C689" s="62"/>
      <c r="D689" s="63"/>
      <c r="E689" s="64"/>
      <c r="F689" s="65" t="s">
        <v>619</v>
      </c>
      <c r="G689" s="63"/>
      <c r="H689" s="66">
        <v>-2.8499999999999996</v>
      </c>
      <c r="I689" s="67"/>
      <c r="J689" s="68"/>
      <c r="K689" s="66"/>
      <c r="L689" s="66"/>
      <c r="M689" s="66"/>
      <c r="N689" s="66"/>
      <c r="O689" s="68"/>
      <c r="P689" s="68"/>
      <c r="Q689" s="68"/>
      <c r="R689" s="10"/>
      <c r="S689" s="15"/>
    </row>
    <row r="690" spans="1:19" ht="9.75" outlineLevel="4" x14ac:dyDescent="0.2">
      <c r="A690" s="61"/>
      <c r="B690" s="62"/>
      <c r="C690" s="62"/>
      <c r="D690" s="63"/>
      <c r="E690" s="64"/>
      <c r="F690" s="65" t="s">
        <v>569</v>
      </c>
      <c r="G690" s="63"/>
      <c r="H690" s="66">
        <v>0</v>
      </c>
      <c r="I690" s="67"/>
      <c r="J690" s="68"/>
      <c r="K690" s="66"/>
      <c r="L690" s="66"/>
      <c r="M690" s="66"/>
      <c r="N690" s="66"/>
      <c r="O690" s="68"/>
      <c r="P690" s="68"/>
      <c r="Q690" s="68"/>
      <c r="R690" s="10"/>
      <c r="S690" s="15"/>
    </row>
    <row r="691" spans="1:19" ht="9.75" outlineLevel="4" x14ac:dyDescent="0.2">
      <c r="A691" s="61"/>
      <c r="B691" s="62"/>
      <c r="C691" s="62"/>
      <c r="D691" s="63"/>
      <c r="E691" s="64"/>
      <c r="F691" s="65" t="s">
        <v>620</v>
      </c>
      <c r="G691" s="63"/>
      <c r="H691" s="66">
        <v>65.022000000000006</v>
      </c>
      <c r="I691" s="67"/>
      <c r="J691" s="68"/>
      <c r="K691" s="66"/>
      <c r="L691" s="66"/>
      <c r="M691" s="66"/>
      <c r="N691" s="66"/>
      <c r="O691" s="68"/>
      <c r="P691" s="68"/>
      <c r="Q691" s="68"/>
      <c r="R691" s="10"/>
      <c r="S691" s="15"/>
    </row>
    <row r="692" spans="1:19" ht="9.75" outlineLevel="4" x14ac:dyDescent="0.2">
      <c r="A692" s="61"/>
      <c r="B692" s="62"/>
      <c r="C692" s="62"/>
      <c r="D692" s="63"/>
      <c r="E692" s="64"/>
      <c r="F692" s="65" t="s">
        <v>621</v>
      </c>
      <c r="G692" s="63"/>
      <c r="H692" s="66">
        <v>-1.9500000000000002</v>
      </c>
      <c r="I692" s="67"/>
      <c r="J692" s="68"/>
      <c r="K692" s="66"/>
      <c r="L692" s="66"/>
      <c r="M692" s="66"/>
      <c r="N692" s="66"/>
      <c r="O692" s="68"/>
      <c r="P692" s="68"/>
      <c r="Q692" s="68"/>
      <c r="R692" s="10"/>
      <c r="S692" s="15"/>
    </row>
    <row r="693" spans="1:19" ht="9.75" outlineLevel="4" x14ac:dyDescent="0.2">
      <c r="A693" s="61"/>
      <c r="B693" s="62"/>
      <c r="C693" s="62"/>
      <c r="D693" s="63"/>
      <c r="E693" s="64"/>
      <c r="F693" s="65" t="s">
        <v>569</v>
      </c>
      <c r="G693" s="63"/>
      <c r="H693" s="66">
        <v>0</v>
      </c>
      <c r="I693" s="67"/>
      <c r="J693" s="68"/>
      <c r="K693" s="66"/>
      <c r="L693" s="66"/>
      <c r="M693" s="66"/>
      <c r="N693" s="66"/>
      <c r="O693" s="68"/>
      <c r="P693" s="68"/>
      <c r="Q693" s="68"/>
      <c r="R693" s="10"/>
      <c r="S693" s="15"/>
    </row>
    <row r="694" spans="1:19" ht="9.75" outlineLevel="4" x14ac:dyDescent="0.2">
      <c r="A694" s="61"/>
      <c r="B694" s="62"/>
      <c r="C694" s="62"/>
      <c r="D694" s="63"/>
      <c r="E694" s="64"/>
      <c r="F694" s="65" t="s">
        <v>584</v>
      </c>
      <c r="G694" s="63"/>
      <c r="H694" s="66">
        <v>27.547499999999996</v>
      </c>
      <c r="I694" s="67"/>
      <c r="J694" s="68"/>
      <c r="K694" s="66"/>
      <c r="L694" s="66"/>
      <c r="M694" s="66"/>
      <c r="N694" s="66"/>
      <c r="O694" s="68"/>
      <c r="P694" s="68"/>
      <c r="Q694" s="68"/>
      <c r="R694" s="10"/>
      <c r="S694" s="15"/>
    </row>
    <row r="695" spans="1:19" ht="9.75" outlineLevel="4" x14ac:dyDescent="0.2">
      <c r="A695" s="61"/>
      <c r="B695" s="62"/>
      <c r="C695" s="62"/>
      <c r="D695" s="63"/>
      <c r="E695" s="64"/>
      <c r="F695" s="65" t="s">
        <v>621</v>
      </c>
      <c r="G695" s="63"/>
      <c r="H695" s="66">
        <v>-1.9500000000000002</v>
      </c>
      <c r="I695" s="67"/>
      <c r="J695" s="68"/>
      <c r="K695" s="66"/>
      <c r="L695" s="66"/>
      <c r="M695" s="66"/>
      <c r="N695" s="66"/>
      <c r="O695" s="68"/>
      <c r="P695" s="68"/>
      <c r="Q695" s="68"/>
      <c r="R695" s="10"/>
      <c r="S695" s="15"/>
    </row>
    <row r="696" spans="1:19" ht="9.75" outlineLevel="4" x14ac:dyDescent="0.2">
      <c r="A696" s="61"/>
      <c r="B696" s="62"/>
      <c r="C696" s="62"/>
      <c r="D696" s="63"/>
      <c r="E696" s="64"/>
      <c r="F696" s="65" t="s">
        <v>569</v>
      </c>
      <c r="G696" s="63"/>
      <c r="H696" s="66">
        <v>0</v>
      </c>
      <c r="I696" s="67"/>
      <c r="J696" s="68"/>
      <c r="K696" s="66"/>
      <c r="L696" s="66"/>
      <c r="M696" s="66"/>
      <c r="N696" s="66"/>
      <c r="O696" s="68"/>
      <c r="P696" s="68"/>
      <c r="Q696" s="68"/>
      <c r="R696" s="10"/>
      <c r="S696" s="15"/>
    </row>
    <row r="697" spans="1:19" ht="9.75" outlineLevel="4" x14ac:dyDescent="0.2">
      <c r="A697" s="61"/>
      <c r="B697" s="62"/>
      <c r="C697" s="62"/>
      <c r="D697" s="63"/>
      <c r="E697" s="64"/>
      <c r="F697" s="65" t="s">
        <v>622</v>
      </c>
      <c r="G697" s="63"/>
      <c r="H697" s="66">
        <v>9.5549999999999997</v>
      </c>
      <c r="I697" s="67"/>
      <c r="J697" s="68"/>
      <c r="K697" s="66"/>
      <c r="L697" s="66"/>
      <c r="M697" s="66"/>
      <c r="N697" s="66"/>
      <c r="O697" s="68"/>
      <c r="P697" s="68"/>
      <c r="Q697" s="68"/>
      <c r="R697" s="10"/>
      <c r="S697" s="15"/>
    </row>
    <row r="698" spans="1:19" ht="9.75" outlineLevel="4" x14ac:dyDescent="0.2">
      <c r="A698" s="61"/>
      <c r="B698" s="62"/>
      <c r="C698" s="62"/>
      <c r="D698" s="63"/>
      <c r="E698" s="64"/>
      <c r="F698" s="65" t="s">
        <v>569</v>
      </c>
      <c r="G698" s="63"/>
      <c r="H698" s="66">
        <v>0</v>
      </c>
      <c r="I698" s="67"/>
      <c r="J698" s="68"/>
      <c r="K698" s="66"/>
      <c r="L698" s="66"/>
      <c r="M698" s="66"/>
      <c r="N698" s="66"/>
      <c r="O698" s="68"/>
      <c r="P698" s="68"/>
      <c r="Q698" s="68"/>
      <c r="R698" s="10"/>
      <c r="S698" s="15"/>
    </row>
    <row r="699" spans="1:19" ht="9.75" outlineLevel="4" x14ac:dyDescent="0.2">
      <c r="A699" s="61"/>
      <c r="B699" s="62"/>
      <c r="C699" s="62"/>
      <c r="D699" s="63"/>
      <c r="E699" s="64"/>
      <c r="F699" s="65" t="s">
        <v>623</v>
      </c>
      <c r="G699" s="63"/>
      <c r="H699" s="66">
        <v>12.914999999999999</v>
      </c>
      <c r="I699" s="67"/>
      <c r="J699" s="68"/>
      <c r="K699" s="66"/>
      <c r="L699" s="66"/>
      <c r="M699" s="66"/>
      <c r="N699" s="66"/>
      <c r="O699" s="68"/>
      <c r="P699" s="68"/>
      <c r="Q699" s="68"/>
      <c r="R699" s="10"/>
      <c r="S699" s="15"/>
    </row>
    <row r="700" spans="1:19" ht="9.75" outlineLevel="4" x14ac:dyDescent="0.2">
      <c r="A700" s="61"/>
      <c r="B700" s="62"/>
      <c r="C700" s="62"/>
      <c r="D700" s="63"/>
      <c r="E700" s="64"/>
      <c r="F700" s="65" t="s">
        <v>569</v>
      </c>
      <c r="G700" s="63"/>
      <c r="H700" s="66">
        <v>0</v>
      </c>
      <c r="I700" s="67"/>
      <c r="J700" s="68"/>
      <c r="K700" s="66"/>
      <c r="L700" s="66"/>
      <c r="M700" s="66"/>
      <c r="N700" s="66"/>
      <c r="O700" s="68"/>
      <c r="P700" s="68"/>
      <c r="Q700" s="68"/>
      <c r="R700" s="10"/>
      <c r="S700" s="15"/>
    </row>
    <row r="701" spans="1:19" ht="9.75" outlineLevel="4" x14ac:dyDescent="0.2">
      <c r="A701" s="61"/>
      <c r="B701" s="62"/>
      <c r="C701" s="62"/>
      <c r="D701" s="63"/>
      <c r="E701" s="64"/>
      <c r="F701" s="65" t="s">
        <v>624</v>
      </c>
      <c r="G701" s="63"/>
      <c r="H701" s="66">
        <v>3.5</v>
      </c>
      <c r="I701" s="67"/>
      <c r="J701" s="68"/>
      <c r="K701" s="66"/>
      <c r="L701" s="66"/>
      <c r="M701" s="66"/>
      <c r="N701" s="66"/>
      <c r="O701" s="68"/>
      <c r="P701" s="68"/>
      <c r="Q701" s="68"/>
      <c r="R701" s="10"/>
      <c r="S701" s="15"/>
    </row>
    <row r="702" spans="1:19" ht="9.75" outlineLevel="4" x14ac:dyDescent="0.2">
      <c r="A702" s="61"/>
      <c r="B702" s="62"/>
      <c r="C702" s="62"/>
      <c r="D702" s="63"/>
      <c r="E702" s="64"/>
      <c r="F702" s="65" t="s">
        <v>569</v>
      </c>
      <c r="G702" s="63"/>
      <c r="H702" s="66">
        <v>0</v>
      </c>
      <c r="I702" s="67"/>
      <c r="J702" s="68"/>
      <c r="K702" s="66"/>
      <c r="L702" s="66"/>
      <c r="M702" s="66"/>
      <c r="N702" s="66"/>
      <c r="O702" s="68"/>
      <c r="P702" s="68"/>
      <c r="Q702" s="68"/>
      <c r="R702" s="10"/>
      <c r="S702" s="15"/>
    </row>
    <row r="703" spans="1:19" ht="9.75" outlineLevel="4" x14ac:dyDescent="0.2">
      <c r="A703" s="61"/>
      <c r="B703" s="62"/>
      <c r="C703" s="62"/>
      <c r="D703" s="63"/>
      <c r="E703" s="64"/>
      <c r="F703" s="65" t="s">
        <v>625</v>
      </c>
      <c r="G703" s="63"/>
      <c r="H703" s="66">
        <v>7.35</v>
      </c>
      <c r="I703" s="67"/>
      <c r="J703" s="68"/>
      <c r="K703" s="66"/>
      <c r="L703" s="66"/>
      <c r="M703" s="66"/>
      <c r="N703" s="66"/>
      <c r="O703" s="68"/>
      <c r="P703" s="68"/>
      <c r="Q703" s="68"/>
      <c r="R703" s="10"/>
      <c r="S703" s="15"/>
    </row>
    <row r="704" spans="1:19" ht="9.75" outlineLevel="4" x14ac:dyDescent="0.2">
      <c r="A704" s="61"/>
      <c r="B704" s="62"/>
      <c r="C704" s="62"/>
      <c r="D704" s="63"/>
      <c r="E704" s="64"/>
      <c r="F704" s="65" t="s">
        <v>569</v>
      </c>
      <c r="G704" s="63"/>
      <c r="H704" s="66">
        <v>0</v>
      </c>
      <c r="I704" s="67"/>
      <c r="J704" s="68"/>
      <c r="K704" s="66"/>
      <c r="L704" s="66"/>
      <c r="M704" s="66"/>
      <c r="N704" s="66"/>
      <c r="O704" s="68"/>
      <c r="P704" s="68"/>
      <c r="Q704" s="68"/>
      <c r="R704" s="10"/>
      <c r="S704" s="15"/>
    </row>
    <row r="705" spans="1:19" ht="19.5" outlineLevel="4" x14ac:dyDescent="0.2">
      <c r="A705" s="61"/>
      <c r="B705" s="62"/>
      <c r="C705" s="62"/>
      <c r="D705" s="63"/>
      <c r="E705" s="64"/>
      <c r="F705" s="65" t="s">
        <v>626</v>
      </c>
      <c r="G705" s="63"/>
      <c r="H705" s="66">
        <v>10.549699999999998</v>
      </c>
      <c r="I705" s="67"/>
      <c r="J705" s="68"/>
      <c r="K705" s="66"/>
      <c r="L705" s="66"/>
      <c r="M705" s="66"/>
      <c r="N705" s="66"/>
      <c r="O705" s="68"/>
      <c r="P705" s="68"/>
      <c r="Q705" s="68"/>
      <c r="R705" s="10"/>
      <c r="S705" s="15"/>
    </row>
    <row r="706" spans="1:19" ht="19.5" outlineLevel="4" x14ac:dyDescent="0.2">
      <c r="A706" s="61"/>
      <c r="B706" s="62"/>
      <c r="C706" s="62"/>
      <c r="D706" s="63"/>
      <c r="E706" s="64"/>
      <c r="F706" s="65" t="s">
        <v>627</v>
      </c>
      <c r="G706" s="63"/>
      <c r="H706" s="66">
        <v>0</v>
      </c>
      <c r="I706" s="67"/>
      <c r="J706" s="68"/>
      <c r="K706" s="66"/>
      <c r="L706" s="66"/>
      <c r="M706" s="66"/>
      <c r="N706" s="66"/>
      <c r="O706" s="68"/>
      <c r="P706" s="68"/>
      <c r="Q706" s="68"/>
      <c r="R706" s="10"/>
      <c r="S706" s="15"/>
    </row>
    <row r="707" spans="1:19" ht="19.5" outlineLevel="4" x14ac:dyDescent="0.2">
      <c r="A707" s="61"/>
      <c r="B707" s="62"/>
      <c r="C707" s="62"/>
      <c r="D707" s="63"/>
      <c r="E707" s="64"/>
      <c r="F707" s="65" t="s">
        <v>628</v>
      </c>
      <c r="G707" s="63"/>
      <c r="H707" s="66">
        <v>9.6466999999999992</v>
      </c>
      <c r="I707" s="67"/>
      <c r="J707" s="68"/>
      <c r="K707" s="66"/>
      <c r="L707" s="66"/>
      <c r="M707" s="66"/>
      <c r="N707" s="66"/>
      <c r="O707" s="68"/>
      <c r="P707" s="68"/>
      <c r="Q707" s="68"/>
      <c r="R707" s="10"/>
      <c r="S707" s="15"/>
    </row>
    <row r="708" spans="1:19" ht="9.75" outlineLevel="4" x14ac:dyDescent="0.2">
      <c r="A708" s="61"/>
      <c r="B708" s="62"/>
      <c r="C708" s="62"/>
      <c r="D708" s="63"/>
      <c r="E708" s="64"/>
      <c r="F708" s="65" t="s">
        <v>134</v>
      </c>
      <c r="G708" s="63"/>
      <c r="H708" s="66">
        <v>0</v>
      </c>
      <c r="I708" s="67"/>
      <c r="J708" s="68"/>
      <c r="K708" s="66"/>
      <c r="L708" s="66"/>
      <c r="M708" s="66"/>
      <c r="N708" s="66"/>
      <c r="O708" s="68"/>
      <c r="P708" s="68"/>
      <c r="Q708" s="68"/>
      <c r="R708" s="10"/>
      <c r="S708" s="15"/>
    </row>
    <row r="709" spans="1:19" ht="9.75" outlineLevel="4" x14ac:dyDescent="0.2">
      <c r="A709" s="61"/>
      <c r="B709" s="62"/>
      <c r="C709" s="62"/>
      <c r="D709" s="63"/>
      <c r="E709" s="64"/>
      <c r="F709" s="65" t="s">
        <v>629</v>
      </c>
      <c r="G709" s="63"/>
      <c r="H709" s="66">
        <v>123.249</v>
      </c>
      <c r="I709" s="67"/>
      <c r="J709" s="68"/>
      <c r="K709" s="66"/>
      <c r="L709" s="66"/>
      <c r="M709" s="66"/>
      <c r="N709" s="66"/>
      <c r="O709" s="68"/>
      <c r="P709" s="68"/>
      <c r="Q709" s="68"/>
      <c r="R709" s="10"/>
      <c r="S709" s="15"/>
    </row>
    <row r="710" spans="1:19" ht="9.75" outlineLevel="4" x14ac:dyDescent="0.2">
      <c r="A710" s="61"/>
      <c r="B710" s="62"/>
      <c r="C710" s="62"/>
      <c r="D710" s="63"/>
      <c r="E710" s="64"/>
      <c r="F710" s="65" t="s">
        <v>591</v>
      </c>
      <c r="G710" s="63"/>
      <c r="H710" s="66">
        <v>-19.600000000000001</v>
      </c>
      <c r="I710" s="67"/>
      <c r="J710" s="68"/>
      <c r="K710" s="66"/>
      <c r="L710" s="66"/>
      <c r="M710" s="66"/>
      <c r="N710" s="66"/>
      <c r="O710" s="68"/>
      <c r="P710" s="68"/>
      <c r="Q710" s="68"/>
      <c r="R710" s="10"/>
      <c r="S710" s="15"/>
    </row>
    <row r="711" spans="1:19" ht="9.75" outlineLevel="4" x14ac:dyDescent="0.2">
      <c r="A711" s="61"/>
      <c r="B711" s="62"/>
      <c r="C711" s="62"/>
      <c r="D711" s="63"/>
      <c r="E711" s="64"/>
      <c r="F711" s="65" t="s">
        <v>569</v>
      </c>
      <c r="G711" s="63"/>
      <c r="H711" s="66">
        <v>0</v>
      </c>
      <c r="I711" s="67"/>
      <c r="J711" s="68"/>
      <c r="K711" s="66"/>
      <c r="L711" s="66"/>
      <c r="M711" s="66"/>
      <c r="N711" s="66"/>
      <c r="O711" s="68"/>
      <c r="P711" s="68"/>
      <c r="Q711" s="68"/>
      <c r="R711" s="10"/>
      <c r="S711" s="15"/>
    </row>
    <row r="712" spans="1:19" ht="9.75" outlineLevel="4" x14ac:dyDescent="0.2">
      <c r="A712" s="61"/>
      <c r="B712" s="62"/>
      <c r="C712" s="62"/>
      <c r="D712" s="63"/>
      <c r="E712" s="64"/>
      <c r="F712" s="65" t="s">
        <v>630</v>
      </c>
      <c r="G712" s="63"/>
      <c r="H712" s="66">
        <v>30.105999999999995</v>
      </c>
      <c r="I712" s="67"/>
      <c r="J712" s="68"/>
      <c r="K712" s="66"/>
      <c r="L712" s="66"/>
      <c r="M712" s="66"/>
      <c r="N712" s="66"/>
      <c r="O712" s="68"/>
      <c r="P712" s="68"/>
      <c r="Q712" s="68"/>
      <c r="R712" s="10"/>
      <c r="S712" s="15"/>
    </row>
    <row r="713" spans="1:19" ht="9.75" outlineLevel="4" x14ac:dyDescent="0.2">
      <c r="A713" s="61"/>
      <c r="B713" s="62"/>
      <c r="C713" s="62"/>
      <c r="D713" s="63"/>
      <c r="E713" s="64"/>
      <c r="F713" s="65" t="s">
        <v>618</v>
      </c>
      <c r="G713" s="63"/>
      <c r="H713" s="66">
        <v>-3.1500000000000004</v>
      </c>
      <c r="I713" s="67"/>
      <c r="J713" s="68"/>
      <c r="K713" s="66"/>
      <c r="L713" s="66"/>
      <c r="M713" s="66"/>
      <c r="N713" s="66"/>
      <c r="O713" s="68"/>
      <c r="P713" s="68"/>
      <c r="Q713" s="68"/>
      <c r="R713" s="10"/>
      <c r="S713" s="15"/>
    </row>
    <row r="714" spans="1:19" ht="9.75" outlineLevel="4" x14ac:dyDescent="0.2">
      <c r="A714" s="61"/>
      <c r="B714" s="62"/>
      <c r="C714" s="62"/>
      <c r="D714" s="63"/>
      <c r="E714" s="64"/>
      <c r="F714" s="65" t="s">
        <v>569</v>
      </c>
      <c r="G714" s="63"/>
      <c r="H714" s="66">
        <v>0</v>
      </c>
      <c r="I714" s="67"/>
      <c r="J714" s="68"/>
      <c r="K714" s="66"/>
      <c r="L714" s="66"/>
      <c r="M714" s="66"/>
      <c r="N714" s="66"/>
      <c r="O714" s="68"/>
      <c r="P714" s="68"/>
      <c r="Q714" s="68"/>
      <c r="R714" s="10"/>
      <c r="S714" s="15"/>
    </row>
    <row r="715" spans="1:19" ht="9.75" outlineLevel="4" x14ac:dyDescent="0.2">
      <c r="A715" s="61"/>
      <c r="B715" s="62"/>
      <c r="C715" s="62"/>
      <c r="D715" s="63"/>
      <c r="E715" s="64"/>
      <c r="F715" s="65" t="s">
        <v>593</v>
      </c>
      <c r="G715" s="63"/>
      <c r="H715" s="66">
        <v>52.681000000000004</v>
      </c>
      <c r="I715" s="67"/>
      <c r="J715" s="68"/>
      <c r="K715" s="66"/>
      <c r="L715" s="66"/>
      <c r="M715" s="66"/>
      <c r="N715" s="66"/>
      <c r="O715" s="68"/>
      <c r="P715" s="68"/>
      <c r="Q715" s="68"/>
      <c r="R715" s="10"/>
      <c r="S715" s="15"/>
    </row>
    <row r="716" spans="1:19" ht="9.75" outlineLevel="4" x14ac:dyDescent="0.2">
      <c r="A716" s="61"/>
      <c r="B716" s="62"/>
      <c r="C716" s="62"/>
      <c r="D716" s="63"/>
      <c r="E716" s="64"/>
      <c r="F716" s="65" t="s">
        <v>631</v>
      </c>
      <c r="G716" s="63"/>
      <c r="H716" s="66">
        <v>-2.25</v>
      </c>
      <c r="I716" s="67"/>
      <c r="J716" s="68"/>
      <c r="K716" s="66"/>
      <c r="L716" s="66"/>
      <c r="M716" s="66"/>
      <c r="N716" s="66"/>
      <c r="O716" s="68"/>
      <c r="P716" s="68"/>
      <c r="Q716" s="68"/>
      <c r="R716" s="10"/>
      <c r="S716" s="15"/>
    </row>
    <row r="717" spans="1:19" ht="9.75" outlineLevel="4" x14ac:dyDescent="0.2">
      <c r="A717" s="61"/>
      <c r="B717" s="62"/>
      <c r="C717" s="62"/>
      <c r="D717" s="63"/>
      <c r="E717" s="64"/>
      <c r="F717" s="65" t="s">
        <v>569</v>
      </c>
      <c r="G717" s="63"/>
      <c r="H717" s="66">
        <v>0</v>
      </c>
      <c r="I717" s="67"/>
      <c r="J717" s="68"/>
      <c r="K717" s="66"/>
      <c r="L717" s="66"/>
      <c r="M717" s="66"/>
      <c r="N717" s="66"/>
      <c r="O717" s="68"/>
      <c r="P717" s="68"/>
      <c r="Q717" s="68"/>
      <c r="R717" s="10"/>
      <c r="S717" s="15"/>
    </row>
    <row r="718" spans="1:19" ht="9.75" outlineLevel="4" x14ac:dyDescent="0.2">
      <c r="A718" s="61"/>
      <c r="B718" s="62"/>
      <c r="C718" s="62"/>
      <c r="D718" s="63"/>
      <c r="E718" s="64"/>
      <c r="F718" s="65" t="s">
        <v>594</v>
      </c>
      <c r="G718" s="63"/>
      <c r="H718" s="66">
        <v>67.430000000000007</v>
      </c>
      <c r="I718" s="67"/>
      <c r="J718" s="68"/>
      <c r="K718" s="66"/>
      <c r="L718" s="66"/>
      <c r="M718" s="66"/>
      <c r="N718" s="66"/>
      <c r="O718" s="68"/>
      <c r="P718" s="68"/>
      <c r="Q718" s="68"/>
      <c r="R718" s="10"/>
      <c r="S718" s="15"/>
    </row>
    <row r="719" spans="1:19" ht="9.75" outlineLevel="4" x14ac:dyDescent="0.2">
      <c r="A719" s="61"/>
      <c r="B719" s="62"/>
      <c r="C719" s="62"/>
      <c r="D719" s="63"/>
      <c r="E719" s="64"/>
      <c r="F719" s="65" t="s">
        <v>618</v>
      </c>
      <c r="G719" s="63"/>
      <c r="H719" s="66">
        <v>-3.1500000000000004</v>
      </c>
      <c r="I719" s="67"/>
      <c r="J719" s="68"/>
      <c r="K719" s="66"/>
      <c r="L719" s="66"/>
      <c r="M719" s="66"/>
      <c r="N719" s="66"/>
      <c r="O719" s="68"/>
      <c r="P719" s="68"/>
      <c r="Q719" s="68"/>
      <c r="R719" s="10"/>
      <c r="S719" s="15"/>
    </row>
    <row r="720" spans="1:19" ht="9.75" outlineLevel="4" x14ac:dyDescent="0.2">
      <c r="A720" s="61"/>
      <c r="B720" s="62"/>
      <c r="C720" s="62"/>
      <c r="D720" s="63"/>
      <c r="E720" s="64"/>
      <c r="F720" s="65" t="s">
        <v>569</v>
      </c>
      <c r="G720" s="63"/>
      <c r="H720" s="66">
        <v>0</v>
      </c>
      <c r="I720" s="67"/>
      <c r="J720" s="68"/>
      <c r="K720" s="66"/>
      <c r="L720" s="66"/>
      <c r="M720" s="66"/>
      <c r="N720" s="66"/>
      <c r="O720" s="68"/>
      <c r="P720" s="68"/>
      <c r="Q720" s="68"/>
      <c r="R720" s="10"/>
      <c r="S720" s="15"/>
    </row>
    <row r="721" spans="1:19" ht="9.75" outlineLevel="4" x14ac:dyDescent="0.2">
      <c r="A721" s="61"/>
      <c r="B721" s="62"/>
      <c r="C721" s="62"/>
      <c r="D721" s="63"/>
      <c r="E721" s="64"/>
      <c r="F721" s="65" t="s">
        <v>595</v>
      </c>
      <c r="G721" s="63"/>
      <c r="H721" s="66">
        <v>67.430000000000007</v>
      </c>
      <c r="I721" s="67"/>
      <c r="J721" s="68"/>
      <c r="K721" s="66"/>
      <c r="L721" s="66"/>
      <c r="M721" s="66"/>
      <c r="N721" s="66"/>
      <c r="O721" s="68"/>
      <c r="P721" s="68"/>
      <c r="Q721" s="68"/>
      <c r="R721" s="10"/>
      <c r="S721" s="15"/>
    </row>
    <row r="722" spans="1:19" ht="9.75" outlineLevel="4" x14ac:dyDescent="0.2">
      <c r="A722" s="61"/>
      <c r="B722" s="62"/>
      <c r="C722" s="62"/>
      <c r="D722" s="63"/>
      <c r="E722" s="64"/>
      <c r="F722" s="65" t="s">
        <v>618</v>
      </c>
      <c r="G722" s="63"/>
      <c r="H722" s="66">
        <v>-3.1500000000000004</v>
      </c>
      <c r="I722" s="67"/>
      <c r="J722" s="68"/>
      <c r="K722" s="66"/>
      <c r="L722" s="66"/>
      <c r="M722" s="66"/>
      <c r="N722" s="66"/>
      <c r="O722" s="68"/>
      <c r="P722" s="68"/>
      <c r="Q722" s="68"/>
      <c r="R722" s="10"/>
      <c r="S722" s="15"/>
    </row>
    <row r="723" spans="1:19" ht="9.75" outlineLevel="4" x14ac:dyDescent="0.2">
      <c r="A723" s="61"/>
      <c r="B723" s="62"/>
      <c r="C723" s="62"/>
      <c r="D723" s="63"/>
      <c r="E723" s="64"/>
      <c r="F723" s="65" t="s">
        <v>569</v>
      </c>
      <c r="G723" s="63"/>
      <c r="H723" s="66">
        <v>0</v>
      </c>
      <c r="I723" s="67"/>
      <c r="J723" s="68"/>
      <c r="K723" s="66"/>
      <c r="L723" s="66"/>
      <c r="M723" s="66"/>
      <c r="N723" s="66"/>
      <c r="O723" s="68"/>
      <c r="P723" s="68"/>
      <c r="Q723" s="68"/>
      <c r="R723" s="10"/>
      <c r="S723" s="15"/>
    </row>
    <row r="724" spans="1:19" ht="9.75" outlineLevel="4" x14ac:dyDescent="0.2">
      <c r="A724" s="61"/>
      <c r="B724" s="62"/>
      <c r="C724" s="62"/>
      <c r="D724" s="63"/>
      <c r="E724" s="64"/>
      <c r="F724" s="65" t="s">
        <v>596</v>
      </c>
      <c r="G724" s="63"/>
      <c r="H724" s="66">
        <v>65.974499999999992</v>
      </c>
      <c r="I724" s="67"/>
      <c r="J724" s="68"/>
      <c r="K724" s="66"/>
      <c r="L724" s="66"/>
      <c r="M724" s="66"/>
      <c r="N724" s="66"/>
      <c r="O724" s="68"/>
      <c r="P724" s="68"/>
      <c r="Q724" s="68"/>
      <c r="R724" s="10"/>
      <c r="S724" s="15"/>
    </row>
    <row r="725" spans="1:19" ht="9.75" outlineLevel="4" x14ac:dyDescent="0.2">
      <c r="A725" s="61"/>
      <c r="B725" s="62"/>
      <c r="C725" s="62"/>
      <c r="D725" s="63"/>
      <c r="E725" s="64"/>
      <c r="F725" s="65" t="s">
        <v>632</v>
      </c>
      <c r="G725" s="63"/>
      <c r="H725" s="66">
        <v>-3.87</v>
      </c>
      <c r="I725" s="67"/>
      <c r="J725" s="68"/>
      <c r="K725" s="66"/>
      <c r="L725" s="66"/>
      <c r="M725" s="66"/>
      <c r="N725" s="66"/>
      <c r="O725" s="68"/>
      <c r="P725" s="68"/>
      <c r="Q725" s="68"/>
      <c r="R725" s="10"/>
      <c r="S725" s="15"/>
    </row>
    <row r="726" spans="1:19" ht="9.75" outlineLevel="4" x14ac:dyDescent="0.2">
      <c r="A726" s="61"/>
      <c r="B726" s="62"/>
      <c r="C726" s="62"/>
      <c r="D726" s="63"/>
      <c r="E726" s="64"/>
      <c r="F726" s="65" t="s">
        <v>569</v>
      </c>
      <c r="G726" s="63"/>
      <c r="H726" s="66">
        <v>0</v>
      </c>
      <c r="I726" s="67"/>
      <c r="J726" s="68"/>
      <c r="K726" s="66"/>
      <c r="L726" s="66"/>
      <c r="M726" s="66"/>
      <c r="N726" s="66"/>
      <c r="O726" s="68"/>
      <c r="P726" s="68"/>
      <c r="Q726" s="68"/>
      <c r="R726" s="10"/>
      <c r="S726" s="15"/>
    </row>
    <row r="727" spans="1:19" ht="9.75" outlineLevel="4" x14ac:dyDescent="0.2">
      <c r="A727" s="61"/>
      <c r="B727" s="62"/>
      <c r="C727" s="62"/>
      <c r="D727" s="63"/>
      <c r="E727" s="64"/>
      <c r="F727" s="65" t="s">
        <v>633</v>
      </c>
      <c r="G727" s="63"/>
      <c r="H727" s="66">
        <v>4.5149999999999997</v>
      </c>
      <c r="I727" s="67"/>
      <c r="J727" s="68"/>
      <c r="K727" s="66"/>
      <c r="L727" s="66"/>
      <c r="M727" s="66"/>
      <c r="N727" s="66"/>
      <c r="O727" s="68"/>
      <c r="P727" s="68"/>
      <c r="Q727" s="68"/>
      <c r="R727" s="10"/>
      <c r="S727" s="15"/>
    </row>
    <row r="728" spans="1:19" ht="9.75" outlineLevel="4" x14ac:dyDescent="0.2">
      <c r="A728" s="61"/>
      <c r="B728" s="62"/>
      <c r="C728" s="62"/>
      <c r="D728" s="63"/>
      <c r="E728" s="64"/>
      <c r="F728" s="65" t="s">
        <v>569</v>
      </c>
      <c r="G728" s="63"/>
      <c r="H728" s="66">
        <v>0</v>
      </c>
      <c r="I728" s="67"/>
      <c r="J728" s="68"/>
      <c r="K728" s="66"/>
      <c r="L728" s="66"/>
      <c r="M728" s="66"/>
      <c r="N728" s="66"/>
      <c r="O728" s="68"/>
      <c r="P728" s="68"/>
      <c r="Q728" s="68"/>
      <c r="R728" s="10"/>
      <c r="S728" s="15"/>
    </row>
    <row r="729" spans="1:19" ht="9.75" outlineLevel="4" x14ac:dyDescent="0.2">
      <c r="A729" s="61"/>
      <c r="B729" s="62"/>
      <c r="C729" s="62"/>
      <c r="D729" s="63"/>
      <c r="E729" s="64"/>
      <c r="F729" s="65" t="s">
        <v>634</v>
      </c>
      <c r="G729" s="63"/>
      <c r="H729" s="66">
        <v>13.055</v>
      </c>
      <c r="I729" s="67"/>
      <c r="J729" s="68"/>
      <c r="K729" s="66"/>
      <c r="L729" s="66"/>
      <c r="M729" s="66"/>
      <c r="N729" s="66"/>
      <c r="O729" s="68"/>
      <c r="P729" s="68"/>
      <c r="Q729" s="68"/>
      <c r="R729" s="10"/>
      <c r="S729" s="15"/>
    </row>
    <row r="730" spans="1:19" ht="9.75" outlineLevel="4" x14ac:dyDescent="0.2">
      <c r="A730" s="61"/>
      <c r="B730" s="62"/>
      <c r="C730" s="62"/>
      <c r="D730" s="63"/>
      <c r="E730" s="64"/>
      <c r="F730" s="65" t="s">
        <v>569</v>
      </c>
      <c r="G730" s="63"/>
      <c r="H730" s="66">
        <v>0</v>
      </c>
      <c r="I730" s="67"/>
      <c r="J730" s="68"/>
      <c r="K730" s="66"/>
      <c r="L730" s="66"/>
      <c r="M730" s="66"/>
      <c r="N730" s="66"/>
      <c r="O730" s="68"/>
      <c r="P730" s="68"/>
      <c r="Q730" s="68"/>
      <c r="R730" s="10"/>
      <c r="S730" s="15"/>
    </row>
    <row r="731" spans="1:19" ht="9.75" outlineLevel="4" x14ac:dyDescent="0.2">
      <c r="A731" s="61"/>
      <c r="B731" s="62"/>
      <c r="C731" s="62"/>
      <c r="D731" s="63"/>
      <c r="E731" s="64"/>
      <c r="F731" s="65" t="s">
        <v>635</v>
      </c>
      <c r="G731" s="63"/>
      <c r="H731" s="66">
        <v>7.419999999999999</v>
      </c>
      <c r="I731" s="67"/>
      <c r="J731" s="68"/>
      <c r="K731" s="66"/>
      <c r="L731" s="66"/>
      <c r="M731" s="66"/>
      <c r="N731" s="66"/>
      <c r="O731" s="68"/>
      <c r="P731" s="68"/>
      <c r="Q731" s="68"/>
      <c r="R731" s="10"/>
      <c r="S731" s="15"/>
    </row>
    <row r="732" spans="1:19" ht="9.75" outlineLevel="4" x14ac:dyDescent="0.2">
      <c r="A732" s="61"/>
      <c r="B732" s="62"/>
      <c r="C732" s="62"/>
      <c r="D732" s="63"/>
      <c r="E732" s="64"/>
      <c r="F732" s="65" t="s">
        <v>569</v>
      </c>
      <c r="G732" s="63"/>
      <c r="H732" s="66">
        <v>0</v>
      </c>
      <c r="I732" s="67"/>
      <c r="J732" s="68"/>
      <c r="K732" s="66"/>
      <c r="L732" s="66"/>
      <c r="M732" s="66"/>
      <c r="N732" s="66"/>
      <c r="O732" s="68"/>
      <c r="P732" s="68"/>
      <c r="Q732" s="68"/>
      <c r="R732" s="10"/>
      <c r="S732" s="15"/>
    </row>
    <row r="733" spans="1:19" ht="9.75" outlineLevel="4" x14ac:dyDescent="0.2">
      <c r="A733" s="61"/>
      <c r="B733" s="62"/>
      <c r="C733" s="62"/>
      <c r="D733" s="63"/>
      <c r="E733" s="64"/>
      <c r="F733" s="65" t="s">
        <v>601</v>
      </c>
      <c r="G733" s="63"/>
      <c r="H733" s="66">
        <v>22.630499999999998</v>
      </c>
      <c r="I733" s="67"/>
      <c r="J733" s="68"/>
      <c r="K733" s="66"/>
      <c r="L733" s="66"/>
      <c r="M733" s="66"/>
      <c r="N733" s="66"/>
      <c r="O733" s="68"/>
      <c r="P733" s="68"/>
      <c r="Q733" s="68"/>
      <c r="R733" s="10"/>
      <c r="S733" s="15"/>
    </row>
    <row r="734" spans="1:19" ht="9.75" outlineLevel="4" x14ac:dyDescent="0.2">
      <c r="A734" s="61"/>
      <c r="B734" s="62"/>
      <c r="C734" s="62"/>
      <c r="D734" s="63"/>
      <c r="E734" s="64"/>
      <c r="F734" s="65" t="s">
        <v>636</v>
      </c>
      <c r="G734" s="63"/>
      <c r="H734" s="66">
        <v>-3.1500000000000004</v>
      </c>
      <c r="I734" s="67"/>
      <c r="J734" s="68"/>
      <c r="K734" s="66"/>
      <c r="L734" s="66"/>
      <c r="M734" s="66"/>
      <c r="N734" s="66"/>
      <c r="O734" s="68"/>
      <c r="P734" s="68"/>
      <c r="Q734" s="68"/>
      <c r="R734" s="10"/>
      <c r="S734" s="15"/>
    </row>
    <row r="735" spans="1:19" ht="9.75" outlineLevel="4" x14ac:dyDescent="0.2">
      <c r="A735" s="61"/>
      <c r="B735" s="62"/>
      <c r="C735" s="62"/>
      <c r="D735" s="63"/>
      <c r="E735" s="64"/>
      <c r="F735" s="65" t="s">
        <v>569</v>
      </c>
      <c r="G735" s="63"/>
      <c r="H735" s="66">
        <v>0</v>
      </c>
      <c r="I735" s="67"/>
      <c r="J735" s="68"/>
      <c r="K735" s="66"/>
      <c r="L735" s="66"/>
      <c r="M735" s="66"/>
      <c r="N735" s="66"/>
      <c r="O735" s="68"/>
      <c r="P735" s="68"/>
      <c r="Q735" s="68"/>
      <c r="R735" s="10"/>
      <c r="S735" s="15"/>
    </row>
    <row r="736" spans="1:19" ht="9.75" outlineLevel="4" x14ac:dyDescent="0.2">
      <c r="A736" s="61"/>
      <c r="B736" s="62"/>
      <c r="C736" s="62"/>
      <c r="D736" s="63"/>
      <c r="E736" s="64"/>
      <c r="F736" s="65" t="s">
        <v>637</v>
      </c>
      <c r="G736" s="63"/>
      <c r="H736" s="66">
        <v>12.914999999999999</v>
      </c>
      <c r="I736" s="67"/>
      <c r="J736" s="68"/>
      <c r="K736" s="66"/>
      <c r="L736" s="66"/>
      <c r="M736" s="66"/>
      <c r="N736" s="66"/>
      <c r="O736" s="68"/>
      <c r="P736" s="68"/>
      <c r="Q736" s="68"/>
      <c r="R736" s="10"/>
      <c r="S736" s="15"/>
    </row>
    <row r="737" spans="1:20" ht="9.75" outlineLevel="4" x14ac:dyDescent="0.2">
      <c r="A737" s="61"/>
      <c r="B737" s="62"/>
      <c r="C737" s="62"/>
      <c r="D737" s="63"/>
      <c r="E737" s="64"/>
      <c r="F737" s="65" t="s">
        <v>569</v>
      </c>
      <c r="G737" s="63"/>
      <c r="H737" s="66">
        <v>0</v>
      </c>
      <c r="I737" s="67"/>
      <c r="J737" s="68"/>
      <c r="K737" s="66"/>
      <c r="L737" s="66"/>
      <c r="M737" s="66"/>
      <c r="N737" s="66"/>
      <c r="O737" s="68"/>
      <c r="P737" s="68"/>
      <c r="Q737" s="68"/>
      <c r="R737" s="10"/>
      <c r="S737" s="15"/>
    </row>
    <row r="738" spans="1:20" ht="9.75" outlineLevel="4" x14ac:dyDescent="0.2">
      <c r="A738" s="61"/>
      <c r="B738" s="62"/>
      <c r="C738" s="62"/>
      <c r="D738" s="63"/>
      <c r="E738" s="64"/>
      <c r="F738" s="65" t="s">
        <v>638</v>
      </c>
      <c r="G738" s="63"/>
      <c r="H738" s="66">
        <v>7.42</v>
      </c>
      <c r="I738" s="67"/>
      <c r="J738" s="68"/>
      <c r="K738" s="66"/>
      <c r="L738" s="66"/>
      <c r="M738" s="66"/>
      <c r="N738" s="66"/>
      <c r="O738" s="68"/>
      <c r="P738" s="68"/>
      <c r="Q738" s="68"/>
      <c r="R738" s="10"/>
      <c r="S738" s="15"/>
    </row>
    <row r="739" spans="1:20" ht="7.5" customHeight="1" outlineLevel="4" x14ac:dyDescent="0.15">
      <c r="A739" s="15"/>
      <c r="B739" s="69"/>
      <c r="C739" s="70"/>
      <c r="D739" s="71"/>
      <c r="E739" s="72"/>
      <c r="F739" s="73"/>
      <c r="G739" s="71"/>
      <c r="H739" s="74"/>
      <c r="I739" s="75"/>
      <c r="J739" s="76"/>
      <c r="K739" s="77"/>
      <c r="L739" s="77"/>
      <c r="M739" s="77"/>
      <c r="N739" s="77"/>
      <c r="O739" s="76"/>
      <c r="P739" s="76"/>
      <c r="Q739" s="76"/>
      <c r="R739" s="10"/>
      <c r="S739" s="15"/>
    </row>
    <row r="740" spans="1:20" ht="11.25" outlineLevel="3" x14ac:dyDescent="0.2">
      <c r="A740" s="52"/>
      <c r="B740" s="53"/>
      <c r="C740" s="54">
        <v>136</v>
      </c>
      <c r="D740" s="55" t="s">
        <v>25</v>
      </c>
      <c r="E740" s="56" t="s">
        <v>639</v>
      </c>
      <c r="F740" s="57" t="s">
        <v>640</v>
      </c>
      <c r="G740" s="55" t="s">
        <v>67</v>
      </c>
      <c r="H740" s="58">
        <v>50.36</v>
      </c>
      <c r="I740" s="59"/>
      <c r="J740" s="60">
        <f>H740*I740</f>
        <v>0</v>
      </c>
      <c r="K740" s="58">
        <v>1.54E-2</v>
      </c>
      <c r="L740" s="58">
        <f>H740*K740</f>
        <v>0.77554400000000001</v>
      </c>
      <c r="M740" s="58"/>
      <c r="N740" s="58">
        <f>H740*M740</f>
        <v>0</v>
      </c>
      <c r="O740" s="60">
        <v>21</v>
      </c>
      <c r="P740" s="60">
        <f>J740*(O740/100)</f>
        <v>0</v>
      </c>
      <c r="Q740" s="60">
        <f>J740+P740</f>
        <v>0</v>
      </c>
      <c r="R740" s="15"/>
      <c r="S740" s="15"/>
      <c r="T740" s="15"/>
    </row>
    <row r="741" spans="1:20" ht="9.75" outlineLevel="4" x14ac:dyDescent="0.2">
      <c r="A741" s="61"/>
      <c r="B741" s="62"/>
      <c r="C741" s="62"/>
      <c r="D741" s="63"/>
      <c r="E741" s="64" t="s">
        <v>29</v>
      </c>
      <c r="F741" s="65" t="s">
        <v>641</v>
      </c>
      <c r="G741" s="63"/>
      <c r="H741" s="66">
        <v>5.6</v>
      </c>
      <c r="I741" s="67"/>
      <c r="J741" s="68"/>
      <c r="K741" s="66"/>
      <c r="L741" s="66"/>
      <c r="M741" s="66"/>
      <c r="N741" s="66"/>
      <c r="O741" s="68"/>
      <c r="P741" s="68"/>
      <c r="Q741" s="68"/>
      <c r="R741" s="10"/>
      <c r="S741" s="15"/>
    </row>
    <row r="742" spans="1:20" ht="9.75" outlineLevel="4" x14ac:dyDescent="0.2">
      <c r="A742" s="61"/>
      <c r="B742" s="62"/>
      <c r="C742" s="62"/>
      <c r="D742" s="63"/>
      <c r="E742" s="64"/>
      <c r="F742" s="65" t="s">
        <v>642</v>
      </c>
      <c r="G742" s="63"/>
      <c r="H742" s="66">
        <v>2.2999999999999998</v>
      </c>
      <c r="I742" s="67"/>
      <c r="J742" s="68"/>
      <c r="K742" s="66"/>
      <c r="L742" s="66"/>
      <c r="M742" s="66"/>
      <c r="N742" s="66"/>
      <c r="O742" s="68"/>
      <c r="P742" s="68"/>
      <c r="Q742" s="68"/>
      <c r="R742" s="10"/>
      <c r="S742" s="15"/>
    </row>
    <row r="743" spans="1:20" ht="9.75" outlineLevel="4" x14ac:dyDescent="0.2">
      <c r="A743" s="61"/>
      <c r="B743" s="62"/>
      <c r="C743" s="62"/>
      <c r="D743" s="63"/>
      <c r="E743" s="64"/>
      <c r="F743" s="65" t="s">
        <v>643</v>
      </c>
      <c r="G743" s="63"/>
      <c r="H743" s="66">
        <v>2.8</v>
      </c>
      <c r="I743" s="67"/>
      <c r="J743" s="68"/>
      <c r="K743" s="66"/>
      <c r="L743" s="66"/>
      <c r="M743" s="66"/>
      <c r="N743" s="66"/>
      <c r="O743" s="68"/>
      <c r="P743" s="68"/>
      <c r="Q743" s="68"/>
      <c r="R743" s="10"/>
      <c r="S743" s="15"/>
    </row>
    <row r="744" spans="1:20" ht="9.75" outlineLevel="4" x14ac:dyDescent="0.2">
      <c r="A744" s="61"/>
      <c r="B744" s="62"/>
      <c r="C744" s="62"/>
      <c r="D744" s="63"/>
      <c r="E744" s="64"/>
      <c r="F744" s="65" t="s">
        <v>134</v>
      </c>
      <c r="G744" s="63"/>
      <c r="H744" s="66">
        <v>0</v>
      </c>
      <c r="I744" s="67"/>
      <c r="J744" s="68"/>
      <c r="K744" s="66"/>
      <c r="L744" s="66"/>
      <c r="M744" s="66"/>
      <c r="N744" s="66"/>
      <c r="O744" s="68"/>
      <c r="P744" s="68"/>
      <c r="Q744" s="68"/>
      <c r="R744" s="10"/>
      <c r="S744" s="15"/>
    </row>
    <row r="745" spans="1:20" ht="9.75" outlineLevel="4" x14ac:dyDescent="0.2">
      <c r="A745" s="61"/>
      <c r="B745" s="62"/>
      <c r="C745" s="62"/>
      <c r="D745" s="63"/>
      <c r="E745" s="64"/>
      <c r="F745" s="65" t="s">
        <v>644</v>
      </c>
      <c r="G745" s="63"/>
      <c r="H745" s="66">
        <v>6.5</v>
      </c>
      <c r="I745" s="67"/>
      <c r="J745" s="68"/>
      <c r="K745" s="66"/>
      <c r="L745" s="66"/>
      <c r="M745" s="66"/>
      <c r="N745" s="66"/>
      <c r="O745" s="68"/>
      <c r="P745" s="68"/>
      <c r="Q745" s="68"/>
      <c r="R745" s="10"/>
      <c r="S745" s="15"/>
    </row>
    <row r="746" spans="1:20" ht="9.75" outlineLevel="4" x14ac:dyDescent="0.2">
      <c r="A746" s="61"/>
      <c r="B746" s="62"/>
      <c r="C746" s="62"/>
      <c r="D746" s="63"/>
      <c r="E746" s="64"/>
      <c r="F746" s="65" t="s">
        <v>645</v>
      </c>
      <c r="G746" s="63"/>
      <c r="H746" s="66">
        <v>9.5</v>
      </c>
      <c r="I746" s="67"/>
      <c r="J746" s="68"/>
      <c r="K746" s="66"/>
      <c r="L746" s="66"/>
      <c r="M746" s="66"/>
      <c r="N746" s="66"/>
      <c r="O746" s="68"/>
      <c r="P746" s="68"/>
      <c r="Q746" s="68"/>
      <c r="R746" s="10"/>
      <c r="S746" s="15"/>
    </row>
    <row r="747" spans="1:20" ht="9.75" outlineLevel="4" x14ac:dyDescent="0.2">
      <c r="A747" s="61"/>
      <c r="B747" s="62"/>
      <c r="C747" s="62"/>
      <c r="D747" s="63"/>
      <c r="E747" s="64"/>
      <c r="F747" s="65" t="s">
        <v>134</v>
      </c>
      <c r="G747" s="63"/>
      <c r="H747" s="66">
        <v>0</v>
      </c>
      <c r="I747" s="67"/>
      <c r="J747" s="68"/>
      <c r="K747" s="66"/>
      <c r="L747" s="66"/>
      <c r="M747" s="66"/>
      <c r="N747" s="66"/>
      <c r="O747" s="68"/>
      <c r="P747" s="68"/>
      <c r="Q747" s="68"/>
      <c r="R747" s="10"/>
      <c r="S747" s="15"/>
    </row>
    <row r="748" spans="1:20" ht="9.75" outlineLevel="4" x14ac:dyDescent="0.2">
      <c r="A748" s="61"/>
      <c r="B748" s="62"/>
      <c r="C748" s="62"/>
      <c r="D748" s="63"/>
      <c r="E748" s="64"/>
      <c r="F748" s="65" t="s">
        <v>646</v>
      </c>
      <c r="G748" s="63"/>
      <c r="H748" s="66">
        <v>0.36</v>
      </c>
      <c r="I748" s="67"/>
      <c r="J748" s="68"/>
      <c r="K748" s="66"/>
      <c r="L748" s="66"/>
      <c r="M748" s="66"/>
      <c r="N748" s="66"/>
      <c r="O748" s="68"/>
      <c r="P748" s="68"/>
      <c r="Q748" s="68"/>
      <c r="R748" s="10"/>
      <c r="S748" s="15"/>
    </row>
    <row r="749" spans="1:20" ht="9.75" outlineLevel="4" x14ac:dyDescent="0.2">
      <c r="A749" s="61"/>
      <c r="B749" s="62"/>
      <c r="C749" s="62"/>
      <c r="D749" s="63"/>
      <c r="E749" s="64"/>
      <c r="F749" s="65" t="s">
        <v>647</v>
      </c>
      <c r="G749" s="63"/>
      <c r="H749" s="66">
        <v>4.3</v>
      </c>
      <c r="I749" s="67"/>
      <c r="J749" s="68"/>
      <c r="K749" s="66"/>
      <c r="L749" s="66"/>
      <c r="M749" s="66"/>
      <c r="N749" s="66"/>
      <c r="O749" s="68"/>
      <c r="P749" s="68"/>
      <c r="Q749" s="68"/>
      <c r="R749" s="10"/>
      <c r="S749" s="15"/>
    </row>
    <row r="750" spans="1:20" ht="9.75" outlineLevel="4" x14ac:dyDescent="0.2">
      <c r="A750" s="61"/>
      <c r="B750" s="62"/>
      <c r="C750" s="62"/>
      <c r="D750" s="63"/>
      <c r="E750" s="64"/>
      <c r="F750" s="65" t="s">
        <v>648</v>
      </c>
      <c r="G750" s="63"/>
      <c r="H750" s="66">
        <v>9.5</v>
      </c>
      <c r="I750" s="67"/>
      <c r="J750" s="68"/>
      <c r="K750" s="66"/>
      <c r="L750" s="66"/>
      <c r="M750" s="66"/>
      <c r="N750" s="66"/>
      <c r="O750" s="68"/>
      <c r="P750" s="68"/>
      <c r="Q750" s="68"/>
      <c r="R750" s="10"/>
      <c r="S750" s="15"/>
    </row>
    <row r="751" spans="1:20" ht="9.75" outlineLevel="4" x14ac:dyDescent="0.2">
      <c r="A751" s="61"/>
      <c r="B751" s="62"/>
      <c r="C751" s="62"/>
      <c r="D751" s="63"/>
      <c r="E751" s="64"/>
      <c r="F751" s="65" t="s">
        <v>649</v>
      </c>
      <c r="G751" s="63"/>
      <c r="H751" s="66">
        <v>9.5</v>
      </c>
      <c r="I751" s="67"/>
      <c r="J751" s="68"/>
      <c r="K751" s="66"/>
      <c r="L751" s="66"/>
      <c r="M751" s="66"/>
      <c r="N751" s="66"/>
      <c r="O751" s="68"/>
      <c r="P751" s="68"/>
      <c r="Q751" s="68"/>
      <c r="R751" s="10"/>
      <c r="S751" s="15"/>
    </row>
    <row r="752" spans="1:20" ht="7.5" customHeight="1" outlineLevel="4" x14ac:dyDescent="0.15">
      <c r="A752" s="15"/>
      <c r="B752" s="69"/>
      <c r="C752" s="70"/>
      <c r="D752" s="71"/>
      <c r="E752" s="72"/>
      <c r="F752" s="73"/>
      <c r="G752" s="71"/>
      <c r="H752" s="74"/>
      <c r="I752" s="75"/>
      <c r="J752" s="76"/>
      <c r="K752" s="77"/>
      <c r="L752" s="77"/>
      <c r="M752" s="77"/>
      <c r="N752" s="77"/>
      <c r="O752" s="76"/>
      <c r="P752" s="76"/>
      <c r="Q752" s="76"/>
      <c r="R752" s="10"/>
      <c r="S752" s="15"/>
    </row>
    <row r="753" spans="1:20" ht="11.25" outlineLevel="3" x14ac:dyDescent="0.2">
      <c r="A753" s="52"/>
      <c r="B753" s="53"/>
      <c r="C753" s="54">
        <v>137</v>
      </c>
      <c r="D753" s="55" t="s">
        <v>25</v>
      </c>
      <c r="E753" s="56" t="s">
        <v>650</v>
      </c>
      <c r="F753" s="57" t="s">
        <v>651</v>
      </c>
      <c r="G753" s="55" t="s">
        <v>67</v>
      </c>
      <c r="H753" s="58">
        <v>1145.8243852500004</v>
      </c>
      <c r="I753" s="59"/>
      <c r="J753" s="60">
        <f>H753*I753</f>
        <v>0</v>
      </c>
      <c r="K753" s="58">
        <v>1.8380000000000001E-2</v>
      </c>
      <c r="L753" s="58">
        <f>H753*K753</f>
        <v>21.060252200895007</v>
      </c>
      <c r="M753" s="58"/>
      <c r="N753" s="58">
        <f>H753*M753</f>
        <v>0</v>
      </c>
      <c r="O753" s="60">
        <v>21</v>
      </c>
      <c r="P753" s="60">
        <f>J753*(O753/100)</f>
        <v>0</v>
      </c>
      <c r="Q753" s="60">
        <f>J753+P753</f>
        <v>0</v>
      </c>
      <c r="R753" s="15"/>
      <c r="S753" s="15"/>
      <c r="T753" s="15"/>
    </row>
    <row r="754" spans="1:20" ht="9.75" outlineLevel="4" x14ac:dyDescent="0.2">
      <c r="A754" s="61"/>
      <c r="B754" s="62"/>
      <c r="C754" s="62"/>
      <c r="D754" s="63"/>
      <c r="E754" s="64" t="s">
        <v>29</v>
      </c>
      <c r="F754" s="65" t="s">
        <v>652</v>
      </c>
      <c r="G754" s="63"/>
      <c r="H754" s="66">
        <v>86.209499999999991</v>
      </c>
      <c r="I754" s="67"/>
      <c r="J754" s="68"/>
      <c r="K754" s="66"/>
      <c r="L754" s="66"/>
      <c r="M754" s="66"/>
      <c r="N754" s="66"/>
      <c r="O754" s="68"/>
      <c r="P754" s="68"/>
      <c r="Q754" s="68"/>
      <c r="R754" s="10"/>
      <c r="S754" s="15"/>
    </row>
    <row r="755" spans="1:20" ht="9.75" outlineLevel="4" x14ac:dyDescent="0.2">
      <c r="A755" s="61"/>
      <c r="B755" s="62"/>
      <c r="C755" s="62"/>
      <c r="D755" s="63"/>
      <c r="E755" s="64"/>
      <c r="F755" s="65" t="s">
        <v>653</v>
      </c>
      <c r="G755" s="63"/>
      <c r="H755" s="66">
        <v>-3.7749999999999999</v>
      </c>
      <c r="I755" s="67"/>
      <c r="J755" s="68"/>
      <c r="K755" s="66"/>
      <c r="L755" s="66"/>
      <c r="M755" s="66"/>
      <c r="N755" s="66"/>
      <c r="O755" s="68"/>
      <c r="P755" s="68"/>
      <c r="Q755" s="68"/>
      <c r="R755" s="10"/>
      <c r="S755" s="15"/>
    </row>
    <row r="756" spans="1:20" ht="9.75" outlineLevel="4" x14ac:dyDescent="0.2">
      <c r="A756" s="61"/>
      <c r="B756" s="62"/>
      <c r="C756" s="62"/>
      <c r="D756" s="63"/>
      <c r="E756" s="64"/>
      <c r="F756" s="65" t="s">
        <v>569</v>
      </c>
      <c r="G756" s="63"/>
      <c r="H756" s="66">
        <v>0</v>
      </c>
      <c r="I756" s="67"/>
      <c r="J756" s="68"/>
      <c r="K756" s="66"/>
      <c r="L756" s="66"/>
      <c r="M756" s="66"/>
      <c r="N756" s="66"/>
      <c r="O756" s="68"/>
      <c r="P756" s="68"/>
      <c r="Q756" s="68"/>
      <c r="R756" s="10"/>
      <c r="S756" s="15"/>
    </row>
    <row r="757" spans="1:20" ht="9.75" outlineLevel="4" x14ac:dyDescent="0.2">
      <c r="A757" s="61"/>
      <c r="B757" s="62"/>
      <c r="C757" s="62"/>
      <c r="D757" s="63"/>
      <c r="E757" s="64"/>
      <c r="F757" s="65" t="s">
        <v>654</v>
      </c>
      <c r="G757" s="63"/>
      <c r="H757" s="66">
        <v>10.836</v>
      </c>
      <c r="I757" s="67"/>
      <c r="J757" s="68"/>
      <c r="K757" s="66"/>
      <c r="L757" s="66"/>
      <c r="M757" s="66"/>
      <c r="N757" s="66"/>
      <c r="O757" s="68"/>
      <c r="P757" s="68"/>
      <c r="Q757" s="68"/>
      <c r="R757" s="10"/>
      <c r="S757" s="15"/>
    </row>
    <row r="758" spans="1:20" ht="9.75" outlineLevel="4" x14ac:dyDescent="0.2">
      <c r="A758" s="61"/>
      <c r="B758" s="62"/>
      <c r="C758" s="62"/>
      <c r="D758" s="63"/>
      <c r="E758" s="64"/>
      <c r="F758" s="65" t="s">
        <v>569</v>
      </c>
      <c r="G758" s="63"/>
      <c r="H758" s="66">
        <v>0</v>
      </c>
      <c r="I758" s="67"/>
      <c r="J758" s="68"/>
      <c r="K758" s="66"/>
      <c r="L758" s="66"/>
      <c r="M758" s="66"/>
      <c r="N758" s="66"/>
      <c r="O758" s="68"/>
      <c r="P758" s="68"/>
      <c r="Q758" s="68"/>
      <c r="R758" s="10"/>
      <c r="S758" s="15"/>
    </row>
    <row r="759" spans="1:20" ht="9.75" outlineLevel="4" x14ac:dyDescent="0.2">
      <c r="A759" s="61"/>
      <c r="B759" s="62"/>
      <c r="C759" s="62"/>
      <c r="D759" s="63"/>
      <c r="E759" s="64"/>
      <c r="F759" s="65" t="s">
        <v>655</v>
      </c>
      <c r="G759" s="63"/>
      <c r="H759" s="66">
        <v>8.427999999999999</v>
      </c>
      <c r="I759" s="67"/>
      <c r="J759" s="68"/>
      <c r="K759" s="66"/>
      <c r="L759" s="66"/>
      <c r="M759" s="66"/>
      <c r="N759" s="66"/>
      <c r="O759" s="68"/>
      <c r="P759" s="68"/>
      <c r="Q759" s="68"/>
      <c r="R759" s="10"/>
      <c r="S759" s="15"/>
    </row>
    <row r="760" spans="1:20" ht="9.75" outlineLevel="4" x14ac:dyDescent="0.2">
      <c r="A760" s="61"/>
      <c r="B760" s="62"/>
      <c r="C760" s="62"/>
      <c r="D760" s="63"/>
      <c r="E760" s="64"/>
      <c r="F760" s="65" t="s">
        <v>569</v>
      </c>
      <c r="G760" s="63"/>
      <c r="H760" s="66">
        <v>0</v>
      </c>
      <c r="I760" s="67"/>
      <c r="J760" s="68"/>
      <c r="K760" s="66"/>
      <c r="L760" s="66"/>
      <c r="M760" s="66"/>
      <c r="N760" s="66"/>
      <c r="O760" s="68"/>
      <c r="P760" s="68"/>
      <c r="Q760" s="68"/>
      <c r="R760" s="10"/>
      <c r="S760" s="15"/>
    </row>
    <row r="761" spans="1:20" ht="9.75" outlineLevel="4" x14ac:dyDescent="0.2">
      <c r="A761" s="61"/>
      <c r="B761" s="62"/>
      <c r="C761" s="62"/>
      <c r="D761" s="63"/>
      <c r="E761" s="64"/>
      <c r="F761" s="65" t="s">
        <v>656</v>
      </c>
      <c r="G761" s="63"/>
      <c r="H761" s="66">
        <v>1.9599999999999997</v>
      </c>
      <c r="I761" s="67"/>
      <c r="J761" s="68"/>
      <c r="K761" s="66"/>
      <c r="L761" s="66"/>
      <c r="M761" s="66"/>
      <c r="N761" s="66"/>
      <c r="O761" s="68"/>
      <c r="P761" s="68"/>
      <c r="Q761" s="68"/>
      <c r="R761" s="10"/>
      <c r="S761" s="15"/>
    </row>
    <row r="762" spans="1:20" ht="9.75" outlineLevel="4" x14ac:dyDescent="0.2">
      <c r="A762" s="61"/>
      <c r="B762" s="62"/>
      <c r="C762" s="62"/>
      <c r="D762" s="63"/>
      <c r="E762" s="64"/>
      <c r="F762" s="65" t="s">
        <v>569</v>
      </c>
      <c r="G762" s="63"/>
      <c r="H762" s="66">
        <v>0</v>
      </c>
      <c r="I762" s="67"/>
      <c r="J762" s="68"/>
      <c r="K762" s="66"/>
      <c r="L762" s="66"/>
      <c r="M762" s="66"/>
      <c r="N762" s="66"/>
      <c r="O762" s="68"/>
      <c r="P762" s="68"/>
      <c r="Q762" s="68"/>
      <c r="R762" s="10"/>
      <c r="S762" s="15"/>
    </row>
    <row r="763" spans="1:20" ht="9.75" outlineLevel="4" x14ac:dyDescent="0.2">
      <c r="A763" s="61"/>
      <c r="B763" s="62"/>
      <c r="C763" s="62"/>
      <c r="D763" s="63"/>
      <c r="E763" s="64"/>
      <c r="F763" s="65" t="s">
        <v>657</v>
      </c>
      <c r="G763" s="63"/>
      <c r="H763" s="66">
        <v>0.80500000000000005</v>
      </c>
      <c r="I763" s="67"/>
      <c r="J763" s="68"/>
      <c r="K763" s="66"/>
      <c r="L763" s="66"/>
      <c r="M763" s="66"/>
      <c r="N763" s="66"/>
      <c r="O763" s="68"/>
      <c r="P763" s="68"/>
      <c r="Q763" s="68"/>
      <c r="R763" s="10"/>
      <c r="S763" s="15"/>
    </row>
    <row r="764" spans="1:20" ht="9.75" outlineLevel="4" x14ac:dyDescent="0.2">
      <c r="A764" s="61"/>
      <c r="B764" s="62"/>
      <c r="C764" s="62"/>
      <c r="D764" s="63"/>
      <c r="E764" s="64"/>
      <c r="F764" s="65" t="s">
        <v>569</v>
      </c>
      <c r="G764" s="63"/>
      <c r="H764" s="66">
        <v>0</v>
      </c>
      <c r="I764" s="67"/>
      <c r="J764" s="68"/>
      <c r="K764" s="66"/>
      <c r="L764" s="66"/>
      <c r="M764" s="66"/>
      <c r="N764" s="66"/>
      <c r="O764" s="68"/>
      <c r="P764" s="68"/>
      <c r="Q764" s="68"/>
      <c r="R764" s="10"/>
      <c r="S764" s="15"/>
    </row>
    <row r="765" spans="1:20" ht="9.75" outlineLevel="4" x14ac:dyDescent="0.2">
      <c r="A765" s="61"/>
      <c r="B765" s="62"/>
      <c r="C765" s="62"/>
      <c r="D765" s="63"/>
      <c r="E765" s="64"/>
      <c r="F765" s="65" t="s">
        <v>658</v>
      </c>
      <c r="G765" s="63"/>
      <c r="H765" s="66">
        <v>0.68</v>
      </c>
      <c r="I765" s="67"/>
      <c r="J765" s="68"/>
      <c r="K765" s="66"/>
      <c r="L765" s="66"/>
      <c r="M765" s="66"/>
      <c r="N765" s="66"/>
      <c r="O765" s="68"/>
      <c r="P765" s="68"/>
      <c r="Q765" s="68"/>
      <c r="R765" s="10"/>
      <c r="S765" s="15"/>
    </row>
    <row r="766" spans="1:20" ht="9.75" outlineLevel="4" x14ac:dyDescent="0.2">
      <c r="A766" s="61"/>
      <c r="B766" s="62"/>
      <c r="C766" s="62"/>
      <c r="D766" s="63"/>
      <c r="E766" s="64"/>
      <c r="F766" s="65" t="s">
        <v>569</v>
      </c>
      <c r="G766" s="63"/>
      <c r="H766" s="66">
        <v>0</v>
      </c>
      <c r="I766" s="67"/>
      <c r="J766" s="68"/>
      <c r="K766" s="66"/>
      <c r="L766" s="66"/>
      <c r="M766" s="66"/>
      <c r="N766" s="66"/>
      <c r="O766" s="68"/>
      <c r="P766" s="68"/>
      <c r="Q766" s="68"/>
      <c r="R766" s="10"/>
      <c r="S766" s="15"/>
    </row>
    <row r="767" spans="1:20" ht="9.75" outlineLevel="4" x14ac:dyDescent="0.2">
      <c r="A767" s="61"/>
      <c r="B767" s="62"/>
      <c r="C767" s="62"/>
      <c r="D767" s="63"/>
      <c r="E767" s="64"/>
      <c r="F767" s="65" t="s">
        <v>659</v>
      </c>
      <c r="G767" s="63"/>
      <c r="H767" s="66">
        <v>75.754000000000005</v>
      </c>
      <c r="I767" s="67"/>
      <c r="J767" s="68"/>
      <c r="K767" s="66"/>
      <c r="L767" s="66"/>
      <c r="M767" s="66"/>
      <c r="N767" s="66"/>
      <c r="O767" s="68"/>
      <c r="P767" s="68"/>
      <c r="Q767" s="68"/>
      <c r="R767" s="10"/>
      <c r="S767" s="15"/>
    </row>
    <row r="768" spans="1:20" ht="9.75" outlineLevel="4" x14ac:dyDescent="0.2">
      <c r="A768" s="61"/>
      <c r="B768" s="62"/>
      <c r="C768" s="62"/>
      <c r="D768" s="63"/>
      <c r="E768" s="64"/>
      <c r="F768" s="65" t="s">
        <v>660</v>
      </c>
      <c r="G768" s="63"/>
      <c r="H768" s="66">
        <v>-3.1949999999999998</v>
      </c>
      <c r="I768" s="67"/>
      <c r="J768" s="68"/>
      <c r="K768" s="66"/>
      <c r="L768" s="66"/>
      <c r="M768" s="66"/>
      <c r="N768" s="66"/>
      <c r="O768" s="68"/>
      <c r="P768" s="68"/>
      <c r="Q768" s="68"/>
      <c r="R768" s="10"/>
      <c r="S768" s="15"/>
    </row>
    <row r="769" spans="1:19" ht="9.75" outlineLevel="4" x14ac:dyDescent="0.2">
      <c r="A769" s="61"/>
      <c r="B769" s="62"/>
      <c r="C769" s="62"/>
      <c r="D769" s="63"/>
      <c r="E769" s="64"/>
      <c r="F769" s="65" t="s">
        <v>134</v>
      </c>
      <c r="G769" s="63"/>
      <c r="H769" s="66">
        <v>0</v>
      </c>
      <c r="I769" s="67"/>
      <c r="J769" s="68"/>
      <c r="K769" s="66"/>
      <c r="L769" s="66"/>
      <c r="M769" s="66"/>
      <c r="N769" s="66"/>
      <c r="O769" s="68"/>
      <c r="P769" s="68"/>
      <c r="Q769" s="68"/>
      <c r="R769" s="10"/>
      <c r="S769" s="15"/>
    </row>
    <row r="770" spans="1:19" ht="9.75" outlineLevel="4" x14ac:dyDescent="0.2">
      <c r="A770" s="61"/>
      <c r="B770" s="62"/>
      <c r="C770" s="62"/>
      <c r="D770" s="63"/>
      <c r="E770" s="64"/>
      <c r="F770" s="65" t="s">
        <v>661</v>
      </c>
      <c r="G770" s="63"/>
      <c r="H770" s="66">
        <v>185.84048525</v>
      </c>
      <c r="I770" s="67"/>
      <c r="J770" s="68"/>
      <c r="K770" s="66"/>
      <c r="L770" s="66"/>
      <c r="M770" s="66"/>
      <c r="N770" s="66"/>
      <c r="O770" s="68"/>
      <c r="P770" s="68"/>
      <c r="Q770" s="68"/>
      <c r="R770" s="10"/>
      <c r="S770" s="15"/>
    </row>
    <row r="771" spans="1:19" ht="9.75" outlineLevel="4" x14ac:dyDescent="0.2">
      <c r="A771" s="61"/>
      <c r="B771" s="62"/>
      <c r="C771" s="62"/>
      <c r="D771" s="63"/>
      <c r="E771" s="64"/>
      <c r="F771" s="65" t="s">
        <v>662</v>
      </c>
      <c r="G771" s="63"/>
      <c r="H771" s="66">
        <v>50.528500000000001</v>
      </c>
      <c r="I771" s="67"/>
      <c r="J771" s="68"/>
      <c r="K771" s="66"/>
      <c r="L771" s="66"/>
      <c r="M771" s="66"/>
      <c r="N771" s="66"/>
      <c r="O771" s="68"/>
      <c r="P771" s="68"/>
      <c r="Q771" s="68"/>
      <c r="R771" s="10"/>
      <c r="S771" s="15"/>
    </row>
    <row r="772" spans="1:19" ht="9.75" outlineLevel="4" x14ac:dyDescent="0.2">
      <c r="A772" s="61"/>
      <c r="B772" s="62"/>
      <c r="C772" s="62"/>
      <c r="D772" s="63"/>
      <c r="E772" s="64"/>
      <c r="F772" s="65" t="s">
        <v>663</v>
      </c>
      <c r="G772" s="63"/>
      <c r="H772" s="66">
        <v>-9.2700000000000031</v>
      </c>
      <c r="I772" s="67"/>
      <c r="J772" s="68"/>
      <c r="K772" s="66"/>
      <c r="L772" s="66"/>
      <c r="M772" s="66"/>
      <c r="N772" s="66"/>
      <c r="O772" s="68"/>
      <c r="P772" s="68"/>
      <c r="Q772" s="68"/>
      <c r="R772" s="10"/>
      <c r="S772" s="15"/>
    </row>
    <row r="773" spans="1:19" ht="9.75" outlineLevel="4" x14ac:dyDescent="0.2">
      <c r="A773" s="61"/>
      <c r="B773" s="62"/>
      <c r="C773" s="62"/>
      <c r="D773" s="63"/>
      <c r="E773" s="64"/>
      <c r="F773" s="65" t="s">
        <v>664</v>
      </c>
      <c r="G773" s="63"/>
      <c r="H773" s="66">
        <v>-22.212000000000003</v>
      </c>
      <c r="I773" s="67"/>
      <c r="J773" s="68"/>
      <c r="K773" s="66"/>
      <c r="L773" s="66"/>
      <c r="M773" s="66"/>
      <c r="N773" s="66"/>
      <c r="O773" s="68"/>
      <c r="P773" s="68"/>
      <c r="Q773" s="68"/>
      <c r="R773" s="10"/>
      <c r="S773" s="15"/>
    </row>
    <row r="774" spans="1:19" ht="9.75" outlineLevel="4" x14ac:dyDescent="0.2">
      <c r="A774" s="61"/>
      <c r="B774" s="62"/>
      <c r="C774" s="62"/>
      <c r="D774" s="63"/>
      <c r="E774" s="64"/>
      <c r="F774" s="65" t="s">
        <v>569</v>
      </c>
      <c r="G774" s="63"/>
      <c r="H774" s="66">
        <v>0</v>
      </c>
      <c r="I774" s="67"/>
      <c r="J774" s="68"/>
      <c r="K774" s="66"/>
      <c r="L774" s="66"/>
      <c r="M774" s="66"/>
      <c r="N774" s="66"/>
      <c r="O774" s="68"/>
      <c r="P774" s="68"/>
      <c r="Q774" s="68"/>
      <c r="R774" s="10"/>
      <c r="S774" s="15"/>
    </row>
    <row r="775" spans="1:19" ht="9.75" outlineLevel="4" x14ac:dyDescent="0.2">
      <c r="A775" s="61"/>
      <c r="B775" s="62"/>
      <c r="C775" s="62"/>
      <c r="D775" s="63"/>
      <c r="E775" s="64"/>
      <c r="F775" s="65" t="s">
        <v>665</v>
      </c>
      <c r="G775" s="63"/>
      <c r="H775" s="66">
        <v>55.879999999999988</v>
      </c>
      <c r="I775" s="67"/>
      <c r="J775" s="68"/>
      <c r="K775" s="66"/>
      <c r="L775" s="66"/>
      <c r="M775" s="66"/>
      <c r="N775" s="66"/>
      <c r="O775" s="68"/>
      <c r="P775" s="68"/>
      <c r="Q775" s="68"/>
      <c r="R775" s="10"/>
      <c r="S775" s="15"/>
    </row>
    <row r="776" spans="1:19" ht="9.75" outlineLevel="4" x14ac:dyDescent="0.2">
      <c r="A776" s="61"/>
      <c r="B776" s="62"/>
      <c r="C776" s="62"/>
      <c r="D776" s="63"/>
      <c r="E776" s="64"/>
      <c r="F776" s="65" t="s">
        <v>569</v>
      </c>
      <c r="G776" s="63"/>
      <c r="H776" s="66">
        <v>0</v>
      </c>
      <c r="I776" s="67"/>
      <c r="J776" s="68"/>
      <c r="K776" s="66"/>
      <c r="L776" s="66"/>
      <c r="M776" s="66"/>
      <c r="N776" s="66"/>
      <c r="O776" s="68"/>
      <c r="P776" s="68"/>
      <c r="Q776" s="68"/>
      <c r="R776" s="10"/>
      <c r="S776" s="15"/>
    </row>
    <row r="777" spans="1:19" ht="9.75" outlineLevel="4" x14ac:dyDescent="0.2">
      <c r="A777" s="61"/>
      <c r="B777" s="62"/>
      <c r="C777" s="62"/>
      <c r="D777" s="63"/>
      <c r="E777" s="64"/>
      <c r="F777" s="65" t="s">
        <v>666</v>
      </c>
      <c r="G777" s="63"/>
      <c r="H777" s="66">
        <v>199.77</v>
      </c>
      <c r="I777" s="67"/>
      <c r="J777" s="68"/>
      <c r="K777" s="66"/>
      <c r="L777" s="66"/>
      <c r="M777" s="66"/>
      <c r="N777" s="66"/>
      <c r="O777" s="68"/>
      <c r="P777" s="68"/>
      <c r="Q777" s="68"/>
      <c r="R777" s="10"/>
      <c r="S777" s="15"/>
    </row>
    <row r="778" spans="1:19" ht="9.75" outlineLevel="4" x14ac:dyDescent="0.2">
      <c r="A778" s="61"/>
      <c r="B778" s="62"/>
      <c r="C778" s="62"/>
      <c r="D778" s="63"/>
      <c r="E778" s="64"/>
      <c r="F778" s="65" t="s">
        <v>569</v>
      </c>
      <c r="G778" s="63"/>
      <c r="H778" s="66">
        <v>0</v>
      </c>
      <c r="I778" s="67"/>
      <c r="J778" s="68"/>
      <c r="K778" s="66"/>
      <c r="L778" s="66"/>
      <c r="M778" s="66"/>
      <c r="N778" s="66"/>
      <c r="O778" s="68"/>
      <c r="P778" s="68"/>
      <c r="Q778" s="68"/>
      <c r="R778" s="10"/>
      <c r="S778" s="15"/>
    </row>
    <row r="779" spans="1:19" ht="9.75" outlineLevel="4" x14ac:dyDescent="0.2">
      <c r="A779" s="61"/>
      <c r="B779" s="62"/>
      <c r="C779" s="62"/>
      <c r="D779" s="63"/>
      <c r="E779" s="64"/>
      <c r="F779" s="65" t="s">
        <v>667</v>
      </c>
      <c r="G779" s="63"/>
      <c r="H779" s="66">
        <v>12.848999999999997</v>
      </c>
      <c r="I779" s="67"/>
      <c r="J779" s="68"/>
      <c r="K779" s="66"/>
      <c r="L779" s="66"/>
      <c r="M779" s="66"/>
      <c r="N779" s="66"/>
      <c r="O779" s="68"/>
      <c r="P779" s="68"/>
      <c r="Q779" s="68"/>
      <c r="R779" s="10"/>
      <c r="S779" s="15"/>
    </row>
    <row r="780" spans="1:19" ht="9.75" outlineLevel="4" x14ac:dyDescent="0.2">
      <c r="A780" s="61"/>
      <c r="B780" s="62"/>
      <c r="C780" s="62"/>
      <c r="D780" s="63"/>
      <c r="E780" s="64"/>
      <c r="F780" s="65" t="s">
        <v>569</v>
      </c>
      <c r="G780" s="63"/>
      <c r="H780" s="66">
        <v>0</v>
      </c>
      <c r="I780" s="67"/>
      <c r="J780" s="68"/>
      <c r="K780" s="66"/>
      <c r="L780" s="66"/>
      <c r="M780" s="66"/>
      <c r="N780" s="66"/>
      <c r="O780" s="68"/>
      <c r="P780" s="68"/>
      <c r="Q780" s="68"/>
      <c r="R780" s="10"/>
      <c r="S780" s="15"/>
    </row>
    <row r="781" spans="1:19" ht="9.75" outlineLevel="4" x14ac:dyDescent="0.2">
      <c r="A781" s="61"/>
      <c r="B781" s="62"/>
      <c r="C781" s="62"/>
      <c r="D781" s="63"/>
      <c r="E781" s="64"/>
      <c r="F781" s="65" t="s">
        <v>668</v>
      </c>
      <c r="G781" s="63"/>
      <c r="H781" s="66">
        <v>34.671499999999995</v>
      </c>
      <c r="I781" s="67"/>
      <c r="J781" s="68"/>
      <c r="K781" s="66"/>
      <c r="L781" s="66"/>
      <c r="M781" s="66"/>
      <c r="N781" s="66"/>
      <c r="O781" s="68"/>
      <c r="P781" s="68"/>
      <c r="Q781" s="68"/>
      <c r="R781" s="10"/>
      <c r="S781" s="15"/>
    </row>
    <row r="782" spans="1:19" ht="9.75" outlineLevel="4" x14ac:dyDescent="0.2">
      <c r="A782" s="61"/>
      <c r="B782" s="62"/>
      <c r="C782" s="62"/>
      <c r="D782" s="63"/>
      <c r="E782" s="64"/>
      <c r="F782" s="65" t="s">
        <v>569</v>
      </c>
      <c r="G782" s="63"/>
      <c r="H782" s="66">
        <v>0</v>
      </c>
      <c r="I782" s="67"/>
      <c r="J782" s="68"/>
      <c r="K782" s="66"/>
      <c r="L782" s="66"/>
      <c r="M782" s="66"/>
      <c r="N782" s="66"/>
      <c r="O782" s="68"/>
      <c r="P782" s="68"/>
      <c r="Q782" s="68"/>
      <c r="R782" s="10"/>
      <c r="S782" s="15"/>
    </row>
    <row r="783" spans="1:19" ht="9.75" outlineLevel="4" x14ac:dyDescent="0.2">
      <c r="A783" s="61"/>
      <c r="B783" s="62"/>
      <c r="C783" s="62"/>
      <c r="D783" s="63"/>
      <c r="E783" s="64"/>
      <c r="F783" s="65" t="s">
        <v>669</v>
      </c>
      <c r="G783" s="63"/>
      <c r="H783" s="66">
        <v>65.904500000000013</v>
      </c>
      <c r="I783" s="67"/>
      <c r="J783" s="68"/>
      <c r="K783" s="66"/>
      <c r="L783" s="66"/>
      <c r="M783" s="66"/>
      <c r="N783" s="66"/>
      <c r="O783" s="68"/>
      <c r="P783" s="68"/>
      <c r="Q783" s="68"/>
      <c r="R783" s="10"/>
      <c r="S783" s="15"/>
    </row>
    <row r="784" spans="1:19" ht="9.75" outlineLevel="4" x14ac:dyDescent="0.2">
      <c r="A784" s="61"/>
      <c r="B784" s="62"/>
      <c r="C784" s="62"/>
      <c r="D784" s="63"/>
      <c r="E784" s="64"/>
      <c r="F784" s="65" t="s">
        <v>569</v>
      </c>
      <c r="G784" s="63"/>
      <c r="H784" s="66">
        <v>0</v>
      </c>
      <c r="I784" s="67"/>
      <c r="J784" s="68"/>
      <c r="K784" s="66"/>
      <c r="L784" s="66"/>
      <c r="M784" s="66"/>
      <c r="N784" s="66"/>
      <c r="O784" s="68"/>
      <c r="P784" s="68"/>
      <c r="Q784" s="68"/>
      <c r="R784" s="10"/>
      <c r="S784" s="15"/>
    </row>
    <row r="785" spans="1:19" ht="9.75" outlineLevel="4" x14ac:dyDescent="0.2">
      <c r="A785" s="61"/>
      <c r="B785" s="62"/>
      <c r="C785" s="62"/>
      <c r="D785" s="63"/>
      <c r="E785" s="64"/>
      <c r="F785" s="65" t="s">
        <v>670</v>
      </c>
      <c r="G785" s="63"/>
      <c r="H785" s="66">
        <v>2.2749999999999999</v>
      </c>
      <c r="I785" s="67"/>
      <c r="J785" s="68"/>
      <c r="K785" s="66"/>
      <c r="L785" s="66"/>
      <c r="M785" s="66"/>
      <c r="N785" s="66"/>
      <c r="O785" s="68"/>
      <c r="P785" s="68"/>
      <c r="Q785" s="68"/>
      <c r="R785" s="10"/>
      <c r="S785" s="15"/>
    </row>
    <row r="786" spans="1:19" ht="9.75" outlineLevel="4" x14ac:dyDescent="0.2">
      <c r="A786" s="61"/>
      <c r="B786" s="62"/>
      <c r="C786" s="62"/>
      <c r="D786" s="63"/>
      <c r="E786" s="64"/>
      <c r="F786" s="65" t="s">
        <v>569</v>
      </c>
      <c r="G786" s="63"/>
      <c r="H786" s="66">
        <v>0</v>
      </c>
      <c r="I786" s="67"/>
      <c r="J786" s="68"/>
      <c r="K786" s="66"/>
      <c r="L786" s="66"/>
      <c r="M786" s="66"/>
      <c r="N786" s="66"/>
      <c r="O786" s="68"/>
      <c r="P786" s="68"/>
      <c r="Q786" s="68"/>
      <c r="R786" s="10"/>
      <c r="S786" s="15"/>
    </row>
    <row r="787" spans="1:19" ht="9.75" outlineLevel="4" x14ac:dyDescent="0.2">
      <c r="A787" s="61"/>
      <c r="B787" s="62"/>
      <c r="C787" s="62"/>
      <c r="D787" s="63"/>
      <c r="E787" s="64"/>
      <c r="F787" s="65" t="s">
        <v>671</v>
      </c>
      <c r="G787" s="63"/>
      <c r="H787" s="66">
        <v>2.2749999999999999</v>
      </c>
      <c r="I787" s="67"/>
      <c r="J787" s="68"/>
      <c r="K787" s="66"/>
      <c r="L787" s="66"/>
      <c r="M787" s="66"/>
      <c r="N787" s="66"/>
      <c r="O787" s="68"/>
      <c r="P787" s="68"/>
      <c r="Q787" s="68"/>
      <c r="R787" s="10"/>
      <c r="S787" s="15"/>
    </row>
    <row r="788" spans="1:19" ht="9.75" outlineLevel="4" x14ac:dyDescent="0.2">
      <c r="A788" s="61"/>
      <c r="B788" s="62"/>
      <c r="C788" s="62"/>
      <c r="D788" s="63"/>
      <c r="E788" s="64"/>
      <c r="F788" s="65" t="s">
        <v>569</v>
      </c>
      <c r="G788" s="63"/>
      <c r="H788" s="66">
        <v>0</v>
      </c>
      <c r="I788" s="67"/>
      <c r="J788" s="68"/>
      <c r="K788" s="66"/>
      <c r="L788" s="66"/>
      <c r="M788" s="66"/>
      <c r="N788" s="66"/>
      <c r="O788" s="68"/>
      <c r="P788" s="68"/>
      <c r="Q788" s="68"/>
      <c r="R788" s="10"/>
      <c r="S788" s="15"/>
    </row>
    <row r="789" spans="1:19" ht="9.75" outlineLevel="4" x14ac:dyDescent="0.2">
      <c r="A789" s="61"/>
      <c r="B789" s="62"/>
      <c r="C789" s="62"/>
      <c r="D789" s="63"/>
      <c r="E789" s="64"/>
      <c r="F789" s="65" t="s">
        <v>672</v>
      </c>
      <c r="G789" s="63"/>
      <c r="H789" s="66">
        <v>1.0499999999999998</v>
      </c>
      <c r="I789" s="67"/>
      <c r="J789" s="68"/>
      <c r="K789" s="66"/>
      <c r="L789" s="66"/>
      <c r="M789" s="66"/>
      <c r="N789" s="66"/>
      <c r="O789" s="68"/>
      <c r="P789" s="68"/>
      <c r="Q789" s="68"/>
      <c r="R789" s="10"/>
      <c r="S789" s="15"/>
    </row>
    <row r="790" spans="1:19" ht="9.75" outlineLevel="4" x14ac:dyDescent="0.2">
      <c r="A790" s="61"/>
      <c r="B790" s="62"/>
      <c r="C790" s="62"/>
      <c r="D790" s="63"/>
      <c r="E790" s="64"/>
      <c r="F790" s="65" t="s">
        <v>569</v>
      </c>
      <c r="G790" s="63"/>
      <c r="H790" s="66">
        <v>0</v>
      </c>
      <c r="I790" s="67"/>
      <c r="J790" s="68"/>
      <c r="K790" s="66"/>
      <c r="L790" s="66"/>
      <c r="M790" s="66"/>
      <c r="N790" s="66"/>
      <c r="O790" s="68"/>
      <c r="P790" s="68"/>
      <c r="Q790" s="68"/>
      <c r="R790" s="10"/>
      <c r="S790" s="15"/>
    </row>
    <row r="791" spans="1:19" ht="9.75" outlineLevel="4" x14ac:dyDescent="0.2">
      <c r="A791" s="61"/>
      <c r="B791" s="62"/>
      <c r="C791" s="62"/>
      <c r="D791" s="63"/>
      <c r="E791" s="64"/>
      <c r="F791" s="65" t="s">
        <v>673</v>
      </c>
      <c r="G791" s="63"/>
      <c r="H791" s="66">
        <v>72.962699999999998</v>
      </c>
      <c r="I791" s="67"/>
      <c r="J791" s="68"/>
      <c r="K791" s="66"/>
      <c r="L791" s="66"/>
      <c r="M791" s="66"/>
      <c r="N791" s="66"/>
      <c r="O791" s="68"/>
      <c r="P791" s="68"/>
      <c r="Q791" s="68"/>
      <c r="R791" s="10"/>
      <c r="S791" s="15"/>
    </row>
    <row r="792" spans="1:19" ht="9.75" outlineLevel="4" x14ac:dyDescent="0.2">
      <c r="A792" s="61"/>
      <c r="B792" s="62"/>
      <c r="C792" s="62"/>
      <c r="D792" s="63"/>
      <c r="E792" s="64"/>
      <c r="F792" s="65" t="s">
        <v>674</v>
      </c>
      <c r="G792" s="63"/>
      <c r="H792" s="66">
        <v>-3.4000000000000008</v>
      </c>
      <c r="I792" s="67"/>
      <c r="J792" s="68"/>
      <c r="K792" s="66"/>
      <c r="L792" s="66"/>
      <c r="M792" s="66"/>
      <c r="N792" s="66"/>
      <c r="O792" s="68"/>
      <c r="P792" s="68"/>
      <c r="Q792" s="68"/>
      <c r="R792" s="10"/>
      <c r="S792" s="15"/>
    </row>
    <row r="793" spans="1:19" ht="9.75" outlineLevel="4" x14ac:dyDescent="0.2">
      <c r="A793" s="61"/>
      <c r="B793" s="62"/>
      <c r="C793" s="62"/>
      <c r="D793" s="63"/>
      <c r="E793" s="64"/>
      <c r="F793" s="65" t="s">
        <v>569</v>
      </c>
      <c r="G793" s="63"/>
      <c r="H793" s="66">
        <v>0</v>
      </c>
      <c r="I793" s="67"/>
      <c r="J793" s="68"/>
      <c r="K793" s="66"/>
      <c r="L793" s="66"/>
      <c r="M793" s="66"/>
      <c r="N793" s="66"/>
      <c r="O793" s="68"/>
      <c r="P793" s="68"/>
      <c r="Q793" s="68"/>
      <c r="R793" s="10"/>
      <c r="S793" s="15"/>
    </row>
    <row r="794" spans="1:19" ht="9.75" outlineLevel="4" x14ac:dyDescent="0.2">
      <c r="A794" s="61"/>
      <c r="B794" s="62"/>
      <c r="C794" s="62"/>
      <c r="D794" s="63"/>
      <c r="E794" s="64"/>
      <c r="F794" s="65" t="s">
        <v>675</v>
      </c>
      <c r="G794" s="63"/>
      <c r="H794" s="66">
        <v>11.0467</v>
      </c>
      <c r="I794" s="67"/>
      <c r="J794" s="68"/>
      <c r="K794" s="66"/>
      <c r="L794" s="66"/>
      <c r="M794" s="66"/>
      <c r="N794" s="66"/>
      <c r="O794" s="68"/>
      <c r="P794" s="68"/>
      <c r="Q794" s="68"/>
      <c r="R794" s="10"/>
      <c r="S794" s="15"/>
    </row>
    <row r="795" spans="1:19" ht="9.75" outlineLevel="4" x14ac:dyDescent="0.2">
      <c r="A795" s="61"/>
      <c r="B795" s="62"/>
      <c r="C795" s="62"/>
      <c r="D795" s="63"/>
      <c r="E795" s="64"/>
      <c r="F795" s="65" t="s">
        <v>134</v>
      </c>
      <c r="G795" s="63"/>
      <c r="H795" s="66">
        <v>0</v>
      </c>
      <c r="I795" s="67"/>
      <c r="J795" s="68"/>
      <c r="K795" s="66"/>
      <c r="L795" s="66"/>
      <c r="M795" s="66"/>
      <c r="N795" s="66"/>
      <c r="O795" s="68"/>
      <c r="P795" s="68"/>
      <c r="Q795" s="68"/>
      <c r="R795" s="10"/>
      <c r="S795" s="15"/>
    </row>
    <row r="796" spans="1:19" ht="9.75" outlineLevel="4" x14ac:dyDescent="0.2">
      <c r="A796" s="61"/>
      <c r="B796" s="62"/>
      <c r="C796" s="62"/>
      <c r="D796" s="63"/>
      <c r="E796" s="64"/>
      <c r="F796" s="65" t="s">
        <v>676</v>
      </c>
      <c r="G796" s="63"/>
      <c r="H796" s="66">
        <v>175.78399999999999</v>
      </c>
      <c r="I796" s="67"/>
      <c r="J796" s="68"/>
      <c r="K796" s="66"/>
      <c r="L796" s="66"/>
      <c r="M796" s="66"/>
      <c r="N796" s="66"/>
      <c r="O796" s="68"/>
      <c r="P796" s="68"/>
      <c r="Q796" s="68"/>
      <c r="R796" s="10"/>
      <c r="S796" s="15"/>
    </row>
    <row r="797" spans="1:19" ht="9.75" outlineLevel="4" x14ac:dyDescent="0.2">
      <c r="A797" s="61"/>
      <c r="B797" s="62"/>
      <c r="C797" s="62"/>
      <c r="D797" s="63"/>
      <c r="E797" s="64"/>
      <c r="F797" s="65" t="s">
        <v>677</v>
      </c>
      <c r="G797" s="63"/>
      <c r="H797" s="66">
        <v>-31.2255</v>
      </c>
      <c r="I797" s="67"/>
      <c r="J797" s="68"/>
      <c r="K797" s="66"/>
      <c r="L797" s="66"/>
      <c r="M797" s="66"/>
      <c r="N797" s="66"/>
      <c r="O797" s="68"/>
      <c r="P797" s="68"/>
      <c r="Q797" s="68"/>
      <c r="R797" s="10"/>
      <c r="S797" s="15"/>
    </row>
    <row r="798" spans="1:19" ht="9.75" outlineLevel="4" x14ac:dyDescent="0.2">
      <c r="A798" s="61"/>
      <c r="B798" s="62"/>
      <c r="C798" s="62"/>
      <c r="D798" s="63"/>
      <c r="E798" s="64"/>
      <c r="F798" s="65" t="s">
        <v>678</v>
      </c>
      <c r="G798" s="63"/>
      <c r="H798" s="66">
        <v>-10.530000000000003</v>
      </c>
      <c r="I798" s="67"/>
      <c r="J798" s="68"/>
      <c r="K798" s="66"/>
      <c r="L798" s="66"/>
      <c r="M798" s="66"/>
      <c r="N798" s="66"/>
      <c r="O798" s="68"/>
      <c r="P798" s="68"/>
      <c r="Q798" s="68"/>
      <c r="R798" s="10"/>
      <c r="S798" s="15"/>
    </row>
    <row r="799" spans="1:19" ht="9.75" outlineLevel="4" x14ac:dyDescent="0.2">
      <c r="A799" s="61"/>
      <c r="B799" s="62"/>
      <c r="C799" s="62"/>
      <c r="D799" s="63"/>
      <c r="E799" s="64"/>
      <c r="F799" s="65" t="s">
        <v>569</v>
      </c>
      <c r="G799" s="63"/>
      <c r="H799" s="66">
        <v>0</v>
      </c>
      <c r="I799" s="67"/>
      <c r="J799" s="68"/>
      <c r="K799" s="66"/>
      <c r="L799" s="66"/>
      <c r="M799" s="66"/>
      <c r="N799" s="66"/>
      <c r="O799" s="68"/>
      <c r="P799" s="68"/>
      <c r="Q799" s="68"/>
      <c r="R799" s="10"/>
      <c r="S799" s="15"/>
    </row>
    <row r="800" spans="1:19" ht="9.75" outlineLevel="4" x14ac:dyDescent="0.2">
      <c r="A800" s="61"/>
      <c r="B800" s="62"/>
      <c r="C800" s="62"/>
      <c r="D800" s="63"/>
      <c r="E800" s="64"/>
      <c r="F800" s="65" t="s">
        <v>679</v>
      </c>
      <c r="G800" s="63"/>
      <c r="H800" s="66">
        <v>60.829999999999984</v>
      </c>
      <c r="I800" s="67"/>
      <c r="J800" s="68"/>
      <c r="K800" s="66"/>
      <c r="L800" s="66"/>
      <c r="M800" s="66"/>
      <c r="N800" s="66"/>
      <c r="O800" s="68"/>
      <c r="P800" s="68"/>
      <c r="Q800" s="68"/>
      <c r="R800" s="10"/>
      <c r="S800" s="15"/>
    </row>
    <row r="801" spans="1:19" ht="9.75" outlineLevel="4" x14ac:dyDescent="0.2">
      <c r="A801" s="61"/>
      <c r="B801" s="62"/>
      <c r="C801" s="62"/>
      <c r="D801" s="63"/>
      <c r="E801" s="64"/>
      <c r="F801" s="65" t="s">
        <v>569</v>
      </c>
      <c r="G801" s="63"/>
      <c r="H801" s="66">
        <v>0</v>
      </c>
      <c r="I801" s="67"/>
      <c r="J801" s="68"/>
      <c r="K801" s="66"/>
      <c r="L801" s="66"/>
      <c r="M801" s="66"/>
      <c r="N801" s="66"/>
      <c r="O801" s="68"/>
      <c r="P801" s="68"/>
      <c r="Q801" s="68"/>
      <c r="R801" s="10"/>
      <c r="S801" s="15"/>
    </row>
    <row r="802" spans="1:19" ht="9.75" outlineLevel="4" x14ac:dyDescent="0.2">
      <c r="A802" s="61"/>
      <c r="B802" s="62"/>
      <c r="C802" s="62"/>
      <c r="D802" s="63"/>
      <c r="E802" s="64"/>
      <c r="F802" s="65" t="s">
        <v>680</v>
      </c>
      <c r="G802" s="63"/>
      <c r="H802" s="66">
        <v>6.5079999999999991</v>
      </c>
      <c r="I802" s="67"/>
      <c r="J802" s="68"/>
      <c r="K802" s="66"/>
      <c r="L802" s="66"/>
      <c r="M802" s="66"/>
      <c r="N802" s="66"/>
      <c r="O802" s="68"/>
      <c r="P802" s="68"/>
      <c r="Q802" s="68"/>
      <c r="R802" s="10"/>
      <c r="S802" s="15"/>
    </row>
    <row r="803" spans="1:19" ht="9.75" outlineLevel="4" x14ac:dyDescent="0.2">
      <c r="A803" s="61"/>
      <c r="B803" s="62"/>
      <c r="C803" s="62"/>
      <c r="D803" s="63"/>
      <c r="E803" s="64"/>
      <c r="F803" s="65" t="s">
        <v>569</v>
      </c>
      <c r="G803" s="63"/>
      <c r="H803" s="66">
        <v>0</v>
      </c>
      <c r="I803" s="67"/>
      <c r="J803" s="68"/>
      <c r="K803" s="66"/>
      <c r="L803" s="66"/>
      <c r="M803" s="66"/>
      <c r="N803" s="66"/>
      <c r="O803" s="68"/>
      <c r="P803" s="68"/>
      <c r="Q803" s="68"/>
      <c r="R803" s="10"/>
      <c r="S803" s="15"/>
    </row>
    <row r="804" spans="1:19" ht="9.75" outlineLevel="4" x14ac:dyDescent="0.2">
      <c r="A804" s="61"/>
      <c r="B804" s="62"/>
      <c r="C804" s="62"/>
      <c r="D804" s="63"/>
      <c r="E804" s="64"/>
      <c r="F804" s="65" t="s">
        <v>681</v>
      </c>
      <c r="G804" s="63"/>
      <c r="H804" s="66">
        <v>14.978999999999997</v>
      </c>
      <c r="I804" s="67"/>
      <c r="J804" s="68"/>
      <c r="K804" s="66"/>
      <c r="L804" s="66"/>
      <c r="M804" s="66"/>
      <c r="N804" s="66"/>
      <c r="O804" s="68"/>
      <c r="P804" s="68"/>
      <c r="Q804" s="68"/>
      <c r="R804" s="10"/>
      <c r="S804" s="15"/>
    </row>
    <row r="805" spans="1:19" ht="9.75" outlineLevel="4" x14ac:dyDescent="0.2">
      <c r="A805" s="61"/>
      <c r="B805" s="62"/>
      <c r="C805" s="62"/>
      <c r="D805" s="63"/>
      <c r="E805" s="64"/>
      <c r="F805" s="65" t="s">
        <v>569</v>
      </c>
      <c r="G805" s="63"/>
      <c r="H805" s="66">
        <v>0</v>
      </c>
      <c r="I805" s="67"/>
      <c r="J805" s="68"/>
      <c r="K805" s="66"/>
      <c r="L805" s="66"/>
      <c r="M805" s="66"/>
      <c r="N805" s="66"/>
      <c r="O805" s="68"/>
      <c r="P805" s="68"/>
      <c r="Q805" s="68"/>
      <c r="R805" s="10"/>
      <c r="S805" s="15"/>
    </row>
    <row r="806" spans="1:19" ht="9.75" outlineLevel="4" x14ac:dyDescent="0.2">
      <c r="A806" s="61"/>
      <c r="B806" s="62"/>
      <c r="C806" s="62"/>
      <c r="D806" s="63"/>
      <c r="E806" s="64"/>
      <c r="F806" s="65" t="s">
        <v>682</v>
      </c>
      <c r="G806" s="63"/>
      <c r="H806" s="66">
        <v>14.978999999999997</v>
      </c>
      <c r="I806" s="67"/>
      <c r="J806" s="68"/>
      <c r="K806" s="66"/>
      <c r="L806" s="66"/>
      <c r="M806" s="66"/>
      <c r="N806" s="66"/>
      <c r="O806" s="68"/>
      <c r="P806" s="68"/>
      <c r="Q806" s="68"/>
      <c r="R806" s="10"/>
      <c r="S806" s="15"/>
    </row>
    <row r="807" spans="1:19" ht="9.75" outlineLevel="4" x14ac:dyDescent="0.2">
      <c r="A807" s="61"/>
      <c r="B807" s="62"/>
      <c r="C807" s="62"/>
      <c r="D807" s="63"/>
      <c r="E807" s="64"/>
      <c r="F807" s="65" t="s">
        <v>569</v>
      </c>
      <c r="G807" s="63"/>
      <c r="H807" s="66">
        <v>0</v>
      </c>
      <c r="I807" s="67"/>
      <c r="J807" s="68"/>
      <c r="K807" s="66"/>
      <c r="L807" s="66"/>
      <c r="M807" s="66"/>
      <c r="N807" s="66"/>
      <c r="O807" s="68"/>
      <c r="P807" s="68"/>
      <c r="Q807" s="68"/>
      <c r="R807" s="10"/>
      <c r="S807" s="15"/>
    </row>
    <row r="808" spans="1:19" ht="9.75" outlineLevel="4" x14ac:dyDescent="0.2">
      <c r="A808" s="61"/>
      <c r="B808" s="62"/>
      <c r="C808" s="62"/>
      <c r="D808" s="63"/>
      <c r="E808" s="64"/>
      <c r="F808" s="65" t="s">
        <v>683</v>
      </c>
      <c r="G808" s="63"/>
      <c r="H808" s="66">
        <v>8.0195000000000007</v>
      </c>
      <c r="I808" s="67"/>
      <c r="J808" s="68"/>
      <c r="K808" s="66"/>
      <c r="L808" s="66"/>
      <c r="M808" s="66"/>
      <c r="N808" s="66"/>
      <c r="O808" s="68"/>
      <c r="P808" s="68"/>
      <c r="Q808" s="68"/>
      <c r="R808" s="10"/>
      <c r="S808" s="15"/>
    </row>
    <row r="809" spans="1:19" ht="9.75" outlineLevel="4" x14ac:dyDescent="0.2">
      <c r="A809" s="61"/>
      <c r="B809" s="62"/>
      <c r="C809" s="62"/>
      <c r="D809" s="63"/>
      <c r="E809" s="64"/>
      <c r="F809" s="65" t="s">
        <v>569</v>
      </c>
      <c r="G809" s="63"/>
      <c r="H809" s="66">
        <v>0</v>
      </c>
      <c r="I809" s="67"/>
      <c r="J809" s="68"/>
      <c r="K809" s="66"/>
      <c r="L809" s="66"/>
      <c r="M809" s="66"/>
      <c r="N809" s="66"/>
      <c r="O809" s="68"/>
      <c r="P809" s="68"/>
      <c r="Q809" s="68"/>
      <c r="R809" s="10"/>
      <c r="S809" s="15"/>
    </row>
    <row r="810" spans="1:19" ht="9.75" outlineLevel="4" x14ac:dyDescent="0.2">
      <c r="A810" s="61"/>
      <c r="B810" s="62"/>
      <c r="C810" s="62"/>
      <c r="D810" s="63"/>
      <c r="E810" s="64"/>
      <c r="F810" s="65" t="s">
        <v>684</v>
      </c>
      <c r="G810" s="63"/>
      <c r="H810" s="66">
        <v>1.47</v>
      </c>
      <c r="I810" s="67"/>
      <c r="J810" s="68"/>
      <c r="K810" s="66"/>
      <c r="L810" s="66"/>
      <c r="M810" s="66"/>
      <c r="N810" s="66"/>
      <c r="O810" s="68"/>
      <c r="P810" s="68"/>
      <c r="Q810" s="68"/>
      <c r="R810" s="10"/>
      <c r="S810" s="15"/>
    </row>
    <row r="811" spans="1:19" ht="9.75" outlineLevel="4" x14ac:dyDescent="0.2">
      <c r="A811" s="61"/>
      <c r="B811" s="62"/>
      <c r="C811" s="62"/>
      <c r="D811" s="63"/>
      <c r="E811" s="64"/>
      <c r="F811" s="65" t="s">
        <v>569</v>
      </c>
      <c r="G811" s="63"/>
      <c r="H811" s="66">
        <v>0</v>
      </c>
      <c r="I811" s="67"/>
      <c r="J811" s="68"/>
      <c r="K811" s="66"/>
      <c r="L811" s="66"/>
      <c r="M811" s="66"/>
      <c r="N811" s="66"/>
      <c r="O811" s="68"/>
      <c r="P811" s="68"/>
      <c r="Q811" s="68"/>
      <c r="R811" s="10"/>
      <c r="S811" s="15"/>
    </row>
    <row r="812" spans="1:19" ht="9.75" outlineLevel="4" x14ac:dyDescent="0.2">
      <c r="A812" s="61"/>
      <c r="B812" s="62"/>
      <c r="C812" s="62"/>
      <c r="D812" s="63"/>
      <c r="E812" s="64"/>
      <c r="F812" s="65" t="s">
        <v>685</v>
      </c>
      <c r="G812" s="63"/>
      <c r="H812" s="66">
        <v>2.2749999999999999</v>
      </c>
      <c r="I812" s="67"/>
      <c r="J812" s="68"/>
      <c r="K812" s="66"/>
      <c r="L812" s="66"/>
      <c r="M812" s="66"/>
      <c r="N812" s="66"/>
      <c r="O812" s="68"/>
      <c r="P812" s="68"/>
      <c r="Q812" s="68"/>
      <c r="R812" s="10"/>
      <c r="S812" s="15"/>
    </row>
    <row r="813" spans="1:19" ht="9.75" outlineLevel="4" x14ac:dyDescent="0.2">
      <c r="A813" s="61"/>
      <c r="B813" s="62"/>
      <c r="C813" s="62"/>
      <c r="D813" s="63"/>
      <c r="E813" s="64"/>
      <c r="F813" s="65" t="s">
        <v>569</v>
      </c>
      <c r="G813" s="63"/>
      <c r="H813" s="66">
        <v>0</v>
      </c>
      <c r="I813" s="67"/>
      <c r="J813" s="68"/>
      <c r="K813" s="66"/>
      <c r="L813" s="66"/>
      <c r="M813" s="66"/>
      <c r="N813" s="66"/>
      <c r="O813" s="68"/>
      <c r="P813" s="68"/>
      <c r="Q813" s="68"/>
      <c r="R813" s="10"/>
      <c r="S813" s="15"/>
    </row>
    <row r="814" spans="1:19" ht="9.75" outlineLevel="4" x14ac:dyDescent="0.2">
      <c r="A814" s="61"/>
      <c r="B814" s="62"/>
      <c r="C814" s="62"/>
      <c r="D814" s="63"/>
      <c r="E814" s="64"/>
      <c r="F814" s="65" t="s">
        <v>686</v>
      </c>
      <c r="G814" s="63"/>
      <c r="H814" s="66">
        <v>1.0499999999999998</v>
      </c>
      <c r="I814" s="67"/>
      <c r="J814" s="68"/>
      <c r="K814" s="66"/>
      <c r="L814" s="66"/>
      <c r="M814" s="66"/>
      <c r="N814" s="66"/>
      <c r="O814" s="68"/>
      <c r="P814" s="68"/>
      <c r="Q814" s="68"/>
      <c r="R814" s="10"/>
      <c r="S814" s="15"/>
    </row>
    <row r="815" spans="1:19" ht="9.75" outlineLevel="4" x14ac:dyDescent="0.2">
      <c r="A815" s="61"/>
      <c r="B815" s="62"/>
      <c r="C815" s="62"/>
      <c r="D815" s="63"/>
      <c r="E815" s="64"/>
      <c r="F815" s="65" t="s">
        <v>569</v>
      </c>
      <c r="G815" s="63"/>
      <c r="H815" s="66">
        <v>0</v>
      </c>
      <c r="I815" s="67"/>
      <c r="J815" s="68"/>
      <c r="K815" s="66"/>
      <c r="L815" s="66"/>
      <c r="M815" s="66"/>
      <c r="N815" s="66"/>
      <c r="O815" s="68"/>
      <c r="P815" s="68"/>
      <c r="Q815" s="68"/>
      <c r="R815" s="10"/>
      <c r="S815" s="15"/>
    </row>
    <row r="816" spans="1:19" ht="9.75" outlineLevel="4" x14ac:dyDescent="0.2">
      <c r="A816" s="61"/>
      <c r="B816" s="62"/>
      <c r="C816" s="62"/>
      <c r="D816" s="63"/>
      <c r="E816" s="64"/>
      <c r="F816" s="65" t="s">
        <v>687</v>
      </c>
      <c r="G816" s="63"/>
      <c r="H816" s="66">
        <v>60.486499999999985</v>
      </c>
      <c r="I816" s="67"/>
      <c r="J816" s="68"/>
      <c r="K816" s="66"/>
      <c r="L816" s="66"/>
      <c r="M816" s="66"/>
      <c r="N816" s="66"/>
      <c r="O816" s="68"/>
      <c r="P816" s="68"/>
      <c r="Q816" s="68"/>
      <c r="R816" s="10"/>
      <c r="S816" s="15"/>
    </row>
    <row r="817" spans="1:20" ht="9.75" outlineLevel="4" x14ac:dyDescent="0.2">
      <c r="A817" s="61"/>
      <c r="B817" s="62"/>
      <c r="C817" s="62"/>
      <c r="D817" s="63"/>
      <c r="E817" s="64"/>
      <c r="F817" s="65" t="s">
        <v>569</v>
      </c>
      <c r="G817" s="63"/>
      <c r="H817" s="66">
        <v>0</v>
      </c>
      <c r="I817" s="67"/>
      <c r="J817" s="68"/>
      <c r="K817" s="66"/>
      <c r="L817" s="66"/>
      <c r="M817" s="66"/>
      <c r="N817" s="66"/>
      <c r="O817" s="68"/>
      <c r="P817" s="68"/>
      <c r="Q817" s="68"/>
      <c r="R817" s="10"/>
      <c r="S817" s="15"/>
    </row>
    <row r="818" spans="1:20" ht="9.75" outlineLevel="4" x14ac:dyDescent="0.2">
      <c r="A818" s="61"/>
      <c r="B818" s="62"/>
      <c r="C818" s="62"/>
      <c r="D818" s="63"/>
      <c r="E818" s="64"/>
      <c r="F818" s="65" t="s">
        <v>688</v>
      </c>
      <c r="G818" s="63"/>
      <c r="H818" s="66">
        <v>2.2749999999999999</v>
      </c>
      <c r="I818" s="67"/>
      <c r="J818" s="68"/>
      <c r="K818" s="66"/>
      <c r="L818" s="66"/>
      <c r="M818" s="66"/>
      <c r="N818" s="66"/>
      <c r="O818" s="68"/>
      <c r="P818" s="68"/>
      <c r="Q818" s="68"/>
      <c r="R818" s="10"/>
      <c r="S818" s="15"/>
    </row>
    <row r="819" spans="1:20" ht="9.75" outlineLevel="4" x14ac:dyDescent="0.2">
      <c r="A819" s="61"/>
      <c r="B819" s="62"/>
      <c r="C819" s="62"/>
      <c r="D819" s="63"/>
      <c r="E819" s="64"/>
      <c r="F819" s="65" t="s">
        <v>569</v>
      </c>
      <c r="G819" s="63"/>
      <c r="H819" s="66">
        <v>0</v>
      </c>
      <c r="I819" s="67"/>
      <c r="J819" s="68"/>
      <c r="K819" s="66"/>
      <c r="L819" s="66"/>
      <c r="M819" s="66"/>
      <c r="N819" s="66"/>
      <c r="O819" s="68"/>
      <c r="P819" s="68"/>
      <c r="Q819" s="68"/>
      <c r="R819" s="10"/>
      <c r="S819" s="15"/>
    </row>
    <row r="820" spans="1:20" ht="9.75" outlineLevel="4" x14ac:dyDescent="0.2">
      <c r="A820" s="61"/>
      <c r="B820" s="62"/>
      <c r="C820" s="62"/>
      <c r="D820" s="63"/>
      <c r="E820" s="64"/>
      <c r="F820" s="65" t="s">
        <v>689</v>
      </c>
      <c r="G820" s="63"/>
      <c r="H820" s="66">
        <v>1.0499999999999998</v>
      </c>
      <c r="I820" s="67"/>
      <c r="J820" s="68"/>
      <c r="K820" s="66"/>
      <c r="L820" s="66"/>
      <c r="M820" s="66"/>
      <c r="N820" s="66"/>
      <c r="O820" s="68"/>
      <c r="P820" s="68"/>
      <c r="Q820" s="68"/>
      <c r="R820" s="10"/>
      <c r="S820" s="15"/>
    </row>
    <row r="821" spans="1:20" ht="7.5" customHeight="1" outlineLevel="4" x14ac:dyDescent="0.15">
      <c r="A821" s="15"/>
      <c r="B821" s="69"/>
      <c r="C821" s="70"/>
      <c r="D821" s="71"/>
      <c r="E821" s="72"/>
      <c r="F821" s="73"/>
      <c r="G821" s="71"/>
      <c r="H821" s="74"/>
      <c r="I821" s="75"/>
      <c r="J821" s="76"/>
      <c r="K821" s="77"/>
      <c r="L821" s="77"/>
      <c r="M821" s="77"/>
      <c r="N821" s="77"/>
      <c r="O821" s="76"/>
      <c r="P821" s="76"/>
      <c r="Q821" s="76"/>
      <c r="R821" s="10"/>
      <c r="S821" s="15"/>
    </row>
    <row r="822" spans="1:20" ht="11.25" outlineLevel="3" x14ac:dyDescent="0.2">
      <c r="A822" s="52"/>
      <c r="B822" s="53"/>
      <c r="C822" s="54">
        <v>138</v>
      </c>
      <c r="D822" s="55" t="s">
        <v>25</v>
      </c>
      <c r="E822" s="56" t="s">
        <v>690</v>
      </c>
      <c r="F822" s="57" t="s">
        <v>691</v>
      </c>
      <c r="G822" s="55" t="s">
        <v>67</v>
      </c>
      <c r="H822" s="58">
        <v>74.88</v>
      </c>
      <c r="I822" s="59"/>
      <c r="J822" s="60">
        <f>H822*I822</f>
        <v>0</v>
      </c>
      <c r="K822" s="58">
        <v>1.8380000000000001E-2</v>
      </c>
      <c r="L822" s="58">
        <f>H822*K822</f>
        <v>1.3762943999999999</v>
      </c>
      <c r="M822" s="58"/>
      <c r="N822" s="58">
        <f>H822*M822</f>
        <v>0</v>
      </c>
      <c r="O822" s="60">
        <v>21</v>
      </c>
      <c r="P822" s="60">
        <f>J822*(O822/100)</f>
        <v>0</v>
      </c>
      <c r="Q822" s="60">
        <f>J822+P822</f>
        <v>0</v>
      </c>
      <c r="R822" s="15"/>
      <c r="S822" s="15"/>
      <c r="T822" s="15"/>
    </row>
    <row r="823" spans="1:20" ht="9.75" outlineLevel="4" x14ac:dyDescent="0.2">
      <c r="A823" s="61"/>
      <c r="B823" s="62"/>
      <c r="C823" s="62"/>
      <c r="D823" s="63"/>
      <c r="E823" s="64" t="s">
        <v>29</v>
      </c>
      <c r="F823" s="65" t="s">
        <v>692</v>
      </c>
      <c r="G823" s="63"/>
      <c r="H823" s="66">
        <v>74.88</v>
      </c>
      <c r="I823" s="67"/>
      <c r="J823" s="68"/>
      <c r="K823" s="66"/>
      <c r="L823" s="66"/>
      <c r="M823" s="66"/>
      <c r="N823" s="66"/>
      <c r="O823" s="68"/>
      <c r="P823" s="68"/>
      <c r="Q823" s="68"/>
      <c r="R823" s="10"/>
      <c r="S823" s="15"/>
    </row>
    <row r="824" spans="1:20" ht="7.5" customHeight="1" outlineLevel="4" x14ac:dyDescent="0.15">
      <c r="A824" s="15"/>
      <c r="B824" s="69"/>
      <c r="C824" s="70"/>
      <c r="D824" s="71"/>
      <c r="E824" s="72"/>
      <c r="F824" s="73"/>
      <c r="G824" s="71"/>
      <c r="H824" s="74"/>
      <c r="I824" s="75"/>
      <c r="J824" s="76"/>
      <c r="K824" s="77"/>
      <c r="L824" s="77"/>
      <c r="M824" s="77"/>
      <c r="N824" s="77"/>
      <c r="O824" s="76"/>
      <c r="P824" s="76"/>
      <c r="Q824" s="76"/>
      <c r="R824" s="10"/>
      <c r="S824" s="15"/>
    </row>
    <row r="825" spans="1:20" ht="11.25" outlineLevel="3" x14ac:dyDescent="0.2">
      <c r="A825" s="52"/>
      <c r="B825" s="53"/>
      <c r="C825" s="54">
        <v>139</v>
      </c>
      <c r="D825" s="55" t="s">
        <v>25</v>
      </c>
      <c r="E825" s="56" t="s">
        <v>693</v>
      </c>
      <c r="F825" s="57" t="s">
        <v>694</v>
      </c>
      <c r="G825" s="55" t="s">
        <v>172</v>
      </c>
      <c r="H825" s="58">
        <v>764.57602499999996</v>
      </c>
      <c r="I825" s="59"/>
      <c r="J825" s="60">
        <f>H825*I825</f>
        <v>0</v>
      </c>
      <c r="K825" s="58">
        <v>1.5E-3</v>
      </c>
      <c r="L825" s="58">
        <f>H825*K825</f>
        <v>1.1468640374999999</v>
      </c>
      <c r="M825" s="58"/>
      <c r="N825" s="58">
        <f>H825*M825</f>
        <v>0</v>
      </c>
      <c r="O825" s="60">
        <v>21</v>
      </c>
      <c r="P825" s="60">
        <f>J825*(O825/100)</f>
        <v>0</v>
      </c>
      <c r="Q825" s="60">
        <f>J825+P825</f>
        <v>0</v>
      </c>
      <c r="R825" s="15"/>
      <c r="S825" s="15"/>
      <c r="T825" s="15"/>
    </row>
    <row r="826" spans="1:20" ht="9.75" outlineLevel="4" x14ac:dyDescent="0.2">
      <c r="A826" s="61"/>
      <c r="B826" s="62"/>
      <c r="C826" s="62"/>
      <c r="D826" s="63"/>
      <c r="E826" s="64" t="s">
        <v>29</v>
      </c>
      <c r="F826" s="65" t="s">
        <v>695</v>
      </c>
      <c r="G826" s="63"/>
      <c r="H826" s="66">
        <v>0</v>
      </c>
      <c r="I826" s="67"/>
      <c r="J826" s="68"/>
      <c r="K826" s="66"/>
      <c r="L826" s="66"/>
      <c r="M826" s="66"/>
      <c r="N826" s="66"/>
      <c r="O826" s="68"/>
      <c r="P826" s="68"/>
      <c r="Q826" s="68"/>
      <c r="R826" s="10"/>
      <c r="S826" s="15"/>
    </row>
    <row r="827" spans="1:20" ht="19.5" outlineLevel="4" x14ac:dyDescent="0.2">
      <c r="A827" s="61"/>
      <c r="B827" s="62"/>
      <c r="C827" s="62"/>
      <c r="D827" s="63"/>
      <c r="E827" s="64"/>
      <c r="F827" s="65" t="s">
        <v>696</v>
      </c>
      <c r="G827" s="63"/>
      <c r="H827" s="66">
        <v>0</v>
      </c>
      <c r="I827" s="67"/>
      <c r="J827" s="68"/>
      <c r="K827" s="66"/>
      <c r="L827" s="66"/>
      <c r="M827" s="66"/>
      <c r="N827" s="66"/>
      <c r="O827" s="68"/>
      <c r="P827" s="68"/>
      <c r="Q827" s="68"/>
      <c r="R827" s="10"/>
      <c r="S827" s="15"/>
    </row>
    <row r="828" spans="1:20" ht="19.5" outlineLevel="4" x14ac:dyDescent="0.2">
      <c r="A828" s="61"/>
      <c r="B828" s="62"/>
      <c r="C828" s="62"/>
      <c r="D828" s="63"/>
      <c r="E828" s="64"/>
      <c r="F828" s="65" t="s">
        <v>697</v>
      </c>
      <c r="G828" s="63"/>
      <c r="H828" s="66">
        <v>17.200000000000003</v>
      </c>
      <c r="I828" s="67"/>
      <c r="J828" s="68"/>
      <c r="K828" s="66"/>
      <c r="L828" s="66"/>
      <c r="M828" s="66"/>
      <c r="N828" s="66"/>
      <c r="O828" s="68"/>
      <c r="P828" s="68"/>
      <c r="Q828" s="68"/>
      <c r="R828" s="10"/>
      <c r="S828" s="15"/>
    </row>
    <row r="829" spans="1:20" ht="19.5" outlineLevel="4" x14ac:dyDescent="0.2">
      <c r="A829" s="61"/>
      <c r="B829" s="62"/>
      <c r="C829" s="62"/>
      <c r="D829" s="63"/>
      <c r="E829" s="64"/>
      <c r="F829" s="65" t="s">
        <v>698</v>
      </c>
      <c r="G829" s="63"/>
      <c r="H829" s="66">
        <v>21.35</v>
      </c>
      <c r="I829" s="67"/>
      <c r="J829" s="68"/>
      <c r="K829" s="66"/>
      <c r="L829" s="66"/>
      <c r="M829" s="66"/>
      <c r="N829" s="66"/>
      <c r="O829" s="68"/>
      <c r="P829" s="68"/>
      <c r="Q829" s="68"/>
      <c r="R829" s="10"/>
      <c r="S829" s="15"/>
    </row>
    <row r="830" spans="1:20" ht="19.5" outlineLevel="4" x14ac:dyDescent="0.2">
      <c r="A830" s="61"/>
      <c r="B830" s="62"/>
      <c r="C830" s="62"/>
      <c r="D830" s="63"/>
      <c r="E830" s="64"/>
      <c r="F830" s="65" t="s">
        <v>699</v>
      </c>
      <c r="G830" s="63"/>
      <c r="H830" s="66">
        <v>5.5</v>
      </c>
      <c r="I830" s="67"/>
      <c r="J830" s="68"/>
      <c r="K830" s="66"/>
      <c r="L830" s="66"/>
      <c r="M830" s="66"/>
      <c r="N830" s="66"/>
      <c r="O830" s="68"/>
      <c r="P830" s="68"/>
      <c r="Q830" s="68"/>
      <c r="R830" s="10"/>
      <c r="S830" s="15"/>
    </row>
    <row r="831" spans="1:20" ht="19.5" outlineLevel="4" x14ac:dyDescent="0.2">
      <c r="A831" s="61"/>
      <c r="B831" s="62"/>
      <c r="C831" s="62"/>
      <c r="D831" s="63"/>
      <c r="E831" s="64"/>
      <c r="F831" s="65" t="s">
        <v>157</v>
      </c>
      <c r="G831" s="63"/>
      <c r="H831" s="66">
        <v>0</v>
      </c>
      <c r="I831" s="67"/>
      <c r="J831" s="68"/>
      <c r="K831" s="66"/>
      <c r="L831" s="66"/>
      <c r="M831" s="66"/>
      <c r="N831" s="66"/>
      <c r="O831" s="68"/>
      <c r="P831" s="68"/>
      <c r="Q831" s="68"/>
      <c r="R831" s="10"/>
      <c r="S831" s="15"/>
    </row>
    <row r="832" spans="1:20" ht="19.5" outlineLevel="4" x14ac:dyDescent="0.2">
      <c r="A832" s="61"/>
      <c r="B832" s="62"/>
      <c r="C832" s="62"/>
      <c r="D832" s="63"/>
      <c r="E832" s="64"/>
      <c r="F832" s="65" t="s">
        <v>700</v>
      </c>
      <c r="G832" s="63"/>
      <c r="H832" s="66">
        <v>0</v>
      </c>
      <c r="I832" s="67"/>
      <c r="J832" s="68"/>
      <c r="K832" s="66"/>
      <c r="L832" s="66"/>
      <c r="M832" s="66"/>
      <c r="N832" s="66"/>
      <c r="O832" s="68"/>
      <c r="P832" s="68"/>
      <c r="Q832" s="68"/>
      <c r="R832" s="10"/>
      <c r="S832" s="15"/>
    </row>
    <row r="833" spans="1:19" ht="29.25" outlineLevel="4" x14ac:dyDescent="0.2">
      <c r="A833" s="61"/>
      <c r="B833" s="62"/>
      <c r="C833" s="62"/>
      <c r="D833" s="63"/>
      <c r="E833" s="64"/>
      <c r="F833" s="65" t="s">
        <v>701</v>
      </c>
      <c r="G833" s="63"/>
      <c r="H833" s="66">
        <v>24.5</v>
      </c>
      <c r="I833" s="67"/>
      <c r="J833" s="68"/>
      <c r="K833" s="66"/>
      <c r="L833" s="66"/>
      <c r="M833" s="66"/>
      <c r="N833" s="66"/>
      <c r="O833" s="68"/>
      <c r="P833" s="68"/>
      <c r="Q833" s="68"/>
      <c r="R833" s="10"/>
      <c r="S833" s="15"/>
    </row>
    <row r="834" spans="1:19" ht="19.5" outlineLevel="4" x14ac:dyDescent="0.2">
      <c r="A834" s="61"/>
      <c r="B834" s="62"/>
      <c r="C834" s="62"/>
      <c r="D834" s="63"/>
      <c r="E834" s="64"/>
      <c r="F834" s="65" t="s">
        <v>702</v>
      </c>
      <c r="G834" s="63"/>
      <c r="H834" s="66">
        <v>16.899999999999999</v>
      </c>
      <c r="I834" s="67"/>
      <c r="J834" s="68"/>
      <c r="K834" s="66"/>
      <c r="L834" s="66"/>
      <c r="M834" s="66"/>
      <c r="N834" s="66"/>
      <c r="O834" s="68"/>
      <c r="P834" s="68"/>
      <c r="Q834" s="68"/>
      <c r="R834" s="10"/>
      <c r="S834" s="15"/>
    </row>
    <row r="835" spans="1:19" ht="19.5" outlineLevel="4" x14ac:dyDescent="0.2">
      <c r="A835" s="61"/>
      <c r="B835" s="62"/>
      <c r="C835" s="62"/>
      <c r="D835" s="63"/>
      <c r="E835" s="64"/>
      <c r="F835" s="65" t="s">
        <v>703</v>
      </c>
      <c r="G835" s="63"/>
      <c r="H835" s="66">
        <v>21.7</v>
      </c>
      <c r="I835" s="67"/>
      <c r="J835" s="68"/>
      <c r="K835" s="66"/>
      <c r="L835" s="66"/>
      <c r="M835" s="66"/>
      <c r="N835" s="66"/>
      <c r="O835" s="68"/>
      <c r="P835" s="68"/>
      <c r="Q835" s="68"/>
      <c r="R835" s="10"/>
      <c r="S835" s="15"/>
    </row>
    <row r="836" spans="1:19" ht="19.5" outlineLevel="4" x14ac:dyDescent="0.2">
      <c r="A836" s="61"/>
      <c r="B836" s="62"/>
      <c r="C836" s="62"/>
      <c r="D836" s="63"/>
      <c r="E836" s="64"/>
      <c r="F836" s="65" t="s">
        <v>704</v>
      </c>
      <c r="G836" s="63"/>
      <c r="H836" s="66">
        <v>5</v>
      </c>
      <c r="I836" s="67"/>
      <c r="J836" s="68"/>
      <c r="K836" s="66"/>
      <c r="L836" s="66"/>
      <c r="M836" s="66"/>
      <c r="N836" s="66"/>
      <c r="O836" s="68"/>
      <c r="P836" s="68"/>
      <c r="Q836" s="68"/>
      <c r="R836" s="10"/>
      <c r="S836" s="15"/>
    </row>
    <row r="837" spans="1:19" ht="19.5" outlineLevel="4" x14ac:dyDescent="0.2">
      <c r="A837" s="61"/>
      <c r="B837" s="62"/>
      <c r="C837" s="62"/>
      <c r="D837" s="63"/>
      <c r="E837" s="64"/>
      <c r="F837" s="65" t="s">
        <v>705</v>
      </c>
      <c r="G837" s="63"/>
      <c r="H837" s="66">
        <v>12</v>
      </c>
      <c r="I837" s="67"/>
      <c r="J837" s="68"/>
      <c r="K837" s="66"/>
      <c r="L837" s="66"/>
      <c r="M837" s="66"/>
      <c r="N837" s="66"/>
      <c r="O837" s="68"/>
      <c r="P837" s="68"/>
      <c r="Q837" s="68"/>
      <c r="R837" s="10"/>
      <c r="S837" s="15"/>
    </row>
    <row r="838" spans="1:19" ht="19.5" outlineLevel="4" x14ac:dyDescent="0.2">
      <c r="A838" s="61"/>
      <c r="B838" s="62"/>
      <c r="C838" s="62"/>
      <c r="D838" s="63"/>
      <c r="E838" s="64"/>
      <c r="F838" s="65" t="s">
        <v>157</v>
      </c>
      <c r="G838" s="63"/>
      <c r="H838" s="66">
        <v>0</v>
      </c>
      <c r="I838" s="67"/>
      <c r="J838" s="68"/>
      <c r="K838" s="66"/>
      <c r="L838" s="66"/>
      <c r="M838" s="66"/>
      <c r="N838" s="66"/>
      <c r="O838" s="68"/>
      <c r="P838" s="68"/>
      <c r="Q838" s="68"/>
      <c r="R838" s="10"/>
      <c r="S838" s="15"/>
    </row>
    <row r="839" spans="1:19" ht="19.5" outlineLevel="4" x14ac:dyDescent="0.2">
      <c r="A839" s="61"/>
      <c r="B839" s="62"/>
      <c r="C839" s="62"/>
      <c r="D839" s="63"/>
      <c r="E839" s="64"/>
      <c r="F839" s="65" t="s">
        <v>706</v>
      </c>
      <c r="G839" s="63"/>
      <c r="H839" s="66">
        <v>0</v>
      </c>
      <c r="I839" s="67"/>
      <c r="J839" s="68"/>
      <c r="K839" s="66"/>
      <c r="L839" s="66"/>
      <c r="M839" s="66"/>
      <c r="N839" s="66"/>
      <c r="O839" s="68"/>
      <c r="P839" s="68"/>
      <c r="Q839" s="68"/>
      <c r="R839" s="10"/>
      <c r="S839" s="15"/>
    </row>
    <row r="840" spans="1:19" ht="29.25" outlineLevel="4" x14ac:dyDescent="0.2">
      <c r="A840" s="61"/>
      <c r="B840" s="62"/>
      <c r="C840" s="62"/>
      <c r="D840" s="63"/>
      <c r="E840" s="64"/>
      <c r="F840" s="65" t="s">
        <v>707</v>
      </c>
      <c r="G840" s="63"/>
      <c r="H840" s="66">
        <v>30.25</v>
      </c>
      <c r="I840" s="67"/>
      <c r="J840" s="68"/>
      <c r="K840" s="66"/>
      <c r="L840" s="66"/>
      <c r="M840" s="66"/>
      <c r="N840" s="66"/>
      <c r="O840" s="68"/>
      <c r="P840" s="68"/>
      <c r="Q840" s="68"/>
      <c r="R840" s="10"/>
      <c r="S840" s="15"/>
    </row>
    <row r="841" spans="1:19" ht="19.5" outlineLevel="4" x14ac:dyDescent="0.2">
      <c r="A841" s="61"/>
      <c r="B841" s="62"/>
      <c r="C841" s="62"/>
      <c r="D841" s="63"/>
      <c r="E841" s="64"/>
      <c r="F841" s="65" t="s">
        <v>708</v>
      </c>
      <c r="G841" s="63"/>
      <c r="H841" s="66">
        <v>8.5</v>
      </c>
      <c r="I841" s="67"/>
      <c r="J841" s="68"/>
      <c r="K841" s="66"/>
      <c r="L841" s="66"/>
      <c r="M841" s="66"/>
      <c r="N841" s="66"/>
      <c r="O841" s="68"/>
      <c r="P841" s="68"/>
      <c r="Q841" s="68"/>
      <c r="R841" s="10"/>
      <c r="S841" s="15"/>
    </row>
    <row r="842" spans="1:19" ht="9.75" outlineLevel="4" x14ac:dyDescent="0.2">
      <c r="A842" s="61"/>
      <c r="B842" s="62"/>
      <c r="C842" s="62"/>
      <c r="D842" s="63"/>
      <c r="E842" s="64"/>
      <c r="F842" s="65" t="s">
        <v>709</v>
      </c>
      <c r="G842" s="63"/>
      <c r="H842" s="66">
        <v>21.9</v>
      </c>
      <c r="I842" s="67"/>
      <c r="J842" s="68"/>
      <c r="K842" s="66"/>
      <c r="L842" s="66"/>
      <c r="M842" s="66"/>
      <c r="N842" s="66"/>
      <c r="O842" s="68"/>
      <c r="P842" s="68"/>
      <c r="Q842" s="68"/>
      <c r="R842" s="10"/>
      <c r="S842" s="15"/>
    </row>
    <row r="843" spans="1:19" ht="19.5" outlineLevel="4" x14ac:dyDescent="0.2">
      <c r="A843" s="61"/>
      <c r="B843" s="62"/>
      <c r="C843" s="62"/>
      <c r="D843" s="63"/>
      <c r="E843" s="64"/>
      <c r="F843" s="65" t="s">
        <v>710</v>
      </c>
      <c r="G843" s="63"/>
      <c r="H843" s="66">
        <v>12.3</v>
      </c>
      <c r="I843" s="67"/>
      <c r="J843" s="68"/>
      <c r="K843" s="66"/>
      <c r="L843" s="66"/>
      <c r="M843" s="66"/>
      <c r="N843" s="66"/>
      <c r="O843" s="68"/>
      <c r="P843" s="68"/>
      <c r="Q843" s="68"/>
      <c r="R843" s="10"/>
      <c r="S843" s="15"/>
    </row>
    <row r="844" spans="1:19" ht="19.5" outlineLevel="4" x14ac:dyDescent="0.2">
      <c r="A844" s="61"/>
      <c r="B844" s="62"/>
      <c r="C844" s="62"/>
      <c r="D844" s="63"/>
      <c r="E844" s="64"/>
      <c r="F844" s="65" t="s">
        <v>711</v>
      </c>
      <c r="G844" s="63"/>
      <c r="H844" s="66">
        <v>21.7</v>
      </c>
      <c r="I844" s="67"/>
      <c r="J844" s="68"/>
      <c r="K844" s="66"/>
      <c r="L844" s="66"/>
      <c r="M844" s="66"/>
      <c r="N844" s="66"/>
      <c r="O844" s="68"/>
      <c r="P844" s="68"/>
      <c r="Q844" s="68"/>
      <c r="R844" s="10"/>
      <c r="S844" s="15"/>
    </row>
    <row r="845" spans="1:19" ht="19.5" outlineLevel="4" x14ac:dyDescent="0.2">
      <c r="A845" s="61"/>
      <c r="B845" s="62"/>
      <c r="C845" s="62"/>
      <c r="D845" s="63"/>
      <c r="E845" s="64"/>
      <c r="F845" s="65" t="s">
        <v>712</v>
      </c>
      <c r="G845" s="63"/>
      <c r="H845" s="66">
        <v>12.1</v>
      </c>
      <c r="I845" s="67"/>
      <c r="J845" s="68"/>
      <c r="K845" s="66"/>
      <c r="L845" s="66"/>
      <c r="M845" s="66"/>
      <c r="N845" s="66"/>
      <c r="O845" s="68"/>
      <c r="P845" s="68"/>
      <c r="Q845" s="68"/>
      <c r="R845" s="10"/>
      <c r="S845" s="15"/>
    </row>
    <row r="846" spans="1:19" ht="9.75" outlineLevel="4" x14ac:dyDescent="0.2">
      <c r="A846" s="61"/>
      <c r="B846" s="62"/>
      <c r="C846" s="62"/>
      <c r="D846" s="63"/>
      <c r="E846" s="64"/>
      <c r="F846" s="65" t="s">
        <v>134</v>
      </c>
      <c r="G846" s="63"/>
      <c r="H846" s="66">
        <v>0</v>
      </c>
      <c r="I846" s="67"/>
      <c r="J846" s="68"/>
      <c r="K846" s="66"/>
      <c r="L846" s="66"/>
      <c r="M846" s="66"/>
      <c r="N846" s="66"/>
      <c r="O846" s="68"/>
      <c r="P846" s="68"/>
      <c r="Q846" s="68"/>
      <c r="R846" s="10"/>
      <c r="S846" s="15"/>
    </row>
    <row r="847" spans="1:19" ht="9.75" outlineLevel="4" x14ac:dyDescent="0.2">
      <c r="A847" s="61"/>
      <c r="B847" s="62"/>
      <c r="C847" s="62"/>
      <c r="D847" s="63"/>
      <c r="E847" s="64"/>
      <c r="F847" s="65" t="s">
        <v>713</v>
      </c>
      <c r="G847" s="63"/>
      <c r="H847" s="66">
        <v>0</v>
      </c>
      <c r="I847" s="67"/>
      <c r="J847" s="68"/>
      <c r="K847" s="66"/>
      <c r="L847" s="66"/>
      <c r="M847" s="66"/>
      <c r="N847" s="66"/>
      <c r="O847" s="68"/>
      <c r="P847" s="68"/>
      <c r="Q847" s="68"/>
      <c r="R847" s="10"/>
      <c r="S847" s="15"/>
    </row>
    <row r="848" spans="1:19" ht="9.75" outlineLevel="4" x14ac:dyDescent="0.2">
      <c r="A848" s="61"/>
      <c r="B848" s="62"/>
      <c r="C848" s="62"/>
      <c r="D848" s="63"/>
      <c r="E848" s="64"/>
      <c r="F848" s="65" t="s">
        <v>714</v>
      </c>
      <c r="G848" s="63"/>
      <c r="H848" s="66">
        <v>55.640000000000008</v>
      </c>
      <c r="I848" s="67"/>
      <c r="J848" s="68"/>
      <c r="K848" s="66"/>
      <c r="L848" s="66"/>
      <c r="M848" s="66"/>
      <c r="N848" s="66"/>
      <c r="O848" s="68"/>
      <c r="P848" s="68"/>
      <c r="Q848" s="68"/>
      <c r="R848" s="10"/>
      <c r="S848" s="15"/>
    </row>
    <row r="849" spans="1:19" ht="9.75" outlineLevel="4" x14ac:dyDescent="0.2">
      <c r="A849" s="61"/>
      <c r="B849" s="62"/>
      <c r="C849" s="62"/>
      <c r="D849" s="63"/>
      <c r="E849" s="64"/>
      <c r="F849" s="65" t="s">
        <v>715</v>
      </c>
      <c r="G849" s="63"/>
      <c r="H849" s="66">
        <v>95.86</v>
      </c>
      <c r="I849" s="67"/>
      <c r="J849" s="68"/>
      <c r="K849" s="66"/>
      <c r="L849" s="66"/>
      <c r="M849" s="66"/>
      <c r="N849" s="66"/>
      <c r="O849" s="68"/>
      <c r="P849" s="68"/>
      <c r="Q849" s="68"/>
      <c r="R849" s="10"/>
      <c r="S849" s="15"/>
    </row>
    <row r="850" spans="1:19" ht="9.75" outlineLevel="4" x14ac:dyDescent="0.2">
      <c r="A850" s="61"/>
      <c r="B850" s="62"/>
      <c r="C850" s="62"/>
      <c r="D850" s="63"/>
      <c r="E850" s="64"/>
      <c r="F850" s="65" t="s">
        <v>716</v>
      </c>
      <c r="G850" s="63"/>
      <c r="H850" s="66">
        <v>94.56</v>
      </c>
      <c r="I850" s="67"/>
      <c r="J850" s="68"/>
      <c r="K850" s="66"/>
      <c r="L850" s="66"/>
      <c r="M850" s="66"/>
      <c r="N850" s="66"/>
      <c r="O850" s="68"/>
      <c r="P850" s="68"/>
      <c r="Q850" s="68"/>
      <c r="R850" s="10"/>
      <c r="S850" s="15"/>
    </row>
    <row r="851" spans="1:19" ht="9.75" outlineLevel="4" x14ac:dyDescent="0.2">
      <c r="A851" s="61"/>
      <c r="B851" s="62"/>
      <c r="C851" s="62"/>
      <c r="D851" s="63"/>
      <c r="E851" s="64"/>
      <c r="F851" s="65" t="s">
        <v>134</v>
      </c>
      <c r="G851" s="63"/>
      <c r="H851" s="66">
        <v>0</v>
      </c>
      <c r="I851" s="67"/>
      <c r="J851" s="68"/>
      <c r="K851" s="66"/>
      <c r="L851" s="66"/>
      <c r="M851" s="66"/>
      <c r="N851" s="66"/>
      <c r="O851" s="68"/>
      <c r="P851" s="68"/>
      <c r="Q851" s="68"/>
      <c r="R851" s="10"/>
      <c r="S851" s="15"/>
    </row>
    <row r="852" spans="1:19" ht="9.75" outlineLevel="4" x14ac:dyDescent="0.2">
      <c r="A852" s="61"/>
      <c r="B852" s="62"/>
      <c r="C852" s="62"/>
      <c r="D852" s="63"/>
      <c r="E852" s="64"/>
      <c r="F852" s="65" t="s">
        <v>717</v>
      </c>
      <c r="G852" s="63"/>
      <c r="H852" s="66">
        <v>0</v>
      </c>
      <c r="I852" s="67"/>
      <c r="J852" s="68"/>
      <c r="K852" s="66"/>
      <c r="L852" s="66"/>
      <c r="M852" s="66"/>
      <c r="N852" s="66"/>
      <c r="O852" s="68"/>
      <c r="P852" s="68"/>
      <c r="Q852" s="68"/>
      <c r="R852" s="10"/>
      <c r="S852" s="15"/>
    </row>
    <row r="853" spans="1:19" ht="19.5" outlineLevel="4" x14ac:dyDescent="0.2">
      <c r="A853" s="61"/>
      <c r="B853" s="62"/>
      <c r="C853" s="62"/>
      <c r="D853" s="63"/>
      <c r="E853" s="64"/>
      <c r="F853" s="65" t="s">
        <v>718</v>
      </c>
      <c r="G853" s="63"/>
      <c r="H853" s="66">
        <v>50.8</v>
      </c>
      <c r="I853" s="67"/>
      <c r="J853" s="68"/>
      <c r="K853" s="66"/>
      <c r="L853" s="66"/>
      <c r="M853" s="66"/>
      <c r="N853" s="66"/>
      <c r="O853" s="68"/>
      <c r="P853" s="68"/>
      <c r="Q853" s="68"/>
      <c r="R853" s="10"/>
      <c r="S853" s="15"/>
    </row>
    <row r="854" spans="1:19" ht="19.5" outlineLevel="4" x14ac:dyDescent="0.2">
      <c r="A854" s="61"/>
      <c r="B854" s="62"/>
      <c r="C854" s="62"/>
      <c r="D854" s="63"/>
      <c r="E854" s="64"/>
      <c r="F854" s="65" t="s">
        <v>719</v>
      </c>
      <c r="G854" s="63"/>
      <c r="H854" s="66">
        <v>11.9</v>
      </c>
      <c r="I854" s="67"/>
      <c r="J854" s="68"/>
      <c r="K854" s="66"/>
      <c r="L854" s="66"/>
      <c r="M854" s="66"/>
      <c r="N854" s="66"/>
      <c r="O854" s="68"/>
      <c r="P854" s="68"/>
      <c r="Q854" s="68"/>
      <c r="R854" s="10"/>
      <c r="S854" s="15"/>
    </row>
    <row r="855" spans="1:19" ht="19.5" outlineLevel="4" x14ac:dyDescent="0.2">
      <c r="A855" s="61"/>
      <c r="B855" s="62"/>
      <c r="C855" s="62"/>
      <c r="D855" s="63"/>
      <c r="E855" s="64"/>
      <c r="F855" s="65" t="s">
        <v>720</v>
      </c>
      <c r="G855" s="63"/>
      <c r="H855" s="66">
        <v>8.4</v>
      </c>
      <c r="I855" s="67"/>
      <c r="J855" s="68"/>
      <c r="K855" s="66"/>
      <c r="L855" s="66"/>
      <c r="M855" s="66"/>
      <c r="N855" s="66"/>
      <c r="O855" s="68"/>
      <c r="P855" s="68"/>
      <c r="Q855" s="68"/>
      <c r="R855" s="10"/>
      <c r="S855" s="15"/>
    </row>
    <row r="856" spans="1:19" ht="19.5" outlineLevel="4" x14ac:dyDescent="0.2">
      <c r="A856" s="61"/>
      <c r="B856" s="62"/>
      <c r="C856" s="62"/>
      <c r="D856" s="63"/>
      <c r="E856" s="64"/>
      <c r="F856" s="65" t="s">
        <v>721</v>
      </c>
      <c r="G856" s="63"/>
      <c r="H856" s="66">
        <v>24.6</v>
      </c>
      <c r="I856" s="67"/>
      <c r="J856" s="68"/>
      <c r="K856" s="66"/>
      <c r="L856" s="66"/>
      <c r="M856" s="66"/>
      <c r="N856" s="66"/>
      <c r="O856" s="68"/>
      <c r="P856" s="68"/>
      <c r="Q856" s="68"/>
      <c r="R856" s="10"/>
      <c r="S856" s="15"/>
    </row>
    <row r="857" spans="1:19" ht="19.5" outlineLevel="4" x14ac:dyDescent="0.2">
      <c r="A857" s="61"/>
      <c r="B857" s="62"/>
      <c r="C857" s="62"/>
      <c r="D857" s="63"/>
      <c r="E857" s="64"/>
      <c r="F857" s="65" t="s">
        <v>157</v>
      </c>
      <c r="G857" s="63"/>
      <c r="H857" s="66">
        <v>0</v>
      </c>
      <c r="I857" s="67"/>
      <c r="J857" s="68"/>
      <c r="K857" s="66"/>
      <c r="L857" s="66"/>
      <c r="M857" s="66"/>
      <c r="N857" s="66"/>
      <c r="O857" s="68"/>
      <c r="P857" s="68"/>
      <c r="Q857" s="68"/>
      <c r="R857" s="10"/>
      <c r="S857" s="15"/>
    </row>
    <row r="858" spans="1:19" ht="29.25" outlineLevel="4" x14ac:dyDescent="0.2">
      <c r="A858" s="61"/>
      <c r="B858" s="62"/>
      <c r="C858" s="62"/>
      <c r="D858" s="63"/>
      <c r="E858" s="64"/>
      <c r="F858" s="65" t="s">
        <v>722</v>
      </c>
      <c r="G858" s="63"/>
      <c r="H858" s="66">
        <v>125.941025</v>
      </c>
      <c r="I858" s="67"/>
      <c r="J858" s="68"/>
      <c r="K858" s="66"/>
      <c r="L858" s="66"/>
      <c r="M858" s="66"/>
      <c r="N858" s="66"/>
      <c r="O858" s="68"/>
      <c r="P858" s="68"/>
      <c r="Q858" s="68"/>
      <c r="R858" s="10"/>
      <c r="S858" s="15"/>
    </row>
    <row r="859" spans="1:19" ht="19.5" outlineLevel="4" x14ac:dyDescent="0.2">
      <c r="A859" s="61"/>
      <c r="B859" s="62"/>
      <c r="C859" s="62"/>
      <c r="D859" s="63"/>
      <c r="E859" s="64"/>
      <c r="F859" s="65" t="s">
        <v>723</v>
      </c>
      <c r="G859" s="63"/>
      <c r="H859" s="66">
        <v>-14.600000000000001</v>
      </c>
      <c r="I859" s="67"/>
      <c r="J859" s="68"/>
      <c r="K859" s="66"/>
      <c r="L859" s="66"/>
      <c r="M859" s="66"/>
      <c r="N859" s="66"/>
      <c r="O859" s="68"/>
      <c r="P859" s="68"/>
      <c r="Q859" s="68"/>
      <c r="R859" s="10"/>
      <c r="S859" s="15"/>
    </row>
    <row r="860" spans="1:19" ht="19.5" outlineLevel="4" x14ac:dyDescent="0.2">
      <c r="A860" s="61"/>
      <c r="B860" s="62"/>
      <c r="C860" s="62"/>
      <c r="D860" s="63"/>
      <c r="E860" s="64"/>
      <c r="F860" s="65" t="s">
        <v>724</v>
      </c>
      <c r="G860" s="63"/>
      <c r="H860" s="66">
        <v>6.64</v>
      </c>
      <c r="I860" s="67"/>
      <c r="J860" s="68"/>
      <c r="K860" s="66"/>
      <c r="L860" s="66"/>
      <c r="M860" s="66"/>
      <c r="N860" s="66"/>
      <c r="O860" s="68"/>
      <c r="P860" s="68"/>
      <c r="Q860" s="68"/>
      <c r="R860" s="10"/>
      <c r="S860" s="15"/>
    </row>
    <row r="861" spans="1:19" ht="19.5" outlineLevel="4" x14ac:dyDescent="0.2">
      <c r="A861" s="61"/>
      <c r="B861" s="62"/>
      <c r="C861" s="62"/>
      <c r="D861" s="63"/>
      <c r="E861" s="64"/>
      <c r="F861" s="65" t="s">
        <v>157</v>
      </c>
      <c r="G861" s="63"/>
      <c r="H861" s="66">
        <v>0</v>
      </c>
      <c r="I861" s="67"/>
      <c r="J861" s="68"/>
      <c r="K861" s="66"/>
      <c r="L861" s="66"/>
      <c r="M861" s="66"/>
      <c r="N861" s="66"/>
      <c r="O861" s="68"/>
      <c r="P861" s="68"/>
      <c r="Q861" s="68"/>
      <c r="R861" s="10"/>
      <c r="S861" s="15"/>
    </row>
    <row r="862" spans="1:19" ht="29.25" outlineLevel="4" x14ac:dyDescent="0.2">
      <c r="A862" s="61"/>
      <c r="B862" s="62"/>
      <c r="C862" s="62"/>
      <c r="D862" s="63"/>
      <c r="E862" s="64"/>
      <c r="F862" s="65" t="s">
        <v>725</v>
      </c>
      <c r="G862" s="63"/>
      <c r="H862" s="66">
        <v>69.734999999999999</v>
      </c>
      <c r="I862" s="67"/>
      <c r="J862" s="68"/>
      <c r="K862" s="66"/>
      <c r="L862" s="66"/>
      <c r="M862" s="66"/>
      <c r="N862" s="66"/>
      <c r="O862" s="68"/>
      <c r="P862" s="68"/>
      <c r="Q862" s="68"/>
      <c r="R862" s="10"/>
      <c r="S862" s="15"/>
    </row>
    <row r="863" spans="1:19" ht="19.5" outlineLevel="4" x14ac:dyDescent="0.2">
      <c r="A863" s="61"/>
      <c r="B863" s="62"/>
      <c r="C863" s="62"/>
      <c r="D863" s="63"/>
      <c r="E863" s="64"/>
      <c r="F863" s="65" t="s">
        <v>726</v>
      </c>
      <c r="G863" s="63"/>
      <c r="H863" s="66">
        <v>4.2</v>
      </c>
      <c r="I863" s="67"/>
      <c r="J863" s="68"/>
      <c r="K863" s="66"/>
      <c r="L863" s="66"/>
      <c r="M863" s="66"/>
      <c r="N863" s="66"/>
      <c r="O863" s="68"/>
      <c r="P863" s="68"/>
      <c r="Q863" s="68"/>
      <c r="R863" s="10"/>
      <c r="S863" s="15"/>
    </row>
    <row r="864" spans="1:19" ht="7.5" customHeight="1" outlineLevel="4" x14ac:dyDescent="0.15">
      <c r="A864" s="15"/>
      <c r="B864" s="69"/>
      <c r="C864" s="70"/>
      <c r="D864" s="71"/>
      <c r="E864" s="72"/>
      <c r="F864" s="73"/>
      <c r="G864" s="71"/>
      <c r="H864" s="74"/>
      <c r="I864" s="75"/>
      <c r="J864" s="76"/>
      <c r="K864" s="77"/>
      <c r="L864" s="77"/>
      <c r="M864" s="77"/>
      <c r="N864" s="77"/>
      <c r="O864" s="76"/>
      <c r="P864" s="76"/>
      <c r="Q864" s="76"/>
      <c r="R864" s="10"/>
      <c r="S864" s="15"/>
    </row>
    <row r="865" spans="1:20" ht="11.25" outlineLevel="3" x14ac:dyDescent="0.2">
      <c r="A865" s="52"/>
      <c r="B865" s="53"/>
      <c r="C865" s="54">
        <v>140</v>
      </c>
      <c r="D865" s="55" t="s">
        <v>25</v>
      </c>
      <c r="E865" s="56" t="s">
        <v>727</v>
      </c>
      <c r="F865" s="57" t="s">
        <v>728</v>
      </c>
      <c r="G865" s="55" t="s">
        <v>172</v>
      </c>
      <c r="H865" s="58">
        <v>139.47999999999999</v>
      </c>
      <c r="I865" s="59"/>
      <c r="J865" s="60">
        <f>H865*I865</f>
        <v>0</v>
      </c>
      <c r="K865" s="58"/>
      <c r="L865" s="58">
        <f>H865*K865</f>
        <v>0</v>
      </c>
      <c r="M865" s="58"/>
      <c r="N865" s="58">
        <f>H865*M865</f>
        <v>0</v>
      </c>
      <c r="O865" s="60">
        <v>21</v>
      </c>
      <c r="P865" s="60">
        <f>J865*(O865/100)</f>
        <v>0</v>
      </c>
      <c r="Q865" s="60">
        <f>J865+P865</f>
        <v>0</v>
      </c>
      <c r="R865" s="15"/>
      <c r="S865" s="15"/>
      <c r="T865" s="15"/>
    </row>
    <row r="866" spans="1:20" ht="9.75" outlineLevel="4" x14ac:dyDescent="0.2">
      <c r="A866" s="61"/>
      <c r="B866" s="62"/>
      <c r="C866" s="62"/>
      <c r="D866" s="63"/>
      <c r="E866" s="64" t="s">
        <v>29</v>
      </c>
      <c r="F866" s="65" t="s">
        <v>132</v>
      </c>
      <c r="G866" s="63"/>
      <c r="H866" s="66">
        <v>0</v>
      </c>
      <c r="I866" s="67"/>
      <c r="J866" s="68"/>
      <c r="K866" s="66"/>
      <c r="L866" s="66"/>
      <c r="M866" s="66"/>
      <c r="N866" s="66"/>
      <c r="O866" s="68"/>
      <c r="P866" s="68"/>
      <c r="Q866" s="68"/>
      <c r="R866" s="10"/>
      <c r="S866" s="15"/>
    </row>
    <row r="867" spans="1:20" ht="9.75" outlineLevel="4" x14ac:dyDescent="0.2">
      <c r="A867" s="61"/>
      <c r="B867" s="62"/>
      <c r="C867" s="62"/>
      <c r="D867" s="63"/>
      <c r="E867" s="64"/>
      <c r="F867" s="65" t="s">
        <v>729</v>
      </c>
      <c r="G867" s="63"/>
      <c r="H867" s="66">
        <v>8.42</v>
      </c>
      <c r="I867" s="67"/>
      <c r="J867" s="68"/>
      <c r="K867" s="66"/>
      <c r="L867" s="66"/>
      <c r="M867" s="66"/>
      <c r="N867" s="66"/>
      <c r="O867" s="68"/>
      <c r="P867" s="68"/>
      <c r="Q867" s="68"/>
      <c r="R867" s="10"/>
      <c r="S867" s="15"/>
    </row>
    <row r="868" spans="1:20" ht="9.75" outlineLevel="4" x14ac:dyDescent="0.2">
      <c r="A868" s="61"/>
      <c r="B868" s="62"/>
      <c r="C868" s="62"/>
      <c r="D868" s="63"/>
      <c r="E868" s="64"/>
      <c r="F868" s="65" t="s">
        <v>134</v>
      </c>
      <c r="G868" s="63"/>
      <c r="H868" s="66">
        <v>0</v>
      </c>
      <c r="I868" s="67"/>
      <c r="J868" s="68"/>
      <c r="K868" s="66"/>
      <c r="L868" s="66"/>
      <c r="M868" s="66"/>
      <c r="N868" s="66"/>
      <c r="O868" s="68"/>
      <c r="P868" s="68"/>
      <c r="Q868" s="68"/>
      <c r="R868" s="10"/>
      <c r="S868" s="15"/>
    </row>
    <row r="869" spans="1:20" ht="9.75" outlineLevel="4" x14ac:dyDescent="0.2">
      <c r="A869" s="61"/>
      <c r="B869" s="62"/>
      <c r="C869" s="62"/>
      <c r="D869" s="63"/>
      <c r="E869" s="64"/>
      <c r="F869" s="65" t="s">
        <v>135</v>
      </c>
      <c r="G869" s="63"/>
      <c r="H869" s="66">
        <v>0</v>
      </c>
      <c r="I869" s="67"/>
      <c r="J869" s="68"/>
      <c r="K869" s="66"/>
      <c r="L869" s="66"/>
      <c r="M869" s="66"/>
      <c r="N869" s="66"/>
      <c r="O869" s="68"/>
      <c r="P869" s="68"/>
      <c r="Q869" s="68"/>
      <c r="R869" s="10"/>
      <c r="S869" s="15"/>
    </row>
    <row r="870" spans="1:20" ht="9.75" outlineLevel="4" x14ac:dyDescent="0.2">
      <c r="A870" s="61"/>
      <c r="B870" s="62"/>
      <c r="C870" s="62"/>
      <c r="D870" s="63"/>
      <c r="E870" s="64"/>
      <c r="F870" s="65" t="s">
        <v>730</v>
      </c>
      <c r="G870" s="63"/>
      <c r="H870" s="66">
        <v>27.1</v>
      </c>
      <c r="I870" s="67"/>
      <c r="J870" s="68"/>
      <c r="K870" s="66"/>
      <c r="L870" s="66"/>
      <c r="M870" s="66"/>
      <c r="N870" s="66"/>
      <c r="O870" s="68"/>
      <c r="P870" s="68"/>
      <c r="Q870" s="68"/>
      <c r="R870" s="10"/>
      <c r="S870" s="15"/>
    </row>
    <row r="871" spans="1:20" ht="9.75" outlineLevel="4" x14ac:dyDescent="0.2">
      <c r="A871" s="61"/>
      <c r="B871" s="62"/>
      <c r="C871" s="62"/>
      <c r="D871" s="63"/>
      <c r="E871" s="64"/>
      <c r="F871" s="65" t="s">
        <v>731</v>
      </c>
      <c r="G871" s="63"/>
      <c r="H871" s="66">
        <v>20.839999999999996</v>
      </c>
      <c r="I871" s="67"/>
      <c r="J871" s="68"/>
      <c r="K871" s="66"/>
      <c r="L871" s="66"/>
      <c r="M871" s="66"/>
      <c r="N871" s="66"/>
      <c r="O871" s="68"/>
      <c r="P871" s="68"/>
      <c r="Q871" s="68"/>
      <c r="R871" s="10"/>
      <c r="S871" s="15"/>
    </row>
    <row r="872" spans="1:20" ht="9.75" outlineLevel="4" x14ac:dyDescent="0.2">
      <c r="A872" s="61"/>
      <c r="B872" s="62"/>
      <c r="C872" s="62"/>
      <c r="D872" s="63"/>
      <c r="E872" s="64"/>
      <c r="F872" s="65" t="s">
        <v>732</v>
      </c>
      <c r="G872" s="63"/>
      <c r="H872" s="66">
        <v>18.059999999999999</v>
      </c>
      <c r="I872" s="67"/>
      <c r="J872" s="68"/>
      <c r="K872" s="66"/>
      <c r="L872" s="66"/>
      <c r="M872" s="66"/>
      <c r="N872" s="66"/>
      <c r="O872" s="68"/>
      <c r="P872" s="68"/>
      <c r="Q872" s="68"/>
      <c r="R872" s="10"/>
      <c r="S872" s="15"/>
    </row>
    <row r="873" spans="1:20" ht="9.75" outlineLevel="4" x14ac:dyDescent="0.2">
      <c r="A873" s="61"/>
      <c r="B873" s="62"/>
      <c r="C873" s="62"/>
      <c r="D873" s="63"/>
      <c r="E873" s="64"/>
      <c r="F873" s="65" t="s">
        <v>733</v>
      </c>
      <c r="G873" s="63"/>
      <c r="H873" s="66">
        <v>5.71</v>
      </c>
      <c r="I873" s="67"/>
      <c r="J873" s="68"/>
      <c r="K873" s="66"/>
      <c r="L873" s="66"/>
      <c r="M873" s="66"/>
      <c r="N873" s="66"/>
      <c r="O873" s="68"/>
      <c r="P873" s="68"/>
      <c r="Q873" s="68"/>
      <c r="R873" s="10"/>
      <c r="S873" s="15"/>
    </row>
    <row r="874" spans="1:20" ht="9.75" outlineLevel="4" x14ac:dyDescent="0.2">
      <c r="A874" s="61"/>
      <c r="B874" s="62"/>
      <c r="C874" s="62"/>
      <c r="D874" s="63"/>
      <c r="E874" s="64"/>
      <c r="F874" s="65" t="s">
        <v>134</v>
      </c>
      <c r="G874" s="63"/>
      <c r="H874" s="66">
        <v>0</v>
      </c>
      <c r="I874" s="67"/>
      <c r="J874" s="68"/>
      <c r="K874" s="66"/>
      <c r="L874" s="66"/>
      <c r="M874" s="66"/>
      <c r="N874" s="66"/>
      <c r="O874" s="68"/>
      <c r="P874" s="68"/>
      <c r="Q874" s="68"/>
      <c r="R874" s="10"/>
      <c r="S874" s="15"/>
    </row>
    <row r="875" spans="1:20" ht="9.75" outlineLevel="4" x14ac:dyDescent="0.2">
      <c r="A875" s="61"/>
      <c r="B875" s="62"/>
      <c r="C875" s="62"/>
      <c r="D875" s="63"/>
      <c r="E875" s="64"/>
      <c r="F875" s="65" t="s">
        <v>137</v>
      </c>
      <c r="G875" s="63"/>
      <c r="H875" s="66">
        <v>0</v>
      </c>
      <c r="I875" s="67"/>
      <c r="J875" s="68"/>
      <c r="K875" s="66"/>
      <c r="L875" s="66"/>
      <c r="M875" s="66"/>
      <c r="N875" s="66"/>
      <c r="O875" s="68"/>
      <c r="P875" s="68"/>
      <c r="Q875" s="68"/>
      <c r="R875" s="10"/>
      <c r="S875" s="15"/>
    </row>
    <row r="876" spans="1:20" ht="9.75" outlineLevel="4" x14ac:dyDescent="0.2">
      <c r="A876" s="61"/>
      <c r="B876" s="62"/>
      <c r="C876" s="62"/>
      <c r="D876" s="63"/>
      <c r="E876" s="64"/>
      <c r="F876" s="65" t="s">
        <v>734</v>
      </c>
      <c r="G876" s="63"/>
      <c r="H876" s="66">
        <v>20.839999999999996</v>
      </c>
      <c r="I876" s="67"/>
      <c r="J876" s="68"/>
      <c r="K876" s="66"/>
      <c r="L876" s="66"/>
      <c r="M876" s="66"/>
      <c r="N876" s="66"/>
      <c r="O876" s="68"/>
      <c r="P876" s="68"/>
      <c r="Q876" s="68"/>
      <c r="R876" s="10"/>
      <c r="S876" s="15"/>
    </row>
    <row r="877" spans="1:20" ht="9.75" outlineLevel="4" x14ac:dyDescent="0.2">
      <c r="A877" s="61"/>
      <c r="B877" s="62"/>
      <c r="C877" s="62"/>
      <c r="D877" s="63"/>
      <c r="E877" s="64"/>
      <c r="F877" s="65" t="s">
        <v>735</v>
      </c>
      <c r="G877" s="63"/>
      <c r="H877" s="66">
        <v>33.11</v>
      </c>
      <c r="I877" s="67"/>
      <c r="J877" s="68"/>
      <c r="K877" s="66"/>
      <c r="L877" s="66"/>
      <c r="M877" s="66"/>
      <c r="N877" s="66"/>
      <c r="O877" s="68"/>
      <c r="P877" s="68"/>
      <c r="Q877" s="68"/>
      <c r="R877" s="10"/>
      <c r="S877" s="15"/>
    </row>
    <row r="878" spans="1:20" ht="9.75" outlineLevel="4" x14ac:dyDescent="0.2">
      <c r="A878" s="61"/>
      <c r="B878" s="62"/>
      <c r="C878" s="62"/>
      <c r="D878" s="63"/>
      <c r="E878" s="64"/>
      <c r="F878" s="65" t="s">
        <v>736</v>
      </c>
      <c r="G878" s="63"/>
      <c r="H878" s="66">
        <v>5.4</v>
      </c>
      <c r="I878" s="67"/>
      <c r="J878" s="68"/>
      <c r="K878" s="66"/>
      <c r="L878" s="66"/>
      <c r="M878" s="66"/>
      <c r="N878" s="66"/>
      <c r="O878" s="68"/>
      <c r="P878" s="68"/>
      <c r="Q878" s="68"/>
      <c r="R878" s="10"/>
      <c r="S878" s="15"/>
    </row>
    <row r="879" spans="1:20" ht="7.5" customHeight="1" outlineLevel="4" x14ac:dyDescent="0.15">
      <c r="A879" s="15"/>
      <c r="B879" s="69"/>
      <c r="C879" s="70"/>
      <c r="D879" s="71"/>
      <c r="E879" s="72"/>
      <c r="F879" s="73"/>
      <c r="G879" s="71"/>
      <c r="H879" s="74"/>
      <c r="I879" s="75"/>
      <c r="J879" s="76"/>
      <c r="K879" s="77"/>
      <c r="L879" s="77"/>
      <c r="M879" s="77"/>
      <c r="N879" s="77"/>
      <c r="O879" s="76"/>
      <c r="P879" s="76"/>
      <c r="Q879" s="76"/>
      <c r="R879" s="10"/>
      <c r="S879" s="15"/>
    </row>
    <row r="880" spans="1:20" ht="11.25" outlineLevel="3" x14ac:dyDescent="0.2">
      <c r="A880" s="52"/>
      <c r="B880" s="53"/>
      <c r="C880" s="54">
        <v>141</v>
      </c>
      <c r="D880" s="55" t="s">
        <v>25</v>
      </c>
      <c r="E880" s="56" t="s">
        <v>737</v>
      </c>
      <c r="F880" s="57" t="s">
        <v>738</v>
      </c>
      <c r="G880" s="55" t="s">
        <v>172</v>
      </c>
      <c r="H880" s="58">
        <v>304.04999999999995</v>
      </c>
      <c r="I880" s="59"/>
      <c r="J880" s="60">
        <f>H880*I880</f>
        <v>0</v>
      </c>
      <c r="K880" s="58"/>
      <c r="L880" s="58">
        <f>H880*K880</f>
        <v>0</v>
      </c>
      <c r="M880" s="58"/>
      <c r="N880" s="58">
        <f>H880*M880</f>
        <v>0</v>
      </c>
      <c r="O880" s="60">
        <v>21</v>
      </c>
      <c r="P880" s="60">
        <f>J880*(O880/100)</f>
        <v>0</v>
      </c>
      <c r="Q880" s="60">
        <f>J880+P880</f>
        <v>0</v>
      </c>
      <c r="R880" s="15"/>
      <c r="S880" s="15"/>
      <c r="T880" s="15"/>
    </row>
    <row r="881" spans="1:20" ht="19.5" outlineLevel="4" x14ac:dyDescent="0.2">
      <c r="A881" s="61"/>
      <c r="B881" s="62"/>
      <c r="C881" s="62"/>
      <c r="D881" s="63"/>
      <c r="E881" s="64" t="s">
        <v>29</v>
      </c>
      <c r="F881" s="65" t="s">
        <v>739</v>
      </c>
      <c r="G881" s="63"/>
      <c r="H881" s="66">
        <v>0</v>
      </c>
      <c r="I881" s="67"/>
      <c r="J881" s="68"/>
      <c r="K881" s="66"/>
      <c r="L881" s="66"/>
      <c r="M881" s="66"/>
      <c r="N881" s="66"/>
      <c r="O881" s="68"/>
      <c r="P881" s="68"/>
      <c r="Q881" s="68"/>
      <c r="R881" s="10"/>
      <c r="S881" s="15"/>
    </row>
    <row r="882" spans="1:20" ht="29.25" outlineLevel="4" x14ac:dyDescent="0.2">
      <c r="A882" s="61"/>
      <c r="B882" s="62"/>
      <c r="C882" s="62"/>
      <c r="D882" s="63"/>
      <c r="E882" s="64"/>
      <c r="F882" s="65" t="s">
        <v>740</v>
      </c>
      <c r="G882" s="63"/>
      <c r="H882" s="66">
        <v>246.24999999999997</v>
      </c>
      <c r="I882" s="67"/>
      <c r="J882" s="68"/>
      <c r="K882" s="66"/>
      <c r="L882" s="66"/>
      <c r="M882" s="66"/>
      <c r="N882" s="66"/>
      <c r="O882" s="68"/>
      <c r="P882" s="68"/>
      <c r="Q882" s="68"/>
      <c r="R882" s="10"/>
      <c r="S882" s="15"/>
    </row>
    <row r="883" spans="1:20" ht="19.5" outlineLevel="4" x14ac:dyDescent="0.2">
      <c r="A883" s="61"/>
      <c r="B883" s="62"/>
      <c r="C883" s="62"/>
      <c r="D883" s="63"/>
      <c r="E883" s="64"/>
      <c r="F883" s="65" t="s">
        <v>741</v>
      </c>
      <c r="G883" s="63"/>
      <c r="H883" s="66">
        <v>57.8</v>
      </c>
      <c r="I883" s="67"/>
      <c r="J883" s="68"/>
      <c r="K883" s="66"/>
      <c r="L883" s="66"/>
      <c r="M883" s="66"/>
      <c r="N883" s="66"/>
      <c r="O883" s="68"/>
      <c r="P883" s="68"/>
      <c r="Q883" s="68"/>
      <c r="R883" s="10"/>
      <c r="S883" s="15"/>
    </row>
    <row r="884" spans="1:20" ht="7.5" customHeight="1" outlineLevel="4" x14ac:dyDescent="0.15">
      <c r="A884" s="15"/>
      <c r="B884" s="69"/>
      <c r="C884" s="70"/>
      <c r="D884" s="71"/>
      <c r="E884" s="72"/>
      <c r="F884" s="73"/>
      <c r="G884" s="71"/>
      <c r="H884" s="74"/>
      <c r="I884" s="75"/>
      <c r="J884" s="76"/>
      <c r="K884" s="77"/>
      <c r="L884" s="77"/>
      <c r="M884" s="77"/>
      <c r="N884" s="77"/>
      <c r="O884" s="76"/>
      <c r="P884" s="76"/>
      <c r="Q884" s="76"/>
      <c r="R884" s="10"/>
      <c r="S884" s="15"/>
    </row>
    <row r="885" spans="1:20" ht="11.25" outlineLevel="3" x14ac:dyDescent="0.2">
      <c r="A885" s="52"/>
      <c r="B885" s="53"/>
      <c r="C885" s="54">
        <v>142</v>
      </c>
      <c r="D885" s="55" t="s">
        <v>342</v>
      </c>
      <c r="E885" s="56" t="s">
        <v>742</v>
      </c>
      <c r="F885" s="57" t="s">
        <v>743</v>
      </c>
      <c r="G885" s="55" t="s">
        <v>172</v>
      </c>
      <c r="H885" s="58">
        <v>319.2525</v>
      </c>
      <c r="I885" s="59"/>
      <c r="J885" s="60">
        <f>H885*I885</f>
        <v>0</v>
      </c>
      <c r="K885" s="58">
        <v>4.0000000000000003E-5</v>
      </c>
      <c r="L885" s="58">
        <f>H885*K885</f>
        <v>1.2770100000000001E-2</v>
      </c>
      <c r="M885" s="58"/>
      <c r="N885" s="58">
        <f>H885*M885</f>
        <v>0</v>
      </c>
      <c r="O885" s="60">
        <v>21</v>
      </c>
      <c r="P885" s="60">
        <f>J885*(O885/100)</f>
        <v>0</v>
      </c>
      <c r="Q885" s="60">
        <f>J885+P885</f>
        <v>0</v>
      </c>
      <c r="R885" s="15"/>
      <c r="S885" s="15"/>
      <c r="T885" s="15"/>
    </row>
    <row r="886" spans="1:20" ht="9.75" outlineLevel="4" x14ac:dyDescent="0.2">
      <c r="A886" s="61"/>
      <c r="B886" s="62"/>
      <c r="C886" s="62"/>
      <c r="D886" s="63"/>
      <c r="E886" s="64" t="s">
        <v>29</v>
      </c>
      <c r="F886" s="65" t="s">
        <v>744</v>
      </c>
      <c r="G886" s="63"/>
      <c r="H886" s="66">
        <v>319.2525</v>
      </c>
      <c r="I886" s="67"/>
      <c r="J886" s="68"/>
      <c r="K886" s="66"/>
      <c r="L886" s="66"/>
      <c r="M886" s="66"/>
      <c r="N886" s="66"/>
      <c r="O886" s="68"/>
      <c r="P886" s="68"/>
      <c r="Q886" s="68"/>
      <c r="R886" s="10"/>
      <c r="S886" s="15"/>
    </row>
    <row r="887" spans="1:20" ht="7.5" customHeight="1" outlineLevel="4" x14ac:dyDescent="0.15">
      <c r="A887" s="15"/>
      <c r="B887" s="69"/>
      <c r="C887" s="70"/>
      <c r="D887" s="71"/>
      <c r="E887" s="72"/>
      <c r="F887" s="73"/>
      <c r="G887" s="71"/>
      <c r="H887" s="74"/>
      <c r="I887" s="75"/>
      <c r="J887" s="76"/>
      <c r="K887" s="77"/>
      <c r="L887" s="77"/>
      <c r="M887" s="77"/>
      <c r="N887" s="77"/>
      <c r="O887" s="76"/>
      <c r="P887" s="76"/>
      <c r="Q887" s="76"/>
      <c r="R887" s="10"/>
      <c r="S887" s="15"/>
    </row>
    <row r="888" spans="1:20" ht="11.25" outlineLevel="3" x14ac:dyDescent="0.2">
      <c r="A888" s="52"/>
      <c r="B888" s="53"/>
      <c r="C888" s="54">
        <v>143</v>
      </c>
      <c r="D888" s="55" t="s">
        <v>342</v>
      </c>
      <c r="E888" s="56" t="s">
        <v>745</v>
      </c>
      <c r="F888" s="57" t="s">
        <v>746</v>
      </c>
      <c r="G888" s="55" t="s">
        <v>172</v>
      </c>
      <c r="H888" s="58">
        <v>146.45400000000001</v>
      </c>
      <c r="I888" s="59"/>
      <c r="J888" s="60">
        <f>H888*I888</f>
        <v>0</v>
      </c>
      <c r="K888" s="58">
        <v>1.1E-4</v>
      </c>
      <c r="L888" s="58">
        <f>H888*K888</f>
        <v>1.6109940000000003E-2</v>
      </c>
      <c r="M888" s="58"/>
      <c r="N888" s="58">
        <f>H888*M888</f>
        <v>0</v>
      </c>
      <c r="O888" s="60">
        <v>21</v>
      </c>
      <c r="P888" s="60">
        <f>J888*(O888/100)</f>
        <v>0</v>
      </c>
      <c r="Q888" s="60">
        <f>J888+P888</f>
        <v>0</v>
      </c>
      <c r="R888" s="15"/>
      <c r="S888" s="15"/>
      <c r="T888" s="15"/>
    </row>
    <row r="889" spans="1:20" ht="9.75" outlineLevel="4" x14ac:dyDescent="0.2">
      <c r="A889" s="61"/>
      <c r="B889" s="62"/>
      <c r="C889" s="62"/>
      <c r="D889" s="63"/>
      <c r="E889" s="64" t="s">
        <v>29</v>
      </c>
      <c r="F889" s="65" t="s">
        <v>747</v>
      </c>
      <c r="G889" s="63"/>
      <c r="H889" s="66">
        <v>146.45400000000001</v>
      </c>
      <c r="I889" s="67"/>
      <c r="J889" s="68"/>
      <c r="K889" s="66"/>
      <c r="L889" s="66"/>
      <c r="M889" s="66"/>
      <c r="N889" s="66"/>
      <c r="O889" s="68"/>
      <c r="P889" s="68"/>
      <c r="Q889" s="68"/>
      <c r="R889" s="10"/>
      <c r="S889" s="15"/>
    </row>
    <row r="890" spans="1:20" ht="7.5" customHeight="1" outlineLevel="4" x14ac:dyDescent="0.15">
      <c r="A890" s="15"/>
      <c r="B890" s="69"/>
      <c r="C890" s="70"/>
      <c r="D890" s="71"/>
      <c r="E890" s="72"/>
      <c r="F890" s="73"/>
      <c r="G890" s="71"/>
      <c r="H890" s="74"/>
      <c r="I890" s="75"/>
      <c r="J890" s="76"/>
      <c r="K890" s="77"/>
      <c r="L890" s="77"/>
      <c r="M890" s="77"/>
      <c r="N890" s="77"/>
      <c r="O890" s="76"/>
      <c r="P890" s="76"/>
      <c r="Q890" s="76"/>
      <c r="R890" s="10"/>
      <c r="S890" s="15"/>
    </row>
    <row r="891" spans="1:20" outlineLevel="3" x14ac:dyDescent="0.15">
      <c r="B891" s="10"/>
      <c r="C891" s="10"/>
      <c r="D891" s="10"/>
      <c r="E891" s="10"/>
      <c r="F891" s="10"/>
      <c r="G891" s="10"/>
      <c r="H891" s="10"/>
      <c r="I891" s="15"/>
      <c r="J891" s="15"/>
      <c r="K891" s="10"/>
      <c r="L891" s="10"/>
      <c r="M891" s="10"/>
      <c r="N891" s="10"/>
      <c r="O891" s="10"/>
      <c r="P891" s="15"/>
      <c r="Q891" s="15"/>
    </row>
    <row r="892" spans="1:20" ht="11.25" outlineLevel="2" x14ac:dyDescent="0.2">
      <c r="A892" s="42" t="s">
        <v>748</v>
      </c>
      <c r="B892" s="43">
        <v>3</v>
      </c>
      <c r="C892" s="44"/>
      <c r="D892" s="45" t="s">
        <v>23</v>
      </c>
      <c r="E892" s="45"/>
      <c r="F892" s="46" t="s">
        <v>749</v>
      </c>
      <c r="G892" s="45"/>
      <c r="H892" s="47"/>
      <c r="I892" s="48"/>
      <c r="J892" s="49">
        <f>SUBTOTAL(9,J893:J1015)</f>
        <v>0</v>
      </c>
      <c r="K892" s="47"/>
      <c r="L892" s="50">
        <f>SUBTOTAL(9,L893:L1015)</f>
        <v>27.080245726899999</v>
      </c>
      <c r="M892" s="47"/>
      <c r="N892" s="50">
        <f>SUBTOTAL(9,N893:N1015)</f>
        <v>0</v>
      </c>
      <c r="O892" s="51"/>
      <c r="P892" s="49">
        <f>SUBTOTAL(9,P893:P1015)</f>
        <v>0</v>
      </c>
      <c r="Q892" s="49">
        <f>SUBTOTAL(9,Q893:Q1015)</f>
        <v>0</v>
      </c>
      <c r="R892" s="10"/>
      <c r="S892" s="15"/>
      <c r="T892" s="15"/>
    </row>
    <row r="893" spans="1:20" ht="11.25" outlineLevel="3" x14ac:dyDescent="0.2">
      <c r="A893" s="52"/>
      <c r="B893" s="53"/>
      <c r="C893" s="54">
        <v>144</v>
      </c>
      <c r="D893" s="55" t="s">
        <v>25</v>
      </c>
      <c r="E893" s="56" t="s">
        <v>750</v>
      </c>
      <c r="F893" s="57" t="s">
        <v>751</v>
      </c>
      <c r="G893" s="55" t="s">
        <v>67</v>
      </c>
      <c r="H893" s="58">
        <v>704.68600000000004</v>
      </c>
      <c r="I893" s="59"/>
      <c r="J893" s="60">
        <f>H893*I893</f>
        <v>0</v>
      </c>
      <c r="K893" s="58">
        <v>7.3499999999999998E-3</v>
      </c>
      <c r="L893" s="58">
        <f>H893*K893</f>
        <v>5.1794421000000002</v>
      </c>
      <c r="M893" s="58"/>
      <c r="N893" s="58">
        <f>H893*M893</f>
        <v>0</v>
      </c>
      <c r="O893" s="60">
        <v>21</v>
      </c>
      <c r="P893" s="60">
        <f>J893*(O893/100)</f>
        <v>0</v>
      </c>
      <c r="Q893" s="60">
        <f>J893+P893</f>
        <v>0</v>
      </c>
      <c r="R893" s="15"/>
      <c r="S893" s="15"/>
      <c r="T893" s="15"/>
    </row>
    <row r="894" spans="1:20" ht="9.75" outlineLevel="4" x14ac:dyDescent="0.2">
      <c r="A894" s="61"/>
      <c r="B894" s="62"/>
      <c r="C894" s="62"/>
      <c r="D894" s="63"/>
      <c r="E894" s="64" t="s">
        <v>29</v>
      </c>
      <c r="F894" s="65" t="s">
        <v>752</v>
      </c>
      <c r="G894" s="63"/>
      <c r="H894" s="66">
        <v>704.68600000000004</v>
      </c>
      <c r="I894" s="67"/>
      <c r="J894" s="68"/>
      <c r="K894" s="66"/>
      <c r="L894" s="66"/>
      <c r="M894" s="66"/>
      <c r="N894" s="66"/>
      <c r="O894" s="68"/>
      <c r="P894" s="68"/>
      <c r="Q894" s="68"/>
      <c r="R894" s="10"/>
      <c r="S894" s="15"/>
    </row>
    <row r="895" spans="1:20" ht="7.5" customHeight="1" outlineLevel="4" x14ac:dyDescent="0.15">
      <c r="A895" s="15"/>
      <c r="B895" s="69"/>
      <c r="C895" s="70"/>
      <c r="D895" s="71"/>
      <c r="E895" s="72"/>
      <c r="F895" s="73"/>
      <c r="G895" s="71"/>
      <c r="H895" s="74"/>
      <c r="I895" s="75"/>
      <c r="J895" s="76"/>
      <c r="K895" s="77"/>
      <c r="L895" s="77"/>
      <c r="M895" s="77"/>
      <c r="N895" s="77"/>
      <c r="O895" s="76"/>
      <c r="P895" s="76"/>
      <c r="Q895" s="76"/>
      <c r="R895" s="10"/>
      <c r="S895" s="15"/>
    </row>
    <row r="896" spans="1:20" ht="11.25" outlineLevel="3" x14ac:dyDescent="0.2">
      <c r="A896" s="52"/>
      <c r="B896" s="53"/>
      <c r="C896" s="54">
        <v>145</v>
      </c>
      <c r="D896" s="55" t="s">
        <v>25</v>
      </c>
      <c r="E896" s="56" t="s">
        <v>753</v>
      </c>
      <c r="F896" s="57" t="s">
        <v>754</v>
      </c>
      <c r="G896" s="55" t="s">
        <v>67</v>
      </c>
      <c r="H896" s="58">
        <v>140.06349999999998</v>
      </c>
      <c r="I896" s="59"/>
      <c r="J896" s="60">
        <f>H896*I896</f>
        <v>0</v>
      </c>
      <c r="K896" s="58">
        <v>2.5999999999999998E-4</v>
      </c>
      <c r="L896" s="58">
        <f>H896*K896</f>
        <v>3.6416509999999992E-2</v>
      </c>
      <c r="M896" s="58"/>
      <c r="N896" s="58">
        <f>H896*M896</f>
        <v>0</v>
      </c>
      <c r="O896" s="60">
        <v>21</v>
      </c>
      <c r="P896" s="60">
        <f>J896*(O896/100)</f>
        <v>0</v>
      </c>
      <c r="Q896" s="60">
        <f>J896+P896</f>
        <v>0</v>
      </c>
      <c r="R896" s="15"/>
      <c r="S896" s="15"/>
      <c r="T896" s="15"/>
    </row>
    <row r="897" spans="1:20" ht="9.75" outlineLevel="4" x14ac:dyDescent="0.2">
      <c r="A897" s="61"/>
      <c r="B897" s="62"/>
      <c r="C897" s="62"/>
      <c r="D897" s="63"/>
      <c r="E897" s="64" t="s">
        <v>29</v>
      </c>
      <c r="F897" s="65" t="s">
        <v>755</v>
      </c>
      <c r="G897" s="63"/>
      <c r="H897" s="66">
        <v>36.96</v>
      </c>
      <c r="I897" s="67"/>
      <c r="J897" s="68"/>
      <c r="K897" s="66"/>
      <c r="L897" s="66"/>
      <c r="M897" s="66"/>
      <c r="N897" s="66"/>
      <c r="O897" s="68"/>
      <c r="P897" s="68"/>
      <c r="Q897" s="68"/>
      <c r="R897" s="10"/>
      <c r="S897" s="15"/>
    </row>
    <row r="898" spans="1:20" ht="9.75" outlineLevel="4" x14ac:dyDescent="0.2">
      <c r="A898" s="61"/>
      <c r="B898" s="62"/>
      <c r="C898" s="62"/>
      <c r="D898" s="63"/>
      <c r="E898" s="64"/>
      <c r="F898" s="65" t="s">
        <v>756</v>
      </c>
      <c r="G898" s="63"/>
      <c r="H898" s="66">
        <v>16.559999999999999</v>
      </c>
      <c r="I898" s="67"/>
      <c r="J898" s="68"/>
      <c r="K898" s="66"/>
      <c r="L898" s="66"/>
      <c r="M898" s="66"/>
      <c r="N898" s="66"/>
      <c r="O898" s="68"/>
      <c r="P898" s="68"/>
      <c r="Q898" s="68"/>
      <c r="R898" s="10"/>
      <c r="S898" s="15"/>
    </row>
    <row r="899" spans="1:20" ht="9.75" outlineLevel="4" x14ac:dyDescent="0.2">
      <c r="A899" s="61"/>
      <c r="B899" s="62"/>
      <c r="C899" s="62"/>
      <c r="D899" s="63"/>
      <c r="E899" s="64"/>
      <c r="F899" s="65" t="s">
        <v>134</v>
      </c>
      <c r="G899" s="63"/>
      <c r="H899" s="66">
        <v>0</v>
      </c>
      <c r="I899" s="67"/>
      <c r="J899" s="68"/>
      <c r="K899" s="66"/>
      <c r="L899" s="66"/>
      <c r="M899" s="66"/>
      <c r="N899" s="66"/>
      <c r="O899" s="68"/>
      <c r="P899" s="68"/>
      <c r="Q899" s="68"/>
      <c r="R899" s="10"/>
      <c r="S899" s="15"/>
    </row>
    <row r="900" spans="1:20" ht="19.5" outlineLevel="4" x14ac:dyDescent="0.2">
      <c r="A900" s="61"/>
      <c r="B900" s="62"/>
      <c r="C900" s="62"/>
      <c r="D900" s="63"/>
      <c r="E900" s="64"/>
      <c r="F900" s="65" t="s">
        <v>757</v>
      </c>
      <c r="G900" s="63"/>
      <c r="H900" s="66">
        <v>0</v>
      </c>
      <c r="I900" s="67"/>
      <c r="J900" s="68"/>
      <c r="K900" s="66"/>
      <c r="L900" s="66"/>
      <c r="M900" s="66"/>
      <c r="N900" s="66"/>
      <c r="O900" s="68"/>
      <c r="P900" s="68"/>
      <c r="Q900" s="68"/>
      <c r="R900" s="10"/>
      <c r="S900" s="15"/>
    </row>
    <row r="901" spans="1:20" ht="19.5" outlineLevel="4" x14ac:dyDescent="0.2">
      <c r="A901" s="61"/>
      <c r="B901" s="62"/>
      <c r="C901" s="62"/>
      <c r="D901" s="63"/>
      <c r="E901" s="64"/>
      <c r="F901" s="65" t="s">
        <v>758</v>
      </c>
      <c r="G901" s="63"/>
      <c r="H901" s="66">
        <v>15.950999999999997</v>
      </c>
      <c r="I901" s="67"/>
      <c r="J901" s="68"/>
      <c r="K901" s="66"/>
      <c r="L901" s="66"/>
      <c r="M901" s="66"/>
      <c r="N901" s="66"/>
      <c r="O901" s="68"/>
      <c r="P901" s="68"/>
      <c r="Q901" s="68"/>
      <c r="R901" s="10"/>
      <c r="S901" s="15"/>
    </row>
    <row r="902" spans="1:20" ht="19.5" outlineLevel="4" x14ac:dyDescent="0.2">
      <c r="A902" s="61"/>
      <c r="B902" s="62"/>
      <c r="C902" s="62"/>
      <c r="D902" s="63"/>
      <c r="E902" s="64"/>
      <c r="F902" s="65" t="s">
        <v>759</v>
      </c>
      <c r="G902" s="63"/>
      <c r="H902" s="66">
        <v>70.592500000000001</v>
      </c>
      <c r="I902" s="67"/>
      <c r="J902" s="68"/>
      <c r="K902" s="66"/>
      <c r="L902" s="66"/>
      <c r="M902" s="66"/>
      <c r="N902" s="66"/>
      <c r="O902" s="68"/>
      <c r="P902" s="68"/>
      <c r="Q902" s="68"/>
      <c r="R902" s="10"/>
      <c r="S902" s="15"/>
    </row>
    <row r="903" spans="1:20" ht="7.5" customHeight="1" outlineLevel="4" x14ac:dyDescent="0.15">
      <c r="A903" s="15"/>
      <c r="B903" s="69"/>
      <c r="C903" s="70"/>
      <c r="D903" s="71"/>
      <c r="E903" s="72"/>
      <c r="F903" s="73"/>
      <c r="G903" s="71"/>
      <c r="H903" s="74"/>
      <c r="I903" s="75"/>
      <c r="J903" s="76"/>
      <c r="K903" s="77"/>
      <c r="L903" s="77"/>
      <c r="M903" s="77"/>
      <c r="N903" s="77"/>
      <c r="O903" s="76"/>
      <c r="P903" s="76"/>
      <c r="Q903" s="76"/>
      <c r="R903" s="10"/>
      <c r="S903" s="15"/>
    </row>
    <row r="904" spans="1:20" ht="11.25" outlineLevel="3" x14ac:dyDescent="0.2">
      <c r="A904" s="52"/>
      <c r="B904" s="53"/>
      <c r="C904" s="54">
        <v>146</v>
      </c>
      <c r="D904" s="55" t="s">
        <v>25</v>
      </c>
      <c r="E904" s="56" t="s">
        <v>760</v>
      </c>
      <c r="F904" s="57" t="s">
        <v>761</v>
      </c>
      <c r="G904" s="55" t="s">
        <v>67</v>
      </c>
      <c r="H904" s="58">
        <v>86.543499999999995</v>
      </c>
      <c r="I904" s="59"/>
      <c r="J904" s="60">
        <f>H904*I904</f>
        <v>0</v>
      </c>
      <c r="K904" s="58">
        <v>4.3800000000000002E-3</v>
      </c>
      <c r="L904" s="58">
        <f>H904*K904</f>
        <v>0.37906053000000001</v>
      </c>
      <c r="M904" s="58"/>
      <c r="N904" s="58">
        <f>H904*M904</f>
        <v>0</v>
      </c>
      <c r="O904" s="60">
        <v>21</v>
      </c>
      <c r="P904" s="60">
        <f>J904*(O904/100)</f>
        <v>0</v>
      </c>
      <c r="Q904" s="60">
        <f>J904+P904</f>
        <v>0</v>
      </c>
      <c r="R904" s="15"/>
      <c r="S904" s="15"/>
      <c r="T904" s="15"/>
    </row>
    <row r="905" spans="1:20" ht="9.75" outlineLevel="4" x14ac:dyDescent="0.2">
      <c r="A905" s="61"/>
      <c r="B905" s="62"/>
      <c r="C905" s="62"/>
      <c r="D905" s="63"/>
      <c r="E905" s="64" t="s">
        <v>29</v>
      </c>
      <c r="F905" s="65" t="s">
        <v>762</v>
      </c>
      <c r="G905" s="63"/>
      <c r="H905" s="66">
        <v>0</v>
      </c>
      <c r="I905" s="67"/>
      <c r="J905" s="68"/>
      <c r="K905" s="66"/>
      <c r="L905" s="66"/>
      <c r="M905" s="66"/>
      <c r="N905" s="66"/>
      <c r="O905" s="68"/>
      <c r="P905" s="68"/>
      <c r="Q905" s="68"/>
      <c r="R905" s="10"/>
      <c r="S905" s="15"/>
    </row>
    <row r="906" spans="1:20" ht="19.5" outlineLevel="4" x14ac:dyDescent="0.2">
      <c r="A906" s="61"/>
      <c r="B906" s="62"/>
      <c r="C906" s="62"/>
      <c r="D906" s="63"/>
      <c r="E906" s="64"/>
      <c r="F906" s="65" t="s">
        <v>758</v>
      </c>
      <c r="G906" s="63"/>
      <c r="H906" s="66">
        <v>15.950999999999997</v>
      </c>
      <c r="I906" s="67"/>
      <c r="J906" s="68"/>
      <c r="K906" s="66"/>
      <c r="L906" s="66"/>
      <c r="M906" s="66"/>
      <c r="N906" s="66"/>
      <c r="O906" s="68"/>
      <c r="P906" s="68"/>
      <c r="Q906" s="68"/>
      <c r="R906" s="10"/>
      <c r="S906" s="15"/>
    </row>
    <row r="907" spans="1:20" ht="19.5" outlineLevel="4" x14ac:dyDescent="0.2">
      <c r="A907" s="61"/>
      <c r="B907" s="62"/>
      <c r="C907" s="62"/>
      <c r="D907" s="63"/>
      <c r="E907" s="64"/>
      <c r="F907" s="65" t="s">
        <v>759</v>
      </c>
      <c r="G907" s="63"/>
      <c r="H907" s="66">
        <v>70.592500000000001</v>
      </c>
      <c r="I907" s="67"/>
      <c r="J907" s="68"/>
      <c r="K907" s="66"/>
      <c r="L907" s="66"/>
      <c r="M907" s="66"/>
      <c r="N907" s="66"/>
      <c r="O907" s="68"/>
      <c r="P907" s="68"/>
      <c r="Q907" s="68"/>
      <c r="R907" s="10"/>
      <c r="S907" s="15"/>
    </row>
    <row r="908" spans="1:20" ht="7.5" customHeight="1" outlineLevel="4" x14ac:dyDescent="0.15">
      <c r="A908" s="15"/>
      <c r="B908" s="69"/>
      <c r="C908" s="70"/>
      <c r="D908" s="71"/>
      <c r="E908" s="72"/>
      <c r="F908" s="73"/>
      <c r="G908" s="71"/>
      <c r="H908" s="74"/>
      <c r="I908" s="75"/>
      <c r="J908" s="76"/>
      <c r="K908" s="77"/>
      <c r="L908" s="77"/>
      <c r="M908" s="77"/>
      <c r="N908" s="77"/>
      <c r="O908" s="76"/>
      <c r="P908" s="76"/>
      <c r="Q908" s="76"/>
      <c r="R908" s="10"/>
      <c r="S908" s="15"/>
    </row>
    <row r="909" spans="1:20" ht="11.25" outlineLevel="3" x14ac:dyDescent="0.2">
      <c r="A909" s="52"/>
      <c r="B909" s="53"/>
      <c r="C909" s="54">
        <v>147</v>
      </c>
      <c r="D909" s="55" t="s">
        <v>25</v>
      </c>
      <c r="E909" s="56" t="s">
        <v>727</v>
      </c>
      <c r="F909" s="57" t="s">
        <v>728</v>
      </c>
      <c r="G909" s="55" t="s">
        <v>172</v>
      </c>
      <c r="H909" s="58">
        <v>149.60000000000002</v>
      </c>
      <c r="I909" s="59"/>
      <c r="J909" s="60">
        <f>H909*I909</f>
        <v>0</v>
      </c>
      <c r="K909" s="58"/>
      <c r="L909" s="58">
        <f>H909*K909</f>
        <v>0</v>
      </c>
      <c r="M909" s="58"/>
      <c r="N909" s="58">
        <f>H909*M909</f>
        <v>0</v>
      </c>
      <c r="O909" s="60">
        <v>21</v>
      </c>
      <c r="P909" s="60">
        <f>J909*(O909/100)</f>
        <v>0</v>
      </c>
      <c r="Q909" s="60">
        <f>J909+P909</f>
        <v>0</v>
      </c>
      <c r="R909" s="15"/>
      <c r="S909" s="15"/>
      <c r="T909" s="15"/>
    </row>
    <row r="910" spans="1:20" ht="19.5" outlineLevel="4" x14ac:dyDescent="0.2">
      <c r="A910" s="61"/>
      <c r="B910" s="62"/>
      <c r="C910" s="62"/>
      <c r="D910" s="63"/>
      <c r="E910" s="64" t="s">
        <v>29</v>
      </c>
      <c r="F910" s="65" t="s">
        <v>763</v>
      </c>
      <c r="G910" s="63"/>
      <c r="H910" s="66">
        <v>63.2</v>
      </c>
      <c r="I910" s="67"/>
      <c r="J910" s="68"/>
      <c r="K910" s="66"/>
      <c r="L910" s="66"/>
      <c r="M910" s="66"/>
      <c r="N910" s="66"/>
      <c r="O910" s="68"/>
      <c r="P910" s="68"/>
      <c r="Q910" s="68"/>
      <c r="R910" s="10"/>
      <c r="S910" s="15"/>
    </row>
    <row r="911" spans="1:20" ht="19.5" outlineLevel="4" x14ac:dyDescent="0.2">
      <c r="A911" s="61"/>
      <c r="B911" s="62"/>
      <c r="C911" s="62"/>
      <c r="D911" s="63"/>
      <c r="E911" s="64"/>
      <c r="F911" s="65" t="s">
        <v>764</v>
      </c>
      <c r="G911" s="63"/>
      <c r="H911" s="66">
        <v>86.4</v>
      </c>
      <c r="I911" s="67"/>
      <c r="J911" s="68"/>
      <c r="K911" s="66"/>
      <c r="L911" s="66"/>
      <c r="M911" s="66"/>
      <c r="N911" s="66"/>
      <c r="O911" s="68"/>
      <c r="P911" s="68"/>
      <c r="Q911" s="68"/>
      <c r="R911" s="10"/>
      <c r="S911" s="15"/>
    </row>
    <row r="912" spans="1:20" ht="7.5" customHeight="1" outlineLevel="4" x14ac:dyDescent="0.15">
      <c r="A912" s="15"/>
      <c r="B912" s="69"/>
      <c r="C912" s="70"/>
      <c r="D912" s="71"/>
      <c r="E912" s="72"/>
      <c r="F912" s="73"/>
      <c r="G912" s="71"/>
      <c r="H912" s="74"/>
      <c r="I912" s="75"/>
      <c r="J912" s="76"/>
      <c r="K912" s="77"/>
      <c r="L912" s="77"/>
      <c r="M912" s="77"/>
      <c r="N912" s="77"/>
      <c r="O912" s="76"/>
      <c r="P912" s="76"/>
      <c r="Q912" s="76"/>
      <c r="R912" s="10"/>
      <c r="S912" s="15"/>
    </row>
    <row r="913" spans="1:20" ht="11.25" outlineLevel="3" x14ac:dyDescent="0.2">
      <c r="A913" s="52"/>
      <c r="B913" s="53"/>
      <c r="C913" s="54">
        <v>148</v>
      </c>
      <c r="D913" s="55" t="s">
        <v>25</v>
      </c>
      <c r="E913" s="56" t="s">
        <v>765</v>
      </c>
      <c r="F913" s="57" t="s">
        <v>766</v>
      </c>
      <c r="G913" s="55" t="s">
        <v>67</v>
      </c>
      <c r="H913" s="58">
        <v>20.399999999999999</v>
      </c>
      <c r="I913" s="59"/>
      <c r="J913" s="60">
        <f>H913*I913</f>
        <v>0</v>
      </c>
      <c r="K913" s="58">
        <v>2.0000000000000001E-4</v>
      </c>
      <c r="L913" s="58">
        <f>H913*K913</f>
        <v>4.0800000000000003E-3</v>
      </c>
      <c r="M913" s="58"/>
      <c r="N913" s="58">
        <f>H913*M913</f>
        <v>0</v>
      </c>
      <c r="O913" s="60">
        <v>21</v>
      </c>
      <c r="P913" s="60">
        <f>J913*(O913/100)</f>
        <v>0</v>
      </c>
      <c r="Q913" s="60">
        <f>J913+P913</f>
        <v>0</v>
      </c>
      <c r="R913" s="15"/>
      <c r="S913" s="15"/>
      <c r="T913" s="15"/>
    </row>
    <row r="914" spans="1:20" ht="9.75" outlineLevel="4" x14ac:dyDescent="0.2">
      <c r="A914" s="61"/>
      <c r="B914" s="62"/>
      <c r="C914" s="62"/>
      <c r="D914" s="63"/>
      <c r="E914" s="64" t="s">
        <v>29</v>
      </c>
      <c r="F914" s="65" t="s">
        <v>767</v>
      </c>
      <c r="G914" s="63"/>
      <c r="H914" s="66">
        <v>16</v>
      </c>
      <c r="I914" s="67"/>
      <c r="J914" s="68"/>
      <c r="K914" s="66"/>
      <c r="L914" s="66"/>
      <c r="M914" s="66"/>
      <c r="N914" s="66"/>
      <c r="O914" s="68"/>
      <c r="P914" s="68"/>
      <c r="Q914" s="68"/>
      <c r="R914" s="10"/>
      <c r="S914" s="15"/>
    </row>
    <row r="915" spans="1:20" ht="9.75" outlineLevel="4" x14ac:dyDescent="0.2">
      <c r="A915" s="61"/>
      <c r="B915" s="62"/>
      <c r="C915" s="62"/>
      <c r="D915" s="63"/>
      <c r="E915" s="64"/>
      <c r="F915" s="65" t="s">
        <v>768</v>
      </c>
      <c r="G915" s="63"/>
      <c r="H915" s="66">
        <v>4.4000000000000004</v>
      </c>
      <c r="I915" s="67"/>
      <c r="J915" s="68"/>
      <c r="K915" s="66"/>
      <c r="L915" s="66"/>
      <c r="M915" s="66"/>
      <c r="N915" s="66"/>
      <c r="O915" s="68"/>
      <c r="P915" s="68"/>
      <c r="Q915" s="68"/>
      <c r="R915" s="10"/>
      <c r="S915" s="15"/>
    </row>
    <row r="916" spans="1:20" ht="7.5" customHeight="1" outlineLevel="4" x14ac:dyDescent="0.15">
      <c r="A916" s="15"/>
      <c r="B916" s="69"/>
      <c r="C916" s="70"/>
      <c r="D916" s="71"/>
      <c r="E916" s="72"/>
      <c r="F916" s="73"/>
      <c r="G916" s="71"/>
      <c r="H916" s="74"/>
      <c r="I916" s="75"/>
      <c r="J916" s="76"/>
      <c r="K916" s="77"/>
      <c r="L916" s="77"/>
      <c r="M916" s="77"/>
      <c r="N916" s="77"/>
      <c r="O916" s="76"/>
      <c r="P916" s="76"/>
      <c r="Q916" s="76"/>
      <c r="R916" s="10"/>
      <c r="S916" s="15"/>
    </row>
    <row r="917" spans="1:20" ht="22.5" outlineLevel="3" x14ac:dyDescent="0.2">
      <c r="A917" s="52"/>
      <c r="B917" s="53"/>
      <c r="C917" s="54">
        <v>149</v>
      </c>
      <c r="D917" s="55" t="s">
        <v>25</v>
      </c>
      <c r="E917" s="56" t="s">
        <v>769</v>
      </c>
      <c r="F917" s="57" t="s">
        <v>770</v>
      </c>
      <c r="G917" s="55" t="s">
        <v>67</v>
      </c>
      <c r="H917" s="58">
        <v>187.6</v>
      </c>
      <c r="I917" s="59"/>
      <c r="J917" s="60">
        <f>H917*I917</f>
        <v>0</v>
      </c>
      <c r="K917" s="58">
        <v>8.3499999999999998E-3</v>
      </c>
      <c r="L917" s="58">
        <f>H917*K917</f>
        <v>1.56646</v>
      </c>
      <c r="M917" s="58"/>
      <c r="N917" s="58">
        <f>H917*M917</f>
        <v>0</v>
      </c>
      <c r="O917" s="60">
        <v>21</v>
      </c>
      <c r="P917" s="60">
        <f>J917*(O917/100)</f>
        <v>0</v>
      </c>
      <c r="Q917" s="60">
        <f>J917+P917</f>
        <v>0</v>
      </c>
      <c r="R917" s="15"/>
      <c r="S917" s="15"/>
      <c r="T917" s="15"/>
    </row>
    <row r="918" spans="1:20" ht="9.75" outlineLevel="4" x14ac:dyDescent="0.2">
      <c r="A918" s="61"/>
      <c r="B918" s="62"/>
      <c r="C918" s="62"/>
      <c r="D918" s="63"/>
      <c r="E918" s="64" t="s">
        <v>29</v>
      </c>
      <c r="F918" s="65" t="s">
        <v>771</v>
      </c>
      <c r="G918" s="63"/>
      <c r="H918" s="66">
        <v>187.6</v>
      </c>
      <c r="I918" s="67"/>
      <c r="J918" s="68"/>
      <c r="K918" s="66"/>
      <c r="L918" s="66"/>
      <c r="M918" s="66"/>
      <c r="N918" s="66"/>
      <c r="O918" s="68"/>
      <c r="P918" s="68"/>
      <c r="Q918" s="68"/>
      <c r="R918" s="10"/>
      <c r="S918" s="15"/>
    </row>
    <row r="919" spans="1:20" ht="7.5" customHeight="1" outlineLevel="4" x14ac:dyDescent="0.15">
      <c r="A919" s="15"/>
      <c r="B919" s="69"/>
      <c r="C919" s="70"/>
      <c r="D919" s="71"/>
      <c r="E919" s="72"/>
      <c r="F919" s="73"/>
      <c r="G919" s="71"/>
      <c r="H919" s="74"/>
      <c r="I919" s="75"/>
      <c r="J919" s="76"/>
      <c r="K919" s="77"/>
      <c r="L919" s="77"/>
      <c r="M919" s="77"/>
      <c r="N919" s="77"/>
      <c r="O919" s="76"/>
      <c r="P919" s="76"/>
      <c r="Q919" s="76"/>
      <c r="R919" s="10"/>
      <c r="S919" s="15"/>
    </row>
    <row r="920" spans="1:20" ht="22.5" outlineLevel="3" x14ac:dyDescent="0.2">
      <c r="A920" s="52"/>
      <c r="B920" s="53"/>
      <c r="C920" s="54">
        <v>150</v>
      </c>
      <c r="D920" s="55" t="s">
        <v>25</v>
      </c>
      <c r="E920" s="56" t="s">
        <v>772</v>
      </c>
      <c r="F920" s="57" t="s">
        <v>773</v>
      </c>
      <c r="G920" s="55" t="s">
        <v>67</v>
      </c>
      <c r="H920" s="58">
        <v>40.32</v>
      </c>
      <c r="I920" s="59"/>
      <c r="J920" s="60">
        <f>H920*I920</f>
        <v>0</v>
      </c>
      <c r="K920" s="58">
        <v>8.5199999999999998E-3</v>
      </c>
      <c r="L920" s="58">
        <f>H920*K920</f>
        <v>0.34352640000000001</v>
      </c>
      <c r="M920" s="58"/>
      <c r="N920" s="58">
        <f>H920*M920</f>
        <v>0</v>
      </c>
      <c r="O920" s="60">
        <v>21</v>
      </c>
      <c r="P920" s="60">
        <f>J920*(O920/100)</f>
        <v>0</v>
      </c>
      <c r="Q920" s="60">
        <f>J920+P920</f>
        <v>0</v>
      </c>
      <c r="R920" s="15"/>
      <c r="S920" s="15"/>
      <c r="T920" s="15"/>
    </row>
    <row r="921" spans="1:20" ht="9.75" outlineLevel="4" x14ac:dyDescent="0.2">
      <c r="A921" s="61"/>
      <c r="B921" s="62"/>
      <c r="C921" s="62"/>
      <c r="D921" s="63"/>
      <c r="E921" s="64" t="s">
        <v>29</v>
      </c>
      <c r="F921" s="65" t="s">
        <v>774</v>
      </c>
      <c r="G921" s="63"/>
      <c r="H921" s="66">
        <v>40.32</v>
      </c>
      <c r="I921" s="67"/>
      <c r="J921" s="68"/>
      <c r="K921" s="66"/>
      <c r="L921" s="66"/>
      <c r="M921" s="66"/>
      <c r="N921" s="66"/>
      <c r="O921" s="68"/>
      <c r="P921" s="68"/>
      <c r="Q921" s="68"/>
      <c r="R921" s="10"/>
      <c r="S921" s="15"/>
    </row>
    <row r="922" spans="1:20" ht="7.5" customHeight="1" outlineLevel="4" x14ac:dyDescent="0.15">
      <c r="A922" s="15"/>
      <c r="B922" s="69"/>
      <c r="C922" s="70"/>
      <c r="D922" s="71"/>
      <c r="E922" s="72"/>
      <c r="F922" s="73"/>
      <c r="G922" s="71"/>
      <c r="H922" s="74"/>
      <c r="I922" s="75"/>
      <c r="J922" s="76"/>
      <c r="K922" s="77"/>
      <c r="L922" s="77"/>
      <c r="M922" s="77"/>
      <c r="N922" s="77"/>
      <c r="O922" s="76"/>
      <c r="P922" s="76"/>
      <c r="Q922" s="76"/>
      <c r="R922" s="10"/>
      <c r="S922" s="15"/>
    </row>
    <row r="923" spans="1:20" ht="22.5" outlineLevel="3" x14ac:dyDescent="0.2">
      <c r="A923" s="52"/>
      <c r="B923" s="53"/>
      <c r="C923" s="54">
        <v>151</v>
      </c>
      <c r="D923" s="55" t="s">
        <v>25</v>
      </c>
      <c r="E923" s="56" t="s">
        <v>775</v>
      </c>
      <c r="F923" s="57" t="s">
        <v>776</v>
      </c>
      <c r="G923" s="55" t="s">
        <v>172</v>
      </c>
      <c r="H923" s="58">
        <v>108.4</v>
      </c>
      <c r="I923" s="59"/>
      <c r="J923" s="60">
        <f>H923*I923</f>
        <v>0</v>
      </c>
      <c r="K923" s="58">
        <v>3.3899999999999998E-3</v>
      </c>
      <c r="L923" s="58">
        <f>H923*K923</f>
        <v>0.36747599999999997</v>
      </c>
      <c r="M923" s="58"/>
      <c r="N923" s="58">
        <f>H923*M923</f>
        <v>0</v>
      </c>
      <c r="O923" s="60">
        <v>21</v>
      </c>
      <c r="P923" s="60">
        <f>J923*(O923/100)</f>
        <v>0</v>
      </c>
      <c r="Q923" s="60">
        <f>J923+P923</f>
        <v>0</v>
      </c>
      <c r="R923" s="15"/>
      <c r="S923" s="15"/>
      <c r="T923" s="15"/>
    </row>
    <row r="924" spans="1:20" ht="9.75" outlineLevel="4" x14ac:dyDescent="0.2">
      <c r="A924" s="61"/>
      <c r="B924" s="62"/>
      <c r="C924" s="62"/>
      <c r="D924" s="63"/>
      <c r="E924" s="64" t="s">
        <v>29</v>
      </c>
      <c r="F924" s="65" t="s">
        <v>777</v>
      </c>
      <c r="G924" s="63"/>
      <c r="H924" s="66">
        <v>31.6</v>
      </c>
      <c r="I924" s="67"/>
      <c r="J924" s="68"/>
      <c r="K924" s="66"/>
      <c r="L924" s="66"/>
      <c r="M924" s="66"/>
      <c r="N924" s="66"/>
      <c r="O924" s="68"/>
      <c r="P924" s="68"/>
      <c r="Q924" s="68"/>
      <c r="R924" s="10"/>
      <c r="S924" s="15"/>
    </row>
    <row r="925" spans="1:20" ht="9.75" outlineLevel="4" x14ac:dyDescent="0.2">
      <c r="A925" s="61"/>
      <c r="B925" s="62"/>
      <c r="C925" s="62"/>
      <c r="D925" s="63"/>
      <c r="E925" s="64"/>
      <c r="F925" s="65" t="s">
        <v>778</v>
      </c>
      <c r="G925" s="63"/>
      <c r="H925" s="66">
        <v>76.8</v>
      </c>
      <c r="I925" s="67"/>
      <c r="J925" s="68"/>
      <c r="K925" s="66"/>
      <c r="L925" s="66"/>
      <c r="M925" s="66"/>
      <c r="N925" s="66"/>
      <c r="O925" s="68"/>
      <c r="P925" s="68"/>
      <c r="Q925" s="68"/>
      <c r="R925" s="10"/>
      <c r="S925" s="15"/>
    </row>
    <row r="926" spans="1:20" ht="7.5" customHeight="1" outlineLevel="4" x14ac:dyDescent="0.15">
      <c r="A926" s="15"/>
      <c r="B926" s="69"/>
      <c r="C926" s="70"/>
      <c r="D926" s="71"/>
      <c r="E926" s="72"/>
      <c r="F926" s="73"/>
      <c r="G926" s="71"/>
      <c r="H926" s="74"/>
      <c r="I926" s="75"/>
      <c r="J926" s="76"/>
      <c r="K926" s="77"/>
      <c r="L926" s="77"/>
      <c r="M926" s="77"/>
      <c r="N926" s="77"/>
      <c r="O926" s="76"/>
      <c r="P926" s="76"/>
      <c r="Q926" s="76"/>
      <c r="R926" s="10"/>
      <c r="S926" s="15"/>
    </row>
    <row r="927" spans="1:20" ht="11.25" outlineLevel="3" x14ac:dyDescent="0.2">
      <c r="A927" s="52"/>
      <c r="B927" s="53"/>
      <c r="C927" s="54">
        <v>152</v>
      </c>
      <c r="D927" s="55" t="s">
        <v>25</v>
      </c>
      <c r="E927" s="56" t="s">
        <v>779</v>
      </c>
      <c r="F927" s="57" t="s">
        <v>780</v>
      </c>
      <c r="G927" s="55" t="s">
        <v>67</v>
      </c>
      <c r="H927" s="58">
        <v>704.68623000000002</v>
      </c>
      <c r="I927" s="59"/>
      <c r="J927" s="60">
        <f>H927*I927</f>
        <v>0</v>
      </c>
      <c r="K927" s="58">
        <v>2.3099999999999999E-2</v>
      </c>
      <c r="L927" s="58">
        <f>H927*K927</f>
        <v>16.278251912999998</v>
      </c>
      <c r="M927" s="58"/>
      <c r="N927" s="58">
        <f>H927*M927</f>
        <v>0</v>
      </c>
      <c r="O927" s="60">
        <v>21</v>
      </c>
      <c r="P927" s="60">
        <f>J927*(O927/100)</f>
        <v>0</v>
      </c>
      <c r="Q927" s="60">
        <f>J927+P927</f>
        <v>0</v>
      </c>
      <c r="R927" s="15"/>
      <c r="S927" s="15"/>
      <c r="T927" s="15"/>
    </row>
    <row r="928" spans="1:20" ht="9.75" outlineLevel="4" x14ac:dyDescent="0.2">
      <c r="A928" s="61"/>
      <c r="B928" s="62"/>
      <c r="C928" s="62"/>
      <c r="D928" s="63"/>
      <c r="E928" s="64" t="s">
        <v>29</v>
      </c>
      <c r="F928" s="65" t="s">
        <v>781</v>
      </c>
      <c r="G928" s="63"/>
      <c r="H928" s="66">
        <v>0</v>
      </c>
      <c r="I928" s="67"/>
      <c r="J928" s="68"/>
      <c r="K928" s="66"/>
      <c r="L928" s="66"/>
      <c r="M928" s="66"/>
      <c r="N928" s="66"/>
      <c r="O928" s="68"/>
      <c r="P928" s="68"/>
      <c r="Q928" s="68"/>
      <c r="R928" s="10"/>
      <c r="S928" s="15"/>
    </row>
    <row r="929" spans="1:19" ht="19.5" outlineLevel="4" x14ac:dyDescent="0.2">
      <c r="A929" s="61"/>
      <c r="B929" s="62"/>
      <c r="C929" s="62"/>
      <c r="D929" s="63"/>
      <c r="E929" s="64"/>
      <c r="F929" s="65" t="s">
        <v>782</v>
      </c>
      <c r="G929" s="63"/>
      <c r="H929" s="66">
        <v>199.72030000000004</v>
      </c>
      <c r="I929" s="67"/>
      <c r="J929" s="68"/>
      <c r="K929" s="66"/>
      <c r="L929" s="66"/>
      <c r="M929" s="66"/>
      <c r="N929" s="66"/>
      <c r="O929" s="68"/>
      <c r="P929" s="68"/>
      <c r="Q929" s="68"/>
      <c r="R929" s="10"/>
      <c r="S929" s="15"/>
    </row>
    <row r="930" spans="1:19" ht="9.75" outlineLevel="4" x14ac:dyDescent="0.2">
      <c r="A930" s="61"/>
      <c r="B930" s="62"/>
      <c r="C930" s="62"/>
      <c r="D930" s="63"/>
      <c r="E930" s="64"/>
      <c r="F930" s="65" t="s">
        <v>783</v>
      </c>
      <c r="G930" s="63"/>
      <c r="H930" s="66">
        <v>49.583249999999992</v>
      </c>
      <c r="I930" s="67"/>
      <c r="J930" s="68"/>
      <c r="K930" s="66"/>
      <c r="L930" s="66"/>
      <c r="M930" s="66"/>
      <c r="N930" s="66"/>
      <c r="O930" s="68"/>
      <c r="P930" s="68"/>
      <c r="Q930" s="68"/>
      <c r="R930" s="10"/>
      <c r="S930" s="15"/>
    </row>
    <row r="931" spans="1:19" ht="19.5" outlineLevel="4" x14ac:dyDescent="0.2">
      <c r="A931" s="61"/>
      <c r="B931" s="62"/>
      <c r="C931" s="62"/>
      <c r="D931" s="63"/>
      <c r="E931" s="64"/>
      <c r="F931" s="65" t="s">
        <v>784</v>
      </c>
      <c r="G931" s="63"/>
      <c r="H931" s="66">
        <v>52.294179999999997</v>
      </c>
      <c r="I931" s="67"/>
      <c r="J931" s="68"/>
      <c r="K931" s="66"/>
      <c r="L931" s="66"/>
      <c r="M931" s="66"/>
      <c r="N931" s="66"/>
      <c r="O931" s="68"/>
      <c r="P931" s="68"/>
      <c r="Q931" s="68"/>
      <c r="R931" s="10"/>
      <c r="S931" s="15"/>
    </row>
    <row r="932" spans="1:19" ht="9.75" outlineLevel="4" x14ac:dyDescent="0.2">
      <c r="A932" s="61"/>
      <c r="B932" s="62"/>
      <c r="C932" s="62"/>
      <c r="D932" s="63"/>
      <c r="E932" s="64"/>
      <c r="F932" s="65" t="s">
        <v>134</v>
      </c>
      <c r="G932" s="63"/>
      <c r="H932" s="66">
        <v>0</v>
      </c>
      <c r="I932" s="67"/>
      <c r="J932" s="68"/>
      <c r="K932" s="66"/>
      <c r="L932" s="66"/>
      <c r="M932" s="66"/>
      <c r="N932" s="66"/>
      <c r="O932" s="68"/>
      <c r="P932" s="68"/>
      <c r="Q932" s="68"/>
      <c r="R932" s="10"/>
      <c r="S932" s="15"/>
    </row>
    <row r="933" spans="1:19" ht="9.75" outlineLevel="4" x14ac:dyDescent="0.2">
      <c r="A933" s="61"/>
      <c r="B933" s="62"/>
      <c r="C933" s="62"/>
      <c r="D933" s="63"/>
      <c r="E933" s="64"/>
      <c r="F933" s="65" t="s">
        <v>785</v>
      </c>
      <c r="G933" s="63"/>
      <c r="H933" s="66">
        <v>0</v>
      </c>
      <c r="I933" s="67"/>
      <c r="J933" s="68"/>
      <c r="K933" s="66"/>
      <c r="L933" s="66"/>
      <c r="M933" s="66"/>
      <c r="N933" s="66"/>
      <c r="O933" s="68"/>
      <c r="P933" s="68"/>
      <c r="Q933" s="68"/>
      <c r="R933" s="10"/>
      <c r="S933" s="15"/>
    </row>
    <row r="934" spans="1:19" ht="9.75" outlineLevel="4" x14ac:dyDescent="0.2">
      <c r="A934" s="61"/>
      <c r="B934" s="62"/>
      <c r="C934" s="62"/>
      <c r="D934" s="63"/>
      <c r="E934" s="64"/>
      <c r="F934" s="65" t="s">
        <v>786</v>
      </c>
      <c r="G934" s="63"/>
      <c r="H934" s="66">
        <v>39.190000000000012</v>
      </c>
      <c r="I934" s="67"/>
      <c r="J934" s="68"/>
      <c r="K934" s="66"/>
      <c r="L934" s="66"/>
      <c r="M934" s="66"/>
      <c r="N934" s="66"/>
      <c r="O934" s="68"/>
      <c r="P934" s="68"/>
      <c r="Q934" s="68"/>
      <c r="R934" s="10"/>
      <c r="S934" s="15"/>
    </row>
    <row r="935" spans="1:19" ht="9.75" outlineLevel="4" x14ac:dyDescent="0.2">
      <c r="A935" s="61"/>
      <c r="B935" s="62"/>
      <c r="C935" s="62"/>
      <c r="D935" s="63"/>
      <c r="E935" s="64"/>
      <c r="F935" s="65" t="s">
        <v>787</v>
      </c>
      <c r="G935" s="63"/>
      <c r="H935" s="66">
        <v>19.304999999999993</v>
      </c>
      <c r="I935" s="67"/>
      <c r="J935" s="68"/>
      <c r="K935" s="66"/>
      <c r="L935" s="66"/>
      <c r="M935" s="66"/>
      <c r="N935" s="66"/>
      <c r="O935" s="68"/>
      <c r="P935" s="68"/>
      <c r="Q935" s="68"/>
      <c r="R935" s="10"/>
      <c r="S935" s="15"/>
    </row>
    <row r="936" spans="1:19" ht="9.75" outlineLevel="4" x14ac:dyDescent="0.2">
      <c r="A936" s="61"/>
      <c r="B936" s="62"/>
      <c r="C936" s="62"/>
      <c r="D936" s="63"/>
      <c r="E936" s="64"/>
      <c r="F936" s="65" t="s">
        <v>788</v>
      </c>
      <c r="G936" s="63"/>
      <c r="H936" s="66">
        <v>3</v>
      </c>
      <c r="I936" s="67"/>
      <c r="J936" s="68"/>
      <c r="K936" s="66"/>
      <c r="L936" s="66"/>
      <c r="M936" s="66"/>
      <c r="N936" s="66"/>
      <c r="O936" s="68"/>
      <c r="P936" s="68"/>
      <c r="Q936" s="68"/>
      <c r="R936" s="10"/>
      <c r="S936" s="15"/>
    </row>
    <row r="937" spans="1:19" ht="9.75" outlineLevel="4" x14ac:dyDescent="0.2">
      <c r="A937" s="61"/>
      <c r="B937" s="62"/>
      <c r="C937" s="62"/>
      <c r="D937" s="63"/>
      <c r="E937" s="64"/>
      <c r="F937" s="65" t="s">
        <v>134</v>
      </c>
      <c r="G937" s="63"/>
      <c r="H937" s="66">
        <v>0</v>
      </c>
      <c r="I937" s="67"/>
      <c r="J937" s="68"/>
      <c r="K937" s="66"/>
      <c r="L937" s="66"/>
      <c r="M937" s="66"/>
      <c r="N937" s="66"/>
      <c r="O937" s="68"/>
      <c r="P937" s="68"/>
      <c r="Q937" s="68"/>
      <c r="R937" s="10"/>
      <c r="S937" s="15"/>
    </row>
    <row r="938" spans="1:19" ht="9.75" outlineLevel="4" x14ac:dyDescent="0.2">
      <c r="A938" s="61"/>
      <c r="B938" s="62"/>
      <c r="C938" s="62"/>
      <c r="D938" s="63"/>
      <c r="E938" s="64"/>
      <c r="F938" s="65" t="s">
        <v>789</v>
      </c>
      <c r="G938" s="63"/>
      <c r="H938" s="66">
        <v>0</v>
      </c>
      <c r="I938" s="67"/>
      <c r="J938" s="68"/>
      <c r="K938" s="66"/>
      <c r="L938" s="66"/>
      <c r="M938" s="66"/>
      <c r="N938" s="66"/>
      <c r="O938" s="68"/>
      <c r="P938" s="68"/>
      <c r="Q938" s="68"/>
      <c r="R938" s="10"/>
      <c r="S938" s="15"/>
    </row>
    <row r="939" spans="1:19" ht="9.75" outlineLevel="4" x14ac:dyDescent="0.2">
      <c r="A939" s="61"/>
      <c r="B939" s="62"/>
      <c r="C939" s="62"/>
      <c r="D939" s="63"/>
      <c r="E939" s="64"/>
      <c r="F939" s="65" t="s">
        <v>790</v>
      </c>
      <c r="G939" s="63"/>
      <c r="H939" s="66">
        <v>73.533999999999963</v>
      </c>
      <c r="I939" s="67"/>
      <c r="J939" s="68"/>
      <c r="K939" s="66"/>
      <c r="L939" s="66"/>
      <c r="M939" s="66"/>
      <c r="N939" s="66"/>
      <c r="O939" s="68"/>
      <c r="P939" s="68"/>
      <c r="Q939" s="68"/>
      <c r="R939" s="10"/>
      <c r="S939" s="15"/>
    </row>
    <row r="940" spans="1:19" ht="9.75" outlineLevel="4" x14ac:dyDescent="0.2">
      <c r="A940" s="61"/>
      <c r="B940" s="62"/>
      <c r="C940" s="62"/>
      <c r="D940" s="63"/>
      <c r="E940" s="64"/>
      <c r="F940" s="65" t="s">
        <v>791</v>
      </c>
      <c r="G940" s="63"/>
      <c r="H940" s="66">
        <v>16.757499999999997</v>
      </c>
      <c r="I940" s="67"/>
      <c r="J940" s="68"/>
      <c r="K940" s="66"/>
      <c r="L940" s="66"/>
      <c r="M940" s="66"/>
      <c r="N940" s="66"/>
      <c r="O940" s="68"/>
      <c r="P940" s="68"/>
      <c r="Q940" s="68"/>
      <c r="R940" s="10"/>
      <c r="S940" s="15"/>
    </row>
    <row r="941" spans="1:19" ht="19.5" outlineLevel="4" x14ac:dyDescent="0.2">
      <c r="A941" s="61"/>
      <c r="B941" s="62"/>
      <c r="C941" s="62"/>
      <c r="D941" s="63"/>
      <c r="E941" s="64"/>
      <c r="F941" s="65" t="s">
        <v>792</v>
      </c>
      <c r="G941" s="63"/>
      <c r="H941" s="66">
        <v>68.795000000000002</v>
      </c>
      <c r="I941" s="67"/>
      <c r="J941" s="68"/>
      <c r="K941" s="66"/>
      <c r="L941" s="66"/>
      <c r="M941" s="66"/>
      <c r="N941" s="66"/>
      <c r="O941" s="68"/>
      <c r="P941" s="68"/>
      <c r="Q941" s="68"/>
      <c r="R941" s="10"/>
      <c r="S941" s="15"/>
    </row>
    <row r="942" spans="1:19" ht="9.75" outlineLevel="4" x14ac:dyDescent="0.2">
      <c r="A942" s="61"/>
      <c r="B942" s="62"/>
      <c r="C942" s="62"/>
      <c r="D942" s="63"/>
      <c r="E942" s="64"/>
      <c r="F942" s="65" t="s">
        <v>793</v>
      </c>
      <c r="G942" s="63"/>
      <c r="H942" s="66">
        <v>3.0800000000000005</v>
      </c>
      <c r="I942" s="67"/>
      <c r="J942" s="68"/>
      <c r="K942" s="66"/>
      <c r="L942" s="66"/>
      <c r="M942" s="66"/>
      <c r="N942" s="66"/>
      <c r="O942" s="68"/>
      <c r="P942" s="68"/>
      <c r="Q942" s="68"/>
      <c r="R942" s="10"/>
      <c r="S942" s="15"/>
    </row>
    <row r="943" spans="1:19" ht="9.75" outlineLevel="4" x14ac:dyDescent="0.2">
      <c r="A943" s="61"/>
      <c r="B943" s="62"/>
      <c r="C943" s="62"/>
      <c r="D943" s="63"/>
      <c r="E943" s="64"/>
      <c r="F943" s="65" t="s">
        <v>794</v>
      </c>
      <c r="G943" s="63"/>
      <c r="H943" s="66">
        <v>158.40200000000004</v>
      </c>
      <c r="I943" s="67"/>
      <c r="J943" s="68"/>
      <c r="K943" s="66"/>
      <c r="L943" s="66"/>
      <c r="M943" s="66"/>
      <c r="N943" s="66"/>
      <c r="O943" s="68"/>
      <c r="P943" s="68"/>
      <c r="Q943" s="68"/>
      <c r="R943" s="10"/>
      <c r="S943" s="15"/>
    </row>
    <row r="944" spans="1:19" ht="19.5" outlineLevel="4" x14ac:dyDescent="0.2">
      <c r="A944" s="61"/>
      <c r="B944" s="62"/>
      <c r="C944" s="62"/>
      <c r="D944" s="63"/>
      <c r="E944" s="64"/>
      <c r="F944" s="65" t="s">
        <v>795</v>
      </c>
      <c r="G944" s="63"/>
      <c r="H944" s="66">
        <v>21.024999999999999</v>
      </c>
      <c r="I944" s="67"/>
      <c r="J944" s="68"/>
      <c r="K944" s="66"/>
      <c r="L944" s="66"/>
      <c r="M944" s="66"/>
      <c r="N944" s="66"/>
      <c r="O944" s="68"/>
      <c r="P944" s="68"/>
      <c r="Q944" s="68"/>
      <c r="R944" s="10"/>
      <c r="S944" s="15"/>
    </row>
    <row r="945" spans="1:20" ht="7.5" customHeight="1" outlineLevel="4" x14ac:dyDescent="0.15">
      <c r="A945" s="15"/>
      <c r="B945" s="69"/>
      <c r="C945" s="70"/>
      <c r="D945" s="71"/>
      <c r="E945" s="72"/>
      <c r="F945" s="73"/>
      <c r="G945" s="71"/>
      <c r="H945" s="74"/>
      <c r="I945" s="75"/>
      <c r="J945" s="76"/>
      <c r="K945" s="77"/>
      <c r="L945" s="77"/>
      <c r="M945" s="77"/>
      <c r="N945" s="77"/>
      <c r="O945" s="76"/>
      <c r="P945" s="76"/>
      <c r="Q945" s="76"/>
      <c r="R945" s="10"/>
      <c r="S945" s="15"/>
    </row>
    <row r="946" spans="1:20" ht="11.25" outlineLevel="3" x14ac:dyDescent="0.2">
      <c r="A946" s="52"/>
      <c r="B946" s="53"/>
      <c r="C946" s="54">
        <v>153</v>
      </c>
      <c r="D946" s="55" t="s">
        <v>25</v>
      </c>
      <c r="E946" s="56" t="s">
        <v>796</v>
      </c>
      <c r="F946" s="57" t="s">
        <v>797</v>
      </c>
      <c r="G946" s="55" t="s">
        <v>67</v>
      </c>
      <c r="H946" s="58">
        <v>193.05742999999998</v>
      </c>
      <c r="I946" s="59"/>
      <c r="J946" s="60">
        <f>H946*I946</f>
        <v>0</v>
      </c>
      <c r="K946" s="58">
        <v>2.7299999999999998E-3</v>
      </c>
      <c r="L946" s="58">
        <f>H946*K946</f>
        <v>0.52704678389999993</v>
      </c>
      <c r="M946" s="58"/>
      <c r="N946" s="58">
        <f>H946*M946</f>
        <v>0</v>
      </c>
      <c r="O946" s="60">
        <v>21</v>
      </c>
      <c r="P946" s="60">
        <f>J946*(O946/100)</f>
        <v>0</v>
      </c>
      <c r="Q946" s="60">
        <f>J946+P946</f>
        <v>0</v>
      </c>
      <c r="R946" s="15"/>
      <c r="S946" s="15"/>
      <c r="T946" s="15"/>
    </row>
    <row r="947" spans="1:20" ht="19.5" outlineLevel="4" x14ac:dyDescent="0.2">
      <c r="A947" s="61"/>
      <c r="B947" s="62"/>
      <c r="C947" s="62"/>
      <c r="D947" s="63"/>
      <c r="E947" s="64" t="s">
        <v>29</v>
      </c>
      <c r="F947" s="65" t="s">
        <v>798</v>
      </c>
      <c r="G947" s="63"/>
      <c r="H947" s="66">
        <v>0</v>
      </c>
      <c r="I947" s="67"/>
      <c r="J947" s="68"/>
      <c r="K947" s="66"/>
      <c r="L947" s="66"/>
      <c r="M947" s="66"/>
      <c r="N947" s="66"/>
      <c r="O947" s="68"/>
      <c r="P947" s="68"/>
      <c r="Q947" s="68"/>
      <c r="R947" s="10"/>
      <c r="S947" s="15"/>
    </row>
    <row r="948" spans="1:20" ht="19.5" outlineLevel="4" x14ac:dyDescent="0.2">
      <c r="A948" s="61"/>
      <c r="B948" s="62"/>
      <c r="C948" s="62"/>
      <c r="D948" s="63"/>
      <c r="E948" s="64"/>
      <c r="F948" s="65" t="s">
        <v>799</v>
      </c>
      <c r="G948" s="63"/>
      <c r="H948" s="66">
        <v>49.583249999999992</v>
      </c>
      <c r="I948" s="67"/>
      <c r="J948" s="68"/>
      <c r="K948" s="66"/>
      <c r="L948" s="66"/>
      <c r="M948" s="66"/>
      <c r="N948" s="66"/>
      <c r="O948" s="68"/>
      <c r="P948" s="68"/>
      <c r="Q948" s="68"/>
      <c r="R948" s="10"/>
      <c r="S948" s="15"/>
    </row>
    <row r="949" spans="1:20" ht="29.25" outlineLevel="4" x14ac:dyDescent="0.2">
      <c r="A949" s="61"/>
      <c r="B949" s="62"/>
      <c r="C949" s="62"/>
      <c r="D949" s="63"/>
      <c r="E949" s="64"/>
      <c r="F949" s="65" t="s">
        <v>800</v>
      </c>
      <c r="G949" s="63"/>
      <c r="H949" s="66">
        <v>52.294179999999997</v>
      </c>
      <c r="I949" s="67"/>
      <c r="J949" s="68"/>
      <c r="K949" s="66"/>
      <c r="L949" s="66"/>
      <c r="M949" s="66"/>
      <c r="N949" s="66"/>
      <c r="O949" s="68"/>
      <c r="P949" s="68"/>
      <c r="Q949" s="68"/>
      <c r="R949" s="10"/>
      <c r="S949" s="15"/>
    </row>
    <row r="950" spans="1:20" ht="19.5" outlineLevel="4" x14ac:dyDescent="0.2">
      <c r="A950" s="61"/>
      <c r="B950" s="62"/>
      <c r="C950" s="62"/>
      <c r="D950" s="63"/>
      <c r="E950" s="64"/>
      <c r="F950" s="65" t="s">
        <v>801</v>
      </c>
      <c r="G950" s="63"/>
      <c r="H950" s="66">
        <v>0</v>
      </c>
      <c r="I950" s="67"/>
      <c r="J950" s="68"/>
      <c r="K950" s="66"/>
      <c r="L950" s="66"/>
      <c r="M950" s="66"/>
      <c r="N950" s="66"/>
      <c r="O950" s="68"/>
      <c r="P950" s="68"/>
      <c r="Q950" s="68"/>
      <c r="R950" s="10"/>
      <c r="S950" s="15"/>
    </row>
    <row r="951" spans="1:20" ht="19.5" outlineLevel="4" x14ac:dyDescent="0.2">
      <c r="A951" s="61"/>
      <c r="B951" s="62"/>
      <c r="C951" s="62"/>
      <c r="D951" s="63"/>
      <c r="E951" s="64"/>
      <c r="F951" s="65" t="s">
        <v>802</v>
      </c>
      <c r="G951" s="63"/>
      <c r="H951" s="66">
        <v>0</v>
      </c>
      <c r="I951" s="67"/>
      <c r="J951" s="68"/>
      <c r="K951" s="66"/>
      <c r="L951" s="66"/>
      <c r="M951" s="66"/>
      <c r="N951" s="66"/>
      <c r="O951" s="68"/>
      <c r="P951" s="68"/>
      <c r="Q951" s="68"/>
      <c r="R951" s="10"/>
      <c r="S951" s="15"/>
    </row>
    <row r="952" spans="1:20" ht="19.5" outlineLevel="4" x14ac:dyDescent="0.2">
      <c r="A952" s="61"/>
      <c r="B952" s="62"/>
      <c r="C952" s="62"/>
      <c r="D952" s="63"/>
      <c r="E952" s="64"/>
      <c r="F952" s="65" t="s">
        <v>803</v>
      </c>
      <c r="G952" s="63"/>
      <c r="H952" s="66">
        <v>19.304999999999993</v>
      </c>
      <c r="I952" s="67"/>
      <c r="J952" s="68"/>
      <c r="K952" s="66"/>
      <c r="L952" s="66"/>
      <c r="M952" s="66"/>
      <c r="N952" s="66"/>
      <c r="O952" s="68"/>
      <c r="P952" s="68"/>
      <c r="Q952" s="68"/>
      <c r="R952" s="10"/>
      <c r="S952" s="15"/>
    </row>
    <row r="953" spans="1:20" ht="19.5" outlineLevel="4" x14ac:dyDescent="0.2">
      <c r="A953" s="61"/>
      <c r="B953" s="62"/>
      <c r="C953" s="62"/>
      <c r="D953" s="63"/>
      <c r="E953" s="64"/>
      <c r="F953" s="65" t="s">
        <v>801</v>
      </c>
      <c r="G953" s="63"/>
      <c r="H953" s="66">
        <v>0</v>
      </c>
      <c r="I953" s="67"/>
      <c r="J953" s="68"/>
      <c r="K953" s="66"/>
      <c r="L953" s="66"/>
      <c r="M953" s="66"/>
      <c r="N953" s="66"/>
      <c r="O953" s="68"/>
      <c r="P953" s="68"/>
      <c r="Q953" s="68"/>
      <c r="R953" s="10"/>
      <c r="S953" s="15"/>
    </row>
    <row r="954" spans="1:20" ht="19.5" outlineLevel="4" x14ac:dyDescent="0.2">
      <c r="A954" s="61"/>
      <c r="B954" s="62"/>
      <c r="C954" s="62"/>
      <c r="D954" s="63"/>
      <c r="E954" s="64"/>
      <c r="F954" s="65" t="s">
        <v>804</v>
      </c>
      <c r="G954" s="63"/>
      <c r="H954" s="66">
        <v>0</v>
      </c>
      <c r="I954" s="67"/>
      <c r="J954" s="68"/>
      <c r="K954" s="66"/>
      <c r="L954" s="66"/>
      <c r="M954" s="66"/>
      <c r="N954" s="66"/>
      <c r="O954" s="68"/>
      <c r="P954" s="68"/>
      <c r="Q954" s="68"/>
      <c r="R954" s="10"/>
      <c r="S954" s="15"/>
    </row>
    <row r="955" spans="1:20" ht="19.5" outlineLevel="4" x14ac:dyDescent="0.2">
      <c r="A955" s="61"/>
      <c r="B955" s="62"/>
      <c r="C955" s="62"/>
      <c r="D955" s="63"/>
      <c r="E955" s="64"/>
      <c r="F955" s="65" t="s">
        <v>805</v>
      </c>
      <c r="G955" s="63"/>
      <c r="H955" s="66">
        <v>68.795000000000002</v>
      </c>
      <c r="I955" s="67"/>
      <c r="J955" s="68"/>
      <c r="K955" s="66"/>
      <c r="L955" s="66"/>
      <c r="M955" s="66"/>
      <c r="N955" s="66"/>
      <c r="O955" s="68"/>
      <c r="P955" s="68"/>
      <c r="Q955" s="68"/>
      <c r="R955" s="10"/>
      <c r="S955" s="15"/>
    </row>
    <row r="956" spans="1:20" ht="19.5" outlineLevel="4" x14ac:dyDescent="0.2">
      <c r="A956" s="61"/>
      <c r="B956" s="62"/>
      <c r="C956" s="62"/>
      <c r="D956" s="63"/>
      <c r="E956" s="64"/>
      <c r="F956" s="65" t="s">
        <v>806</v>
      </c>
      <c r="G956" s="63"/>
      <c r="H956" s="66">
        <v>3.0800000000000005</v>
      </c>
      <c r="I956" s="67"/>
      <c r="J956" s="68"/>
      <c r="K956" s="66"/>
      <c r="L956" s="66"/>
      <c r="M956" s="66"/>
      <c r="N956" s="66"/>
      <c r="O956" s="68"/>
      <c r="P956" s="68"/>
      <c r="Q956" s="68"/>
      <c r="R956" s="10"/>
      <c r="S956" s="15"/>
    </row>
    <row r="957" spans="1:20" ht="7.5" customHeight="1" outlineLevel="4" x14ac:dyDescent="0.15">
      <c r="A957" s="15"/>
      <c r="B957" s="69"/>
      <c r="C957" s="70"/>
      <c r="D957" s="71"/>
      <c r="E957" s="72"/>
      <c r="F957" s="73"/>
      <c r="G957" s="71"/>
      <c r="H957" s="74"/>
      <c r="I957" s="75"/>
      <c r="J957" s="76"/>
      <c r="K957" s="77"/>
      <c r="L957" s="77"/>
      <c r="M957" s="77"/>
      <c r="N957" s="77"/>
      <c r="O957" s="76"/>
      <c r="P957" s="76"/>
      <c r="Q957" s="76"/>
      <c r="R957" s="10"/>
      <c r="S957" s="15"/>
    </row>
    <row r="958" spans="1:20" ht="11.25" outlineLevel="3" x14ac:dyDescent="0.2">
      <c r="A958" s="52"/>
      <c r="B958" s="53"/>
      <c r="C958" s="54">
        <v>154</v>
      </c>
      <c r="D958" s="55" t="s">
        <v>25</v>
      </c>
      <c r="E958" s="56" t="s">
        <v>807</v>
      </c>
      <c r="F958" s="57" t="s">
        <v>808</v>
      </c>
      <c r="G958" s="55" t="s">
        <v>67</v>
      </c>
      <c r="H958" s="58">
        <v>20.399999999999999</v>
      </c>
      <c r="I958" s="59"/>
      <c r="J958" s="60">
        <f>H958*I958</f>
        <v>0</v>
      </c>
      <c r="K958" s="58">
        <v>5.7000000000000002E-3</v>
      </c>
      <c r="L958" s="58">
        <f>H958*K958</f>
        <v>0.11627999999999999</v>
      </c>
      <c r="M958" s="58"/>
      <c r="N958" s="58">
        <f>H958*M958</f>
        <v>0</v>
      </c>
      <c r="O958" s="60">
        <v>21</v>
      </c>
      <c r="P958" s="60">
        <f>J958*(O958/100)</f>
        <v>0</v>
      </c>
      <c r="Q958" s="60">
        <f>J958+P958</f>
        <v>0</v>
      </c>
      <c r="R958" s="15"/>
      <c r="S958" s="15"/>
      <c r="T958" s="15"/>
    </row>
    <row r="959" spans="1:20" ht="9.75" outlineLevel="4" x14ac:dyDescent="0.2">
      <c r="A959" s="61"/>
      <c r="B959" s="62"/>
      <c r="C959" s="62"/>
      <c r="D959" s="63"/>
      <c r="E959" s="64" t="s">
        <v>29</v>
      </c>
      <c r="F959" s="65" t="s">
        <v>767</v>
      </c>
      <c r="G959" s="63"/>
      <c r="H959" s="66">
        <v>16</v>
      </c>
      <c r="I959" s="67"/>
      <c r="J959" s="68"/>
      <c r="K959" s="66"/>
      <c r="L959" s="66"/>
      <c r="M959" s="66"/>
      <c r="N959" s="66"/>
      <c r="O959" s="68"/>
      <c r="P959" s="68"/>
      <c r="Q959" s="68"/>
      <c r="R959" s="10"/>
      <c r="S959" s="15"/>
    </row>
    <row r="960" spans="1:20" ht="9.75" outlineLevel="4" x14ac:dyDescent="0.2">
      <c r="A960" s="61"/>
      <c r="B960" s="62"/>
      <c r="C960" s="62"/>
      <c r="D960" s="63"/>
      <c r="E960" s="64"/>
      <c r="F960" s="65" t="s">
        <v>768</v>
      </c>
      <c r="G960" s="63"/>
      <c r="H960" s="66">
        <v>4.4000000000000004</v>
      </c>
      <c r="I960" s="67"/>
      <c r="J960" s="68"/>
      <c r="K960" s="66"/>
      <c r="L960" s="66"/>
      <c r="M960" s="66"/>
      <c r="N960" s="66"/>
      <c r="O960" s="68"/>
      <c r="P960" s="68"/>
      <c r="Q960" s="68"/>
      <c r="R960" s="10"/>
      <c r="S960" s="15"/>
    </row>
    <row r="961" spans="1:20" ht="7.5" customHeight="1" outlineLevel="4" x14ac:dyDescent="0.15">
      <c r="A961" s="15"/>
      <c r="B961" s="69"/>
      <c r="C961" s="70"/>
      <c r="D961" s="71"/>
      <c r="E961" s="72"/>
      <c r="F961" s="73"/>
      <c r="G961" s="71"/>
      <c r="H961" s="74"/>
      <c r="I961" s="75"/>
      <c r="J961" s="76"/>
      <c r="K961" s="77"/>
      <c r="L961" s="77"/>
      <c r="M961" s="77"/>
      <c r="N961" s="77"/>
      <c r="O961" s="76"/>
      <c r="P961" s="76"/>
      <c r="Q961" s="76"/>
      <c r="R961" s="10"/>
      <c r="S961" s="15"/>
    </row>
    <row r="962" spans="1:20" ht="11.25" outlineLevel="3" x14ac:dyDescent="0.2">
      <c r="A962" s="52"/>
      <c r="B962" s="53"/>
      <c r="C962" s="54">
        <v>155</v>
      </c>
      <c r="D962" s="55" t="s">
        <v>25</v>
      </c>
      <c r="E962" s="56" t="s">
        <v>809</v>
      </c>
      <c r="F962" s="57" t="s">
        <v>810</v>
      </c>
      <c r="G962" s="55" t="s">
        <v>67</v>
      </c>
      <c r="H962" s="58">
        <v>329.20180000000005</v>
      </c>
      <c r="I962" s="59"/>
      <c r="J962" s="60">
        <f>H962*I962</f>
        <v>0</v>
      </c>
      <c r="K962" s="58">
        <v>2.8500000000000001E-3</v>
      </c>
      <c r="L962" s="58">
        <f>H962*K962</f>
        <v>0.93822513000000018</v>
      </c>
      <c r="M962" s="58"/>
      <c r="N962" s="58">
        <f>H962*M962</f>
        <v>0</v>
      </c>
      <c r="O962" s="60">
        <v>21</v>
      </c>
      <c r="P962" s="60">
        <f>J962*(O962/100)</f>
        <v>0</v>
      </c>
      <c r="Q962" s="60">
        <f>J962+P962</f>
        <v>0</v>
      </c>
      <c r="R962" s="15"/>
      <c r="S962" s="15"/>
      <c r="T962" s="15"/>
    </row>
    <row r="963" spans="1:20" ht="19.5" outlineLevel="4" x14ac:dyDescent="0.2">
      <c r="A963" s="61"/>
      <c r="B963" s="62"/>
      <c r="C963" s="62"/>
      <c r="D963" s="63"/>
      <c r="E963" s="64" t="s">
        <v>29</v>
      </c>
      <c r="F963" s="65" t="s">
        <v>798</v>
      </c>
      <c r="G963" s="63"/>
      <c r="H963" s="66">
        <v>0</v>
      </c>
      <c r="I963" s="67"/>
      <c r="J963" s="68"/>
      <c r="K963" s="66"/>
      <c r="L963" s="66"/>
      <c r="M963" s="66"/>
      <c r="N963" s="66"/>
      <c r="O963" s="68"/>
      <c r="P963" s="68"/>
      <c r="Q963" s="68"/>
      <c r="R963" s="10"/>
      <c r="S963" s="15"/>
    </row>
    <row r="964" spans="1:20" ht="29.25" outlineLevel="4" x14ac:dyDescent="0.2">
      <c r="A964" s="61"/>
      <c r="B964" s="62"/>
      <c r="C964" s="62"/>
      <c r="D964" s="63"/>
      <c r="E964" s="64"/>
      <c r="F964" s="65" t="s">
        <v>811</v>
      </c>
      <c r="G964" s="63"/>
      <c r="H964" s="66">
        <v>199.72030000000004</v>
      </c>
      <c r="I964" s="67"/>
      <c r="J964" s="68"/>
      <c r="K964" s="66"/>
      <c r="L964" s="66"/>
      <c r="M964" s="66"/>
      <c r="N964" s="66"/>
      <c r="O964" s="68"/>
      <c r="P964" s="68"/>
      <c r="Q964" s="68"/>
      <c r="R964" s="10"/>
      <c r="S964" s="15"/>
    </row>
    <row r="965" spans="1:20" ht="19.5" outlineLevel="4" x14ac:dyDescent="0.2">
      <c r="A965" s="61"/>
      <c r="B965" s="62"/>
      <c r="C965" s="62"/>
      <c r="D965" s="63"/>
      <c r="E965" s="64"/>
      <c r="F965" s="65" t="s">
        <v>802</v>
      </c>
      <c r="G965" s="63"/>
      <c r="H965" s="66">
        <v>0</v>
      </c>
      <c r="I965" s="67"/>
      <c r="J965" s="68"/>
      <c r="K965" s="66"/>
      <c r="L965" s="66"/>
      <c r="M965" s="66"/>
      <c r="N965" s="66"/>
      <c r="O965" s="68"/>
      <c r="P965" s="68"/>
      <c r="Q965" s="68"/>
      <c r="R965" s="10"/>
      <c r="S965" s="15"/>
    </row>
    <row r="966" spans="1:20" ht="19.5" outlineLevel="4" x14ac:dyDescent="0.2">
      <c r="A966" s="61"/>
      <c r="B966" s="62"/>
      <c r="C966" s="62"/>
      <c r="D966" s="63"/>
      <c r="E966" s="64"/>
      <c r="F966" s="65" t="s">
        <v>812</v>
      </c>
      <c r="G966" s="63"/>
      <c r="H966" s="66">
        <v>39.190000000000012</v>
      </c>
      <c r="I966" s="67"/>
      <c r="J966" s="68"/>
      <c r="K966" s="66"/>
      <c r="L966" s="66"/>
      <c r="M966" s="66"/>
      <c r="N966" s="66"/>
      <c r="O966" s="68"/>
      <c r="P966" s="68"/>
      <c r="Q966" s="68"/>
      <c r="R966" s="10"/>
      <c r="S966" s="15"/>
    </row>
    <row r="967" spans="1:20" ht="19.5" outlineLevel="4" x14ac:dyDescent="0.2">
      <c r="A967" s="61"/>
      <c r="B967" s="62"/>
      <c r="C967" s="62"/>
      <c r="D967" s="63"/>
      <c r="E967" s="64"/>
      <c r="F967" s="65" t="s">
        <v>804</v>
      </c>
      <c r="G967" s="63"/>
      <c r="H967" s="66">
        <v>0</v>
      </c>
      <c r="I967" s="67"/>
      <c r="J967" s="68"/>
      <c r="K967" s="66"/>
      <c r="L967" s="66"/>
      <c r="M967" s="66"/>
      <c r="N967" s="66"/>
      <c r="O967" s="68"/>
      <c r="P967" s="68"/>
      <c r="Q967" s="68"/>
      <c r="R967" s="10"/>
      <c r="S967" s="15"/>
    </row>
    <row r="968" spans="1:20" ht="19.5" outlineLevel="4" x14ac:dyDescent="0.2">
      <c r="A968" s="61"/>
      <c r="B968" s="62"/>
      <c r="C968" s="62"/>
      <c r="D968" s="63"/>
      <c r="E968" s="64"/>
      <c r="F968" s="65" t="s">
        <v>813</v>
      </c>
      <c r="G968" s="63"/>
      <c r="H968" s="66">
        <v>90.291499999999957</v>
      </c>
      <c r="I968" s="67"/>
      <c r="J968" s="68"/>
      <c r="K968" s="66"/>
      <c r="L968" s="66"/>
      <c r="M968" s="66"/>
      <c r="N968" s="66"/>
      <c r="O968" s="68"/>
      <c r="P968" s="68"/>
      <c r="Q968" s="68"/>
      <c r="R968" s="10"/>
      <c r="S968" s="15"/>
    </row>
    <row r="969" spans="1:20" ht="7.5" customHeight="1" outlineLevel="4" x14ac:dyDescent="0.15">
      <c r="A969" s="15"/>
      <c r="B969" s="69"/>
      <c r="C969" s="70"/>
      <c r="D969" s="71"/>
      <c r="E969" s="72"/>
      <c r="F969" s="73"/>
      <c r="G969" s="71"/>
      <c r="H969" s="74"/>
      <c r="I969" s="75"/>
      <c r="J969" s="76"/>
      <c r="K969" s="77"/>
      <c r="L969" s="77"/>
      <c r="M969" s="77"/>
      <c r="N969" s="77"/>
      <c r="O969" s="76"/>
      <c r="P969" s="76"/>
      <c r="Q969" s="76"/>
      <c r="R969" s="10"/>
      <c r="S969" s="15"/>
    </row>
    <row r="970" spans="1:20" ht="11.25" outlineLevel="3" x14ac:dyDescent="0.2">
      <c r="A970" s="52"/>
      <c r="B970" s="53"/>
      <c r="C970" s="54">
        <v>156</v>
      </c>
      <c r="D970" s="55" t="s">
        <v>25</v>
      </c>
      <c r="E970" s="56" t="s">
        <v>814</v>
      </c>
      <c r="F970" s="57" t="s">
        <v>815</v>
      </c>
      <c r="G970" s="55" t="s">
        <v>67</v>
      </c>
      <c r="H970" s="58">
        <v>445.35500000000002</v>
      </c>
      <c r="I970" s="59"/>
      <c r="J970" s="60">
        <f>H970*I970</f>
        <v>0</v>
      </c>
      <c r="K970" s="58"/>
      <c r="L970" s="58">
        <f>H970*K970</f>
        <v>0</v>
      </c>
      <c r="M970" s="58"/>
      <c r="N970" s="58">
        <f>H970*M970</f>
        <v>0</v>
      </c>
      <c r="O970" s="60">
        <v>21</v>
      </c>
      <c r="P970" s="60">
        <f>J970*(O970/100)</f>
        <v>0</v>
      </c>
      <c r="Q970" s="60">
        <f>J970+P970</f>
        <v>0</v>
      </c>
      <c r="R970" s="15"/>
      <c r="S970" s="15"/>
      <c r="T970" s="15"/>
    </row>
    <row r="971" spans="1:20" ht="9.75" outlineLevel="4" x14ac:dyDescent="0.2">
      <c r="A971" s="61"/>
      <c r="B971" s="62"/>
      <c r="C971" s="62"/>
      <c r="D971" s="63"/>
      <c r="E971" s="64" t="s">
        <v>29</v>
      </c>
      <c r="F971" s="65" t="s">
        <v>816</v>
      </c>
      <c r="G971" s="63"/>
      <c r="H971" s="66">
        <v>0</v>
      </c>
      <c r="I971" s="67"/>
      <c r="J971" s="68"/>
      <c r="K971" s="66"/>
      <c r="L971" s="66"/>
      <c r="M971" s="66"/>
      <c r="N971" s="66"/>
      <c r="O971" s="68"/>
      <c r="P971" s="68"/>
      <c r="Q971" s="68"/>
      <c r="R971" s="10"/>
      <c r="S971" s="15"/>
    </row>
    <row r="972" spans="1:20" ht="9.75" outlineLevel="4" x14ac:dyDescent="0.2">
      <c r="A972" s="61"/>
      <c r="B972" s="62"/>
      <c r="C972" s="62"/>
      <c r="D972" s="63"/>
      <c r="E972" s="64"/>
      <c r="F972" s="65" t="s">
        <v>817</v>
      </c>
      <c r="G972" s="63"/>
      <c r="H972" s="66">
        <v>18.8</v>
      </c>
      <c r="I972" s="67"/>
      <c r="J972" s="68"/>
      <c r="K972" s="66"/>
      <c r="L972" s="66"/>
      <c r="M972" s="66"/>
      <c r="N972" s="66"/>
      <c r="O972" s="68"/>
      <c r="P972" s="68"/>
      <c r="Q972" s="68"/>
      <c r="R972" s="10"/>
      <c r="S972" s="15"/>
    </row>
    <row r="973" spans="1:20" ht="29.25" outlineLevel="4" x14ac:dyDescent="0.2">
      <c r="A973" s="61"/>
      <c r="B973" s="62"/>
      <c r="C973" s="62"/>
      <c r="D973" s="63"/>
      <c r="E973" s="64"/>
      <c r="F973" s="65" t="s">
        <v>818</v>
      </c>
      <c r="G973" s="63"/>
      <c r="H973" s="66">
        <v>221.904</v>
      </c>
      <c r="I973" s="67"/>
      <c r="J973" s="68"/>
      <c r="K973" s="66"/>
      <c r="L973" s="66"/>
      <c r="M973" s="66"/>
      <c r="N973" s="66"/>
      <c r="O973" s="68"/>
      <c r="P973" s="68"/>
      <c r="Q973" s="68"/>
      <c r="R973" s="10"/>
      <c r="S973" s="15"/>
    </row>
    <row r="974" spans="1:20" ht="9.75" outlineLevel="4" x14ac:dyDescent="0.2">
      <c r="A974" s="61"/>
      <c r="B974" s="62"/>
      <c r="C974" s="62"/>
      <c r="D974" s="63"/>
      <c r="E974" s="64"/>
      <c r="F974" s="65" t="s">
        <v>819</v>
      </c>
      <c r="G974" s="63"/>
      <c r="H974" s="66">
        <v>204.65099999999998</v>
      </c>
      <c r="I974" s="67"/>
      <c r="J974" s="68"/>
      <c r="K974" s="66"/>
      <c r="L974" s="66"/>
      <c r="M974" s="66"/>
      <c r="N974" s="66"/>
      <c r="O974" s="68"/>
      <c r="P974" s="68"/>
      <c r="Q974" s="68"/>
      <c r="R974" s="10"/>
      <c r="S974" s="15"/>
    </row>
    <row r="975" spans="1:20" ht="7.5" customHeight="1" outlineLevel="4" x14ac:dyDescent="0.15">
      <c r="A975" s="15"/>
      <c r="B975" s="69"/>
      <c r="C975" s="70"/>
      <c r="D975" s="71"/>
      <c r="E975" s="72"/>
      <c r="F975" s="73"/>
      <c r="G975" s="71"/>
      <c r="H975" s="74"/>
      <c r="I975" s="75"/>
      <c r="J975" s="76"/>
      <c r="K975" s="77"/>
      <c r="L975" s="77"/>
      <c r="M975" s="77"/>
      <c r="N975" s="77"/>
      <c r="O975" s="76"/>
      <c r="P975" s="76"/>
      <c r="Q975" s="76"/>
      <c r="R975" s="10"/>
      <c r="S975" s="15"/>
    </row>
    <row r="976" spans="1:20" ht="11.25" outlineLevel="3" x14ac:dyDescent="0.2">
      <c r="A976" s="52"/>
      <c r="B976" s="53"/>
      <c r="C976" s="54">
        <v>157</v>
      </c>
      <c r="D976" s="55" t="s">
        <v>25</v>
      </c>
      <c r="E976" s="56" t="s">
        <v>820</v>
      </c>
      <c r="F976" s="57" t="s">
        <v>821</v>
      </c>
      <c r="G976" s="55" t="s">
        <v>67</v>
      </c>
      <c r="H976" s="58">
        <v>193.05699999999999</v>
      </c>
      <c r="I976" s="59"/>
      <c r="J976" s="60">
        <f>H976*I976</f>
        <v>0</v>
      </c>
      <c r="K976" s="58">
        <v>1.3999999999999999E-4</v>
      </c>
      <c r="L976" s="58">
        <f>H976*K976</f>
        <v>2.7027979999999997E-2</v>
      </c>
      <c r="M976" s="58"/>
      <c r="N976" s="58">
        <f>H976*M976</f>
        <v>0</v>
      </c>
      <c r="O976" s="60">
        <v>21</v>
      </c>
      <c r="P976" s="60">
        <f>J976*(O976/100)</f>
        <v>0</v>
      </c>
      <c r="Q976" s="60">
        <f>J976+P976</f>
        <v>0</v>
      </c>
      <c r="R976" s="15"/>
      <c r="S976" s="15"/>
      <c r="T976" s="15"/>
    </row>
    <row r="977" spans="1:20" ht="9.75" outlineLevel="4" x14ac:dyDescent="0.2">
      <c r="A977" s="61"/>
      <c r="B977" s="62"/>
      <c r="C977" s="62"/>
      <c r="D977" s="63"/>
      <c r="E977" s="64" t="s">
        <v>29</v>
      </c>
      <c r="F977" s="65" t="s">
        <v>822</v>
      </c>
      <c r="G977" s="63"/>
      <c r="H977" s="66">
        <v>193.05699999999999</v>
      </c>
      <c r="I977" s="67"/>
      <c r="J977" s="68"/>
      <c r="K977" s="66"/>
      <c r="L977" s="66"/>
      <c r="M977" s="66"/>
      <c r="N977" s="66"/>
      <c r="O977" s="68"/>
      <c r="P977" s="68"/>
      <c r="Q977" s="68"/>
      <c r="R977" s="10"/>
      <c r="S977" s="15"/>
    </row>
    <row r="978" spans="1:20" ht="7.5" customHeight="1" outlineLevel="4" x14ac:dyDescent="0.15">
      <c r="A978" s="15"/>
      <c r="B978" s="69"/>
      <c r="C978" s="70"/>
      <c r="D978" s="71"/>
      <c r="E978" s="72"/>
      <c r="F978" s="73"/>
      <c r="G978" s="71"/>
      <c r="H978" s="74"/>
      <c r="I978" s="75"/>
      <c r="J978" s="76"/>
      <c r="K978" s="77"/>
      <c r="L978" s="77"/>
      <c r="M978" s="77"/>
      <c r="N978" s="77"/>
      <c r="O978" s="76"/>
      <c r="P978" s="76"/>
      <c r="Q978" s="76"/>
      <c r="R978" s="10"/>
      <c r="S978" s="15"/>
    </row>
    <row r="979" spans="1:20" ht="11.25" outlineLevel="3" x14ac:dyDescent="0.2">
      <c r="A979" s="52"/>
      <c r="B979" s="53"/>
      <c r="C979" s="54">
        <v>158</v>
      </c>
      <c r="D979" s="55" t="s">
        <v>25</v>
      </c>
      <c r="E979" s="56" t="s">
        <v>823</v>
      </c>
      <c r="F979" s="57" t="s">
        <v>824</v>
      </c>
      <c r="G979" s="55" t="s">
        <v>67</v>
      </c>
      <c r="H979" s="58">
        <v>193.05699999999999</v>
      </c>
      <c r="I979" s="59"/>
      <c r="J979" s="60">
        <f>H979*I979</f>
        <v>0</v>
      </c>
      <c r="K979" s="58">
        <v>7.2000000000000005E-4</v>
      </c>
      <c r="L979" s="58">
        <f>H979*K979</f>
        <v>0.13900103999999999</v>
      </c>
      <c r="M979" s="58"/>
      <c r="N979" s="58">
        <f>H979*M979</f>
        <v>0</v>
      </c>
      <c r="O979" s="60">
        <v>21</v>
      </c>
      <c r="P979" s="60">
        <f>J979*(O979/100)</f>
        <v>0</v>
      </c>
      <c r="Q979" s="60">
        <f>J979+P979</f>
        <v>0</v>
      </c>
      <c r="R979" s="15"/>
      <c r="S979" s="15"/>
      <c r="T979" s="15"/>
    </row>
    <row r="980" spans="1:20" ht="9.75" outlineLevel="4" x14ac:dyDescent="0.2">
      <c r="A980" s="61"/>
      <c r="B980" s="62"/>
      <c r="C980" s="62"/>
      <c r="D980" s="63"/>
      <c r="E980" s="64" t="s">
        <v>29</v>
      </c>
      <c r="F980" s="65" t="s">
        <v>822</v>
      </c>
      <c r="G980" s="63"/>
      <c r="H980" s="66">
        <v>193.05699999999999</v>
      </c>
      <c r="I980" s="67"/>
      <c r="J980" s="68"/>
      <c r="K980" s="66"/>
      <c r="L980" s="66"/>
      <c r="M980" s="66"/>
      <c r="N980" s="66"/>
      <c r="O980" s="68"/>
      <c r="P980" s="68"/>
      <c r="Q980" s="68"/>
      <c r="R980" s="10"/>
      <c r="S980" s="15"/>
    </row>
    <row r="981" spans="1:20" ht="7.5" customHeight="1" outlineLevel="4" x14ac:dyDescent="0.15">
      <c r="A981" s="15"/>
      <c r="B981" s="69"/>
      <c r="C981" s="70"/>
      <c r="D981" s="71"/>
      <c r="E981" s="72"/>
      <c r="F981" s="73"/>
      <c r="G981" s="71"/>
      <c r="H981" s="74"/>
      <c r="I981" s="75"/>
      <c r="J981" s="76"/>
      <c r="K981" s="77"/>
      <c r="L981" s="77"/>
      <c r="M981" s="77"/>
      <c r="N981" s="77"/>
      <c r="O981" s="76"/>
      <c r="P981" s="76"/>
      <c r="Q981" s="76"/>
      <c r="R981" s="10"/>
      <c r="S981" s="15"/>
    </row>
    <row r="982" spans="1:20" ht="11.25" outlineLevel="3" x14ac:dyDescent="0.2">
      <c r="A982" s="52"/>
      <c r="B982" s="53"/>
      <c r="C982" s="54">
        <v>159</v>
      </c>
      <c r="D982" s="55" t="s">
        <v>25</v>
      </c>
      <c r="E982" s="56" t="s">
        <v>825</v>
      </c>
      <c r="F982" s="57" t="s">
        <v>826</v>
      </c>
      <c r="G982" s="55" t="s">
        <v>67</v>
      </c>
      <c r="H982" s="58">
        <v>143.67500000000001</v>
      </c>
      <c r="I982" s="59"/>
      <c r="J982" s="60">
        <f>H982*I982</f>
        <v>0</v>
      </c>
      <c r="K982" s="58"/>
      <c r="L982" s="58">
        <f>H982*K982</f>
        <v>0</v>
      </c>
      <c r="M982" s="58"/>
      <c r="N982" s="58">
        <f>H982*M982</f>
        <v>0</v>
      </c>
      <c r="O982" s="60">
        <v>21</v>
      </c>
      <c r="P982" s="60">
        <f>J982*(O982/100)</f>
        <v>0</v>
      </c>
      <c r="Q982" s="60">
        <f>J982+P982</f>
        <v>0</v>
      </c>
      <c r="R982" s="15"/>
      <c r="S982" s="15"/>
      <c r="T982" s="15"/>
    </row>
    <row r="983" spans="1:20" ht="19.5" outlineLevel="4" x14ac:dyDescent="0.2">
      <c r="A983" s="61"/>
      <c r="B983" s="62"/>
      <c r="C983" s="62"/>
      <c r="D983" s="63"/>
      <c r="E983" s="64" t="s">
        <v>29</v>
      </c>
      <c r="F983" s="65" t="s">
        <v>827</v>
      </c>
      <c r="G983" s="63"/>
      <c r="H983" s="66">
        <v>59.924999999999997</v>
      </c>
      <c r="I983" s="67"/>
      <c r="J983" s="68"/>
      <c r="K983" s="66"/>
      <c r="L983" s="66"/>
      <c r="M983" s="66"/>
      <c r="N983" s="66"/>
      <c r="O983" s="68"/>
      <c r="P983" s="68"/>
      <c r="Q983" s="68"/>
      <c r="R983" s="10"/>
      <c r="S983" s="15"/>
    </row>
    <row r="984" spans="1:20" ht="9.75" outlineLevel="4" x14ac:dyDescent="0.2">
      <c r="A984" s="61"/>
      <c r="B984" s="62"/>
      <c r="C984" s="62"/>
      <c r="D984" s="63"/>
      <c r="E984" s="64"/>
      <c r="F984" s="65" t="s">
        <v>828</v>
      </c>
      <c r="G984" s="63"/>
      <c r="H984" s="66">
        <v>15.6</v>
      </c>
      <c r="I984" s="67"/>
      <c r="J984" s="68"/>
      <c r="K984" s="66"/>
      <c r="L984" s="66"/>
      <c r="M984" s="66"/>
      <c r="N984" s="66"/>
      <c r="O984" s="68"/>
      <c r="P984" s="68"/>
      <c r="Q984" s="68"/>
      <c r="R984" s="10"/>
      <c r="S984" s="15"/>
    </row>
    <row r="985" spans="1:20" ht="19.5" outlineLevel="4" x14ac:dyDescent="0.2">
      <c r="A985" s="61"/>
      <c r="B985" s="62"/>
      <c r="C985" s="62"/>
      <c r="D985" s="63"/>
      <c r="E985" s="64"/>
      <c r="F985" s="65" t="s">
        <v>829</v>
      </c>
      <c r="G985" s="63"/>
      <c r="H985" s="66">
        <v>68.150000000000006</v>
      </c>
      <c r="I985" s="67"/>
      <c r="J985" s="68"/>
      <c r="K985" s="66"/>
      <c r="L985" s="66"/>
      <c r="M985" s="66"/>
      <c r="N985" s="66"/>
      <c r="O985" s="68"/>
      <c r="P985" s="68"/>
      <c r="Q985" s="68"/>
      <c r="R985" s="10"/>
      <c r="S985" s="15"/>
    </row>
    <row r="986" spans="1:20" ht="7.5" customHeight="1" outlineLevel="4" x14ac:dyDescent="0.15">
      <c r="A986" s="15"/>
      <c r="B986" s="69"/>
      <c r="C986" s="70"/>
      <c r="D986" s="71"/>
      <c r="E986" s="72"/>
      <c r="F986" s="73"/>
      <c r="G986" s="71"/>
      <c r="H986" s="74"/>
      <c r="I986" s="75"/>
      <c r="J986" s="76"/>
      <c r="K986" s="77"/>
      <c r="L986" s="77"/>
      <c r="M986" s="77"/>
      <c r="N986" s="77"/>
      <c r="O986" s="76"/>
      <c r="P986" s="76"/>
      <c r="Q986" s="76"/>
      <c r="R986" s="10"/>
      <c r="S986" s="15"/>
    </row>
    <row r="987" spans="1:20" ht="22.5" outlineLevel="3" x14ac:dyDescent="0.2">
      <c r="A987" s="52"/>
      <c r="B987" s="53"/>
      <c r="C987" s="54">
        <v>160</v>
      </c>
      <c r="D987" s="55" t="s">
        <v>25</v>
      </c>
      <c r="E987" s="56" t="s">
        <v>830</v>
      </c>
      <c r="F987" s="57" t="s">
        <v>831</v>
      </c>
      <c r="G987" s="55" t="s">
        <v>67</v>
      </c>
      <c r="H987" s="58">
        <v>193.05699999999999</v>
      </c>
      <c r="I987" s="59"/>
      <c r="J987" s="60">
        <f>H987*I987</f>
        <v>0</v>
      </c>
      <c r="K987" s="58">
        <v>2.0000000000000002E-5</v>
      </c>
      <c r="L987" s="58">
        <f>H987*K987</f>
        <v>3.8611399999999999E-3</v>
      </c>
      <c r="M987" s="58"/>
      <c r="N987" s="58">
        <f>H987*M987</f>
        <v>0</v>
      </c>
      <c r="O987" s="60">
        <v>21</v>
      </c>
      <c r="P987" s="60">
        <f>J987*(O987/100)</f>
        <v>0</v>
      </c>
      <c r="Q987" s="60">
        <f>J987+P987</f>
        <v>0</v>
      </c>
      <c r="R987" s="15"/>
      <c r="S987" s="15"/>
      <c r="T987" s="15"/>
    </row>
    <row r="988" spans="1:20" ht="22.5" outlineLevel="3" x14ac:dyDescent="0.2">
      <c r="A988" s="52"/>
      <c r="B988" s="53"/>
      <c r="C988" s="54">
        <v>161</v>
      </c>
      <c r="D988" s="55" t="s">
        <v>25</v>
      </c>
      <c r="E988" s="56" t="s">
        <v>832</v>
      </c>
      <c r="F988" s="57" t="s">
        <v>833</v>
      </c>
      <c r="G988" s="55" t="s">
        <v>67</v>
      </c>
      <c r="H988" s="58">
        <v>158.40200000000004</v>
      </c>
      <c r="I988" s="59"/>
      <c r="J988" s="60">
        <f>H988*I988</f>
        <v>0</v>
      </c>
      <c r="K988" s="58">
        <v>3.0000000000000001E-3</v>
      </c>
      <c r="L988" s="58">
        <f>H988*K988</f>
        <v>0.47520600000000013</v>
      </c>
      <c r="M988" s="58"/>
      <c r="N988" s="58">
        <f>H988*M988</f>
        <v>0</v>
      </c>
      <c r="O988" s="60">
        <v>21</v>
      </c>
      <c r="P988" s="60">
        <f>J988*(O988/100)</f>
        <v>0</v>
      </c>
      <c r="Q988" s="60">
        <f>J988+P988</f>
        <v>0</v>
      </c>
      <c r="R988" s="15"/>
      <c r="S988" s="15"/>
      <c r="T988" s="15"/>
    </row>
    <row r="989" spans="1:20" ht="19.5" outlineLevel="4" x14ac:dyDescent="0.2">
      <c r="A989" s="61"/>
      <c r="B989" s="62"/>
      <c r="C989" s="62"/>
      <c r="D989" s="63"/>
      <c r="E989" s="64" t="s">
        <v>29</v>
      </c>
      <c r="F989" s="65" t="s">
        <v>804</v>
      </c>
      <c r="G989" s="63"/>
      <c r="H989" s="66">
        <v>0</v>
      </c>
      <c r="I989" s="67"/>
      <c r="J989" s="68"/>
      <c r="K989" s="66"/>
      <c r="L989" s="66"/>
      <c r="M989" s="66"/>
      <c r="N989" s="66"/>
      <c r="O989" s="68"/>
      <c r="P989" s="68"/>
      <c r="Q989" s="68"/>
      <c r="R989" s="10"/>
      <c r="S989" s="15"/>
    </row>
    <row r="990" spans="1:20" ht="19.5" outlineLevel="4" x14ac:dyDescent="0.2">
      <c r="A990" s="61"/>
      <c r="B990" s="62"/>
      <c r="C990" s="62"/>
      <c r="D990" s="63"/>
      <c r="E990" s="64"/>
      <c r="F990" s="65" t="s">
        <v>834</v>
      </c>
      <c r="G990" s="63"/>
      <c r="H990" s="66">
        <v>158.40200000000004</v>
      </c>
      <c r="I990" s="67"/>
      <c r="J990" s="68"/>
      <c r="K990" s="66"/>
      <c r="L990" s="66"/>
      <c r="M990" s="66"/>
      <c r="N990" s="66"/>
      <c r="O990" s="68"/>
      <c r="P990" s="68"/>
      <c r="Q990" s="68"/>
      <c r="R990" s="10"/>
      <c r="S990" s="15"/>
    </row>
    <row r="991" spans="1:20" ht="7.5" customHeight="1" outlineLevel="4" x14ac:dyDescent="0.15">
      <c r="A991" s="15"/>
      <c r="B991" s="69"/>
      <c r="C991" s="70"/>
      <c r="D991" s="71"/>
      <c r="E991" s="72"/>
      <c r="F991" s="73"/>
      <c r="G991" s="71"/>
      <c r="H991" s="74"/>
      <c r="I991" s="75"/>
      <c r="J991" s="76"/>
      <c r="K991" s="77"/>
      <c r="L991" s="77"/>
      <c r="M991" s="77"/>
      <c r="N991" s="77"/>
      <c r="O991" s="76"/>
      <c r="P991" s="76"/>
      <c r="Q991" s="76"/>
      <c r="R991" s="10"/>
      <c r="S991" s="15"/>
    </row>
    <row r="992" spans="1:20" ht="22.5" outlineLevel="3" x14ac:dyDescent="0.2">
      <c r="A992" s="52"/>
      <c r="B992" s="53"/>
      <c r="C992" s="54">
        <v>162</v>
      </c>
      <c r="D992" s="55" t="s">
        <v>25</v>
      </c>
      <c r="E992" s="56" t="s">
        <v>835</v>
      </c>
      <c r="F992" s="57" t="s">
        <v>836</v>
      </c>
      <c r="G992" s="55" t="s">
        <v>67</v>
      </c>
      <c r="H992" s="58">
        <v>110.5685</v>
      </c>
      <c r="I992" s="59"/>
      <c r="J992" s="60">
        <f>H992*I992</f>
        <v>0</v>
      </c>
      <c r="K992" s="58">
        <v>3.0000000000000001E-3</v>
      </c>
      <c r="L992" s="58">
        <f>H992*K992</f>
        <v>0.33170549999999999</v>
      </c>
      <c r="M992" s="58"/>
      <c r="N992" s="58">
        <f>H992*M992</f>
        <v>0</v>
      </c>
      <c r="O992" s="60">
        <v>21</v>
      </c>
      <c r="P992" s="60">
        <f>J992*(O992/100)</f>
        <v>0</v>
      </c>
      <c r="Q992" s="60">
        <f>J992+P992</f>
        <v>0</v>
      </c>
      <c r="R992" s="15"/>
      <c r="S992" s="15"/>
      <c r="T992" s="15"/>
    </row>
    <row r="993" spans="1:20" ht="19.5" outlineLevel="4" x14ac:dyDescent="0.2">
      <c r="A993" s="61"/>
      <c r="B993" s="62"/>
      <c r="C993" s="62"/>
      <c r="D993" s="63"/>
      <c r="E993" s="64" t="s">
        <v>29</v>
      </c>
      <c r="F993" s="65" t="s">
        <v>802</v>
      </c>
      <c r="G993" s="63"/>
      <c r="H993" s="66">
        <v>0</v>
      </c>
      <c r="I993" s="67"/>
      <c r="J993" s="68"/>
      <c r="K993" s="66"/>
      <c r="L993" s="66"/>
      <c r="M993" s="66"/>
      <c r="N993" s="66"/>
      <c r="O993" s="68"/>
      <c r="P993" s="68"/>
      <c r="Q993" s="68"/>
      <c r="R993" s="10"/>
      <c r="S993" s="15"/>
    </row>
    <row r="994" spans="1:20" ht="19.5" outlineLevel="4" x14ac:dyDescent="0.2">
      <c r="A994" s="61"/>
      <c r="B994" s="62"/>
      <c r="C994" s="62"/>
      <c r="D994" s="63"/>
      <c r="E994" s="64"/>
      <c r="F994" s="65" t="s">
        <v>837</v>
      </c>
      <c r="G994" s="63"/>
      <c r="H994" s="66">
        <v>3</v>
      </c>
      <c r="I994" s="67"/>
      <c r="J994" s="68"/>
      <c r="K994" s="66"/>
      <c r="L994" s="66"/>
      <c r="M994" s="66"/>
      <c r="N994" s="66"/>
      <c r="O994" s="68"/>
      <c r="P994" s="68"/>
      <c r="Q994" s="68"/>
      <c r="R994" s="10"/>
      <c r="S994" s="15"/>
    </row>
    <row r="995" spans="1:20" ht="9.75" outlineLevel="4" x14ac:dyDescent="0.2">
      <c r="A995" s="61"/>
      <c r="B995" s="62"/>
      <c r="C995" s="62"/>
      <c r="D995" s="63"/>
      <c r="E995" s="64"/>
      <c r="F995" s="65" t="s">
        <v>126</v>
      </c>
      <c r="G995" s="63"/>
      <c r="H995" s="66">
        <v>0</v>
      </c>
      <c r="I995" s="67"/>
      <c r="J995" s="68"/>
      <c r="K995" s="66"/>
      <c r="L995" s="66"/>
      <c r="M995" s="66"/>
      <c r="N995" s="66"/>
      <c r="O995" s="68"/>
      <c r="P995" s="68"/>
      <c r="Q995" s="68"/>
      <c r="R995" s="10"/>
      <c r="S995" s="15"/>
    </row>
    <row r="996" spans="1:20" ht="19.5" outlineLevel="4" x14ac:dyDescent="0.2">
      <c r="A996" s="61"/>
      <c r="B996" s="62"/>
      <c r="C996" s="62"/>
      <c r="D996" s="63"/>
      <c r="E996" s="64"/>
      <c r="F996" s="65" t="s">
        <v>804</v>
      </c>
      <c r="G996" s="63"/>
      <c r="H996" s="66">
        <v>0</v>
      </c>
      <c r="I996" s="67"/>
      <c r="J996" s="68"/>
      <c r="K996" s="66"/>
      <c r="L996" s="66"/>
      <c r="M996" s="66"/>
      <c r="N996" s="66"/>
      <c r="O996" s="68"/>
      <c r="P996" s="68"/>
      <c r="Q996" s="68"/>
      <c r="R996" s="10"/>
      <c r="S996" s="15"/>
    </row>
    <row r="997" spans="1:20" ht="29.25" outlineLevel="4" x14ac:dyDescent="0.2">
      <c r="A997" s="61"/>
      <c r="B997" s="62"/>
      <c r="C997" s="62"/>
      <c r="D997" s="63"/>
      <c r="E997" s="64"/>
      <c r="F997" s="65" t="s">
        <v>838</v>
      </c>
      <c r="G997" s="63"/>
      <c r="H997" s="66">
        <v>21.024999999999999</v>
      </c>
      <c r="I997" s="67"/>
      <c r="J997" s="68"/>
      <c r="K997" s="66"/>
      <c r="L997" s="66"/>
      <c r="M997" s="66"/>
      <c r="N997" s="66"/>
      <c r="O997" s="68"/>
      <c r="P997" s="68"/>
      <c r="Q997" s="68"/>
      <c r="R997" s="10"/>
      <c r="S997" s="15"/>
    </row>
    <row r="998" spans="1:20" ht="9.75" outlineLevel="4" x14ac:dyDescent="0.2">
      <c r="A998" s="61"/>
      <c r="B998" s="62"/>
      <c r="C998" s="62"/>
      <c r="D998" s="63"/>
      <c r="E998" s="64"/>
      <c r="F998" s="65" t="s">
        <v>126</v>
      </c>
      <c r="G998" s="63"/>
      <c r="H998" s="66">
        <v>0</v>
      </c>
      <c r="I998" s="67"/>
      <c r="J998" s="68"/>
      <c r="K998" s="66"/>
      <c r="L998" s="66"/>
      <c r="M998" s="66"/>
      <c r="N998" s="66"/>
      <c r="O998" s="68"/>
      <c r="P998" s="68"/>
      <c r="Q998" s="68"/>
      <c r="R998" s="10"/>
      <c r="S998" s="15"/>
    </row>
    <row r="999" spans="1:20" ht="19.5" outlineLevel="4" x14ac:dyDescent="0.2">
      <c r="A999" s="61"/>
      <c r="B999" s="62"/>
      <c r="C999" s="62"/>
      <c r="D999" s="63"/>
      <c r="E999" s="64"/>
      <c r="F999" s="65" t="s">
        <v>757</v>
      </c>
      <c r="G999" s="63"/>
      <c r="H999" s="66">
        <v>0</v>
      </c>
      <c r="I999" s="67"/>
      <c r="J999" s="68"/>
      <c r="K999" s="66"/>
      <c r="L999" s="66"/>
      <c r="M999" s="66"/>
      <c r="N999" s="66"/>
      <c r="O999" s="68"/>
      <c r="P999" s="68"/>
      <c r="Q999" s="68"/>
      <c r="R999" s="10"/>
      <c r="S999" s="15"/>
    </row>
    <row r="1000" spans="1:20" ht="29.25" outlineLevel="4" x14ac:dyDescent="0.2">
      <c r="A1000" s="61"/>
      <c r="B1000" s="62"/>
      <c r="C1000" s="62"/>
      <c r="D1000" s="63"/>
      <c r="E1000" s="64"/>
      <c r="F1000" s="65" t="s">
        <v>839</v>
      </c>
      <c r="G1000" s="63"/>
      <c r="H1000" s="66">
        <v>15.950999999999997</v>
      </c>
      <c r="I1000" s="67"/>
      <c r="J1000" s="68"/>
      <c r="K1000" s="66"/>
      <c r="L1000" s="66"/>
      <c r="M1000" s="66"/>
      <c r="N1000" s="66"/>
      <c r="O1000" s="68"/>
      <c r="P1000" s="68"/>
      <c r="Q1000" s="68"/>
      <c r="R1000" s="10"/>
      <c r="S1000" s="15"/>
    </row>
    <row r="1001" spans="1:20" ht="19.5" outlineLevel="4" x14ac:dyDescent="0.2">
      <c r="A1001" s="61"/>
      <c r="B1001" s="62"/>
      <c r="C1001" s="62"/>
      <c r="D1001" s="63"/>
      <c r="E1001" s="64"/>
      <c r="F1001" s="65" t="s">
        <v>759</v>
      </c>
      <c r="G1001" s="63"/>
      <c r="H1001" s="66">
        <v>70.592500000000001</v>
      </c>
      <c r="I1001" s="67"/>
      <c r="J1001" s="68"/>
      <c r="K1001" s="66"/>
      <c r="L1001" s="66"/>
      <c r="M1001" s="66"/>
      <c r="N1001" s="66"/>
      <c r="O1001" s="68"/>
      <c r="P1001" s="68"/>
      <c r="Q1001" s="68"/>
      <c r="R1001" s="10"/>
      <c r="S1001" s="15"/>
    </row>
    <row r="1002" spans="1:20" ht="7.5" customHeight="1" outlineLevel="4" x14ac:dyDescent="0.15">
      <c r="A1002" s="15"/>
      <c r="B1002" s="69"/>
      <c r="C1002" s="70"/>
      <c r="D1002" s="71"/>
      <c r="E1002" s="72"/>
      <c r="F1002" s="73"/>
      <c r="G1002" s="71"/>
      <c r="H1002" s="74"/>
      <c r="I1002" s="75"/>
      <c r="J1002" s="76"/>
      <c r="K1002" s="77"/>
      <c r="L1002" s="77"/>
      <c r="M1002" s="77"/>
      <c r="N1002" s="77"/>
      <c r="O1002" s="76"/>
      <c r="P1002" s="76"/>
      <c r="Q1002" s="76"/>
      <c r="R1002" s="10"/>
      <c r="S1002" s="15"/>
    </row>
    <row r="1003" spans="1:20" ht="11.25" outlineLevel="3" x14ac:dyDescent="0.2">
      <c r="A1003" s="52"/>
      <c r="B1003" s="53"/>
      <c r="C1003" s="54">
        <v>163</v>
      </c>
      <c r="D1003" s="55" t="s">
        <v>342</v>
      </c>
      <c r="E1003" s="56" t="s">
        <v>840</v>
      </c>
      <c r="F1003" s="57" t="s">
        <v>841</v>
      </c>
      <c r="G1003" s="55" t="s">
        <v>67</v>
      </c>
      <c r="H1003" s="58">
        <v>14.111999999999998</v>
      </c>
      <c r="I1003" s="59"/>
      <c r="J1003" s="60">
        <f>H1003*I1003</f>
        <v>0</v>
      </c>
      <c r="K1003" s="58">
        <v>1.6999999999999999E-3</v>
      </c>
      <c r="L1003" s="58">
        <f>H1003*K1003</f>
        <v>2.3990399999999995E-2</v>
      </c>
      <c r="M1003" s="58"/>
      <c r="N1003" s="58">
        <f>H1003*M1003</f>
        <v>0</v>
      </c>
      <c r="O1003" s="60">
        <v>21</v>
      </c>
      <c r="P1003" s="60">
        <f>J1003*(O1003/100)</f>
        <v>0</v>
      </c>
      <c r="Q1003" s="60">
        <f>J1003+P1003</f>
        <v>0</v>
      </c>
      <c r="R1003" s="15"/>
      <c r="S1003" s="15"/>
      <c r="T1003" s="15"/>
    </row>
    <row r="1004" spans="1:20" ht="19.5" outlineLevel="4" x14ac:dyDescent="0.2">
      <c r="A1004" s="61"/>
      <c r="B1004" s="62"/>
      <c r="C1004" s="62"/>
      <c r="D1004" s="63"/>
      <c r="E1004" s="64" t="s">
        <v>29</v>
      </c>
      <c r="F1004" s="65" t="s">
        <v>842</v>
      </c>
      <c r="G1004" s="63"/>
      <c r="H1004" s="66">
        <v>14.111999999999998</v>
      </c>
      <c r="I1004" s="67"/>
      <c r="J1004" s="68"/>
      <c r="K1004" s="66"/>
      <c r="L1004" s="66"/>
      <c r="M1004" s="66"/>
      <c r="N1004" s="66"/>
      <c r="O1004" s="68"/>
      <c r="P1004" s="68"/>
      <c r="Q1004" s="68"/>
      <c r="R1004" s="10"/>
      <c r="S1004" s="15"/>
    </row>
    <row r="1005" spans="1:20" ht="7.5" customHeight="1" outlineLevel="4" x14ac:dyDescent="0.15">
      <c r="A1005" s="15"/>
      <c r="B1005" s="69"/>
      <c r="C1005" s="70"/>
      <c r="D1005" s="71"/>
      <c r="E1005" s="72"/>
      <c r="F1005" s="73"/>
      <c r="G1005" s="71"/>
      <c r="H1005" s="74"/>
      <c r="I1005" s="75"/>
      <c r="J1005" s="76"/>
      <c r="K1005" s="77"/>
      <c r="L1005" s="77"/>
      <c r="M1005" s="77"/>
      <c r="N1005" s="77"/>
      <c r="O1005" s="76"/>
      <c r="P1005" s="76"/>
      <c r="Q1005" s="76"/>
      <c r="R1005" s="10"/>
      <c r="S1005" s="15"/>
    </row>
    <row r="1006" spans="1:20" ht="11.25" outlineLevel="3" x14ac:dyDescent="0.2">
      <c r="A1006" s="52"/>
      <c r="B1006" s="53"/>
      <c r="C1006" s="54">
        <v>164</v>
      </c>
      <c r="D1006" s="55" t="s">
        <v>342</v>
      </c>
      <c r="E1006" s="56" t="s">
        <v>843</v>
      </c>
      <c r="F1006" s="57" t="s">
        <v>844</v>
      </c>
      <c r="G1006" s="55" t="s">
        <v>67</v>
      </c>
      <c r="H1006" s="58">
        <v>217.27300000000002</v>
      </c>
      <c r="I1006" s="59"/>
      <c r="J1006" s="60">
        <f>H1006*I1006</f>
        <v>0</v>
      </c>
      <c r="K1006" s="58">
        <v>1.5E-3</v>
      </c>
      <c r="L1006" s="58">
        <f>H1006*K1006</f>
        <v>0.32590950000000002</v>
      </c>
      <c r="M1006" s="58"/>
      <c r="N1006" s="58">
        <f>H1006*M1006</f>
        <v>0</v>
      </c>
      <c r="O1006" s="60">
        <v>21</v>
      </c>
      <c r="P1006" s="60">
        <f>J1006*(O1006/100)</f>
        <v>0</v>
      </c>
      <c r="Q1006" s="60">
        <f>J1006+P1006</f>
        <v>0</v>
      </c>
      <c r="R1006" s="15"/>
      <c r="S1006" s="15"/>
      <c r="T1006" s="15"/>
    </row>
    <row r="1007" spans="1:20" ht="19.5" outlineLevel="4" x14ac:dyDescent="0.2">
      <c r="A1007" s="61"/>
      <c r="B1007" s="62"/>
      <c r="C1007" s="62"/>
      <c r="D1007" s="63"/>
      <c r="E1007" s="64" t="s">
        <v>29</v>
      </c>
      <c r="F1007" s="65" t="s">
        <v>845</v>
      </c>
      <c r="G1007" s="63"/>
      <c r="H1007" s="66">
        <v>193.22800000000001</v>
      </c>
      <c r="I1007" s="67"/>
      <c r="J1007" s="68"/>
      <c r="K1007" s="66"/>
      <c r="L1007" s="66"/>
      <c r="M1007" s="66"/>
      <c r="N1007" s="66"/>
      <c r="O1007" s="68"/>
      <c r="P1007" s="68"/>
      <c r="Q1007" s="68"/>
      <c r="R1007" s="10"/>
      <c r="S1007" s="15"/>
    </row>
    <row r="1008" spans="1:20" ht="9.75" outlineLevel="4" x14ac:dyDescent="0.2">
      <c r="A1008" s="61"/>
      <c r="B1008" s="62"/>
      <c r="C1008" s="62"/>
      <c r="D1008" s="63"/>
      <c r="E1008" s="64"/>
      <c r="F1008" s="65" t="s">
        <v>134</v>
      </c>
      <c r="G1008" s="63"/>
      <c r="H1008" s="66">
        <v>0</v>
      </c>
      <c r="I1008" s="67"/>
      <c r="J1008" s="68"/>
      <c r="K1008" s="66"/>
      <c r="L1008" s="66"/>
      <c r="M1008" s="66"/>
      <c r="N1008" s="66"/>
      <c r="O1008" s="68"/>
      <c r="P1008" s="68"/>
      <c r="Q1008" s="68"/>
      <c r="R1008" s="10"/>
      <c r="S1008" s="15"/>
    </row>
    <row r="1009" spans="1:20" ht="19.5" outlineLevel="4" x14ac:dyDescent="0.2">
      <c r="A1009" s="61"/>
      <c r="B1009" s="62"/>
      <c r="C1009" s="62"/>
      <c r="D1009" s="63"/>
      <c r="E1009" s="64"/>
      <c r="F1009" s="65" t="s">
        <v>846</v>
      </c>
      <c r="G1009" s="63"/>
      <c r="H1009" s="66">
        <v>10.436999999999999</v>
      </c>
      <c r="I1009" s="67"/>
      <c r="J1009" s="68"/>
      <c r="K1009" s="66"/>
      <c r="L1009" s="66"/>
      <c r="M1009" s="66"/>
      <c r="N1009" s="66"/>
      <c r="O1009" s="68"/>
      <c r="P1009" s="68"/>
      <c r="Q1009" s="68"/>
      <c r="R1009" s="10"/>
      <c r="S1009" s="15"/>
    </row>
    <row r="1010" spans="1:20" ht="19.5" outlineLevel="4" x14ac:dyDescent="0.2">
      <c r="A1010" s="61"/>
      <c r="B1010" s="62"/>
      <c r="C1010" s="62"/>
      <c r="D1010" s="63"/>
      <c r="E1010" s="64"/>
      <c r="F1010" s="65" t="s">
        <v>847</v>
      </c>
      <c r="G1010" s="63"/>
      <c r="H1010" s="66">
        <v>13.608000000000002</v>
      </c>
      <c r="I1010" s="67"/>
      <c r="J1010" s="68"/>
      <c r="K1010" s="66"/>
      <c r="L1010" s="66"/>
      <c r="M1010" s="66"/>
      <c r="N1010" s="66"/>
      <c r="O1010" s="68"/>
      <c r="P1010" s="68"/>
      <c r="Q1010" s="68"/>
      <c r="R1010" s="10"/>
      <c r="S1010" s="15"/>
    </row>
    <row r="1011" spans="1:20" ht="7.5" customHeight="1" outlineLevel="4" x14ac:dyDescent="0.15">
      <c r="A1011" s="15"/>
      <c r="B1011" s="69"/>
      <c r="C1011" s="70"/>
      <c r="D1011" s="71"/>
      <c r="E1011" s="72"/>
      <c r="F1011" s="73"/>
      <c r="G1011" s="71"/>
      <c r="H1011" s="74"/>
      <c r="I1011" s="75"/>
      <c r="J1011" s="76"/>
      <c r="K1011" s="77"/>
      <c r="L1011" s="77"/>
      <c r="M1011" s="77"/>
      <c r="N1011" s="77"/>
      <c r="O1011" s="76"/>
      <c r="P1011" s="76"/>
      <c r="Q1011" s="76"/>
      <c r="R1011" s="10"/>
      <c r="S1011" s="15"/>
    </row>
    <row r="1012" spans="1:20" ht="11.25" outlineLevel="3" x14ac:dyDescent="0.2">
      <c r="A1012" s="52"/>
      <c r="B1012" s="53"/>
      <c r="C1012" s="54">
        <v>165</v>
      </c>
      <c r="D1012" s="55" t="s">
        <v>342</v>
      </c>
      <c r="E1012" s="56" t="s">
        <v>745</v>
      </c>
      <c r="F1012" s="57" t="s">
        <v>746</v>
      </c>
      <c r="G1012" s="55" t="s">
        <v>172</v>
      </c>
      <c r="H1012" s="58">
        <v>157.08000000000001</v>
      </c>
      <c r="I1012" s="59"/>
      <c r="J1012" s="60">
        <f>H1012*I1012</f>
        <v>0</v>
      </c>
      <c r="K1012" s="58">
        <v>1.1E-4</v>
      </c>
      <c r="L1012" s="58">
        <f>H1012*K1012</f>
        <v>1.72788E-2</v>
      </c>
      <c r="M1012" s="58"/>
      <c r="N1012" s="58">
        <f>H1012*M1012</f>
        <v>0</v>
      </c>
      <c r="O1012" s="60">
        <v>21</v>
      </c>
      <c r="P1012" s="60">
        <f>J1012*(O1012/100)</f>
        <v>0</v>
      </c>
      <c r="Q1012" s="60">
        <f>J1012+P1012</f>
        <v>0</v>
      </c>
      <c r="R1012" s="15"/>
      <c r="S1012" s="15"/>
      <c r="T1012" s="15"/>
    </row>
    <row r="1013" spans="1:20" ht="9.75" outlineLevel="4" x14ac:dyDescent="0.2">
      <c r="A1013" s="61"/>
      <c r="B1013" s="62"/>
      <c r="C1013" s="62"/>
      <c r="D1013" s="63"/>
      <c r="E1013" s="64" t="s">
        <v>29</v>
      </c>
      <c r="F1013" s="65" t="s">
        <v>848</v>
      </c>
      <c r="G1013" s="63"/>
      <c r="H1013" s="66">
        <v>157.08000000000001</v>
      </c>
      <c r="I1013" s="67"/>
      <c r="J1013" s="68"/>
      <c r="K1013" s="66"/>
      <c r="L1013" s="66"/>
      <c r="M1013" s="66"/>
      <c r="N1013" s="66"/>
      <c r="O1013" s="68"/>
      <c r="P1013" s="68"/>
      <c r="Q1013" s="68"/>
      <c r="R1013" s="10"/>
      <c r="S1013" s="15"/>
    </row>
    <row r="1014" spans="1:20" ht="7.5" customHeight="1" outlineLevel="4" x14ac:dyDescent="0.15">
      <c r="A1014" s="15"/>
      <c r="B1014" s="69"/>
      <c r="C1014" s="70"/>
      <c r="D1014" s="71"/>
      <c r="E1014" s="72"/>
      <c r="F1014" s="73"/>
      <c r="G1014" s="71"/>
      <c r="H1014" s="74"/>
      <c r="I1014" s="75"/>
      <c r="J1014" s="76"/>
      <c r="K1014" s="77"/>
      <c r="L1014" s="77"/>
      <c r="M1014" s="77"/>
      <c r="N1014" s="77"/>
      <c r="O1014" s="76"/>
      <c r="P1014" s="76"/>
      <c r="Q1014" s="76"/>
      <c r="R1014" s="10"/>
      <c r="S1014" s="15"/>
    </row>
    <row r="1015" spans="1:20" outlineLevel="3" x14ac:dyDescent="0.15">
      <c r="B1015" s="10"/>
      <c r="C1015" s="10"/>
      <c r="D1015" s="10"/>
      <c r="E1015" s="10"/>
      <c r="F1015" s="10"/>
      <c r="G1015" s="10"/>
      <c r="H1015" s="10"/>
      <c r="I1015" s="15"/>
      <c r="J1015" s="15"/>
      <c r="K1015" s="10"/>
      <c r="L1015" s="10"/>
      <c r="M1015" s="10"/>
      <c r="N1015" s="10"/>
      <c r="O1015" s="10"/>
      <c r="P1015" s="15"/>
      <c r="Q1015" s="15"/>
    </row>
    <row r="1016" spans="1:20" ht="11.25" outlineLevel="2" x14ac:dyDescent="0.2">
      <c r="A1016" s="42" t="s">
        <v>849</v>
      </c>
      <c r="B1016" s="43">
        <v>3</v>
      </c>
      <c r="C1016" s="44"/>
      <c r="D1016" s="45" t="s">
        <v>23</v>
      </c>
      <c r="E1016" s="45"/>
      <c r="F1016" s="46" t="s">
        <v>850</v>
      </c>
      <c r="G1016" s="45"/>
      <c r="H1016" s="47"/>
      <c r="I1016" s="48"/>
      <c r="J1016" s="49">
        <f>SUBTOTAL(9,J1017:J1118)</f>
        <v>0</v>
      </c>
      <c r="K1016" s="47"/>
      <c r="L1016" s="50">
        <f>SUBTOTAL(9,L1017:L1118)</f>
        <v>515.80346695003391</v>
      </c>
      <c r="M1016" s="47"/>
      <c r="N1016" s="50">
        <f>SUBTOTAL(9,N1017:N1118)</f>
        <v>0</v>
      </c>
      <c r="O1016" s="51"/>
      <c r="P1016" s="49">
        <f>SUBTOTAL(9,P1017:P1118)</f>
        <v>0</v>
      </c>
      <c r="Q1016" s="49">
        <f>SUBTOTAL(9,Q1017:Q1118)</f>
        <v>0</v>
      </c>
      <c r="R1016" s="10"/>
      <c r="S1016" s="15"/>
      <c r="T1016" s="15"/>
    </row>
    <row r="1017" spans="1:20" ht="11.25" outlineLevel="3" x14ac:dyDescent="0.2">
      <c r="A1017" s="52"/>
      <c r="B1017" s="53"/>
      <c r="C1017" s="54">
        <v>166</v>
      </c>
      <c r="D1017" s="55" t="s">
        <v>25</v>
      </c>
      <c r="E1017" s="56" t="s">
        <v>851</v>
      </c>
      <c r="F1017" s="57" t="s">
        <v>852</v>
      </c>
      <c r="G1017" s="55" t="s">
        <v>28</v>
      </c>
      <c r="H1017" s="58">
        <v>86.167999999999992</v>
      </c>
      <c r="I1017" s="59"/>
      <c r="J1017" s="60">
        <f>H1017*I1017</f>
        <v>0</v>
      </c>
      <c r="K1017" s="58">
        <v>2.2563399999999998</v>
      </c>
      <c r="L1017" s="58">
        <f>H1017*K1017</f>
        <v>194.42430511999996</v>
      </c>
      <c r="M1017" s="58"/>
      <c r="N1017" s="58">
        <f>H1017*M1017</f>
        <v>0</v>
      </c>
      <c r="O1017" s="60">
        <v>21</v>
      </c>
      <c r="P1017" s="60">
        <f>J1017*(O1017/100)</f>
        <v>0</v>
      </c>
      <c r="Q1017" s="60">
        <f>J1017+P1017</f>
        <v>0</v>
      </c>
      <c r="R1017" s="15"/>
      <c r="S1017" s="15"/>
      <c r="T1017" s="15"/>
    </row>
    <row r="1018" spans="1:20" ht="19.5" outlineLevel="4" x14ac:dyDescent="0.2">
      <c r="A1018" s="61"/>
      <c r="B1018" s="62"/>
      <c r="C1018" s="62"/>
      <c r="D1018" s="63"/>
      <c r="E1018" s="64" t="s">
        <v>29</v>
      </c>
      <c r="F1018" s="65" t="s">
        <v>853</v>
      </c>
      <c r="G1018" s="63"/>
      <c r="H1018" s="66">
        <v>0</v>
      </c>
      <c r="I1018" s="67"/>
      <c r="J1018" s="68"/>
      <c r="K1018" s="66"/>
      <c r="L1018" s="66"/>
      <c r="M1018" s="66"/>
      <c r="N1018" s="66"/>
      <c r="O1018" s="68"/>
      <c r="P1018" s="68"/>
      <c r="Q1018" s="68"/>
      <c r="R1018" s="10"/>
      <c r="S1018" s="15"/>
    </row>
    <row r="1019" spans="1:20" ht="19.5" outlineLevel="4" x14ac:dyDescent="0.2">
      <c r="A1019" s="61"/>
      <c r="B1019" s="62"/>
      <c r="C1019" s="62"/>
      <c r="D1019" s="63"/>
      <c r="E1019" s="64"/>
      <c r="F1019" s="65" t="s">
        <v>854</v>
      </c>
      <c r="G1019" s="63"/>
      <c r="H1019" s="66">
        <v>6.3040000000000003</v>
      </c>
      <c r="I1019" s="67"/>
      <c r="J1019" s="68"/>
      <c r="K1019" s="66"/>
      <c r="L1019" s="66"/>
      <c r="M1019" s="66"/>
      <c r="N1019" s="66"/>
      <c r="O1019" s="68"/>
      <c r="P1019" s="68"/>
      <c r="Q1019" s="68"/>
      <c r="R1019" s="10"/>
      <c r="S1019" s="15"/>
    </row>
    <row r="1020" spans="1:20" ht="19.5" outlineLevel="4" x14ac:dyDescent="0.2">
      <c r="A1020" s="61"/>
      <c r="B1020" s="62"/>
      <c r="C1020" s="62"/>
      <c r="D1020" s="63"/>
      <c r="E1020" s="64"/>
      <c r="F1020" s="65" t="s">
        <v>855</v>
      </c>
      <c r="G1020" s="63"/>
      <c r="H1020" s="66">
        <v>0.24800000000000003</v>
      </c>
      <c r="I1020" s="67"/>
      <c r="J1020" s="68"/>
      <c r="K1020" s="66"/>
      <c r="L1020" s="66"/>
      <c r="M1020" s="66"/>
      <c r="N1020" s="66"/>
      <c r="O1020" s="68"/>
      <c r="P1020" s="68"/>
      <c r="Q1020" s="68"/>
      <c r="R1020" s="10"/>
      <c r="S1020" s="15"/>
    </row>
    <row r="1021" spans="1:20" ht="19.5" outlineLevel="4" x14ac:dyDescent="0.2">
      <c r="A1021" s="61"/>
      <c r="B1021" s="62"/>
      <c r="C1021" s="62"/>
      <c r="D1021" s="63"/>
      <c r="E1021" s="64"/>
      <c r="F1021" s="65" t="s">
        <v>856</v>
      </c>
      <c r="G1021" s="63"/>
      <c r="H1021" s="66">
        <v>0.81599999999999995</v>
      </c>
      <c r="I1021" s="67"/>
      <c r="J1021" s="68"/>
      <c r="K1021" s="66"/>
      <c r="L1021" s="66"/>
      <c r="M1021" s="66"/>
      <c r="N1021" s="66"/>
      <c r="O1021" s="68"/>
      <c r="P1021" s="68"/>
      <c r="Q1021" s="68"/>
      <c r="R1021" s="10"/>
      <c r="S1021" s="15"/>
    </row>
    <row r="1022" spans="1:20" ht="19.5" outlineLevel="4" x14ac:dyDescent="0.2">
      <c r="A1022" s="61"/>
      <c r="B1022" s="62"/>
      <c r="C1022" s="62"/>
      <c r="D1022" s="63"/>
      <c r="E1022" s="64"/>
      <c r="F1022" s="65" t="s">
        <v>857</v>
      </c>
      <c r="G1022" s="63"/>
      <c r="H1022" s="66">
        <v>0.60799999999999998</v>
      </c>
      <c r="I1022" s="67"/>
      <c r="J1022" s="68"/>
      <c r="K1022" s="66"/>
      <c r="L1022" s="66"/>
      <c r="M1022" s="66"/>
      <c r="N1022" s="66"/>
      <c r="O1022" s="68"/>
      <c r="P1022" s="68"/>
      <c r="Q1022" s="68"/>
      <c r="R1022" s="10"/>
      <c r="S1022" s="15"/>
    </row>
    <row r="1023" spans="1:20" ht="19.5" outlineLevel="4" x14ac:dyDescent="0.2">
      <c r="A1023" s="61"/>
      <c r="B1023" s="62"/>
      <c r="C1023" s="62"/>
      <c r="D1023" s="63"/>
      <c r="E1023" s="64"/>
      <c r="F1023" s="65" t="s">
        <v>858</v>
      </c>
      <c r="G1023" s="63"/>
      <c r="H1023" s="66">
        <v>0.69599999999999995</v>
      </c>
      <c r="I1023" s="67"/>
      <c r="J1023" s="68"/>
      <c r="K1023" s="66"/>
      <c r="L1023" s="66"/>
      <c r="M1023" s="66"/>
      <c r="N1023" s="66"/>
      <c r="O1023" s="68"/>
      <c r="P1023" s="68"/>
      <c r="Q1023" s="68"/>
      <c r="R1023" s="10"/>
      <c r="S1023" s="15"/>
    </row>
    <row r="1024" spans="1:20" ht="19.5" outlineLevel="4" x14ac:dyDescent="0.2">
      <c r="A1024" s="61"/>
      <c r="B1024" s="62"/>
      <c r="C1024" s="62"/>
      <c r="D1024" s="63"/>
      <c r="E1024" s="64"/>
      <c r="F1024" s="65" t="s">
        <v>859</v>
      </c>
      <c r="G1024" s="63"/>
      <c r="H1024" s="66">
        <v>0.14400000000000002</v>
      </c>
      <c r="I1024" s="67"/>
      <c r="J1024" s="68"/>
      <c r="K1024" s="66"/>
      <c r="L1024" s="66"/>
      <c r="M1024" s="66"/>
      <c r="N1024" s="66"/>
      <c r="O1024" s="68"/>
      <c r="P1024" s="68"/>
      <c r="Q1024" s="68"/>
      <c r="R1024" s="10"/>
      <c r="S1024" s="15"/>
    </row>
    <row r="1025" spans="1:19" ht="19.5" outlineLevel="4" x14ac:dyDescent="0.2">
      <c r="A1025" s="61"/>
      <c r="B1025" s="62"/>
      <c r="C1025" s="62"/>
      <c r="D1025" s="63"/>
      <c r="E1025" s="64"/>
      <c r="F1025" s="65" t="s">
        <v>860</v>
      </c>
      <c r="G1025" s="63"/>
      <c r="H1025" s="66">
        <v>0.70400000000000007</v>
      </c>
      <c r="I1025" s="67"/>
      <c r="J1025" s="68"/>
      <c r="K1025" s="66"/>
      <c r="L1025" s="66"/>
      <c r="M1025" s="66"/>
      <c r="N1025" s="66"/>
      <c r="O1025" s="68"/>
      <c r="P1025" s="68"/>
      <c r="Q1025" s="68"/>
      <c r="R1025" s="10"/>
      <c r="S1025" s="15"/>
    </row>
    <row r="1026" spans="1:19" ht="19.5" outlineLevel="4" x14ac:dyDescent="0.2">
      <c r="A1026" s="61"/>
      <c r="B1026" s="62"/>
      <c r="C1026" s="62"/>
      <c r="D1026" s="63"/>
      <c r="E1026" s="64"/>
      <c r="F1026" s="65" t="s">
        <v>861</v>
      </c>
      <c r="G1026" s="63"/>
      <c r="H1026" s="66">
        <v>3.1839999999999997</v>
      </c>
      <c r="I1026" s="67"/>
      <c r="J1026" s="68"/>
      <c r="K1026" s="66"/>
      <c r="L1026" s="66"/>
      <c r="M1026" s="66"/>
      <c r="N1026" s="66"/>
      <c r="O1026" s="68"/>
      <c r="P1026" s="68"/>
      <c r="Q1026" s="68"/>
      <c r="R1026" s="10"/>
      <c r="S1026" s="15"/>
    </row>
    <row r="1027" spans="1:19" ht="9.75" outlineLevel="4" x14ac:dyDescent="0.2">
      <c r="A1027" s="61"/>
      <c r="B1027" s="62"/>
      <c r="C1027" s="62"/>
      <c r="D1027" s="63"/>
      <c r="E1027" s="64"/>
      <c r="F1027" s="65" t="s">
        <v>134</v>
      </c>
      <c r="G1027" s="63"/>
      <c r="H1027" s="66">
        <v>0</v>
      </c>
      <c r="I1027" s="67"/>
      <c r="J1027" s="68"/>
      <c r="K1027" s="66"/>
      <c r="L1027" s="66"/>
      <c r="M1027" s="66"/>
      <c r="N1027" s="66"/>
      <c r="O1027" s="68"/>
      <c r="P1027" s="68"/>
      <c r="Q1027" s="68"/>
      <c r="R1027" s="10"/>
      <c r="S1027" s="15"/>
    </row>
    <row r="1028" spans="1:19" ht="19.5" outlineLevel="4" x14ac:dyDescent="0.2">
      <c r="A1028" s="61"/>
      <c r="B1028" s="62"/>
      <c r="C1028" s="62"/>
      <c r="D1028" s="63"/>
      <c r="E1028" s="64"/>
      <c r="F1028" s="65" t="s">
        <v>862</v>
      </c>
      <c r="G1028" s="63"/>
      <c r="H1028" s="66">
        <v>0</v>
      </c>
      <c r="I1028" s="67"/>
      <c r="J1028" s="68"/>
      <c r="K1028" s="66"/>
      <c r="L1028" s="66"/>
      <c r="M1028" s="66"/>
      <c r="N1028" s="66"/>
      <c r="O1028" s="68"/>
      <c r="P1028" s="68"/>
      <c r="Q1028" s="68"/>
      <c r="R1028" s="10"/>
      <c r="S1028" s="15"/>
    </row>
    <row r="1029" spans="1:19" ht="19.5" outlineLevel="4" x14ac:dyDescent="0.2">
      <c r="A1029" s="61"/>
      <c r="B1029" s="62"/>
      <c r="C1029" s="62"/>
      <c r="D1029" s="63"/>
      <c r="E1029" s="64"/>
      <c r="F1029" s="65" t="s">
        <v>863</v>
      </c>
      <c r="G1029" s="63"/>
      <c r="H1029" s="66">
        <v>11.456</v>
      </c>
      <c r="I1029" s="67"/>
      <c r="J1029" s="68"/>
      <c r="K1029" s="66"/>
      <c r="L1029" s="66"/>
      <c r="M1029" s="66"/>
      <c r="N1029" s="66"/>
      <c r="O1029" s="68"/>
      <c r="P1029" s="68"/>
      <c r="Q1029" s="68"/>
      <c r="R1029" s="10"/>
      <c r="S1029" s="15"/>
    </row>
    <row r="1030" spans="1:19" ht="19.5" outlineLevel="4" x14ac:dyDescent="0.2">
      <c r="A1030" s="61"/>
      <c r="B1030" s="62"/>
      <c r="C1030" s="62"/>
      <c r="D1030" s="63"/>
      <c r="E1030" s="64"/>
      <c r="F1030" s="65" t="s">
        <v>864</v>
      </c>
      <c r="G1030" s="63"/>
      <c r="H1030" s="66">
        <v>9.2640000000000011</v>
      </c>
      <c r="I1030" s="67"/>
      <c r="J1030" s="68"/>
      <c r="K1030" s="66"/>
      <c r="L1030" s="66"/>
      <c r="M1030" s="66"/>
      <c r="N1030" s="66"/>
      <c r="O1030" s="68"/>
      <c r="P1030" s="68"/>
      <c r="Q1030" s="68"/>
      <c r="R1030" s="10"/>
      <c r="S1030" s="15"/>
    </row>
    <row r="1031" spans="1:19" ht="19.5" outlineLevel="4" x14ac:dyDescent="0.2">
      <c r="A1031" s="61"/>
      <c r="B1031" s="62"/>
      <c r="C1031" s="62"/>
      <c r="D1031" s="63"/>
      <c r="E1031" s="64"/>
      <c r="F1031" s="65" t="s">
        <v>865</v>
      </c>
      <c r="G1031" s="63"/>
      <c r="H1031" s="66">
        <v>8.1760000000000002</v>
      </c>
      <c r="I1031" s="67"/>
      <c r="J1031" s="68"/>
      <c r="K1031" s="66"/>
      <c r="L1031" s="66"/>
      <c r="M1031" s="66"/>
      <c r="N1031" s="66"/>
      <c r="O1031" s="68"/>
      <c r="P1031" s="68"/>
      <c r="Q1031" s="68"/>
      <c r="R1031" s="10"/>
      <c r="S1031" s="15"/>
    </row>
    <row r="1032" spans="1:19" ht="19.5" outlineLevel="4" x14ac:dyDescent="0.2">
      <c r="A1032" s="61"/>
      <c r="B1032" s="62"/>
      <c r="C1032" s="62"/>
      <c r="D1032" s="63"/>
      <c r="E1032" s="64"/>
      <c r="F1032" s="65" t="s">
        <v>866</v>
      </c>
      <c r="G1032" s="63"/>
      <c r="H1032" s="66">
        <v>4.8639999999999999</v>
      </c>
      <c r="I1032" s="67"/>
      <c r="J1032" s="68"/>
      <c r="K1032" s="66"/>
      <c r="L1032" s="66"/>
      <c r="M1032" s="66"/>
      <c r="N1032" s="66"/>
      <c r="O1032" s="68"/>
      <c r="P1032" s="68"/>
      <c r="Q1032" s="68"/>
      <c r="R1032" s="10"/>
      <c r="S1032" s="15"/>
    </row>
    <row r="1033" spans="1:19" ht="19.5" outlineLevel="4" x14ac:dyDescent="0.2">
      <c r="A1033" s="61"/>
      <c r="B1033" s="62"/>
      <c r="C1033" s="62"/>
      <c r="D1033" s="63"/>
      <c r="E1033" s="64"/>
      <c r="F1033" s="65" t="s">
        <v>867</v>
      </c>
      <c r="G1033" s="63"/>
      <c r="H1033" s="66">
        <v>0.68799999999999994</v>
      </c>
      <c r="I1033" s="67"/>
      <c r="J1033" s="68"/>
      <c r="K1033" s="66"/>
      <c r="L1033" s="66"/>
      <c r="M1033" s="66"/>
      <c r="N1033" s="66"/>
      <c r="O1033" s="68"/>
      <c r="P1033" s="68"/>
      <c r="Q1033" s="68"/>
      <c r="R1033" s="10"/>
      <c r="S1033" s="15"/>
    </row>
    <row r="1034" spans="1:19" ht="19.5" outlineLevel="4" x14ac:dyDescent="0.2">
      <c r="A1034" s="61"/>
      <c r="B1034" s="62"/>
      <c r="C1034" s="62"/>
      <c r="D1034" s="63"/>
      <c r="E1034" s="64"/>
      <c r="F1034" s="65" t="s">
        <v>868</v>
      </c>
      <c r="G1034" s="63"/>
      <c r="H1034" s="66">
        <v>0.78399999999999992</v>
      </c>
      <c r="I1034" s="67"/>
      <c r="J1034" s="68"/>
      <c r="K1034" s="66"/>
      <c r="L1034" s="66"/>
      <c r="M1034" s="66"/>
      <c r="N1034" s="66"/>
      <c r="O1034" s="68"/>
      <c r="P1034" s="68"/>
      <c r="Q1034" s="68"/>
      <c r="R1034" s="10"/>
      <c r="S1034" s="15"/>
    </row>
    <row r="1035" spans="1:19" ht="19.5" outlineLevel="4" x14ac:dyDescent="0.2">
      <c r="A1035" s="61"/>
      <c r="B1035" s="62"/>
      <c r="C1035" s="62"/>
      <c r="D1035" s="63"/>
      <c r="E1035" s="64"/>
      <c r="F1035" s="65" t="s">
        <v>869</v>
      </c>
      <c r="G1035" s="63"/>
      <c r="H1035" s="66">
        <v>0.128</v>
      </c>
      <c r="I1035" s="67"/>
      <c r="J1035" s="68"/>
      <c r="K1035" s="66"/>
      <c r="L1035" s="66"/>
      <c r="M1035" s="66"/>
      <c r="N1035" s="66"/>
      <c r="O1035" s="68"/>
      <c r="P1035" s="68"/>
      <c r="Q1035" s="68"/>
      <c r="R1035" s="10"/>
      <c r="S1035" s="15"/>
    </row>
    <row r="1036" spans="1:19" ht="19.5" outlineLevel="4" x14ac:dyDescent="0.2">
      <c r="A1036" s="61"/>
      <c r="B1036" s="62"/>
      <c r="C1036" s="62"/>
      <c r="D1036" s="63"/>
      <c r="E1036" s="64"/>
      <c r="F1036" s="65" t="s">
        <v>870</v>
      </c>
      <c r="G1036" s="63"/>
      <c r="H1036" s="66">
        <v>0.38400000000000001</v>
      </c>
      <c r="I1036" s="67"/>
      <c r="J1036" s="68"/>
      <c r="K1036" s="66"/>
      <c r="L1036" s="66"/>
      <c r="M1036" s="66"/>
      <c r="N1036" s="66"/>
      <c r="O1036" s="68"/>
      <c r="P1036" s="68"/>
      <c r="Q1036" s="68"/>
      <c r="R1036" s="10"/>
      <c r="S1036" s="15"/>
    </row>
    <row r="1037" spans="1:19" ht="19.5" outlineLevel="4" x14ac:dyDescent="0.2">
      <c r="A1037" s="61"/>
      <c r="B1037" s="62"/>
      <c r="C1037" s="62"/>
      <c r="D1037" s="63"/>
      <c r="E1037" s="64"/>
      <c r="F1037" s="65" t="s">
        <v>871</v>
      </c>
      <c r="G1037" s="63"/>
      <c r="H1037" s="66">
        <v>4.1520000000000001</v>
      </c>
      <c r="I1037" s="67"/>
      <c r="J1037" s="68"/>
      <c r="K1037" s="66"/>
      <c r="L1037" s="66"/>
      <c r="M1037" s="66"/>
      <c r="N1037" s="66"/>
      <c r="O1037" s="68"/>
      <c r="P1037" s="68"/>
      <c r="Q1037" s="68"/>
      <c r="R1037" s="10"/>
      <c r="S1037" s="15"/>
    </row>
    <row r="1038" spans="1:19" ht="19.5" outlineLevel="4" x14ac:dyDescent="0.2">
      <c r="A1038" s="61"/>
      <c r="B1038" s="62"/>
      <c r="C1038" s="62"/>
      <c r="D1038" s="63"/>
      <c r="E1038" s="64"/>
      <c r="F1038" s="65" t="s">
        <v>801</v>
      </c>
      <c r="G1038" s="63"/>
      <c r="H1038" s="66">
        <v>0</v>
      </c>
      <c r="I1038" s="67"/>
      <c r="J1038" s="68"/>
      <c r="K1038" s="66"/>
      <c r="L1038" s="66"/>
      <c r="M1038" s="66"/>
      <c r="N1038" s="66"/>
      <c r="O1038" s="68"/>
      <c r="P1038" s="68"/>
      <c r="Q1038" s="68"/>
      <c r="R1038" s="10"/>
      <c r="S1038" s="15"/>
    </row>
    <row r="1039" spans="1:19" ht="19.5" outlineLevel="4" x14ac:dyDescent="0.2">
      <c r="A1039" s="61"/>
      <c r="B1039" s="62"/>
      <c r="C1039" s="62"/>
      <c r="D1039" s="63"/>
      <c r="E1039" s="64"/>
      <c r="F1039" s="65" t="s">
        <v>872</v>
      </c>
      <c r="G1039" s="63"/>
      <c r="H1039" s="66">
        <v>0</v>
      </c>
      <c r="I1039" s="67"/>
      <c r="J1039" s="68"/>
      <c r="K1039" s="66"/>
      <c r="L1039" s="66"/>
      <c r="M1039" s="66"/>
      <c r="N1039" s="66"/>
      <c r="O1039" s="68"/>
      <c r="P1039" s="68"/>
      <c r="Q1039" s="68"/>
      <c r="R1039" s="10"/>
      <c r="S1039" s="15"/>
    </row>
    <row r="1040" spans="1:19" ht="19.5" outlineLevel="4" x14ac:dyDescent="0.2">
      <c r="A1040" s="61"/>
      <c r="B1040" s="62"/>
      <c r="C1040" s="62"/>
      <c r="D1040" s="63"/>
      <c r="E1040" s="64"/>
      <c r="F1040" s="65" t="s">
        <v>873</v>
      </c>
      <c r="G1040" s="63"/>
      <c r="H1040" s="66">
        <v>9.0879999999999992</v>
      </c>
      <c r="I1040" s="67"/>
      <c r="J1040" s="68"/>
      <c r="K1040" s="66"/>
      <c r="L1040" s="66"/>
      <c r="M1040" s="66"/>
      <c r="N1040" s="66"/>
      <c r="O1040" s="68"/>
      <c r="P1040" s="68"/>
      <c r="Q1040" s="68"/>
      <c r="R1040" s="10"/>
      <c r="S1040" s="15"/>
    </row>
    <row r="1041" spans="1:20" ht="19.5" outlineLevel="4" x14ac:dyDescent="0.2">
      <c r="A1041" s="61"/>
      <c r="B1041" s="62"/>
      <c r="C1041" s="62"/>
      <c r="D1041" s="63"/>
      <c r="E1041" s="64"/>
      <c r="F1041" s="65" t="s">
        <v>874</v>
      </c>
      <c r="G1041" s="63"/>
      <c r="H1041" s="66">
        <v>5.1840000000000002</v>
      </c>
      <c r="I1041" s="67"/>
      <c r="J1041" s="68"/>
      <c r="K1041" s="66"/>
      <c r="L1041" s="66"/>
      <c r="M1041" s="66"/>
      <c r="N1041" s="66"/>
      <c r="O1041" s="68"/>
      <c r="P1041" s="68"/>
      <c r="Q1041" s="68"/>
      <c r="R1041" s="10"/>
      <c r="S1041" s="15"/>
    </row>
    <row r="1042" spans="1:20" ht="19.5" outlineLevel="4" x14ac:dyDescent="0.2">
      <c r="A1042" s="61"/>
      <c r="B1042" s="62"/>
      <c r="C1042" s="62"/>
      <c r="D1042" s="63"/>
      <c r="E1042" s="64"/>
      <c r="F1042" s="65" t="s">
        <v>875</v>
      </c>
      <c r="G1042" s="63"/>
      <c r="H1042" s="66">
        <v>5.92</v>
      </c>
      <c r="I1042" s="67"/>
      <c r="J1042" s="68"/>
      <c r="K1042" s="66"/>
      <c r="L1042" s="66"/>
      <c r="M1042" s="66"/>
      <c r="N1042" s="66"/>
      <c r="O1042" s="68"/>
      <c r="P1042" s="68"/>
      <c r="Q1042" s="68"/>
      <c r="R1042" s="10"/>
      <c r="S1042" s="15"/>
    </row>
    <row r="1043" spans="1:20" ht="19.5" outlineLevel="4" x14ac:dyDescent="0.2">
      <c r="A1043" s="61"/>
      <c r="B1043" s="62"/>
      <c r="C1043" s="62"/>
      <c r="D1043" s="63"/>
      <c r="E1043" s="64"/>
      <c r="F1043" s="65" t="s">
        <v>876</v>
      </c>
      <c r="G1043" s="63"/>
      <c r="H1043" s="66">
        <v>6.016</v>
      </c>
      <c r="I1043" s="67"/>
      <c r="J1043" s="68"/>
      <c r="K1043" s="66"/>
      <c r="L1043" s="66"/>
      <c r="M1043" s="66"/>
      <c r="N1043" s="66"/>
      <c r="O1043" s="68"/>
      <c r="P1043" s="68"/>
      <c r="Q1043" s="68"/>
      <c r="R1043" s="10"/>
      <c r="S1043" s="15"/>
    </row>
    <row r="1044" spans="1:20" ht="19.5" outlineLevel="4" x14ac:dyDescent="0.2">
      <c r="A1044" s="61"/>
      <c r="B1044" s="62"/>
      <c r="C1044" s="62"/>
      <c r="D1044" s="63"/>
      <c r="E1044" s="64"/>
      <c r="F1044" s="65" t="s">
        <v>877</v>
      </c>
      <c r="G1044" s="63"/>
      <c r="H1044" s="66">
        <v>0.17600000000000002</v>
      </c>
      <c r="I1044" s="67"/>
      <c r="J1044" s="68"/>
      <c r="K1044" s="66"/>
      <c r="L1044" s="66"/>
      <c r="M1044" s="66"/>
      <c r="N1044" s="66"/>
      <c r="O1044" s="68"/>
      <c r="P1044" s="68"/>
      <c r="Q1044" s="68"/>
      <c r="R1044" s="10"/>
      <c r="S1044" s="15"/>
    </row>
    <row r="1045" spans="1:20" ht="19.5" outlineLevel="4" x14ac:dyDescent="0.2">
      <c r="A1045" s="61"/>
      <c r="B1045" s="62"/>
      <c r="C1045" s="62"/>
      <c r="D1045" s="63"/>
      <c r="E1045" s="64"/>
      <c r="F1045" s="65" t="s">
        <v>878</v>
      </c>
      <c r="G1045" s="63"/>
      <c r="H1045" s="66">
        <v>0.34399999999999997</v>
      </c>
      <c r="I1045" s="67"/>
      <c r="J1045" s="68"/>
      <c r="K1045" s="66"/>
      <c r="L1045" s="66"/>
      <c r="M1045" s="66"/>
      <c r="N1045" s="66"/>
      <c r="O1045" s="68"/>
      <c r="P1045" s="68"/>
      <c r="Q1045" s="68"/>
      <c r="R1045" s="10"/>
      <c r="S1045" s="15"/>
    </row>
    <row r="1046" spans="1:20" ht="19.5" outlineLevel="4" x14ac:dyDescent="0.2">
      <c r="A1046" s="61"/>
      <c r="B1046" s="62"/>
      <c r="C1046" s="62"/>
      <c r="D1046" s="63"/>
      <c r="E1046" s="64"/>
      <c r="F1046" s="65" t="s">
        <v>879</v>
      </c>
      <c r="G1046" s="63"/>
      <c r="H1046" s="66">
        <v>0.83200000000000007</v>
      </c>
      <c r="I1046" s="67"/>
      <c r="J1046" s="68"/>
      <c r="K1046" s="66"/>
      <c r="L1046" s="66"/>
      <c r="M1046" s="66"/>
      <c r="N1046" s="66"/>
      <c r="O1046" s="68"/>
      <c r="P1046" s="68"/>
      <c r="Q1046" s="68"/>
      <c r="R1046" s="10"/>
      <c r="S1046" s="15"/>
    </row>
    <row r="1047" spans="1:20" ht="19.5" outlineLevel="4" x14ac:dyDescent="0.2">
      <c r="A1047" s="61"/>
      <c r="B1047" s="62"/>
      <c r="C1047" s="62"/>
      <c r="D1047" s="63"/>
      <c r="E1047" s="64"/>
      <c r="F1047" s="65" t="s">
        <v>880</v>
      </c>
      <c r="G1047" s="63"/>
      <c r="H1047" s="66">
        <v>0.39200000000000002</v>
      </c>
      <c r="I1047" s="67"/>
      <c r="J1047" s="68"/>
      <c r="K1047" s="66"/>
      <c r="L1047" s="66"/>
      <c r="M1047" s="66"/>
      <c r="N1047" s="66"/>
      <c r="O1047" s="68"/>
      <c r="P1047" s="68"/>
      <c r="Q1047" s="68"/>
      <c r="R1047" s="10"/>
      <c r="S1047" s="15"/>
    </row>
    <row r="1048" spans="1:20" ht="19.5" outlineLevel="4" x14ac:dyDescent="0.2">
      <c r="A1048" s="61"/>
      <c r="B1048" s="62"/>
      <c r="C1048" s="62"/>
      <c r="D1048" s="63"/>
      <c r="E1048" s="64"/>
      <c r="F1048" s="65" t="s">
        <v>881</v>
      </c>
      <c r="G1048" s="63"/>
      <c r="H1048" s="66">
        <v>4.4320000000000004</v>
      </c>
      <c r="I1048" s="67"/>
      <c r="J1048" s="68"/>
      <c r="K1048" s="66"/>
      <c r="L1048" s="66"/>
      <c r="M1048" s="66"/>
      <c r="N1048" s="66"/>
      <c r="O1048" s="68"/>
      <c r="P1048" s="68"/>
      <c r="Q1048" s="68"/>
      <c r="R1048" s="10"/>
      <c r="S1048" s="15"/>
    </row>
    <row r="1049" spans="1:20" ht="19.5" outlineLevel="4" x14ac:dyDescent="0.2">
      <c r="A1049" s="61"/>
      <c r="B1049" s="62"/>
      <c r="C1049" s="62"/>
      <c r="D1049" s="63"/>
      <c r="E1049" s="64"/>
      <c r="F1049" s="65" t="s">
        <v>882</v>
      </c>
      <c r="G1049" s="63"/>
      <c r="H1049" s="66">
        <v>0.79200000000000004</v>
      </c>
      <c r="I1049" s="67"/>
      <c r="J1049" s="68"/>
      <c r="K1049" s="66"/>
      <c r="L1049" s="66"/>
      <c r="M1049" s="66"/>
      <c r="N1049" s="66"/>
      <c r="O1049" s="68"/>
      <c r="P1049" s="68"/>
      <c r="Q1049" s="68"/>
      <c r="R1049" s="10"/>
      <c r="S1049" s="15"/>
    </row>
    <row r="1050" spans="1:20" ht="19.5" outlineLevel="4" x14ac:dyDescent="0.2">
      <c r="A1050" s="61"/>
      <c r="B1050" s="62"/>
      <c r="C1050" s="62"/>
      <c r="D1050" s="63"/>
      <c r="E1050" s="64"/>
      <c r="F1050" s="65" t="s">
        <v>883</v>
      </c>
      <c r="G1050" s="63"/>
      <c r="H1050" s="66">
        <v>0.39200000000000002</v>
      </c>
      <c r="I1050" s="67"/>
      <c r="J1050" s="68"/>
      <c r="K1050" s="66"/>
      <c r="L1050" s="66"/>
      <c r="M1050" s="66"/>
      <c r="N1050" s="66"/>
      <c r="O1050" s="68"/>
      <c r="P1050" s="68"/>
      <c r="Q1050" s="68"/>
      <c r="R1050" s="10"/>
      <c r="S1050" s="15"/>
    </row>
    <row r="1051" spans="1:20" ht="7.5" customHeight="1" outlineLevel="4" x14ac:dyDescent="0.15">
      <c r="A1051" s="15"/>
      <c r="B1051" s="69"/>
      <c r="C1051" s="70"/>
      <c r="D1051" s="71"/>
      <c r="E1051" s="72"/>
      <c r="F1051" s="73"/>
      <c r="G1051" s="71"/>
      <c r="H1051" s="74"/>
      <c r="I1051" s="75"/>
      <c r="J1051" s="76"/>
      <c r="K1051" s="77"/>
      <c r="L1051" s="77"/>
      <c r="M1051" s="77"/>
      <c r="N1051" s="77"/>
      <c r="O1051" s="76"/>
      <c r="P1051" s="76"/>
      <c r="Q1051" s="76"/>
      <c r="R1051" s="10"/>
      <c r="S1051" s="15"/>
    </row>
    <row r="1052" spans="1:20" ht="11.25" outlineLevel="3" x14ac:dyDescent="0.2">
      <c r="A1052" s="52"/>
      <c r="B1052" s="53"/>
      <c r="C1052" s="54">
        <v>167</v>
      </c>
      <c r="D1052" s="55" t="s">
        <v>25</v>
      </c>
      <c r="E1052" s="56" t="s">
        <v>884</v>
      </c>
      <c r="F1052" s="57" t="s">
        <v>885</v>
      </c>
      <c r="G1052" s="55" t="s">
        <v>28</v>
      </c>
      <c r="H1052" s="58">
        <v>67.289299999999997</v>
      </c>
      <c r="I1052" s="59"/>
      <c r="J1052" s="60">
        <f>H1052*I1052</f>
        <v>0</v>
      </c>
      <c r="K1052" s="58">
        <v>2.2563399999999998</v>
      </c>
      <c r="L1052" s="58">
        <f>H1052*K1052</f>
        <v>151.82753916199999</v>
      </c>
      <c r="M1052" s="58"/>
      <c r="N1052" s="58">
        <f>H1052*M1052</f>
        <v>0</v>
      </c>
      <c r="O1052" s="60">
        <v>21</v>
      </c>
      <c r="P1052" s="60">
        <f>J1052*(O1052/100)</f>
        <v>0</v>
      </c>
      <c r="Q1052" s="60">
        <f>J1052+P1052</f>
        <v>0</v>
      </c>
      <c r="R1052" s="15"/>
      <c r="S1052" s="15"/>
      <c r="T1052" s="15"/>
    </row>
    <row r="1053" spans="1:20" ht="9.75" outlineLevel="4" x14ac:dyDescent="0.2">
      <c r="A1053" s="61"/>
      <c r="B1053" s="62"/>
      <c r="C1053" s="62"/>
      <c r="D1053" s="63"/>
      <c r="E1053" s="64" t="s">
        <v>29</v>
      </c>
      <c r="F1053" s="65" t="s">
        <v>886</v>
      </c>
      <c r="G1053" s="63"/>
      <c r="H1053" s="66">
        <v>60.922799999999995</v>
      </c>
      <c r="I1053" s="67"/>
      <c r="J1053" s="68"/>
      <c r="K1053" s="66"/>
      <c r="L1053" s="66"/>
      <c r="M1053" s="66"/>
      <c r="N1053" s="66"/>
      <c r="O1053" s="68"/>
      <c r="P1053" s="68"/>
      <c r="Q1053" s="68"/>
      <c r="R1053" s="10"/>
      <c r="S1053" s="15"/>
    </row>
    <row r="1054" spans="1:20" ht="9.75" outlineLevel="4" x14ac:dyDescent="0.2">
      <c r="A1054" s="61"/>
      <c r="B1054" s="62"/>
      <c r="C1054" s="62"/>
      <c r="D1054" s="63"/>
      <c r="E1054" s="64"/>
      <c r="F1054" s="65" t="s">
        <v>134</v>
      </c>
      <c r="G1054" s="63"/>
      <c r="H1054" s="66">
        <v>0</v>
      </c>
      <c r="I1054" s="67"/>
      <c r="J1054" s="68"/>
      <c r="K1054" s="66"/>
      <c r="L1054" s="66"/>
      <c r="M1054" s="66"/>
      <c r="N1054" s="66"/>
      <c r="O1054" s="68"/>
      <c r="P1054" s="68"/>
      <c r="Q1054" s="68"/>
      <c r="R1054" s="10"/>
      <c r="S1054" s="15"/>
    </row>
    <row r="1055" spans="1:20" ht="19.5" outlineLevel="4" x14ac:dyDescent="0.2">
      <c r="A1055" s="61"/>
      <c r="B1055" s="62"/>
      <c r="C1055" s="62"/>
      <c r="D1055" s="63"/>
      <c r="E1055" s="64"/>
      <c r="F1055" s="65" t="s">
        <v>887</v>
      </c>
      <c r="G1055" s="63"/>
      <c r="H1055" s="66">
        <v>6.3664999999999994</v>
      </c>
      <c r="I1055" s="67"/>
      <c r="J1055" s="68"/>
      <c r="K1055" s="66"/>
      <c r="L1055" s="66"/>
      <c r="M1055" s="66"/>
      <c r="N1055" s="66"/>
      <c r="O1055" s="68"/>
      <c r="P1055" s="68"/>
      <c r="Q1055" s="68"/>
      <c r="R1055" s="10"/>
      <c r="S1055" s="15"/>
    </row>
    <row r="1056" spans="1:20" ht="7.5" customHeight="1" outlineLevel="4" x14ac:dyDescent="0.15">
      <c r="A1056" s="15"/>
      <c r="B1056" s="69"/>
      <c r="C1056" s="70"/>
      <c r="D1056" s="71"/>
      <c r="E1056" s="72"/>
      <c r="F1056" s="73"/>
      <c r="G1056" s="71"/>
      <c r="H1056" s="74"/>
      <c r="I1056" s="75"/>
      <c r="J1056" s="76"/>
      <c r="K1056" s="77"/>
      <c r="L1056" s="77"/>
      <c r="M1056" s="77"/>
      <c r="N1056" s="77"/>
      <c r="O1056" s="76"/>
      <c r="P1056" s="76"/>
      <c r="Q1056" s="76"/>
      <c r="R1056" s="10"/>
      <c r="S1056" s="15"/>
    </row>
    <row r="1057" spans="1:20" ht="11.25" outlineLevel="3" x14ac:dyDescent="0.2">
      <c r="A1057" s="52"/>
      <c r="B1057" s="53"/>
      <c r="C1057" s="54">
        <v>168</v>
      </c>
      <c r="D1057" s="55" t="s">
        <v>25</v>
      </c>
      <c r="E1057" s="56" t="s">
        <v>888</v>
      </c>
      <c r="F1057" s="57" t="s">
        <v>889</v>
      </c>
      <c r="G1057" s="55" t="s">
        <v>28</v>
      </c>
      <c r="H1057" s="58">
        <v>0.31500000000000006</v>
      </c>
      <c r="I1057" s="59"/>
      <c r="J1057" s="60">
        <f>H1057*I1057</f>
        <v>0</v>
      </c>
      <c r="K1057" s="58">
        <v>2.45329</v>
      </c>
      <c r="L1057" s="58">
        <f>H1057*K1057</f>
        <v>0.77278635000000018</v>
      </c>
      <c r="M1057" s="58"/>
      <c r="N1057" s="58">
        <f>H1057*M1057</f>
        <v>0</v>
      </c>
      <c r="O1057" s="60">
        <v>21</v>
      </c>
      <c r="P1057" s="60">
        <f>J1057*(O1057/100)</f>
        <v>0</v>
      </c>
      <c r="Q1057" s="60">
        <f>J1057+P1057</f>
        <v>0</v>
      </c>
      <c r="R1057" s="15"/>
      <c r="S1057" s="15"/>
      <c r="T1057" s="15"/>
    </row>
    <row r="1058" spans="1:20" ht="9.75" outlineLevel="4" x14ac:dyDescent="0.2">
      <c r="A1058" s="61"/>
      <c r="B1058" s="62"/>
      <c r="C1058" s="62"/>
      <c r="D1058" s="63"/>
      <c r="E1058" s="64" t="s">
        <v>29</v>
      </c>
      <c r="F1058" s="65" t="s">
        <v>890</v>
      </c>
      <c r="G1058" s="63"/>
      <c r="H1058" s="66">
        <v>0.31500000000000006</v>
      </c>
      <c r="I1058" s="67"/>
      <c r="J1058" s="68"/>
      <c r="K1058" s="66"/>
      <c r="L1058" s="66"/>
      <c r="M1058" s="66"/>
      <c r="N1058" s="66"/>
      <c r="O1058" s="68"/>
      <c r="P1058" s="68"/>
      <c r="Q1058" s="68"/>
      <c r="R1058" s="10"/>
      <c r="S1058" s="15"/>
    </row>
    <row r="1059" spans="1:20" ht="7.5" customHeight="1" outlineLevel="4" x14ac:dyDescent="0.15">
      <c r="A1059" s="15"/>
      <c r="B1059" s="69"/>
      <c r="C1059" s="70"/>
      <c r="D1059" s="71"/>
      <c r="E1059" s="72"/>
      <c r="F1059" s="73"/>
      <c r="G1059" s="71"/>
      <c r="H1059" s="74"/>
      <c r="I1059" s="75"/>
      <c r="J1059" s="76"/>
      <c r="K1059" s="77"/>
      <c r="L1059" s="77"/>
      <c r="M1059" s="77"/>
      <c r="N1059" s="77"/>
      <c r="O1059" s="76"/>
      <c r="P1059" s="76"/>
      <c r="Q1059" s="76"/>
      <c r="R1059" s="10"/>
      <c r="S1059" s="15"/>
    </row>
    <row r="1060" spans="1:20" ht="11.25" outlineLevel="3" x14ac:dyDescent="0.2">
      <c r="A1060" s="52"/>
      <c r="B1060" s="53"/>
      <c r="C1060" s="54">
        <v>169</v>
      </c>
      <c r="D1060" s="55" t="s">
        <v>25</v>
      </c>
      <c r="E1060" s="56" t="s">
        <v>891</v>
      </c>
      <c r="F1060" s="57" t="s">
        <v>892</v>
      </c>
      <c r="G1060" s="55" t="s">
        <v>28</v>
      </c>
      <c r="H1060" s="58">
        <v>86.168000000000006</v>
      </c>
      <c r="I1060" s="59"/>
      <c r="J1060" s="60">
        <f>H1060*I1060</f>
        <v>0</v>
      </c>
      <c r="K1060" s="58"/>
      <c r="L1060" s="58">
        <f>H1060*K1060</f>
        <v>0</v>
      </c>
      <c r="M1060" s="58"/>
      <c r="N1060" s="58">
        <f>H1060*M1060</f>
        <v>0</v>
      </c>
      <c r="O1060" s="60">
        <v>21</v>
      </c>
      <c r="P1060" s="60">
        <f>J1060*(O1060/100)</f>
        <v>0</v>
      </c>
      <c r="Q1060" s="60">
        <f>J1060+P1060</f>
        <v>0</v>
      </c>
      <c r="R1060" s="15"/>
      <c r="S1060" s="15"/>
      <c r="T1060" s="15"/>
    </row>
    <row r="1061" spans="1:20" ht="11.25" outlineLevel="3" x14ac:dyDescent="0.2">
      <c r="A1061" s="52"/>
      <c r="B1061" s="53"/>
      <c r="C1061" s="54">
        <v>170</v>
      </c>
      <c r="D1061" s="55" t="s">
        <v>25</v>
      </c>
      <c r="E1061" s="56" t="s">
        <v>893</v>
      </c>
      <c r="F1061" s="57" t="s">
        <v>894</v>
      </c>
      <c r="G1061" s="55" t="s">
        <v>28</v>
      </c>
      <c r="H1061" s="58">
        <v>67.603999999999999</v>
      </c>
      <c r="I1061" s="59"/>
      <c r="J1061" s="60">
        <f>H1061*I1061</f>
        <v>0</v>
      </c>
      <c r="K1061" s="58"/>
      <c r="L1061" s="58">
        <f>H1061*K1061</f>
        <v>0</v>
      </c>
      <c r="M1061" s="58"/>
      <c r="N1061" s="58">
        <f>H1061*M1061</f>
        <v>0</v>
      </c>
      <c r="O1061" s="60">
        <v>21</v>
      </c>
      <c r="P1061" s="60">
        <f>J1061*(O1061/100)</f>
        <v>0</v>
      </c>
      <c r="Q1061" s="60">
        <f>J1061+P1061</f>
        <v>0</v>
      </c>
      <c r="R1061" s="15"/>
      <c r="S1061" s="15"/>
      <c r="T1061" s="15"/>
    </row>
    <row r="1062" spans="1:20" ht="9.75" outlineLevel="4" x14ac:dyDescent="0.2">
      <c r="A1062" s="61"/>
      <c r="B1062" s="62"/>
      <c r="C1062" s="62"/>
      <c r="D1062" s="63"/>
      <c r="E1062" s="64" t="s">
        <v>29</v>
      </c>
      <c r="F1062" s="65" t="s">
        <v>895</v>
      </c>
      <c r="G1062" s="63"/>
      <c r="H1062" s="66">
        <v>67.603999999999999</v>
      </c>
      <c r="I1062" s="67"/>
      <c r="J1062" s="68"/>
      <c r="K1062" s="66"/>
      <c r="L1062" s="66"/>
      <c r="M1062" s="66"/>
      <c r="N1062" s="66"/>
      <c r="O1062" s="68"/>
      <c r="P1062" s="68"/>
      <c r="Q1062" s="68"/>
      <c r="R1062" s="10"/>
      <c r="S1062" s="15"/>
    </row>
    <row r="1063" spans="1:20" ht="7.5" customHeight="1" outlineLevel="4" x14ac:dyDescent="0.15">
      <c r="A1063" s="15"/>
      <c r="B1063" s="69"/>
      <c r="C1063" s="70"/>
      <c r="D1063" s="71"/>
      <c r="E1063" s="72"/>
      <c r="F1063" s="73"/>
      <c r="G1063" s="71"/>
      <c r="H1063" s="74"/>
      <c r="I1063" s="75"/>
      <c r="J1063" s="76"/>
      <c r="K1063" s="77"/>
      <c r="L1063" s="77"/>
      <c r="M1063" s="77"/>
      <c r="N1063" s="77"/>
      <c r="O1063" s="76"/>
      <c r="P1063" s="76"/>
      <c r="Q1063" s="76"/>
      <c r="R1063" s="10"/>
      <c r="S1063" s="15"/>
    </row>
    <row r="1064" spans="1:20" ht="11.25" outlineLevel="3" x14ac:dyDescent="0.2">
      <c r="A1064" s="52"/>
      <c r="B1064" s="53"/>
      <c r="C1064" s="54">
        <v>171</v>
      </c>
      <c r="D1064" s="55" t="s">
        <v>25</v>
      </c>
      <c r="E1064" s="56" t="s">
        <v>896</v>
      </c>
      <c r="F1064" s="57" t="s">
        <v>897</v>
      </c>
      <c r="G1064" s="55" t="s">
        <v>67</v>
      </c>
      <c r="H1064" s="58">
        <v>15.239999999999998</v>
      </c>
      <c r="I1064" s="59"/>
      <c r="J1064" s="60">
        <f>H1064*I1064</f>
        <v>0</v>
      </c>
      <c r="K1064" s="58">
        <v>1.3520000000000001E-2</v>
      </c>
      <c r="L1064" s="58">
        <f>H1064*K1064</f>
        <v>0.2060448</v>
      </c>
      <c r="M1064" s="58"/>
      <c r="N1064" s="58">
        <f>H1064*M1064</f>
        <v>0</v>
      </c>
      <c r="O1064" s="60">
        <v>21</v>
      </c>
      <c r="P1064" s="60">
        <f>J1064*(O1064/100)</f>
        <v>0</v>
      </c>
      <c r="Q1064" s="60">
        <f>J1064+P1064</f>
        <v>0</v>
      </c>
      <c r="R1064" s="15"/>
      <c r="S1064" s="15"/>
      <c r="T1064" s="15"/>
    </row>
    <row r="1065" spans="1:20" ht="9.75" outlineLevel="4" x14ac:dyDescent="0.2">
      <c r="A1065" s="61"/>
      <c r="B1065" s="62"/>
      <c r="C1065" s="62"/>
      <c r="D1065" s="63"/>
      <c r="E1065" s="64" t="s">
        <v>29</v>
      </c>
      <c r="F1065" s="65" t="s">
        <v>898</v>
      </c>
      <c r="G1065" s="63"/>
      <c r="H1065" s="66">
        <v>12.059999999999999</v>
      </c>
      <c r="I1065" s="67"/>
      <c r="J1065" s="68"/>
      <c r="K1065" s="66"/>
      <c r="L1065" s="66"/>
      <c r="M1065" s="66"/>
      <c r="N1065" s="66"/>
      <c r="O1065" s="68"/>
      <c r="P1065" s="68"/>
      <c r="Q1065" s="68"/>
      <c r="R1065" s="10"/>
      <c r="S1065" s="15"/>
    </row>
    <row r="1066" spans="1:20" ht="9.75" outlineLevel="4" x14ac:dyDescent="0.2">
      <c r="A1066" s="61"/>
      <c r="B1066" s="62"/>
      <c r="C1066" s="62"/>
      <c r="D1066" s="63"/>
      <c r="E1066" s="64"/>
      <c r="F1066" s="65" t="s">
        <v>899</v>
      </c>
      <c r="G1066" s="63"/>
      <c r="H1066" s="66">
        <v>3.18</v>
      </c>
      <c r="I1066" s="67"/>
      <c r="J1066" s="68"/>
      <c r="K1066" s="66"/>
      <c r="L1066" s="66"/>
      <c r="M1066" s="66"/>
      <c r="N1066" s="66"/>
      <c r="O1066" s="68"/>
      <c r="P1066" s="68"/>
      <c r="Q1066" s="68"/>
      <c r="R1066" s="10"/>
      <c r="S1066" s="15"/>
    </row>
    <row r="1067" spans="1:20" ht="7.5" customHeight="1" outlineLevel="4" x14ac:dyDescent="0.15">
      <c r="A1067" s="15"/>
      <c r="B1067" s="69"/>
      <c r="C1067" s="70"/>
      <c r="D1067" s="71"/>
      <c r="E1067" s="72"/>
      <c r="F1067" s="73"/>
      <c r="G1067" s="71"/>
      <c r="H1067" s="74"/>
      <c r="I1067" s="75"/>
      <c r="J1067" s="76"/>
      <c r="K1067" s="77"/>
      <c r="L1067" s="77"/>
      <c r="M1067" s="77"/>
      <c r="N1067" s="77"/>
      <c r="O1067" s="76"/>
      <c r="P1067" s="76"/>
      <c r="Q1067" s="76"/>
      <c r="R1067" s="10"/>
      <c r="S1067" s="15"/>
    </row>
    <row r="1068" spans="1:20" ht="11.25" outlineLevel="3" x14ac:dyDescent="0.2">
      <c r="A1068" s="52"/>
      <c r="B1068" s="53"/>
      <c r="C1068" s="54">
        <v>172</v>
      </c>
      <c r="D1068" s="55" t="s">
        <v>25</v>
      </c>
      <c r="E1068" s="56" t="s">
        <v>900</v>
      </c>
      <c r="F1068" s="57" t="s">
        <v>901</v>
      </c>
      <c r="G1068" s="55" t="s">
        <v>67</v>
      </c>
      <c r="H1068" s="58">
        <v>15.24</v>
      </c>
      <c r="I1068" s="59"/>
      <c r="J1068" s="60">
        <f>H1068*I1068</f>
        <v>0</v>
      </c>
      <c r="K1068" s="58"/>
      <c r="L1068" s="58">
        <f>H1068*K1068</f>
        <v>0</v>
      </c>
      <c r="M1068" s="58"/>
      <c r="N1068" s="58">
        <f>H1068*M1068</f>
        <v>0</v>
      </c>
      <c r="O1068" s="60">
        <v>21</v>
      </c>
      <c r="P1068" s="60">
        <f>J1068*(O1068/100)</f>
        <v>0</v>
      </c>
      <c r="Q1068" s="60">
        <f>J1068+P1068</f>
        <v>0</v>
      </c>
      <c r="R1068" s="15"/>
      <c r="S1068" s="15"/>
      <c r="T1068" s="15"/>
    </row>
    <row r="1069" spans="1:20" ht="11.25" outlineLevel="3" x14ac:dyDescent="0.2">
      <c r="A1069" s="52"/>
      <c r="B1069" s="53"/>
      <c r="C1069" s="54">
        <v>173</v>
      </c>
      <c r="D1069" s="55" t="s">
        <v>25</v>
      </c>
      <c r="E1069" s="56" t="s">
        <v>902</v>
      </c>
      <c r="F1069" s="57" t="s">
        <v>903</v>
      </c>
      <c r="G1069" s="55" t="s">
        <v>60</v>
      </c>
      <c r="H1069" s="58">
        <v>3.8120742000000005</v>
      </c>
      <c r="I1069" s="59"/>
      <c r="J1069" s="60">
        <f>H1069*I1069</f>
        <v>0</v>
      </c>
      <c r="K1069" s="58">
        <v>1.06277</v>
      </c>
      <c r="L1069" s="58">
        <f>H1069*K1069</f>
        <v>4.0513580975340009</v>
      </c>
      <c r="M1069" s="58"/>
      <c r="N1069" s="58">
        <f>H1069*M1069</f>
        <v>0</v>
      </c>
      <c r="O1069" s="60">
        <v>21</v>
      </c>
      <c r="P1069" s="60">
        <f>J1069*(O1069/100)</f>
        <v>0</v>
      </c>
      <c r="Q1069" s="60">
        <f>J1069+P1069</f>
        <v>0</v>
      </c>
      <c r="R1069" s="15"/>
      <c r="S1069" s="15"/>
      <c r="T1069" s="15"/>
    </row>
    <row r="1070" spans="1:20" ht="9.75" outlineLevel="4" x14ac:dyDescent="0.2">
      <c r="A1070" s="61"/>
      <c r="B1070" s="62"/>
      <c r="C1070" s="62"/>
      <c r="D1070" s="63"/>
      <c r="E1070" s="64" t="s">
        <v>29</v>
      </c>
      <c r="F1070" s="65" t="s">
        <v>904</v>
      </c>
      <c r="G1070" s="63"/>
      <c r="H1070" s="66">
        <v>0</v>
      </c>
      <c r="I1070" s="67"/>
      <c r="J1070" s="68"/>
      <c r="K1070" s="66"/>
      <c r="L1070" s="66"/>
      <c r="M1070" s="66"/>
      <c r="N1070" s="66"/>
      <c r="O1070" s="68"/>
      <c r="P1070" s="68"/>
      <c r="Q1070" s="68"/>
      <c r="R1070" s="10"/>
      <c r="S1070" s="15"/>
    </row>
    <row r="1071" spans="1:20" ht="9.75" outlineLevel="4" x14ac:dyDescent="0.2">
      <c r="A1071" s="61"/>
      <c r="B1071" s="62"/>
      <c r="C1071" s="62"/>
      <c r="D1071" s="63"/>
      <c r="E1071" s="64"/>
      <c r="F1071" s="65" t="s">
        <v>905</v>
      </c>
      <c r="G1071" s="63"/>
      <c r="H1071" s="66">
        <v>0.52928039999999998</v>
      </c>
      <c r="I1071" s="67"/>
      <c r="J1071" s="68"/>
      <c r="K1071" s="66"/>
      <c r="L1071" s="66"/>
      <c r="M1071" s="66"/>
      <c r="N1071" s="66"/>
      <c r="O1071" s="68"/>
      <c r="P1071" s="68"/>
      <c r="Q1071" s="68"/>
      <c r="R1071" s="10"/>
      <c r="S1071" s="15"/>
    </row>
    <row r="1072" spans="1:20" ht="9.75" outlineLevel="4" x14ac:dyDescent="0.2">
      <c r="A1072" s="61"/>
      <c r="B1072" s="62"/>
      <c r="C1072" s="62"/>
      <c r="D1072" s="63"/>
      <c r="E1072" s="64"/>
      <c r="F1072" s="65" t="s">
        <v>906</v>
      </c>
      <c r="G1072" s="63"/>
      <c r="H1072" s="66">
        <v>1.6621671000000002</v>
      </c>
      <c r="I1072" s="67"/>
      <c r="J1072" s="68"/>
      <c r="K1072" s="66"/>
      <c r="L1072" s="66"/>
      <c r="M1072" s="66"/>
      <c r="N1072" s="66"/>
      <c r="O1072" s="68"/>
      <c r="P1072" s="68"/>
      <c r="Q1072" s="68"/>
      <c r="R1072" s="10"/>
      <c r="S1072" s="15"/>
    </row>
    <row r="1073" spans="1:20" ht="19.5" outlineLevel="4" x14ac:dyDescent="0.2">
      <c r="A1073" s="61"/>
      <c r="B1073" s="62"/>
      <c r="C1073" s="62"/>
      <c r="D1073" s="63"/>
      <c r="E1073" s="64"/>
      <c r="F1073" s="65" t="s">
        <v>907</v>
      </c>
      <c r="G1073" s="63"/>
      <c r="H1073" s="66">
        <v>1.3985268000000002</v>
      </c>
      <c r="I1073" s="67"/>
      <c r="J1073" s="68"/>
      <c r="K1073" s="66"/>
      <c r="L1073" s="66"/>
      <c r="M1073" s="66"/>
      <c r="N1073" s="66"/>
      <c r="O1073" s="68"/>
      <c r="P1073" s="68"/>
      <c r="Q1073" s="68"/>
      <c r="R1073" s="10"/>
      <c r="S1073" s="15"/>
    </row>
    <row r="1074" spans="1:20" ht="9.75" outlineLevel="4" x14ac:dyDescent="0.2">
      <c r="A1074" s="61"/>
      <c r="B1074" s="62"/>
      <c r="C1074" s="62"/>
      <c r="D1074" s="63"/>
      <c r="E1074" s="64"/>
      <c r="F1074" s="65" t="s">
        <v>134</v>
      </c>
      <c r="G1074" s="63"/>
      <c r="H1074" s="66">
        <v>0</v>
      </c>
      <c r="I1074" s="67"/>
      <c r="J1074" s="68"/>
      <c r="K1074" s="66"/>
      <c r="L1074" s="66"/>
      <c r="M1074" s="66"/>
      <c r="N1074" s="66"/>
      <c r="O1074" s="68"/>
      <c r="P1074" s="68"/>
      <c r="Q1074" s="68"/>
      <c r="R1074" s="10"/>
      <c r="S1074" s="15"/>
    </row>
    <row r="1075" spans="1:20" ht="9.75" outlineLevel="4" x14ac:dyDescent="0.2">
      <c r="A1075" s="61"/>
      <c r="B1075" s="62"/>
      <c r="C1075" s="62"/>
      <c r="D1075" s="63"/>
      <c r="E1075" s="64"/>
      <c r="F1075" s="65" t="s">
        <v>908</v>
      </c>
      <c r="G1075" s="63"/>
      <c r="H1075" s="66">
        <v>0.22209990000000002</v>
      </c>
      <c r="I1075" s="67"/>
      <c r="J1075" s="68"/>
      <c r="K1075" s="66"/>
      <c r="L1075" s="66"/>
      <c r="M1075" s="66"/>
      <c r="N1075" s="66"/>
      <c r="O1075" s="68"/>
      <c r="P1075" s="68"/>
      <c r="Q1075" s="68"/>
      <c r="R1075" s="10"/>
      <c r="S1075" s="15"/>
    </row>
    <row r="1076" spans="1:20" ht="7.5" customHeight="1" outlineLevel="4" x14ac:dyDescent="0.15">
      <c r="A1076" s="15"/>
      <c r="B1076" s="69"/>
      <c r="C1076" s="70"/>
      <c r="D1076" s="71"/>
      <c r="E1076" s="72"/>
      <c r="F1076" s="73"/>
      <c r="G1076" s="71"/>
      <c r="H1076" s="74"/>
      <c r="I1076" s="75"/>
      <c r="J1076" s="76"/>
      <c r="K1076" s="77"/>
      <c r="L1076" s="77"/>
      <c r="M1076" s="77"/>
      <c r="N1076" s="77"/>
      <c r="O1076" s="76"/>
      <c r="P1076" s="76"/>
      <c r="Q1076" s="76"/>
      <c r="R1076" s="10"/>
      <c r="S1076" s="15"/>
    </row>
    <row r="1077" spans="1:20" ht="22.5" outlineLevel="3" x14ac:dyDescent="0.2">
      <c r="A1077" s="52"/>
      <c r="B1077" s="53"/>
      <c r="C1077" s="54">
        <v>174</v>
      </c>
      <c r="D1077" s="55" t="s">
        <v>25</v>
      </c>
      <c r="E1077" s="56" t="s">
        <v>909</v>
      </c>
      <c r="F1077" s="57" t="s">
        <v>910</v>
      </c>
      <c r="G1077" s="55" t="s">
        <v>172</v>
      </c>
      <c r="H1077" s="58">
        <v>857.02102500000001</v>
      </c>
      <c r="I1077" s="59"/>
      <c r="J1077" s="60">
        <f>H1077*I1077</f>
        <v>0</v>
      </c>
      <c r="K1077" s="58">
        <v>2.0000000000000002E-5</v>
      </c>
      <c r="L1077" s="58">
        <f>H1077*K1077</f>
        <v>1.7140420500000003E-2</v>
      </c>
      <c r="M1077" s="58"/>
      <c r="N1077" s="58">
        <f>H1077*M1077</f>
        <v>0</v>
      </c>
      <c r="O1077" s="60">
        <v>21</v>
      </c>
      <c r="P1077" s="60">
        <f>J1077*(O1077/100)</f>
        <v>0</v>
      </c>
      <c r="Q1077" s="60">
        <f>J1077+P1077</f>
        <v>0</v>
      </c>
      <c r="R1077" s="15"/>
      <c r="S1077" s="15"/>
      <c r="T1077" s="15"/>
    </row>
    <row r="1078" spans="1:20" ht="19.5" outlineLevel="4" x14ac:dyDescent="0.2">
      <c r="A1078" s="61"/>
      <c r="B1078" s="62"/>
      <c r="C1078" s="62"/>
      <c r="D1078" s="63"/>
      <c r="E1078" s="64" t="s">
        <v>29</v>
      </c>
      <c r="F1078" s="65" t="s">
        <v>911</v>
      </c>
      <c r="G1078" s="63"/>
      <c r="H1078" s="66">
        <v>0</v>
      </c>
      <c r="I1078" s="67"/>
      <c r="J1078" s="68"/>
      <c r="K1078" s="66"/>
      <c r="L1078" s="66"/>
      <c r="M1078" s="66"/>
      <c r="N1078" s="66"/>
      <c r="O1078" s="68"/>
      <c r="P1078" s="68"/>
      <c r="Q1078" s="68"/>
      <c r="R1078" s="10"/>
      <c r="S1078" s="15"/>
    </row>
    <row r="1079" spans="1:20" ht="19.5" outlineLevel="4" x14ac:dyDescent="0.2">
      <c r="A1079" s="61"/>
      <c r="B1079" s="62"/>
      <c r="C1079" s="62"/>
      <c r="D1079" s="63"/>
      <c r="E1079" s="64"/>
      <c r="F1079" s="65" t="s">
        <v>912</v>
      </c>
      <c r="G1079" s="63"/>
      <c r="H1079" s="66">
        <v>52.8</v>
      </c>
      <c r="I1079" s="67"/>
      <c r="J1079" s="68"/>
      <c r="K1079" s="66"/>
      <c r="L1079" s="66"/>
      <c r="M1079" s="66"/>
      <c r="N1079" s="66"/>
      <c r="O1079" s="68"/>
      <c r="P1079" s="68"/>
      <c r="Q1079" s="68"/>
      <c r="R1079" s="10"/>
      <c r="S1079" s="15"/>
    </row>
    <row r="1080" spans="1:20" ht="19.5" outlineLevel="4" x14ac:dyDescent="0.2">
      <c r="A1080" s="61"/>
      <c r="B1080" s="62"/>
      <c r="C1080" s="62"/>
      <c r="D1080" s="63"/>
      <c r="E1080" s="64"/>
      <c r="F1080" s="65" t="s">
        <v>913</v>
      </c>
      <c r="G1080" s="63"/>
      <c r="H1080" s="66">
        <v>7.2</v>
      </c>
      <c r="I1080" s="67"/>
      <c r="J1080" s="68"/>
      <c r="K1080" s="66"/>
      <c r="L1080" s="66"/>
      <c r="M1080" s="66"/>
      <c r="N1080" s="66"/>
      <c r="O1080" s="68"/>
      <c r="P1080" s="68"/>
      <c r="Q1080" s="68"/>
      <c r="R1080" s="10"/>
      <c r="S1080" s="15"/>
    </row>
    <row r="1081" spans="1:20" ht="19.5" outlineLevel="4" x14ac:dyDescent="0.2">
      <c r="A1081" s="61"/>
      <c r="B1081" s="62"/>
      <c r="C1081" s="62"/>
      <c r="D1081" s="63"/>
      <c r="E1081" s="64"/>
      <c r="F1081" s="65" t="s">
        <v>914</v>
      </c>
      <c r="G1081" s="63"/>
      <c r="H1081" s="66">
        <v>12.8</v>
      </c>
      <c r="I1081" s="67"/>
      <c r="J1081" s="68"/>
      <c r="K1081" s="66"/>
      <c r="L1081" s="66"/>
      <c r="M1081" s="66"/>
      <c r="N1081" s="66"/>
      <c r="O1081" s="68"/>
      <c r="P1081" s="68"/>
      <c r="Q1081" s="68"/>
      <c r="R1081" s="10"/>
      <c r="S1081" s="15"/>
    </row>
    <row r="1082" spans="1:20" ht="19.5" outlineLevel="4" x14ac:dyDescent="0.2">
      <c r="A1082" s="61"/>
      <c r="B1082" s="62"/>
      <c r="C1082" s="62"/>
      <c r="D1082" s="63"/>
      <c r="E1082" s="64"/>
      <c r="F1082" s="65" t="s">
        <v>915</v>
      </c>
      <c r="G1082" s="63"/>
      <c r="H1082" s="66">
        <v>15.000000000000002</v>
      </c>
      <c r="I1082" s="67"/>
      <c r="J1082" s="68"/>
      <c r="K1082" s="66"/>
      <c r="L1082" s="66"/>
      <c r="M1082" s="66"/>
      <c r="N1082" s="66"/>
      <c r="O1082" s="68"/>
      <c r="P1082" s="68"/>
      <c r="Q1082" s="68"/>
      <c r="R1082" s="10"/>
      <c r="S1082" s="15"/>
    </row>
    <row r="1083" spans="1:20" ht="19.5" outlineLevel="4" x14ac:dyDescent="0.2">
      <c r="A1083" s="61"/>
      <c r="B1083" s="62"/>
      <c r="C1083" s="62"/>
      <c r="D1083" s="63"/>
      <c r="E1083" s="64"/>
      <c r="F1083" s="65" t="s">
        <v>916</v>
      </c>
      <c r="G1083" s="63"/>
      <c r="H1083" s="66">
        <v>19.599999999999998</v>
      </c>
      <c r="I1083" s="67"/>
      <c r="J1083" s="68"/>
      <c r="K1083" s="66"/>
      <c r="L1083" s="66"/>
      <c r="M1083" s="66"/>
      <c r="N1083" s="66"/>
      <c r="O1083" s="68"/>
      <c r="P1083" s="68"/>
      <c r="Q1083" s="68"/>
      <c r="R1083" s="10"/>
      <c r="S1083" s="15"/>
    </row>
    <row r="1084" spans="1:20" ht="19.5" outlineLevel="4" x14ac:dyDescent="0.2">
      <c r="A1084" s="61"/>
      <c r="B1084" s="62"/>
      <c r="C1084" s="62"/>
      <c r="D1084" s="63"/>
      <c r="E1084" s="64"/>
      <c r="F1084" s="65" t="s">
        <v>699</v>
      </c>
      <c r="G1084" s="63"/>
      <c r="H1084" s="66">
        <v>5.5</v>
      </c>
      <c r="I1084" s="67"/>
      <c r="J1084" s="68"/>
      <c r="K1084" s="66"/>
      <c r="L1084" s="66"/>
      <c r="M1084" s="66"/>
      <c r="N1084" s="66"/>
      <c r="O1084" s="68"/>
      <c r="P1084" s="68"/>
      <c r="Q1084" s="68"/>
      <c r="R1084" s="10"/>
      <c r="S1084" s="15"/>
    </row>
    <row r="1085" spans="1:20" ht="19.5" outlineLevel="4" x14ac:dyDescent="0.2">
      <c r="A1085" s="61"/>
      <c r="B1085" s="62"/>
      <c r="C1085" s="62"/>
      <c r="D1085" s="63"/>
      <c r="E1085" s="64"/>
      <c r="F1085" s="65" t="s">
        <v>720</v>
      </c>
      <c r="G1085" s="63"/>
      <c r="H1085" s="66">
        <v>8.4</v>
      </c>
      <c r="I1085" s="67"/>
      <c r="J1085" s="68"/>
      <c r="K1085" s="66"/>
      <c r="L1085" s="66"/>
      <c r="M1085" s="66"/>
      <c r="N1085" s="66"/>
      <c r="O1085" s="68"/>
      <c r="P1085" s="68"/>
      <c r="Q1085" s="68"/>
      <c r="R1085" s="10"/>
      <c r="S1085" s="15"/>
    </row>
    <row r="1086" spans="1:20" ht="19.5" outlineLevel="4" x14ac:dyDescent="0.2">
      <c r="A1086" s="61"/>
      <c r="B1086" s="62"/>
      <c r="C1086" s="62"/>
      <c r="D1086" s="63"/>
      <c r="E1086" s="64"/>
      <c r="F1086" s="65" t="s">
        <v>917</v>
      </c>
      <c r="G1086" s="63"/>
      <c r="H1086" s="66">
        <v>25.5</v>
      </c>
      <c r="I1086" s="67"/>
      <c r="J1086" s="68"/>
      <c r="K1086" s="66"/>
      <c r="L1086" s="66"/>
      <c r="M1086" s="66"/>
      <c r="N1086" s="66"/>
      <c r="O1086" s="68"/>
      <c r="P1086" s="68"/>
      <c r="Q1086" s="68"/>
      <c r="R1086" s="10"/>
      <c r="S1086" s="15"/>
    </row>
    <row r="1087" spans="1:20" ht="9.75" outlineLevel="4" x14ac:dyDescent="0.2">
      <c r="A1087" s="61"/>
      <c r="B1087" s="62"/>
      <c r="C1087" s="62"/>
      <c r="D1087" s="63"/>
      <c r="E1087" s="64"/>
      <c r="F1087" s="65" t="s">
        <v>134</v>
      </c>
      <c r="G1087" s="63"/>
      <c r="H1087" s="66">
        <v>0</v>
      </c>
      <c r="I1087" s="67"/>
      <c r="J1087" s="68"/>
      <c r="K1087" s="66"/>
      <c r="L1087" s="66"/>
      <c r="M1087" s="66"/>
      <c r="N1087" s="66"/>
      <c r="O1087" s="68"/>
      <c r="P1087" s="68"/>
      <c r="Q1087" s="68"/>
      <c r="R1087" s="10"/>
      <c r="S1087" s="15"/>
    </row>
    <row r="1088" spans="1:20" ht="29.25" outlineLevel="4" x14ac:dyDescent="0.2">
      <c r="A1088" s="61"/>
      <c r="B1088" s="62"/>
      <c r="C1088" s="62"/>
      <c r="D1088" s="63"/>
      <c r="E1088" s="64"/>
      <c r="F1088" s="65" t="s">
        <v>722</v>
      </c>
      <c r="G1088" s="63"/>
      <c r="H1088" s="66">
        <v>125.941025</v>
      </c>
      <c r="I1088" s="67"/>
      <c r="J1088" s="68"/>
      <c r="K1088" s="66"/>
      <c r="L1088" s="66"/>
      <c r="M1088" s="66"/>
      <c r="N1088" s="66"/>
      <c r="O1088" s="68"/>
      <c r="P1088" s="68"/>
      <c r="Q1088" s="68"/>
      <c r="R1088" s="10"/>
      <c r="S1088" s="15"/>
    </row>
    <row r="1089" spans="1:19" ht="9.75" outlineLevel="4" x14ac:dyDescent="0.2">
      <c r="A1089" s="61"/>
      <c r="B1089" s="62"/>
      <c r="C1089" s="62"/>
      <c r="D1089" s="63"/>
      <c r="E1089" s="64"/>
      <c r="F1089" s="65" t="s">
        <v>918</v>
      </c>
      <c r="G1089" s="63"/>
      <c r="H1089" s="66">
        <v>-11.6</v>
      </c>
      <c r="I1089" s="67"/>
      <c r="J1089" s="68"/>
      <c r="K1089" s="66"/>
      <c r="L1089" s="66"/>
      <c r="M1089" s="66"/>
      <c r="N1089" s="66"/>
      <c r="O1089" s="68"/>
      <c r="P1089" s="68"/>
      <c r="Q1089" s="68"/>
      <c r="R1089" s="10"/>
      <c r="S1089" s="15"/>
    </row>
    <row r="1090" spans="1:19" ht="9.75" outlineLevel="4" x14ac:dyDescent="0.2">
      <c r="A1090" s="61"/>
      <c r="B1090" s="62"/>
      <c r="C1090" s="62"/>
      <c r="D1090" s="63"/>
      <c r="E1090" s="64"/>
      <c r="F1090" s="65" t="s">
        <v>919</v>
      </c>
      <c r="G1090" s="63"/>
      <c r="H1090" s="66">
        <v>34.299999999999997</v>
      </c>
      <c r="I1090" s="67"/>
      <c r="J1090" s="68"/>
      <c r="K1090" s="66"/>
      <c r="L1090" s="66"/>
      <c r="M1090" s="66"/>
      <c r="N1090" s="66"/>
      <c r="O1090" s="68"/>
      <c r="P1090" s="68"/>
      <c r="Q1090" s="68"/>
      <c r="R1090" s="10"/>
      <c r="S1090" s="15"/>
    </row>
    <row r="1091" spans="1:19" ht="9.75" outlineLevel="4" x14ac:dyDescent="0.2">
      <c r="A1091" s="61"/>
      <c r="B1091" s="62"/>
      <c r="C1091" s="62"/>
      <c r="D1091" s="63"/>
      <c r="E1091" s="64"/>
      <c r="F1091" s="65" t="s">
        <v>920</v>
      </c>
      <c r="G1091" s="63"/>
      <c r="H1091" s="66">
        <v>29.1</v>
      </c>
      <c r="I1091" s="67"/>
      <c r="J1091" s="68"/>
      <c r="K1091" s="66"/>
      <c r="L1091" s="66"/>
      <c r="M1091" s="66"/>
      <c r="N1091" s="66"/>
      <c r="O1091" s="68"/>
      <c r="P1091" s="68"/>
      <c r="Q1091" s="68"/>
      <c r="R1091" s="10"/>
      <c r="S1091" s="15"/>
    </row>
    <row r="1092" spans="1:19" ht="19.5" outlineLevel="4" x14ac:dyDescent="0.2">
      <c r="A1092" s="61"/>
      <c r="B1092" s="62"/>
      <c r="C1092" s="62"/>
      <c r="D1092" s="63"/>
      <c r="E1092" s="64"/>
      <c r="F1092" s="65" t="s">
        <v>921</v>
      </c>
      <c r="G1092" s="63"/>
      <c r="H1092" s="66">
        <v>58.2</v>
      </c>
      <c r="I1092" s="67"/>
      <c r="J1092" s="68"/>
      <c r="K1092" s="66"/>
      <c r="L1092" s="66"/>
      <c r="M1092" s="66"/>
      <c r="N1092" s="66"/>
      <c r="O1092" s="68"/>
      <c r="P1092" s="68"/>
      <c r="Q1092" s="68"/>
      <c r="R1092" s="10"/>
      <c r="S1092" s="15"/>
    </row>
    <row r="1093" spans="1:19" ht="19.5" outlineLevel="4" x14ac:dyDescent="0.2">
      <c r="A1093" s="61"/>
      <c r="B1093" s="62"/>
      <c r="C1093" s="62"/>
      <c r="D1093" s="63"/>
      <c r="E1093" s="64"/>
      <c r="F1093" s="65" t="s">
        <v>922</v>
      </c>
      <c r="G1093" s="63"/>
      <c r="H1093" s="66">
        <v>33.200000000000003</v>
      </c>
      <c r="I1093" s="67"/>
      <c r="J1093" s="68"/>
      <c r="K1093" s="66"/>
      <c r="L1093" s="66"/>
      <c r="M1093" s="66"/>
      <c r="N1093" s="66"/>
      <c r="O1093" s="68"/>
      <c r="P1093" s="68"/>
      <c r="Q1093" s="68"/>
      <c r="R1093" s="10"/>
      <c r="S1093" s="15"/>
    </row>
    <row r="1094" spans="1:19" ht="19.5" outlineLevel="4" x14ac:dyDescent="0.2">
      <c r="A1094" s="61"/>
      <c r="B1094" s="62"/>
      <c r="C1094" s="62"/>
      <c r="D1094" s="63"/>
      <c r="E1094" s="64"/>
      <c r="F1094" s="65" t="s">
        <v>923</v>
      </c>
      <c r="G1094" s="63"/>
      <c r="H1094" s="66">
        <v>16.399999999999999</v>
      </c>
      <c r="I1094" s="67"/>
      <c r="J1094" s="68"/>
      <c r="K1094" s="66"/>
      <c r="L1094" s="66"/>
      <c r="M1094" s="66"/>
      <c r="N1094" s="66"/>
      <c r="O1094" s="68"/>
      <c r="P1094" s="68"/>
      <c r="Q1094" s="68"/>
      <c r="R1094" s="10"/>
      <c r="S1094" s="15"/>
    </row>
    <row r="1095" spans="1:19" ht="9.75" outlineLevel="4" x14ac:dyDescent="0.2">
      <c r="A1095" s="61"/>
      <c r="B1095" s="62"/>
      <c r="C1095" s="62"/>
      <c r="D1095" s="63"/>
      <c r="E1095" s="64"/>
      <c r="F1095" s="65" t="s">
        <v>924</v>
      </c>
      <c r="G1095" s="63"/>
      <c r="H1095" s="66">
        <v>20.8</v>
      </c>
      <c r="I1095" s="67"/>
      <c r="J1095" s="68"/>
      <c r="K1095" s="66"/>
      <c r="L1095" s="66"/>
      <c r="M1095" s="66"/>
      <c r="N1095" s="66"/>
      <c r="O1095" s="68"/>
      <c r="P1095" s="68"/>
      <c r="Q1095" s="68"/>
      <c r="R1095" s="10"/>
      <c r="S1095" s="15"/>
    </row>
    <row r="1096" spans="1:19" ht="19.5" outlineLevel="4" x14ac:dyDescent="0.2">
      <c r="A1096" s="61"/>
      <c r="B1096" s="62"/>
      <c r="C1096" s="62"/>
      <c r="D1096" s="63"/>
      <c r="E1096" s="64"/>
      <c r="F1096" s="65" t="s">
        <v>704</v>
      </c>
      <c r="G1096" s="63"/>
      <c r="H1096" s="66">
        <v>5</v>
      </c>
      <c r="I1096" s="67"/>
      <c r="J1096" s="68"/>
      <c r="K1096" s="66"/>
      <c r="L1096" s="66"/>
      <c r="M1096" s="66"/>
      <c r="N1096" s="66"/>
      <c r="O1096" s="68"/>
      <c r="P1096" s="68"/>
      <c r="Q1096" s="68"/>
      <c r="R1096" s="10"/>
      <c r="S1096" s="15"/>
    </row>
    <row r="1097" spans="1:19" ht="9.75" outlineLevel="4" x14ac:dyDescent="0.2">
      <c r="A1097" s="61"/>
      <c r="B1097" s="62"/>
      <c r="C1097" s="62"/>
      <c r="D1097" s="63"/>
      <c r="E1097" s="64"/>
      <c r="F1097" s="65" t="s">
        <v>925</v>
      </c>
      <c r="G1097" s="63"/>
      <c r="H1097" s="66">
        <v>11.5</v>
      </c>
      <c r="I1097" s="67"/>
      <c r="J1097" s="68"/>
      <c r="K1097" s="66"/>
      <c r="L1097" s="66"/>
      <c r="M1097" s="66"/>
      <c r="N1097" s="66"/>
      <c r="O1097" s="68"/>
      <c r="P1097" s="68"/>
      <c r="Q1097" s="68"/>
      <c r="R1097" s="10"/>
      <c r="S1097" s="15"/>
    </row>
    <row r="1098" spans="1:19" ht="19.5" outlineLevel="4" x14ac:dyDescent="0.2">
      <c r="A1098" s="61"/>
      <c r="B1098" s="62"/>
      <c r="C1098" s="62"/>
      <c r="D1098" s="63"/>
      <c r="E1098" s="64"/>
      <c r="F1098" s="65" t="s">
        <v>926</v>
      </c>
      <c r="G1098" s="63"/>
      <c r="H1098" s="66">
        <v>35.58</v>
      </c>
      <c r="I1098" s="67"/>
      <c r="J1098" s="68"/>
      <c r="K1098" s="66"/>
      <c r="L1098" s="66"/>
      <c r="M1098" s="66"/>
      <c r="N1098" s="66"/>
      <c r="O1098" s="68"/>
      <c r="P1098" s="68"/>
      <c r="Q1098" s="68"/>
      <c r="R1098" s="10"/>
      <c r="S1098" s="15"/>
    </row>
    <row r="1099" spans="1:19" ht="9.75" outlineLevel="4" x14ac:dyDescent="0.2">
      <c r="A1099" s="61"/>
      <c r="B1099" s="62"/>
      <c r="C1099" s="62"/>
      <c r="D1099" s="63"/>
      <c r="E1099" s="64"/>
      <c r="F1099" s="65" t="s">
        <v>134</v>
      </c>
      <c r="G1099" s="63"/>
      <c r="H1099" s="66">
        <v>0</v>
      </c>
      <c r="I1099" s="67"/>
      <c r="J1099" s="68"/>
      <c r="K1099" s="66"/>
      <c r="L1099" s="66"/>
      <c r="M1099" s="66"/>
      <c r="N1099" s="66"/>
      <c r="O1099" s="68"/>
      <c r="P1099" s="68"/>
      <c r="Q1099" s="68"/>
      <c r="R1099" s="10"/>
      <c r="S1099" s="15"/>
    </row>
    <row r="1100" spans="1:19" ht="19.5" outlineLevel="4" x14ac:dyDescent="0.2">
      <c r="A1100" s="61"/>
      <c r="B1100" s="62"/>
      <c r="C1100" s="62"/>
      <c r="D1100" s="63"/>
      <c r="E1100" s="64"/>
      <c r="F1100" s="65" t="s">
        <v>927</v>
      </c>
      <c r="G1100" s="63"/>
      <c r="H1100" s="66">
        <v>94.4</v>
      </c>
      <c r="I1100" s="67"/>
      <c r="J1100" s="68"/>
      <c r="K1100" s="66"/>
      <c r="L1100" s="66"/>
      <c r="M1100" s="66"/>
      <c r="N1100" s="66"/>
      <c r="O1100" s="68"/>
      <c r="P1100" s="68"/>
      <c r="Q1100" s="68"/>
      <c r="R1100" s="10"/>
      <c r="S1100" s="15"/>
    </row>
    <row r="1101" spans="1:19" ht="19.5" outlineLevel="4" x14ac:dyDescent="0.2">
      <c r="A1101" s="61"/>
      <c r="B1101" s="62"/>
      <c r="C1101" s="62"/>
      <c r="D1101" s="63"/>
      <c r="E1101" s="64"/>
      <c r="F1101" s="65" t="s">
        <v>928</v>
      </c>
      <c r="G1101" s="63"/>
      <c r="H1101" s="66">
        <v>34.299999999999997</v>
      </c>
      <c r="I1101" s="67"/>
      <c r="J1101" s="68"/>
      <c r="K1101" s="66"/>
      <c r="L1101" s="66"/>
      <c r="M1101" s="66"/>
      <c r="N1101" s="66"/>
      <c r="O1101" s="68"/>
      <c r="P1101" s="68"/>
      <c r="Q1101" s="68"/>
      <c r="R1101" s="10"/>
      <c r="S1101" s="15"/>
    </row>
    <row r="1102" spans="1:19" ht="19.5" outlineLevel="4" x14ac:dyDescent="0.2">
      <c r="A1102" s="61"/>
      <c r="B1102" s="62"/>
      <c r="C1102" s="62"/>
      <c r="D1102" s="63"/>
      <c r="E1102" s="64"/>
      <c r="F1102" s="65" t="s">
        <v>929</v>
      </c>
      <c r="G1102" s="63"/>
      <c r="H1102" s="66">
        <v>50.8</v>
      </c>
      <c r="I1102" s="67"/>
      <c r="J1102" s="68"/>
      <c r="K1102" s="66"/>
      <c r="L1102" s="66"/>
      <c r="M1102" s="66"/>
      <c r="N1102" s="66"/>
      <c r="O1102" s="68"/>
      <c r="P1102" s="68"/>
      <c r="Q1102" s="68"/>
      <c r="R1102" s="10"/>
      <c r="S1102" s="15"/>
    </row>
    <row r="1103" spans="1:19" ht="19.5" outlineLevel="4" x14ac:dyDescent="0.2">
      <c r="A1103" s="61"/>
      <c r="B1103" s="62"/>
      <c r="C1103" s="62"/>
      <c r="D1103" s="63"/>
      <c r="E1103" s="64"/>
      <c r="F1103" s="65" t="s">
        <v>930</v>
      </c>
      <c r="G1103" s="63"/>
      <c r="H1103" s="66">
        <v>54.100000000000009</v>
      </c>
      <c r="I1103" s="67"/>
      <c r="J1103" s="68"/>
      <c r="K1103" s="66"/>
      <c r="L1103" s="66"/>
      <c r="M1103" s="66"/>
      <c r="N1103" s="66"/>
      <c r="O1103" s="68"/>
      <c r="P1103" s="68"/>
      <c r="Q1103" s="68"/>
      <c r="R1103" s="10"/>
      <c r="S1103" s="15"/>
    </row>
    <row r="1104" spans="1:19" ht="19.5" outlineLevel="4" x14ac:dyDescent="0.2">
      <c r="A1104" s="61"/>
      <c r="B1104" s="62"/>
      <c r="C1104" s="62"/>
      <c r="D1104" s="63"/>
      <c r="E1104" s="64"/>
      <c r="F1104" s="65" t="s">
        <v>726</v>
      </c>
      <c r="G1104" s="63"/>
      <c r="H1104" s="66">
        <v>4.2</v>
      </c>
      <c r="I1104" s="67"/>
      <c r="J1104" s="68"/>
      <c r="K1104" s="66"/>
      <c r="L1104" s="66"/>
      <c r="M1104" s="66"/>
      <c r="N1104" s="66"/>
      <c r="O1104" s="68"/>
      <c r="P1104" s="68"/>
      <c r="Q1104" s="68"/>
      <c r="R1104" s="10"/>
      <c r="S1104" s="15"/>
    </row>
    <row r="1105" spans="1:20" ht="19.5" outlineLevel="4" x14ac:dyDescent="0.2">
      <c r="A1105" s="61"/>
      <c r="B1105" s="62"/>
      <c r="C1105" s="62"/>
      <c r="D1105" s="63"/>
      <c r="E1105" s="64"/>
      <c r="F1105" s="65" t="s">
        <v>708</v>
      </c>
      <c r="G1105" s="63"/>
      <c r="H1105" s="66">
        <v>8.5</v>
      </c>
      <c r="I1105" s="67"/>
      <c r="J1105" s="68"/>
      <c r="K1105" s="66"/>
      <c r="L1105" s="66"/>
      <c r="M1105" s="66"/>
      <c r="N1105" s="66"/>
      <c r="O1105" s="68"/>
      <c r="P1105" s="68"/>
      <c r="Q1105" s="68"/>
      <c r="R1105" s="10"/>
      <c r="S1105" s="15"/>
    </row>
    <row r="1106" spans="1:20" ht="19.5" outlineLevel="4" x14ac:dyDescent="0.2">
      <c r="A1106" s="61"/>
      <c r="B1106" s="62"/>
      <c r="C1106" s="62"/>
      <c r="D1106" s="63"/>
      <c r="E1106" s="64"/>
      <c r="F1106" s="65" t="s">
        <v>931</v>
      </c>
      <c r="G1106" s="63"/>
      <c r="H1106" s="66">
        <v>21.4</v>
      </c>
      <c r="I1106" s="67"/>
      <c r="J1106" s="68"/>
      <c r="K1106" s="66"/>
      <c r="L1106" s="66"/>
      <c r="M1106" s="66"/>
      <c r="N1106" s="66"/>
      <c r="O1106" s="68"/>
      <c r="P1106" s="68"/>
      <c r="Q1106" s="68"/>
      <c r="R1106" s="10"/>
      <c r="S1106" s="15"/>
    </row>
    <row r="1107" spans="1:20" ht="19.5" outlineLevel="4" x14ac:dyDescent="0.2">
      <c r="A1107" s="61"/>
      <c r="B1107" s="62"/>
      <c r="C1107" s="62"/>
      <c r="D1107" s="63"/>
      <c r="E1107" s="64"/>
      <c r="F1107" s="65" t="s">
        <v>932</v>
      </c>
      <c r="G1107" s="63"/>
      <c r="H1107" s="66">
        <v>22.000000000000004</v>
      </c>
      <c r="I1107" s="67"/>
      <c r="J1107" s="68"/>
      <c r="K1107" s="66"/>
      <c r="L1107" s="66"/>
      <c r="M1107" s="66"/>
      <c r="N1107" s="66"/>
      <c r="O1107" s="68"/>
      <c r="P1107" s="68"/>
      <c r="Q1107" s="68"/>
      <c r="R1107" s="10"/>
      <c r="S1107" s="15"/>
    </row>
    <row r="1108" spans="1:20" ht="19.5" outlineLevel="4" x14ac:dyDescent="0.2">
      <c r="A1108" s="61"/>
      <c r="B1108" s="62"/>
      <c r="C1108" s="62"/>
      <c r="D1108" s="63"/>
      <c r="E1108" s="64"/>
      <c r="F1108" s="65" t="s">
        <v>933</v>
      </c>
      <c r="G1108" s="63"/>
      <c r="H1108" s="66">
        <v>29.700000000000003</v>
      </c>
      <c r="I1108" s="67"/>
      <c r="J1108" s="68"/>
      <c r="K1108" s="66"/>
      <c r="L1108" s="66"/>
      <c r="M1108" s="66"/>
      <c r="N1108" s="66"/>
      <c r="O1108" s="68"/>
      <c r="P1108" s="68"/>
      <c r="Q1108" s="68"/>
      <c r="R1108" s="10"/>
      <c r="S1108" s="15"/>
    </row>
    <row r="1109" spans="1:20" ht="19.5" outlineLevel="4" x14ac:dyDescent="0.2">
      <c r="A1109" s="61"/>
      <c r="B1109" s="62"/>
      <c r="C1109" s="62"/>
      <c r="D1109" s="63"/>
      <c r="E1109" s="64"/>
      <c r="F1109" s="65" t="s">
        <v>934</v>
      </c>
      <c r="G1109" s="63"/>
      <c r="H1109" s="66">
        <v>20.8</v>
      </c>
      <c r="I1109" s="67"/>
      <c r="J1109" s="68"/>
      <c r="K1109" s="66"/>
      <c r="L1109" s="66"/>
      <c r="M1109" s="66"/>
      <c r="N1109" s="66"/>
      <c r="O1109" s="68"/>
      <c r="P1109" s="68"/>
      <c r="Q1109" s="68"/>
      <c r="R1109" s="10"/>
      <c r="S1109" s="15"/>
    </row>
    <row r="1110" spans="1:20" ht="19.5" outlineLevel="4" x14ac:dyDescent="0.2">
      <c r="A1110" s="61"/>
      <c r="B1110" s="62"/>
      <c r="C1110" s="62"/>
      <c r="D1110" s="63"/>
      <c r="E1110" s="64"/>
      <c r="F1110" s="65" t="s">
        <v>935</v>
      </c>
      <c r="G1110" s="63"/>
      <c r="H1110" s="66">
        <v>11.6</v>
      </c>
      <c r="I1110" s="67"/>
      <c r="J1110" s="68"/>
      <c r="K1110" s="66"/>
      <c r="L1110" s="66"/>
      <c r="M1110" s="66"/>
      <c r="N1110" s="66"/>
      <c r="O1110" s="68"/>
      <c r="P1110" s="68"/>
      <c r="Q1110" s="68"/>
      <c r="R1110" s="10"/>
      <c r="S1110" s="15"/>
    </row>
    <row r="1111" spans="1:20" ht="7.5" customHeight="1" outlineLevel="4" x14ac:dyDescent="0.15">
      <c r="A1111" s="15"/>
      <c r="B1111" s="69"/>
      <c r="C1111" s="70"/>
      <c r="D1111" s="71"/>
      <c r="E1111" s="72"/>
      <c r="F1111" s="73"/>
      <c r="G1111" s="71"/>
      <c r="H1111" s="74"/>
      <c r="I1111" s="75"/>
      <c r="J1111" s="76"/>
      <c r="K1111" s="77"/>
      <c r="L1111" s="77"/>
      <c r="M1111" s="77"/>
      <c r="N1111" s="77"/>
      <c r="O1111" s="76"/>
      <c r="P1111" s="76"/>
      <c r="Q1111" s="76"/>
      <c r="R1111" s="10"/>
      <c r="S1111" s="15"/>
    </row>
    <row r="1112" spans="1:20" ht="11.25" outlineLevel="3" x14ac:dyDescent="0.2">
      <c r="A1112" s="52"/>
      <c r="B1112" s="53"/>
      <c r="C1112" s="54">
        <v>175</v>
      </c>
      <c r="D1112" s="55" t="s">
        <v>25</v>
      </c>
      <c r="E1112" s="56" t="s">
        <v>936</v>
      </c>
      <c r="F1112" s="57" t="s">
        <v>937</v>
      </c>
      <c r="G1112" s="55" t="s">
        <v>28</v>
      </c>
      <c r="H1112" s="58">
        <v>76.153499999999994</v>
      </c>
      <c r="I1112" s="59"/>
      <c r="J1112" s="60">
        <f>H1112*I1112</f>
        <v>0</v>
      </c>
      <c r="K1112" s="58">
        <v>2.16</v>
      </c>
      <c r="L1112" s="58">
        <f>H1112*K1112</f>
        <v>164.49155999999999</v>
      </c>
      <c r="M1112" s="58"/>
      <c r="N1112" s="58">
        <f>H1112*M1112</f>
        <v>0</v>
      </c>
      <c r="O1112" s="60">
        <v>21</v>
      </c>
      <c r="P1112" s="60">
        <f>J1112*(O1112/100)</f>
        <v>0</v>
      </c>
      <c r="Q1112" s="60">
        <f>J1112+P1112</f>
        <v>0</v>
      </c>
      <c r="R1112" s="15"/>
      <c r="S1112" s="15"/>
      <c r="T1112" s="15"/>
    </row>
    <row r="1113" spans="1:20" ht="9.75" outlineLevel="4" x14ac:dyDescent="0.2">
      <c r="A1113" s="61"/>
      <c r="B1113" s="62"/>
      <c r="C1113" s="62"/>
      <c r="D1113" s="63"/>
      <c r="E1113" s="64" t="s">
        <v>29</v>
      </c>
      <c r="F1113" s="65" t="s">
        <v>938</v>
      </c>
      <c r="G1113" s="63"/>
      <c r="H1113" s="66">
        <v>76.153499999999994</v>
      </c>
      <c r="I1113" s="67"/>
      <c r="J1113" s="68"/>
      <c r="K1113" s="66"/>
      <c r="L1113" s="66"/>
      <c r="M1113" s="66"/>
      <c r="N1113" s="66"/>
      <c r="O1113" s="68"/>
      <c r="P1113" s="68"/>
      <c r="Q1113" s="68"/>
      <c r="R1113" s="10"/>
      <c r="S1113" s="15"/>
    </row>
    <row r="1114" spans="1:20" ht="7.5" customHeight="1" outlineLevel="4" x14ac:dyDescent="0.15">
      <c r="A1114" s="15"/>
      <c r="B1114" s="69"/>
      <c r="C1114" s="70"/>
      <c r="D1114" s="71"/>
      <c r="E1114" s="72"/>
      <c r="F1114" s="73"/>
      <c r="G1114" s="71"/>
      <c r="H1114" s="74"/>
      <c r="I1114" s="75"/>
      <c r="J1114" s="76"/>
      <c r="K1114" s="77"/>
      <c r="L1114" s="77"/>
      <c r="M1114" s="77"/>
      <c r="N1114" s="77"/>
      <c r="O1114" s="76"/>
      <c r="P1114" s="76"/>
      <c r="Q1114" s="76"/>
      <c r="R1114" s="10"/>
      <c r="S1114" s="15"/>
    </row>
    <row r="1115" spans="1:20" ht="11.25" outlineLevel="3" x14ac:dyDescent="0.2">
      <c r="A1115" s="52"/>
      <c r="B1115" s="53"/>
      <c r="C1115" s="54">
        <v>176</v>
      </c>
      <c r="D1115" s="55" t="s">
        <v>25</v>
      </c>
      <c r="E1115" s="56" t="s">
        <v>939</v>
      </c>
      <c r="F1115" s="57" t="s">
        <v>940</v>
      </c>
      <c r="G1115" s="55" t="s">
        <v>67</v>
      </c>
      <c r="H1115" s="58">
        <v>45.474999999999994</v>
      </c>
      <c r="I1115" s="59"/>
      <c r="J1115" s="60">
        <f>H1115*I1115</f>
        <v>0</v>
      </c>
      <c r="K1115" s="58">
        <v>2.7999999999999998E-4</v>
      </c>
      <c r="L1115" s="58">
        <f>H1115*K1115</f>
        <v>1.2732999999999998E-2</v>
      </c>
      <c r="M1115" s="58"/>
      <c r="N1115" s="58">
        <f>H1115*M1115</f>
        <v>0</v>
      </c>
      <c r="O1115" s="60">
        <v>21</v>
      </c>
      <c r="P1115" s="60">
        <f>J1115*(O1115/100)</f>
        <v>0</v>
      </c>
      <c r="Q1115" s="60">
        <f>J1115+P1115</f>
        <v>0</v>
      </c>
      <c r="R1115" s="15"/>
      <c r="S1115" s="15"/>
      <c r="T1115" s="15"/>
    </row>
    <row r="1116" spans="1:20" ht="9.75" outlineLevel="4" x14ac:dyDescent="0.2">
      <c r="A1116" s="61"/>
      <c r="B1116" s="62"/>
      <c r="C1116" s="62"/>
      <c r="D1116" s="63"/>
      <c r="E1116" s="64" t="s">
        <v>29</v>
      </c>
      <c r="F1116" s="65" t="s">
        <v>941</v>
      </c>
      <c r="G1116" s="63"/>
      <c r="H1116" s="66">
        <v>45.474999999999994</v>
      </c>
      <c r="I1116" s="67"/>
      <c r="J1116" s="68"/>
      <c r="K1116" s="66"/>
      <c r="L1116" s="66"/>
      <c r="M1116" s="66"/>
      <c r="N1116" s="66"/>
      <c r="O1116" s="68"/>
      <c r="P1116" s="68"/>
      <c r="Q1116" s="68"/>
      <c r="R1116" s="10"/>
      <c r="S1116" s="15"/>
    </row>
    <row r="1117" spans="1:20" ht="7.5" customHeight="1" outlineLevel="4" x14ac:dyDescent="0.15">
      <c r="A1117" s="15"/>
      <c r="B1117" s="69"/>
      <c r="C1117" s="70"/>
      <c r="D1117" s="71"/>
      <c r="E1117" s="72"/>
      <c r="F1117" s="73"/>
      <c r="G1117" s="71"/>
      <c r="H1117" s="74"/>
      <c r="I1117" s="75"/>
      <c r="J1117" s="76"/>
      <c r="K1117" s="77"/>
      <c r="L1117" s="77"/>
      <c r="M1117" s="77"/>
      <c r="N1117" s="77"/>
      <c r="O1117" s="76"/>
      <c r="P1117" s="76"/>
      <c r="Q1117" s="76"/>
      <c r="R1117" s="10"/>
      <c r="S1117" s="15"/>
    </row>
    <row r="1118" spans="1:20" outlineLevel="3" x14ac:dyDescent="0.15">
      <c r="B1118" s="10"/>
      <c r="C1118" s="10"/>
      <c r="D1118" s="10"/>
      <c r="E1118" s="10"/>
      <c r="F1118" s="10"/>
      <c r="G1118" s="10"/>
      <c r="H1118" s="10"/>
      <c r="I1118" s="15"/>
      <c r="J1118" s="15"/>
      <c r="K1118" s="10"/>
      <c r="L1118" s="10"/>
      <c r="M1118" s="10"/>
      <c r="N1118" s="10"/>
      <c r="O1118" s="10"/>
      <c r="P1118" s="15"/>
      <c r="Q1118" s="15"/>
    </row>
    <row r="1119" spans="1:20" ht="11.25" outlineLevel="2" x14ac:dyDescent="0.2">
      <c r="A1119" s="42" t="s">
        <v>942</v>
      </c>
      <c r="B1119" s="43">
        <v>3</v>
      </c>
      <c r="C1119" s="44"/>
      <c r="D1119" s="45" t="s">
        <v>23</v>
      </c>
      <c r="E1119" s="45"/>
      <c r="F1119" s="46" t="s">
        <v>943</v>
      </c>
      <c r="G1119" s="45"/>
      <c r="H1119" s="47"/>
      <c r="I1119" s="48"/>
      <c r="J1119" s="49">
        <f>SUBTOTAL(9,J1120:J1144)</f>
        <v>0</v>
      </c>
      <c r="K1119" s="47"/>
      <c r="L1119" s="50">
        <f>SUBTOTAL(9,L1120:L1144)</f>
        <v>0.32767019999999997</v>
      </c>
      <c r="M1119" s="47"/>
      <c r="N1119" s="50">
        <f>SUBTOTAL(9,N1120:N1144)</f>
        <v>0</v>
      </c>
      <c r="O1119" s="51"/>
      <c r="P1119" s="49">
        <f>SUBTOTAL(9,P1120:P1144)</f>
        <v>0</v>
      </c>
      <c r="Q1119" s="49">
        <f>SUBTOTAL(9,Q1120:Q1144)</f>
        <v>0</v>
      </c>
      <c r="R1119" s="10"/>
      <c r="S1119" s="15"/>
      <c r="T1119" s="15"/>
    </row>
    <row r="1120" spans="1:20" ht="22.5" outlineLevel="3" x14ac:dyDescent="0.2">
      <c r="A1120" s="52"/>
      <c r="B1120" s="53"/>
      <c r="C1120" s="54">
        <v>177</v>
      </c>
      <c r="D1120" s="55" t="s">
        <v>25</v>
      </c>
      <c r="E1120" s="56" t="s">
        <v>944</v>
      </c>
      <c r="F1120" s="57" t="s">
        <v>945</v>
      </c>
      <c r="G1120" s="55" t="s">
        <v>67</v>
      </c>
      <c r="H1120" s="58">
        <v>989.29000000000008</v>
      </c>
      <c r="I1120" s="59"/>
      <c r="J1120" s="60">
        <f>H1120*I1120</f>
        <v>0</v>
      </c>
      <c r="K1120" s="58"/>
      <c r="L1120" s="58">
        <f>H1120*K1120</f>
        <v>0</v>
      </c>
      <c r="M1120" s="58"/>
      <c r="N1120" s="58">
        <f>H1120*M1120</f>
        <v>0</v>
      </c>
      <c r="O1120" s="60">
        <v>21</v>
      </c>
      <c r="P1120" s="60">
        <f>J1120*(O1120/100)</f>
        <v>0</v>
      </c>
      <c r="Q1120" s="60">
        <f>J1120+P1120</f>
        <v>0</v>
      </c>
      <c r="R1120" s="15"/>
      <c r="S1120" s="15"/>
      <c r="T1120" s="15"/>
    </row>
    <row r="1121" spans="1:20" ht="9.75" outlineLevel="4" x14ac:dyDescent="0.2">
      <c r="A1121" s="61"/>
      <c r="B1121" s="62"/>
      <c r="C1121" s="62"/>
      <c r="D1121" s="63"/>
      <c r="E1121" s="64" t="s">
        <v>29</v>
      </c>
      <c r="F1121" s="65" t="s">
        <v>946</v>
      </c>
      <c r="G1121" s="63"/>
      <c r="H1121" s="66">
        <v>98</v>
      </c>
      <c r="I1121" s="67"/>
      <c r="J1121" s="68"/>
      <c r="K1121" s="66"/>
      <c r="L1121" s="66"/>
      <c r="M1121" s="66"/>
      <c r="N1121" s="66"/>
      <c r="O1121" s="68"/>
      <c r="P1121" s="68"/>
      <c r="Q1121" s="68"/>
      <c r="R1121" s="10"/>
      <c r="S1121" s="15"/>
    </row>
    <row r="1122" spans="1:20" ht="9.75" outlineLevel="4" x14ac:dyDescent="0.2">
      <c r="A1122" s="61"/>
      <c r="B1122" s="62"/>
      <c r="C1122" s="62"/>
      <c r="D1122" s="63"/>
      <c r="E1122" s="64"/>
      <c r="F1122" s="65" t="s">
        <v>134</v>
      </c>
      <c r="G1122" s="63"/>
      <c r="H1122" s="66">
        <v>0</v>
      </c>
      <c r="I1122" s="67"/>
      <c r="J1122" s="68"/>
      <c r="K1122" s="66"/>
      <c r="L1122" s="66"/>
      <c r="M1122" s="66"/>
      <c r="N1122" s="66"/>
      <c r="O1122" s="68"/>
      <c r="P1122" s="68"/>
      <c r="Q1122" s="68"/>
      <c r="R1122" s="10"/>
      <c r="S1122" s="15"/>
    </row>
    <row r="1123" spans="1:20" ht="9.75" outlineLevel="4" x14ac:dyDescent="0.2">
      <c r="A1123" s="61"/>
      <c r="B1123" s="62"/>
      <c r="C1123" s="62"/>
      <c r="D1123" s="63"/>
      <c r="E1123" s="64"/>
      <c r="F1123" s="65" t="s">
        <v>947</v>
      </c>
      <c r="G1123" s="63"/>
      <c r="H1123" s="66">
        <v>0</v>
      </c>
      <c r="I1123" s="67"/>
      <c r="J1123" s="68"/>
      <c r="K1123" s="66"/>
      <c r="L1123" s="66"/>
      <c r="M1123" s="66"/>
      <c r="N1123" s="66"/>
      <c r="O1123" s="68"/>
      <c r="P1123" s="68"/>
      <c r="Q1123" s="68"/>
      <c r="R1123" s="10"/>
      <c r="S1123" s="15"/>
    </row>
    <row r="1124" spans="1:20" ht="9.75" outlineLevel="4" x14ac:dyDescent="0.2">
      <c r="A1124" s="61"/>
      <c r="B1124" s="62"/>
      <c r="C1124" s="62"/>
      <c r="D1124" s="63"/>
      <c r="E1124" s="64"/>
      <c r="F1124" s="65" t="s">
        <v>948</v>
      </c>
      <c r="G1124" s="63"/>
      <c r="H1124" s="66">
        <v>392.82749999999999</v>
      </c>
      <c r="I1124" s="67"/>
      <c r="J1124" s="68"/>
      <c r="K1124" s="66"/>
      <c r="L1124" s="66"/>
      <c r="M1124" s="66"/>
      <c r="N1124" s="66"/>
      <c r="O1124" s="68"/>
      <c r="P1124" s="68"/>
      <c r="Q1124" s="68"/>
      <c r="R1124" s="10"/>
      <c r="S1124" s="15"/>
    </row>
    <row r="1125" spans="1:20" ht="9.75" outlineLevel="4" x14ac:dyDescent="0.2">
      <c r="A1125" s="61"/>
      <c r="B1125" s="62"/>
      <c r="C1125" s="62"/>
      <c r="D1125" s="63"/>
      <c r="E1125" s="64"/>
      <c r="F1125" s="65" t="s">
        <v>949</v>
      </c>
      <c r="G1125" s="63"/>
      <c r="H1125" s="66">
        <v>73.575000000000003</v>
      </c>
      <c r="I1125" s="67"/>
      <c r="J1125" s="68"/>
      <c r="K1125" s="66"/>
      <c r="L1125" s="66"/>
      <c r="M1125" s="66"/>
      <c r="N1125" s="66"/>
      <c r="O1125" s="68"/>
      <c r="P1125" s="68"/>
      <c r="Q1125" s="68"/>
      <c r="R1125" s="10"/>
      <c r="S1125" s="15"/>
    </row>
    <row r="1126" spans="1:20" ht="9.75" outlineLevel="4" x14ac:dyDescent="0.2">
      <c r="A1126" s="61"/>
      <c r="B1126" s="62"/>
      <c r="C1126" s="62"/>
      <c r="D1126" s="63"/>
      <c r="E1126" s="64"/>
      <c r="F1126" s="65" t="s">
        <v>950</v>
      </c>
      <c r="G1126" s="63"/>
      <c r="H1126" s="66">
        <v>362.5</v>
      </c>
      <c r="I1126" s="67"/>
      <c r="J1126" s="68"/>
      <c r="K1126" s="66"/>
      <c r="L1126" s="66"/>
      <c r="M1126" s="66"/>
      <c r="N1126" s="66"/>
      <c r="O1126" s="68"/>
      <c r="P1126" s="68"/>
      <c r="Q1126" s="68"/>
      <c r="R1126" s="10"/>
      <c r="S1126" s="15"/>
    </row>
    <row r="1127" spans="1:20" ht="9.75" outlineLevel="4" x14ac:dyDescent="0.2">
      <c r="A1127" s="61"/>
      <c r="B1127" s="62"/>
      <c r="C1127" s="62"/>
      <c r="D1127" s="63"/>
      <c r="E1127" s="64"/>
      <c r="F1127" s="65" t="s">
        <v>951</v>
      </c>
      <c r="G1127" s="63"/>
      <c r="H1127" s="66">
        <v>62.387500000000003</v>
      </c>
      <c r="I1127" s="67"/>
      <c r="J1127" s="68"/>
      <c r="K1127" s="66"/>
      <c r="L1127" s="66"/>
      <c r="M1127" s="66"/>
      <c r="N1127" s="66"/>
      <c r="O1127" s="68"/>
      <c r="P1127" s="68"/>
      <c r="Q1127" s="68"/>
      <c r="R1127" s="10"/>
      <c r="S1127" s="15"/>
    </row>
    <row r="1128" spans="1:20" ht="7.5" customHeight="1" outlineLevel="4" x14ac:dyDescent="0.15">
      <c r="A1128" s="15"/>
      <c r="B1128" s="69"/>
      <c r="C1128" s="70"/>
      <c r="D1128" s="71"/>
      <c r="E1128" s="72"/>
      <c r="F1128" s="73"/>
      <c r="G1128" s="71"/>
      <c r="H1128" s="74"/>
      <c r="I1128" s="75"/>
      <c r="J1128" s="76"/>
      <c r="K1128" s="77"/>
      <c r="L1128" s="77"/>
      <c r="M1128" s="77"/>
      <c r="N1128" s="77"/>
      <c r="O1128" s="76"/>
      <c r="P1128" s="76"/>
      <c r="Q1128" s="76"/>
      <c r="R1128" s="10"/>
      <c r="S1128" s="15"/>
    </row>
    <row r="1129" spans="1:20" ht="22.5" outlineLevel="3" x14ac:dyDescent="0.2">
      <c r="A1129" s="52"/>
      <c r="B1129" s="53"/>
      <c r="C1129" s="54">
        <v>178</v>
      </c>
      <c r="D1129" s="55" t="s">
        <v>25</v>
      </c>
      <c r="E1129" s="56" t="s">
        <v>952</v>
      </c>
      <c r="F1129" s="57" t="s">
        <v>953</v>
      </c>
      <c r="G1129" s="55" t="s">
        <v>67</v>
      </c>
      <c r="H1129" s="58">
        <v>87566.01</v>
      </c>
      <c r="I1129" s="59"/>
      <c r="J1129" s="60">
        <f>H1129*I1129</f>
        <v>0</v>
      </c>
      <c r="K1129" s="58"/>
      <c r="L1129" s="58">
        <f>H1129*K1129</f>
        <v>0</v>
      </c>
      <c r="M1129" s="58"/>
      <c r="N1129" s="58">
        <f>H1129*M1129</f>
        <v>0</v>
      </c>
      <c r="O1129" s="60">
        <v>21</v>
      </c>
      <c r="P1129" s="60">
        <f>J1129*(O1129/100)</f>
        <v>0</v>
      </c>
      <c r="Q1129" s="60">
        <f>J1129+P1129</f>
        <v>0</v>
      </c>
      <c r="R1129" s="15"/>
      <c r="S1129" s="15"/>
      <c r="T1129" s="15"/>
    </row>
    <row r="1130" spans="1:20" ht="19.5" outlineLevel="4" x14ac:dyDescent="0.2">
      <c r="A1130" s="61"/>
      <c r="B1130" s="62"/>
      <c r="C1130" s="62"/>
      <c r="D1130" s="63"/>
      <c r="E1130" s="64" t="s">
        <v>29</v>
      </c>
      <c r="F1130" s="65" t="s">
        <v>954</v>
      </c>
      <c r="G1130" s="63"/>
      <c r="H1130" s="66">
        <v>7350</v>
      </c>
      <c r="I1130" s="67"/>
      <c r="J1130" s="68"/>
      <c r="K1130" s="66"/>
      <c r="L1130" s="66"/>
      <c r="M1130" s="66"/>
      <c r="N1130" s="66"/>
      <c r="O1130" s="68"/>
      <c r="P1130" s="68"/>
      <c r="Q1130" s="68"/>
      <c r="R1130" s="10"/>
      <c r="S1130" s="15"/>
    </row>
    <row r="1131" spans="1:20" ht="19.5" outlineLevel="4" x14ac:dyDescent="0.2">
      <c r="A1131" s="61"/>
      <c r="B1131" s="62"/>
      <c r="C1131" s="62"/>
      <c r="D1131" s="63"/>
      <c r="E1131" s="64"/>
      <c r="F1131" s="65" t="s">
        <v>801</v>
      </c>
      <c r="G1131" s="63"/>
      <c r="H1131" s="66">
        <v>0</v>
      </c>
      <c r="I1131" s="67"/>
      <c r="J1131" s="68"/>
      <c r="K1131" s="66"/>
      <c r="L1131" s="66"/>
      <c r="M1131" s="66"/>
      <c r="N1131" s="66"/>
      <c r="O1131" s="68"/>
      <c r="P1131" s="68"/>
      <c r="Q1131" s="68"/>
      <c r="R1131" s="10"/>
      <c r="S1131" s="15"/>
    </row>
    <row r="1132" spans="1:20" ht="19.5" outlineLevel="4" x14ac:dyDescent="0.2">
      <c r="A1132" s="61"/>
      <c r="B1132" s="62"/>
      <c r="C1132" s="62"/>
      <c r="D1132" s="63"/>
      <c r="E1132" s="64"/>
      <c r="F1132" s="65" t="s">
        <v>955</v>
      </c>
      <c r="G1132" s="63"/>
      <c r="H1132" s="66">
        <v>0</v>
      </c>
      <c r="I1132" s="67"/>
      <c r="J1132" s="68"/>
      <c r="K1132" s="66"/>
      <c r="L1132" s="66"/>
      <c r="M1132" s="66"/>
      <c r="N1132" s="66"/>
      <c r="O1132" s="68"/>
      <c r="P1132" s="68"/>
      <c r="Q1132" s="68"/>
      <c r="R1132" s="10"/>
      <c r="S1132" s="15"/>
    </row>
    <row r="1133" spans="1:20" ht="9.75" outlineLevel="4" x14ac:dyDescent="0.2">
      <c r="A1133" s="61"/>
      <c r="B1133" s="62"/>
      <c r="C1133" s="62"/>
      <c r="D1133" s="63"/>
      <c r="E1133" s="64"/>
      <c r="F1133" s="65" t="s">
        <v>956</v>
      </c>
      <c r="G1133" s="63"/>
      <c r="H1133" s="66">
        <v>80216.009999999995</v>
      </c>
      <c r="I1133" s="67"/>
      <c r="J1133" s="68"/>
      <c r="K1133" s="66"/>
      <c r="L1133" s="66"/>
      <c r="M1133" s="66"/>
      <c r="N1133" s="66"/>
      <c r="O1133" s="68"/>
      <c r="P1133" s="68"/>
      <c r="Q1133" s="68"/>
      <c r="R1133" s="10"/>
      <c r="S1133" s="15"/>
    </row>
    <row r="1134" spans="1:20" ht="7.5" customHeight="1" outlineLevel="4" x14ac:dyDescent="0.15">
      <c r="A1134" s="15"/>
      <c r="B1134" s="69"/>
      <c r="C1134" s="70"/>
      <c r="D1134" s="71"/>
      <c r="E1134" s="72"/>
      <c r="F1134" s="73"/>
      <c r="G1134" s="71"/>
      <c r="H1134" s="74"/>
      <c r="I1134" s="75"/>
      <c r="J1134" s="76"/>
      <c r="K1134" s="77"/>
      <c r="L1134" s="77"/>
      <c r="M1134" s="77"/>
      <c r="N1134" s="77"/>
      <c r="O1134" s="76"/>
      <c r="P1134" s="76"/>
      <c r="Q1134" s="76"/>
      <c r="R1134" s="10"/>
      <c r="S1134" s="15"/>
    </row>
    <row r="1135" spans="1:20" ht="22.5" outlineLevel="3" x14ac:dyDescent="0.2">
      <c r="A1135" s="52"/>
      <c r="B1135" s="53"/>
      <c r="C1135" s="54">
        <v>179</v>
      </c>
      <c r="D1135" s="55" t="s">
        <v>25</v>
      </c>
      <c r="E1135" s="56" t="s">
        <v>957</v>
      </c>
      <c r="F1135" s="57" t="s">
        <v>958</v>
      </c>
      <c r="G1135" s="55" t="s">
        <v>67</v>
      </c>
      <c r="H1135" s="58">
        <v>989.029</v>
      </c>
      <c r="I1135" s="59"/>
      <c r="J1135" s="60">
        <f>H1135*I1135</f>
        <v>0</v>
      </c>
      <c r="K1135" s="58"/>
      <c r="L1135" s="58">
        <f>H1135*K1135</f>
        <v>0</v>
      </c>
      <c r="M1135" s="58"/>
      <c r="N1135" s="58">
        <f>H1135*M1135</f>
        <v>0</v>
      </c>
      <c r="O1135" s="60">
        <v>21</v>
      </c>
      <c r="P1135" s="60">
        <f>J1135*(O1135/100)</f>
        <v>0</v>
      </c>
      <c r="Q1135" s="60">
        <f>J1135+P1135</f>
        <v>0</v>
      </c>
      <c r="R1135" s="15"/>
      <c r="S1135" s="15"/>
      <c r="T1135" s="15"/>
    </row>
    <row r="1136" spans="1:20" ht="22.5" outlineLevel="3" x14ac:dyDescent="0.2">
      <c r="A1136" s="52"/>
      <c r="B1136" s="53"/>
      <c r="C1136" s="54">
        <v>180</v>
      </c>
      <c r="D1136" s="55" t="s">
        <v>25</v>
      </c>
      <c r="E1136" s="56" t="s">
        <v>959</v>
      </c>
      <c r="F1136" s="57" t="s">
        <v>960</v>
      </c>
      <c r="G1136" s="55" t="s">
        <v>67</v>
      </c>
      <c r="H1136" s="58">
        <v>2520.54</v>
      </c>
      <c r="I1136" s="59"/>
      <c r="J1136" s="60">
        <f>H1136*I1136</f>
        <v>0</v>
      </c>
      <c r="K1136" s="58">
        <v>1.2999999999999999E-4</v>
      </c>
      <c r="L1136" s="58">
        <f>H1136*K1136</f>
        <v>0.32767019999999997</v>
      </c>
      <c r="M1136" s="58"/>
      <c r="N1136" s="58">
        <f>H1136*M1136</f>
        <v>0</v>
      </c>
      <c r="O1136" s="60">
        <v>21</v>
      </c>
      <c r="P1136" s="60">
        <f>J1136*(O1136/100)</f>
        <v>0</v>
      </c>
      <c r="Q1136" s="60">
        <f>J1136+P1136</f>
        <v>0</v>
      </c>
      <c r="R1136" s="15"/>
      <c r="S1136" s="15"/>
      <c r="T1136" s="15"/>
    </row>
    <row r="1137" spans="1:20" ht="9.75" outlineLevel="4" x14ac:dyDescent="0.2">
      <c r="A1137" s="61"/>
      <c r="B1137" s="62"/>
      <c r="C1137" s="62"/>
      <c r="D1137" s="63"/>
      <c r="E1137" s="64" t="s">
        <v>29</v>
      </c>
      <c r="F1137" s="65" t="s">
        <v>961</v>
      </c>
      <c r="G1137" s="63"/>
      <c r="H1137" s="66">
        <v>136.85999999999999</v>
      </c>
      <c r="I1137" s="67"/>
      <c r="J1137" s="68"/>
      <c r="K1137" s="66"/>
      <c r="L1137" s="66"/>
      <c r="M1137" s="66"/>
      <c r="N1137" s="66"/>
      <c r="O1137" s="68"/>
      <c r="P1137" s="68"/>
      <c r="Q1137" s="68"/>
      <c r="R1137" s="10"/>
      <c r="S1137" s="15"/>
    </row>
    <row r="1138" spans="1:20" ht="9.75" outlineLevel="4" x14ac:dyDescent="0.2">
      <c r="A1138" s="61"/>
      <c r="B1138" s="62"/>
      <c r="C1138" s="62"/>
      <c r="D1138" s="63"/>
      <c r="E1138" s="64"/>
      <c r="F1138" s="65" t="s">
        <v>962</v>
      </c>
      <c r="G1138" s="63"/>
      <c r="H1138" s="66">
        <v>141.66</v>
      </c>
      <c r="I1138" s="67"/>
      <c r="J1138" s="68"/>
      <c r="K1138" s="66"/>
      <c r="L1138" s="66"/>
      <c r="M1138" s="66"/>
      <c r="N1138" s="66"/>
      <c r="O1138" s="68"/>
      <c r="P1138" s="68"/>
      <c r="Q1138" s="68"/>
      <c r="R1138" s="10"/>
      <c r="S1138" s="15"/>
    </row>
    <row r="1139" spans="1:20" ht="9.75" outlineLevel="4" x14ac:dyDescent="0.2">
      <c r="A1139" s="61"/>
      <c r="B1139" s="62"/>
      <c r="C1139" s="62"/>
      <c r="D1139" s="63"/>
      <c r="E1139" s="64"/>
      <c r="F1139" s="65" t="s">
        <v>134</v>
      </c>
      <c r="G1139" s="63"/>
      <c r="H1139" s="66">
        <v>0</v>
      </c>
      <c r="I1139" s="67"/>
      <c r="J1139" s="68"/>
      <c r="K1139" s="66"/>
      <c r="L1139" s="66"/>
      <c r="M1139" s="66"/>
      <c r="N1139" s="66"/>
      <c r="O1139" s="68"/>
      <c r="P1139" s="68"/>
      <c r="Q1139" s="68"/>
      <c r="R1139" s="10"/>
      <c r="S1139" s="15"/>
    </row>
    <row r="1140" spans="1:20" ht="9.75" outlineLevel="4" x14ac:dyDescent="0.2">
      <c r="A1140" s="61"/>
      <c r="B1140" s="62"/>
      <c r="C1140" s="62"/>
      <c r="D1140" s="63"/>
      <c r="E1140" s="64"/>
      <c r="F1140" s="65" t="s">
        <v>963</v>
      </c>
      <c r="G1140" s="63"/>
      <c r="H1140" s="66">
        <v>423.84</v>
      </c>
      <c r="I1140" s="67"/>
      <c r="J1140" s="68"/>
      <c r="K1140" s="66"/>
      <c r="L1140" s="66"/>
      <c r="M1140" s="66"/>
      <c r="N1140" s="66"/>
      <c r="O1140" s="68"/>
      <c r="P1140" s="68"/>
      <c r="Q1140" s="68"/>
      <c r="R1140" s="10"/>
      <c r="S1140" s="15"/>
    </row>
    <row r="1141" spans="1:20" ht="9.75" outlineLevel="4" x14ac:dyDescent="0.2">
      <c r="A1141" s="61"/>
      <c r="B1141" s="62"/>
      <c r="C1141" s="62"/>
      <c r="D1141" s="63"/>
      <c r="E1141" s="64"/>
      <c r="F1141" s="65" t="s">
        <v>964</v>
      </c>
      <c r="G1141" s="63"/>
      <c r="H1141" s="66">
        <v>1062.9000000000001</v>
      </c>
      <c r="I1141" s="67"/>
      <c r="J1141" s="68"/>
      <c r="K1141" s="66"/>
      <c r="L1141" s="66"/>
      <c r="M1141" s="66"/>
      <c r="N1141" s="66"/>
      <c r="O1141" s="68"/>
      <c r="P1141" s="68"/>
      <c r="Q1141" s="68"/>
      <c r="R1141" s="10"/>
      <c r="S1141" s="15"/>
    </row>
    <row r="1142" spans="1:20" ht="9.75" outlineLevel="4" x14ac:dyDescent="0.2">
      <c r="A1142" s="61"/>
      <c r="B1142" s="62"/>
      <c r="C1142" s="62"/>
      <c r="D1142" s="63"/>
      <c r="E1142" s="64"/>
      <c r="F1142" s="65" t="s">
        <v>965</v>
      </c>
      <c r="G1142" s="63"/>
      <c r="H1142" s="66">
        <v>755.27999999999986</v>
      </c>
      <c r="I1142" s="67"/>
      <c r="J1142" s="68"/>
      <c r="K1142" s="66"/>
      <c r="L1142" s="66"/>
      <c r="M1142" s="66"/>
      <c r="N1142" s="66"/>
      <c r="O1142" s="68"/>
      <c r="P1142" s="68"/>
      <c r="Q1142" s="68"/>
      <c r="R1142" s="10"/>
      <c r="S1142" s="15"/>
    </row>
    <row r="1143" spans="1:20" ht="7.5" customHeight="1" outlineLevel="4" x14ac:dyDescent="0.15">
      <c r="A1143" s="15"/>
      <c r="B1143" s="69"/>
      <c r="C1143" s="70"/>
      <c r="D1143" s="71"/>
      <c r="E1143" s="72"/>
      <c r="F1143" s="73"/>
      <c r="G1143" s="71"/>
      <c r="H1143" s="74"/>
      <c r="I1143" s="75"/>
      <c r="J1143" s="76"/>
      <c r="K1143" s="77"/>
      <c r="L1143" s="77"/>
      <c r="M1143" s="77"/>
      <c r="N1143" s="77"/>
      <c r="O1143" s="76"/>
      <c r="P1143" s="76"/>
      <c r="Q1143" s="76"/>
      <c r="R1143" s="10"/>
      <c r="S1143" s="15"/>
    </row>
    <row r="1144" spans="1:20" outlineLevel="3" x14ac:dyDescent="0.15">
      <c r="B1144" s="10"/>
      <c r="C1144" s="10"/>
      <c r="D1144" s="10"/>
      <c r="E1144" s="10"/>
      <c r="F1144" s="10"/>
      <c r="G1144" s="10"/>
      <c r="H1144" s="10"/>
      <c r="I1144" s="15"/>
      <c r="J1144" s="15"/>
      <c r="K1144" s="10"/>
      <c r="L1144" s="10"/>
      <c r="M1144" s="10"/>
      <c r="N1144" s="10"/>
      <c r="O1144" s="10"/>
      <c r="P1144" s="15"/>
      <c r="Q1144" s="15"/>
    </row>
    <row r="1145" spans="1:20" ht="11.25" outlineLevel="2" x14ac:dyDescent="0.2">
      <c r="A1145" s="42" t="s">
        <v>966</v>
      </c>
      <c r="B1145" s="43">
        <v>3</v>
      </c>
      <c r="C1145" s="44"/>
      <c r="D1145" s="45" t="s">
        <v>23</v>
      </c>
      <c r="E1145" s="45"/>
      <c r="F1145" s="46" t="s">
        <v>967</v>
      </c>
      <c r="G1145" s="45"/>
      <c r="H1145" s="47"/>
      <c r="I1145" s="48"/>
      <c r="J1145" s="49">
        <f>SUBTOTAL(9,J1146:J1167)</f>
        <v>0</v>
      </c>
      <c r="K1145" s="47"/>
      <c r="L1145" s="50">
        <f>SUBTOTAL(9,L1146:L1167)</f>
        <v>0.31271599999999999</v>
      </c>
      <c r="M1145" s="47"/>
      <c r="N1145" s="50">
        <f>SUBTOTAL(9,N1146:N1167)</f>
        <v>0</v>
      </c>
      <c r="O1145" s="51"/>
      <c r="P1145" s="49">
        <f>SUBTOTAL(9,P1146:P1167)</f>
        <v>0</v>
      </c>
      <c r="Q1145" s="49">
        <f>SUBTOTAL(9,Q1146:Q1167)</f>
        <v>0</v>
      </c>
      <c r="R1145" s="10"/>
      <c r="S1145" s="15"/>
      <c r="T1145" s="15"/>
    </row>
    <row r="1146" spans="1:20" ht="11.25" outlineLevel="3" x14ac:dyDescent="0.2">
      <c r="A1146" s="52"/>
      <c r="B1146" s="53"/>
      <c r="C1146" s="54">
        <v>181</v>
      </c>
      <c r="D1146" s="55" t="s">
        <v>25</v>
      </c>
      <c r="E1146" s="56" t="s">
        <v>968</v>
      </c>
      <c r="F1146" s="57" t="s">
        <v>969</v>
      </c>
      <c r="G1146" s="55" t="s">
        <v>67</v>
      </c>
      <c r="H1146" s="58">
        <v>1237.8999999999999</v>
      </c>
      <c r="I1146" s="59"/>
      <c r="J1146" s="60">
        <f>H1146*I1146</f>
        <v>0</v>
      </c>
      <c r="K1146" s="58">
        <v>4.0000000000000003E-5</v>
      </c>
      <c r="L1146" s="58">
        <f>H1146*K1146</f>
        <v>4.9515999999999998E-2</v>
      </c>
      <c r="M1146" s="58"/>
      <c r="N1146" s="58">
        <f>H1146*M1146</f>
        <v>0</v>
      </c>
      <c r="O1146" s="60">
        <v>21</v>
      </c>
      <c r="P1146" s="60">
        <f>J1146*(O1146/100)</f>
        <v>0</v>
      </c>
      <c r="Q1146" s="60">
        <f>J1146+P1146</f>
        <v>0</v>
      </c>
      <c r="R1146" s="15"/>
      <c r="S1146" s="15"/>
      <c r="T1146" s="15"/>
    </row>
    <row r="1147" spans="1:20" ht="19.5" outlineLevel="4" x14ac:dyDescent="0.2">
      <c r="A1147" s="61"/>
      <c r="B1147" s="62"/>
      <c r="C1147" s="62"/>
      <c r="D1147" s="63"/>
      <c r="E1147" s="64" t="s">
        <v>29</v>
      </c>
      <c r="F1147" s="65" t="s">
        <v>970</v>
      </c>
      <c r="G1147" s="63"/>
      <c r="H1147" s="66">
        <v>227.8</v>
      </c>
      <c r="I1147" s="67"/>
      <c r="J1147" s="68"/>
      <c r="K1147" s="66"/>
      <c r="L1147" s="66"/>
      <c r="M1147" s="66"/>
      <c r="N1147" s="66"/>
      <c r="O1147" s="68"/>
      <c r="P1147" s="68"/>
      <c r="Q1147" s="68"/>
      <c r="R1147" s="10"/>
      <c r="S1147" s="15"/>
    </row>
    <row r="1148" spans="1:20" ht="19.5" outlineLevel="4" x14ac:dyDescent="0.2">
      <c r="A1148" s="61"/>
      <c r="B1148" s="62"/>
      <c r="C1148" s="62"/>
      <c r="D1148" s="63"/>
      <c r="E1148" s="64"/>
      <c r="F1148" s="65" t="s">
        <v>971</v>
      </c>
      <c r="G1148" s="63"/>
      <c r="H1148" s="66">
        <v>590.5</v>
      </c>
      <c r="I1148" s="67"/>
      <c r="J1148" s="68"/>
      <c r="K1148" s="66"/>
      <c r="L1148" s="66"/>
      <c r="M1148" s="66"/>
      <c r="N1148" s="66"/>
      <c r="O1148" s="68"/>
      <c r="P1148" s="68"/>
      <c r="Q1148" s="68"/>
      <c r="R1148" s="10"/>
      <c r="S1148" s="15"/>
    </row>
    <row r="1149" spans="1:20" ht="19.5" outlineLevel="4" x14ac:dyDescent="0.2">
      <c r="A1149" s="61"/>
      <c r="B1149" s="62"/>
      <c r="C1149" s="62"/>
      <c r="D1149" s="63"/>
      <c r="E1149" s="64"/>
      <c r="F1149" s="65" t="s">
        <v>972</v>
      </c>
      <c r="G1149" s="63"/>
      <c r="H1149" s="66">
        <v>419.59999999999991</v>
      </c>
      <c r="I1149" s="67"/>
      <c r="J1149" s="68"/>
      <c r="K1149" s="66"/>
      <c r="L1149" s="66"/>
      <c r="M1149" s="66"/>
      <c r="N1149" s="66"/>
      <c r="O1149" s="68"/>
      <c r="P1149" s="68"/>
      <c r="Q1149" s="68"/>
      <c r="R1149" s="10"/>
      <c r="S1149" s="15"/>
    </row>
    <row r="1150" spans="1:20" ht="7.5" customHeight="1" outlineLevel="4" x14ac:dyDescent="0.15">
      <c r="A1150" s="15"/>
      <c r="B1150" s="69"/>
      <c r="C1150" s="70"/>
      <c r="D1150" s="71"/>
      <c r="E1150" s="72"/>
      <c r="F1150" s="73"/>
      <c r="G1150" s="71"/>
      <c r="H1150" s="74"/>
      <c r="I1150" s="75"/>
      <c r="J1150" s="76"/>
      <c r="K1150" s="77"/>
      <c r="L1150" s="77"/>
      <c r="M1150" s="77"/>
      <c r="N1150" s="77"/>
      <c r="O1150" s="76"/>
      <c r="P1150" s="76"/>
      <c r="Q1150" s="76"/>
      <c r="R1150" s="10"/>
      <c r="S1150" s="15"/>
    </row>
    <row r="1151" spans="1:20" ht="11.25" outlineLevel="3" x14ac:dyDescent="0.2">
      <c r="A1151" s="52"/>
      <c r="B1151" s="53"/>
      <c r="C1151" s="54">
        <v>182</v>
      </c>
      <c r="D1151" s="55" t="s">
        <v>25</v>
      </c>
      <c r="E1151" s="56" t="s">
        <v>973</v>
      </c>
      <c r="F1151" s="57" t="s">
        <v>974</v>
      </c>
      <c r="G1151" s="55" t="s">
        <v>72</v>
      </c>
      <c r="H1151" s="58">
        <v>15</v>
      </c>
      <c r="I1151" s="59"/>
      <c r="J1151" s="60">
        <f>H1151*I1151</f>
        <v>0</v>
      </c>
      <c r="K1151" s="58">
        <v>1.8000000000000001E-4</v>
      </c>
      <c r="L1151" s="58">
        <f>H1151*K1151</f>
        <v>2.7000000000000001E-3</v>
      </c>
      <c r="M1151" s="58"/>
      <c r="N1151" s="58">
        <f>H1151*M1151</f>
        <v>0</v>
      </c>
      <c r="O1151" s="60">
        <v>21</v>
      </c>
      <c r="P1151" s="60">
        <f>J1151*(O1151/100)</f>
        <v>0</v>
      </c>
      <c r="Q1151" s="60">
        <f>J1151+P1151</f>
        <v>0</v>
      </c>
      <c r="R1151" s="15"/>
      <c r="S1151" s="15"/>
      <c r="T1151" s="15"/>
    </row>
    <row r="1152" spans="1:20" ht="9.75" outlineLevel="4" x14ac:dyDescent="0.2">
      <c r="A1152" s="61"/>
      <c r="B1152" s="62"/>
      <c r="C1152" s="62"/>
      <c r="D1152" s="63"/>
      <c r="E1152" s="64" t="s">
        <v>29</v>
      </c>
      <c r="F1152" s="65" t="s">
        <v>975</v>
      </c>
      <c r="G1152" s="63"/>
      <c r="H1152" s="66">
        <v>15</v>
      </c>
      <c r="I1152" s="67"/>
      <c r="J1152" s="68"/>
      <c r="K1152" s="66"/>
      <c r="L1152" s="66"/>
      <c r="M1152" s="66"/>
      <c r="N1152" s="66"/>
      <c r="O1152" s="68"/>
      <c r="P1152" s="68"/>
      <c r="Q1152" s="68"/>
      <c r="R1152" s="10"/>
      <c r="S1152" s="15"/>
    </row>
    <row r="1153" spans="1:20" ht="7.5" customHeight="1" outlineLevel="4" x14ac:dyDescent="0.15">
      <c r="A1153" s="15"/>
      <c r="B1153" s="69"/>
      <c r="C1153" s="70"/>
      <c r="D1153" s="71"/>
      <c r="E1153" s="72"/>
      <c r="F1153" s="73"/>
      <c r="G1153" s="71"/>
      <c r="H1153" s="74"/>
      <c r="I1153" s="75"/>
      <c r="J1153" s="76"/>
      <c r="K1153" s="77"/>
      <c r="L1153" s="77"/>
      <c r="M1153" s="77"/>
      <c r="N1153" s="77"/>
      <c r="O1153" s="76"/>
      <c r="P1153" s="76"/>
      <c r="Q1153" s="76"/>
      <c r="R1153" s="10"/>
      <c r="S1153" s="15"/>
    </row>
    <row r="1154" spans="1:20" ht="22.5" outlineLevel="3" x14ac:dyDescent="0.2">
      <c r="A1154" s="52"/>
      <c r="B1154" s="53"/>
      <c r="C1154" s="54">
        <v>183</v>
      </c>
      <c r="D1154" s="55" t="s">
        <v>25</v>
      </c>
      <c r="E1154" s="56" t="s">
        <v>976</v>
      </c>
      <c r="F1154" s="57" t="s">
        <v>977</v>
      </c>
      <c r="G1154" s="55" t="s">
        <v>525</v>
      </c>
      <c r="H1154" s="58">
        <v>1</v>
      </c>
      <c r="I1154" s="59"/>
      <c r="J1154" s="60">
        <f>H1154*I1154</f>
        <v>0</v>
      </c>
      <c r="K1154" s="58"/>
      <c r="L1154" s="58">
        <f>H1154*K1154</f>
        <v>0</v>
      </c>
      <c r="M1154" s="58"/>
      <c r="N1154" s="58">
        <f>H1154*M1154</f>
        <v>0</v>
      </c>
      <c r="O1154" s="60">
        <v>21</v>
      </c>
      <c r="P1154" s="60">
        <f>J1154*(O1154/100)</f>
        <v>0</v>
      </c>
      <c r="Q1154" s="60">
        <f>J1154+P1154</f>
        <v>0</v>
      </c>
      <c r="R1154" s="15"/>
      <c r="S1154" s="15"/>
      <c r="T1154" s="15"/>
    </row>
    <row r="1155" spans="1:20" ht="11.25" outlineLevel="3" x14ac:dyDescent="0.2">
      <c r="A1155" s="52"/>
      <c r="B1155" s="53"/>
      <c r="C1155" s="54">
        <v>184</v>
      </c>
      <c r="D1155" s="55" t="s">
        <v>25</v>
      </c>
      <c r="E1155" s="56" t="s">
        <v>978</v>
      </c>
      <c r="F1155" s="57" t="s">
        <v>979</v>
      </c>
      <c r="G1155" s="55" t="s">
        <v>72</v>
      </c>
      <c r="H1155" s="58">
        <v>11</v>
      </c>
      <c r="I1155" s="59"/>
      <c r="J1155" s="60">
        <f>H1155*I1155</f>
        <v>0</v>
      </c>
      <c r="K1155" s="58">
        <v>5.0000000000000001E-4</v>
      </c>
      <c r="L1155" s="58">
        <f>H1155*K1155</f>
        <v>5.4999999999999997E-3</v>
      </c>
      <c r="M1155" s="58"/>
      <c r="N1155" s="58">
        <f>H1155*M1155</f>
        <v>0</v>
      </c>
      <c r="O1155" s="60">
        <v>21</v>
      </c>
      <c r="P1155" s="60">
        <f>J1155*(O1155/100)</f>
        <v>0</v>
      </c>
      <c r="Q1155" s="60">
        <f>J1155+P1155</f>
        <v>0</v>
      </c>
      <c r="R1155" s="15"/>
      <c r="S1155" s="15"/>
      <c r="T1155" s="15"/>
    </row>
    <row r="1156" spans="1:20" ht="9.75" outlineLevel="4" x14ac:dyDescent="0.2">
      <c r="A1156" s="61"/>
      <c r="B1156" s="62"/>
      <c r="C1156" s="62"/>
      <c r="D1156" s="63"/>
      <c r="E1156" s="64" t="s">
        <v>29</v>
      </c>
      <c r="F1156" s="65" t="s">
        <v>980</v>
      </c>
      <c r="G1156" s="63"/>
      <c r="H1156" s="66">
        <v>11</v>
      </c>
      <c r="I1156" s="67"/>
      <c r="J1156" s="68"/>
      <c r="K1156" s="66"/>
      <c r="L1156" s="66"/>
      <c r="M1156" s="66"/>
      <c r="N1156" s="66"/>
      <c r="O1156" s="68"/>
      <c r="P1156" s="68"/>
      <c r="Q1156" s="68"/>
      <c r="R1156" s="10"/>
      <c r="S1156" s="15"/>
    </row>
    <row r="1157" spans="1:20" ht="7.5" customHeight="1" outlineLevel="4" x14ac:dyDescent="0.15">
      <c r="A1157" s="15"/>
      <c r="B1157" s="69"/>
      <c r="C1157" s="70"/>
      <c r="D1157" s="71"/>
      <c r="E1157" s="72"/>
      <c r="F1157" s="73"/>
      <c r="G1157" s="71"/>
      <c r="H1157" s="74"/>
      <c r="I1157" s="75"/>
      <c r="J1157" s="76"/>
      <c r="K1157" s="77"/>
      <c r="L1157" s="77"/>
      <c r="M1157" s="77"/>
      <c r="N1157" s="77"/>
      <c r="O1157" s="76"/>
      <c r="P1157" s="76"/>
      <c r="Q1157" s="76"/>
      <c r="R1157" s="10"/>
      <c r="S1157" s="15"/>
    </row>
    <row r="1158" spans="1:20" ht="11.25" outlineLevel="3" x14ac:dyDescent="0.2">
      <c r="A1158" s="52"/>
      <c r="B1158" s="53"/>
      <c r="C1158" s="54">
        <v>185</v>
      </c>
      <c r="D1158" s="55" t="s">
        <v>342</v>
      </c>
      <c r="E1158" s="56" t="s">
        <v>981</v>
      </c>
      <c r="F1158" s="57" t="s">
        <v>982</v>
      </c>
      <c r="G1158" s="55" t="s">
        <v>72</v>
      </c>
      <c r="H1158" s="58">
        <v>6</v>
      </c>
      <c r="I1158" s="59"/>
      <c r="J1158" s="60">
        <f>H1158*I1158</f>
        <v>0</v>
      </c>
      <c r="K1158" s="58">
        <v>1.7000000000000001E-2</v>
      </c>
      <c r="L1158" s="58">
        <f>H1158*K1158</f>
        <v>0.10200000000000001</v>
      </c>
      <c r="M1158" s="58"/>
      <c r="N1158" s="58">
        <f>H1158*M1158</f>
        <v>0</v>
      </c>
      <c r="O1158" s="60">
        <v>21</v>
      </c>
      <c r="P1158" s="60">
        <f>J1158*(O1158/100)</f>
        <v>0</v>
      </c>
      <c r="Q1158" s="60">
        <f>J1158+P1158</f>
        <v>0</v>
      </c>
      <c r="R1158" s="15"/>
      <c r="S1158" s="15"/>
      <c r="T1158" s="15"/>
    </row>
    <row r="1159" spans="1:20" ht="9.75" outlineLevel="4" x14ac:dyDescent="0.2">
      <c r="A1159" s="61"/>
      <c r="B1159" s="62"/>
      <c r="C1159" s="62"/>
      <c r="D1159" s="63"/>
      <c r="E1159" s="64" t="s">
        <v>29</v>
      </c>
      <c r="F1159" s="65" t="s">
        <v>983</v>
      </c>
      <c r="G1159" s="63"/>
      <c r="H1159" s="66">
        <v>6</v>
      </c>
      <c r="I1159" s="67"/>
      <c r="J1159" s="68"/>
      <c r="K1159" s="66"/>
      <c r="L1159" s="66"/>
      <c r="M1159" s="66"/>
      <c r="N1159" s="66"/>
      <c r="O1159" s="68"/>
      <c r="P1159" s="68"/>
      <c r="Q1159" s="68"/>
      <c r="R1159" s="10"/>
      <c r="S1159" s="15"/>
    </row>
    <row r="1160" spans="1:20" ht="7.5" customHeight="1" outlineLevel="4" x14ac:dyDescent="0.15">
      <c r="A1160" s="15"/>
      <c r="B1160" s="69"/>
      <c r="C1160" s="70"/>
      <c r="D1160" s="71"/>
      <c r="E1160" s="72"/>
      <c r="F1160" s="73"/>
      <c r="G1160" s="71"/>
      <c r="H1160" s="74"/>
      <c r="I1160" s="75"/>
      <c r="J1160" s="76"/>
      <c r="K1160" s="77"/>
      <c r="L1160" s="77"/>
      <c r="M1160" s="77"/>
      <c r="N1160" s="77"/>
      <c r="O1160" s="76"/>
      <c r="P1160" s="76"/>
      <c r="Q1160" s="76"/>
      <c r="R1160" s="10"/>
      <c r="S1160" s="15"/>
    </row>
    <row r="1161" spans="1:20" ht="11.25" outlineLevel="3" x14ac:dyDescent="0.2">
      <c r="A1161" s="52"/>
      <c r="B1161" s="53"/>
      <c r="C1161" s="54">
        <v>186</v>
      </c>
      <c r="D1161" s="55" t="s">
        <v>342</v>
      </c>
      <c r="E1161" s="56" t="s">
        <v>984</v>
      </c>
      <c r="F1161" s="57" t="s">
        <v>985</v>
      </c>
      <c r="G1161" s="55" t="s">
        <v>72</v>
      </c>
      <c r="H1161" s="58">
        <v>6</v>
      </c>
      <c r="I1161" s="59"/>
      <c r="J1161" s="60">
        <f>H1161*I1161</f>
        <v>0</v>
      </c>
      <c r="K1161" s="58">
        <v>1.7000000000000001E-2</v>
      </c>
      <c r="L1161" s="58">
        <f>H1161*K1161</f>
        <v>0.10200000000000001</v>
      </c>
      <c r="M1161" s="58"/>
      <c r="N1161" s="58">
        <f>H1161*M1161</f>
        <v>0</v>
      </c>
      <c r="O1161" s="60">
        <v>21</v>
      </c>
      <c r="P1161" s="60">
        <f>J1161*(O1161/100)</f>
        <v>0</v>
      </c>
      <c r="Q1161" s="60">
        <f>J1161+P1161</f>
        <v>0</v>
      </c>
      <c r="R1161" s="15"/>
      <c r="S1161" s="15"/>
      <c r="T1161" s="15"/>
    </row>
    <row r="1162" spans="1:20" ht="9.75" outlineLevel="4" x14ac:dyDescent="0.2">
      <c r="A1162" s="61"/>
      <c r="B1162" s="62"/>
      <c r="C1162" s="62"/>
      <c r="D1162" s="63"/>
      <c r="E1162" s="64" t="s">
        <v>29</v>
      </c>
      <c r="F1162" s="65" t="s">
        <v>983</v>
      </c>
      <c r="G1162" s="63"/>
      <c r="H1162" s="66">
        <v>6</v>
      </c>
      <c r="I1162" s="67"/>
      <c r="J1162" s="68"/>
      <c r="K1162" s="66"/>
      <c r="L1162" s="66"/>
      <c r="M1162" s="66"/>
      <c r="N1162" s="66"/>
      <c r="O1162" s="68"/>
      <c r="P1162" s="68"/>
      <c r="Q1162" s="68"/>
      <c r="R1162" s="10"/>
      <c r="S1162" s="15"/>
    </row>
    <row r="1163" spans="1:20" ht="7.5" customHeight="1" outlineLevel="4" x14ac:dyDescent="0.15">
      <c r="A1163" s="15"/>
      <c r="B1163" s="69"/>
      <c r="C1163" s="70"/>
      <c r="D1163" s="71"/>
      <c r="E1163" s="72"/>
      <c r="F1163" s="73"/>
      <c r="G1163" s="71"/>
      <c r="H1163" s="74"/>
      <c r="I1163" s="75"/>
      <c r="J1163" s="76"/>
      <c r="K1163" s="77"/>
      <c r="L1163" s="77"/>
      <c r="M1163" s="77"/>
      <c r="N1163" s="77"/>
      <c r="O1163" s="76"/>
      <c r="P1163" s="76"/>
      <c r="Q1163" s="76"/>
      <c r="R1163" s="10"/>
      <c r="S1163" s="15"/>
    </row>
    <row r="1164" spans="1:20" ht="11.25" outlineLevel="3" x14ac:dyDescent="0.2">
      <c r="A1164" s="52"/>
      <c r="B1164" s="53"/>
      <c r="C1164" s="54">
        <v>187</v>
      </c>
      <c r="D1164" s="55" t="s">
        <v>342</v>
      </c>
      <c r="E1164" s="56" t="s">
        <v>986</v>
      </c>
      <c r="F1164" s="57" t="s">
        <v>987</v>
      </c>
      <c r="G1164" s="55" t="s">
        <v>72</v>
      </c>
      <c r="H1164" s="58">
        <v>3</v>
      </c>
      <c r="I1164" s="59"/>
      <c r="J1164" s="60">
        <f>H1164*I1164</f>
        <v>0</v>
      </c>
      <c r="K1164" s="58">
        <v>1.7000000000000001E-2</v>
      </c>
      <c r="L1164" s="58">
        <f>H1164*K1164</f>
        <v>5.1000000000000004E-2</v>
      </c>
      <c r="M1164" s="58"/>
      <c r="N1164" s="58">
        <f>H1164*M1164</f>
        <v>0</v>
      </c>
      <c r="O1164" s="60">
        <v>21</v>
      </c>
      <c r="P1164" s="60">
        <f>J1164*(O1164/100)</f>
        <v>0</v>
      </c>
      <c r="Q1164" s="60">
        <f>J1164+P1164</f>
        <v>0</v>
      </c>
      <c r="R1164" s="15"/>
      <c r="S1164" s="15"/>
      <c r="T1164" s="15"/>
    </row>
    <row r="1165" spans="1:20" ht="9.75" outlineLevel="4" x14ac:dyDescent="0.2">
      <c r="A1165" s="61"/>
      <c r="B1165" s="62"/>
      <c r="C1165" s="62"/>
      <c r="D1165" s="63"/>
      <c r="E1165" s="64" t="s">
        <v>29</v>
      </c>
      <c r="F1165" s="65" t="s">
        <v>988</v>
      </c>
      <c r="G1165" s="63"/>
      <c r="H1165" s="66">
        <v>3</v>
      </c>
      <c r="I1165" s="67"/>
      <c r="J1165" s="68"/>
      <c r="K1165" s="66"/>
      <c r="L1165" s="66"/>
      <c r="M1165" s="66"/>
      <c r="N1165" s="66"/>
      <c r="O1165" s="68"/>
      <c r="P1165" s="68"/>
      <c r="Q1165" s="68"/>
      <c r="R1165" s="10"/>
      <c r="S1165" s="15"/>
    </row>
    <row r="1166" spans="1:20" ht="7.5" customHeight="1" outlineLevel="4" x14ac:dyDescent="0.15">
      <c r="A1166" s="15"/>
      <c r="B1166" s="69"/>
      <c r="C1166" s="70"/>
      <c r="D1166" s="71"/>
      <c r="E1166" s="72"/>
      <c r="F1166" s="73"/>
      <c r="G1166" s="71"/>
      <c r="H1166" s="74"/>
      <c r="I1166" s="75"/>
      <c r="J1166" s="76"/>
      <c r="K1166" s="77"/>
      <c r="L1166" s="77"/>
      <c r="M1166" s="77"/>
      <c r="N1166" s="77"/>
      <c r="O1166" s="76"/>
      <c r="P1166" s="76"/>
      <c r="Q1166" s="76"/>
      <c r="R1166" s="10"/>
      <c r="S1166" s="15"/>
    </row>
    <row r="1167" spans="1:20" outlineLevel="3" x14ac:dyDescent="0.15">
      <c r="B1167" s="10"/>
      <c r="C1167" s="10"/>
      <c r="D1167" s="10"/>
      <c r="E1167" s="10"/>
      <c r="F1167" s="10"/>
      <c r="G1167" s="10"/>
      <c r="H1167" s="10"/>
      <c r="I1167" s="15"/>
      <c r="J1167" s="15"/>
      <c r="K1167" s="10"/>
      <c r="L1167" s="10"/>
      <c r="M1167" s="10"/>
      <c r="N1167" s="10"/>
      <c r="O1167" s="10"/>
      <c r="P1167" s="15"/>
      <c r="Q1167" s="15"/>
    </row>
    <row r="1168" spans="1:20" ht="11.25" outlineLevel="2" x14ac:dyDescent="0.2">
      <c r="A1168" s="42" t="s">
        <v>989</v>
      </c>
      <c r="B1168" s="43">
        <v>3</v>
      </c>
      <c r="C1168" s="44"/>
      <c r="D1168" s="45" t="s">
        <v>23</v>
      </c>
      <c r="E1168" s="45"/>
      <c r="F1168" s="46" t="s">
        <v>990</v>
      </c>
      <c r="G1168" s="45"/>
      <c r="H1168" s="47"/>
      <c r="I1168" s="48"/>
      <c r="J1168" s="49">
        <f>SUBTOTAL(9,J1169:J1172)</f>
        <v>0</v>
      </c>
      <c r="K1168" s="47"/>
      <c r="L1168" s="50">
        <f>SUBTOTAL(9,L1169:L1172)</f>
        <v>0</v>
      </c>
      <c r="M1168" s="47"/>
      <c r="N1168" s="50">
        <f>SUBTOTAL(9,N1169:N1172)</f>
        <v>0.68199999999999994</v>
      </c>
      <c r="O1168" s="51"/>
      <c r="P1168" s="49">
        <f>SUBTOTAL(9,P1169:P1172)</f>
        <v>0</v>
      </c>
      <c r="Q1168" s="49">
        <f>SUBTOTAL(9,Q1169:Q1172)</f>
        <v>0</v>
      </c>
      <c r="R1168" s="10"/>
      <c r="S1168" s="15"/>
      <c r="T1168" s="15"/>
    </row>
    <row r="1169" spans="1:20" ht="11.25" outlineLevel="3" x14ac:dyDescent="0.2">
      <c r="A1169" s="52"/>
      <c r="B1169" s="53"/>
      <c r="C1169" s="54">
        <v>188</v>
      </c>
      <c r="D1169" s="55" t="s">
        <v>25</v>
      </c>
      <c r="E1169" s="56" t="s">
        <v>991</v>
      </c>
      <c r="F1169" s="57" t="s">
        <v>992</v>
      </c>
      <c r="G1169" s="55" t="s">
        <v>72</v>
      </c>
      <c r="H1169" s="58">
        <v>11</v>
      </c>
      <c r="I1169" s="59"/>
      <c r="J1169" s="60">
        <f>H1169*I1169</f>
        <v>0</v>
      </c>
      <c r="K1169" s="58"/>
      <c r="L1169" s="58">
        <f>H1169*K1169</f>
        <v>0</v>
      </c>
      <c r="M1169" s="58">
        <v>6.2E-2</v>
      </c>
      <c r="N1169" s="58">
        <f>H1169*M1169</f>
        <v>0.68199999999999994</v>
      </c>
      <c r="O1169" s="60">
        <v>21</v>
      </c>
      <c r="P1169" s="60">
        <f>J1169*(O1169/100)</f>
        <v>0</v>
      </c>
      <c r="Q1169" s="60">
        <f>J1169+P1169</f>
        <v>0</v>
      </c>
      <c r="R1169" s="15"/>
      <c r="S1169" s="15"/>
      <c r="T1169" s="15"/>
    </row>
    <row r="1170" spans="1:20" ht="9.75" outlineLevel="4" x14ac:dyDescent="0.2">
      <c r="A1170" s="61"/>
      <c r="B1170" s="62"/>
      <c r="C1170" s="62"/>
      <c r="D1170" s="63"/>
      <c r="E1170" s="64" t="s">
        <v>29</v>
      </c>
      <c r="F1170" s="65" t="s">
        <v>993</v>
      </c>
      <c r="G1170" s="63"/>
      <c r="H1170" s="66">
        <v>11</v>
      </c>
      <c r="I1170" s="67"/>
      <c r="J1170" s="68"/>
      <c r="K1170" s="66"/>
      <c r="L1170" s="66"/>
      <c r="M1170" s="66"/>
      <c r="N1170" s="66"/>
      <c r="O1170" s="68"/>
      <c r="P1170" s="68"/>
      <c r="Q1170" s="68"/>
      <c r="R1170" s="10"/>
      <c r="S1170" s="15"/>
    </row>
    <row r="1171" spans="1:20" ht="7.5" customHeight="1" outlineLevel="4" x14ac:dyDescent="0.15">
      <c r="A1171" s="15"/>
      <c r="B1171" s="69"/>
      <c r="C1171" s="70"/>
      <c r="D1171" s="71"/>
      <c r="E1171" s="72"/>
      <c r="F1171" s="73"/>
      <c r="G1171" s="71"/>
      <c r="H1171" s="74"/>
      <c r="I1171" s="75"/>
      <c r="J1171" s="76"/>
      <c r="K1171" s="77"/>
      <c r="L1171" s="77"/>
      <c r="M1171" s="77"/>
      <c r="N1171" s="77"/>
      <c r="O1171" s="76"/>
      <c r="P1171" s="76"/>
      <c r="Q1171" s="76"/>
      <c r="R1171" s="10"/>
      <c r="S1171" s="15"/>
    </row>
    <row r="1172" spans="1:20" outlineLevel="3" x14ac:dyDescent="0.15">
      <c r="B1172" s="10"/>
      <c r="C1172" s="10"/>
      <c r="D1172" s="10"/>
      <c r="E1172" s="10"/>
      <c r="F1172" s="10"/>
      <c r="G1172" s="10"/>
      <c r="H1172" s="10"/>
      <c r="I1172" s="15"/>
      <c r="J1172" s="15"/>
      <c r="K1172" s="10"/>
      <c r="L1172" s="10"/>
      <c r="M1172" s="10"/>
      <c r="N1172" s="10"/>
      <c r="O1172" s="10"/>
      <c r="P1172" s="15"/>
      <c r="Q1172" s="15"/>
    </row>
    <row r="1173" spans="1:20" ht="11.25" outlineLevel="2" x14ac:dyDescent="0.2">
      <c r="A1173" s="42" t="s">
        <v>994</v>
      </c>
      <c r="B1173" s="43">
        <v>3</v>
      </c>
      <c r="C1173" s="44"/>
      <c r="D1173" s="45" t="s">
        <v>23</v>
      </c>
      <c r="E1173" s="45"/>
      <c r="F1173" s="46" t="s">
        <v>995</v>
      </c>
      <c r="G1173" s="45"/>
      <c r="H1173" s="47"/>
      <c r="I1173" s="48"/>
      <c r="J1173" s="49">
        <f>SUBTOTAL(9,J1174:J1180)</f>
        <v>0</v>
      </c>
      <c r="K1173" s="47"/>
      <c r="L1173" s="50">
        <f>SUBTOTAL(9,L1174:L1180)</f>
        <v>0</v>
      </c>
      <c r="M1173" s="47"/>
      <c r="N1173" s="50">
        <f>SUBTOTAL(9,N1174:N1180)</f>
        <v>0</v>
      </c>
      <c r="O1173" s="51"/>
      <c r="P1173" s="49">
        <f>SUBTOTAL(9,P1174:P1180)</f>
        <v>0</v>
      </c>
      <c r="Q1173" s="49">
        <f>SUBTOTAL(9,Q1174:Q1180)</f>
        <v>0</v>
      </c>
      <c r="R1173" s="10"/>
      <c r="S1173" s="15"/>
      <c r="T1173" s="15"/>
    </row>
    <row r="1174" spans="1:20" ht="11.25" outlineLevel="3" x14ac:dyDescent="0.2">
      <c r="A1174" s="52"/>
      <c r="B1174" s="53"/>
      <c r="C1174" s="54">
        <v>189</v>
      </c>
      <c r="D1174" s="55" t="s">
        <v>25</v>
      </c>
      <c r="E1174" s="56" t="s">
        <v>996</v>
      </c>
      <c r="F1174" s="57" t="s">
        <v>997</v>
      </c>
      <c r="G1174" s="55" t="s">
        <v>60</v>
      </c>
      <c r="H1174" s="58">
        <v>1.07969005</v>
      </c>
      <c r="I1174" s="59"/>
      <c r="J1174" s="60">
        <f>H1174*I1174</f>
        <v>0</v>
      </c>
      <c r="K1174" s="58"/>
      <c r="L1174" s="58">
        <f>H1174*K1174</f>
        <v>0</v>
      </c>
      <c r="M1174" s="58"/>
      <c r="N1174" s="58">
        <f>H1174*M1174</f>
        <v>0</v>
      </c>
      <c r="O1174" s="60">
        <v>21</v>
      </c>
      <c r="P1174" s="60">
        <f>J1174*(O1174/100)</f>
        <v>0</v>
      </c>
      <c r="Q1174" s="60">
        <f>J1174+P1174</f>
        <v>0</v>
      </c>
      <c r="R1174" s="15"/>
      <c r="S1174" s="15"/>
      <c r="T1174" s="15"/>
    </row>
    <row r="1175" spans="1:20" ht="11.25" outlineLevel="3" x14ac:dyDescent="0.2">
      <c r="A1175" s="52"/>
      <c r="B1175" s="53"/>
      <c r="C1175" s="54">
        <v>190</v>
      </c>
      <c r="D1175" s="55" t="s">
        <v>25</v>
      </c>
      <c r="E1175" s="56" t="s">
        <v>998</v>
      </c>
      <c r="F1175" s="57" t="s">
        <v>999</v>
      </c>
      <c r="G1175" s="55" t="s">
        <v>60</v>
      </c>
      <c r="H1175" s="58">
        <v>1.07969005</v>
      </c>
      <c r="I1175" s="59"/>
      <c r="J1175" s="60">
        <f>H1175*I1175</f>
        <v>0</v>
      </c>
      <c r="K1175" s="58"/>
      <c r="L1175" s="58">
        <f>H1175*K1175</f>
        <v>0</v>
      </c>
      <c r="M1175" s="58"/>
      <c r="N1175" s="58">
        <f>H1175*M1175</f>
        <v>0</v>
      </c>
      <c r="O1175" s="60">
        <v>21</v>
      </c>
      <c r="P1175" s="60">
        <f>J1175*(O1175/100)</f>
        <v>0</v>
      </c>
      <c r="Q1175" s="60">
        <f>J1175+P1175</f>
        <v>0</v>
      </c>
      <c r="R1175" s="15"/>
      <c r="S1175" s="15"/>
      <c r="T1175" s="15"/>
    </row>
    <row r="1176" spans="1:20" ht="11.25" outlineLevel="3" x14ac:dyDescent="0.2">
      <c r="A1176" s="52"/>
      <c r="B1176" s="53"/>
      <c r="C1176" s="54">
        <v>191</v>
      </c>
      <c r="D1176" s="55" t="s">
        <v>25</v>
      </c>
      <c r="E1176" s="56" t="s">
        <v>1000</v>
      </c>
      <c r="F1176" s="57" t="s">
        <v>1001</v>
      </c>
      <c r="G1176" s="55" t="s">
        <v>60</v>
      </c>
      <c r="H1176" s="58">
        <v>31.32</v>
      </c>
      <c r="I1176" s="59"/>
      <c r="J1176" s="60">
        <f>H1176*I1176</f>
        <v>0</v>
      </c>
      <c r="K1176" s="58"/>
      <c r="L1176" s="58">
        <f>H1176*K1176</f>
        <v>0</v>
      </c>
      <c r="M1176" s="58"/>
      <c r="N1176" s="58">
        <f>H1176*M1176</f>
        <v>0</v>
      </c>
      <c r="O1176" s="60">
        <v>21</v>
      </c>
      <c r="P1176" s="60">
        <f>J1176*(O1176/100)</f>
        <v>0</v>
      </c>
      <c r="Q1176" s="60">
        <f>J1176+P1176</f>
        <v>0</v>
      </c>
      <c r="R1176" s="15"/>
      <c r="S1176" s="15"/>
      <c r="T1176" s="15"/>
    </row>
    <row r="1177" spans="1:20" ht="9.75" outlineLevel="4" x14ac:dyDescent="0.2">
      <c r="A1177" s="61"/>
      <c r="B1177" s="62"/>
      <c r="C1177" s="62"/>
      <c r="D1177" s="63"/>
      <c r="E1177" s="64" t="s">
        <v>29</v>
      </c>
      <c r="F1177" s="65" t="s">
        <v>1002</v>
      </c>
      <c r="G1177" s="63"/>
      <c r="H1177" s="66">
        <v>31.32</v>
      </c>
      <c r="I1177" s="67"/>
      <c r="J1177" s="68"/>
      <c r="K1177" s="66"/>
      <c r="L1177" s="66"/>
      <c r="M1177" s="66"/>
      <c r="N1177" s="66"/>
      <c r="O1177" s="68"/>
      <c r="P1177" s="68"/>
      <c r="Q1177" s="68"/>
      <c r="R1177" s="10"/>
      <c r="S1177" s="15"/>
    </row>
    <row r="1178" spans="1:20" ht="7.5" customHeight="1" outlineLevel="4" x14ac:dyDescent="0.15">
      <c r="A1178" s="15"/>
      <c r="B1178" s="69"/>
      <c r="C1178" s="70"/>
      <c r="D1178" s="71"/>
      <c r="E1178" s="72"/>
      <c r="F1178" s="73"/>
      <c r="G1178" s="71"/>
      <c r="H1178" s="74"/>
      <c r="I1178" s="75"/>
      <c r="J1178" s="76"/>
      <c r="K1178" s="77"/>
      <c r="L1178" s="77"/>
      <c r="M1178" s="77"/>
      <c r="N1178" s="77"/>
      <c r="O1178" s="76"/>
      <c r="P1178" s="76"/>
      <c r="Q1178" s="76"/>
      <c r="R1178" s="10"/>
      <c r="S1178" s="15"/>
    </row>
    <row r="1179" spans="1:20" ht="11.25" outlineLevel="3" x14ac:dyDescent="0.2">
      <c r="A1179" s="52"/>
      <c r="B1179" s="53"/>
      <c r="C1179" s="54">
        <v>192</v>
      </c>
      <c r="D1179" s="55" t="s">
        <v>25</v>
      </c>
      <c r="E1179" s="56" t="s">
        <v>1003</v>
      </c>
      <c r="F1179" s="57" t="s">
        <v>1004</v>
      </c>
      <c r="G1179" s="55" t="s">
        <v>60</v>
      </c>
      <c r="H1179" s="58">
        <v>1.08</v>
      </c>
      <c r="I1179" s="59"/>
      <c r="J1179" s="60">
        <f>H1179*I1179</f>
        <v>0</v>
      </c>
      <c r="K1179" s="58"/>
      <c r="L1179" s="58">
        <f>H1179*K1179</f>
        <v>0</v>
      </c>
      <c r="M1179" s="58"/>
      <c r="N1179" s="58">
        <f>H1179*M1179</f>
        <v>0</v>
      </c>
      <c r="O1179" s="60">
        <v>21</v>
      </c>
      <c r="P1179" s="60">
        <f>J1179*(O1179/100)</f>
        <v>0</v>
      </c>
      <c r="Q1179" s="60">
        <f>J1179+P1179</f>
        <v>0</v>
      </c>
      <c r="R1179" s="15"/>
      <c r="S1179" s="15"/>
      <c r="T1179" s="15"/>
    </row>
    <row r="1180" spans="1:20" outlineLevel="3" x14ac:dyDescent="0.15">
      <c r="B1180" s="10"/>
      <c r="C1180" s="10"/>
      <c r="D1180" s="10"/>
      <c r="E1180" s="10"/>
      <c r="F1180" s="10"/>
      <c r="G1180" s="10"/>
      <c r="H1180" s="10"/>
      <c r="I1180" s="15"/>
      <c r="J1180" s="15"/>
      <c r="K1180" s="10"/>
      <c r="L1180" s="10"/>
      <c r="M1180" s="10"/>
      <c r="N1180" s="10"/>
      <c r="O1180" s="10"/>
      <c r="P1180" s="15"/>
      <c r="Q1180" s="15"/>
    </row>
    <row r="1181" spans="1:20" ht="11.25" outlineLevel="2" x14ac:dyDescent="0.2">
      <c r="A1181" s="42" t="s">
        <v>1005</v>
      </c>
      <c r="B1181" s="43">
        <v>3</v>
      </c>
      <c r="C1181" s="44"/>
      <c r="D1181" s="45" t="s">
        <v>23</v>
      </c>
      <c r="E1181" s="45"/>
      <c r="F1181" s="46" t="s">
        <v>1006</v>
      </c>
      <c r="G1181" s="45"/>
      <c r="H1181" s="47"/>
      <c r="I1181" s="48"/>
      <c r="J1181" s="49">
        <f>SUBTOTAL(9,J1182:J1183)</f>
        <v>0</v>
      </c>
      <c r="K1181" s="47"/>
      <c r="L1181" s="50">
        <f>SUBTOTAL(9,L1182:L1183)</f>
        <v>0</v>
      </c>
      <c r="M1181" s="47"/>
      <c r="N1181" s="50">
        <f>SUBTOTAL(9,N1182:N1183)</f>
        <v>0</v>
      </c>
      <c r="O1181" s="51"/>
      <c r="P1181" s="49">
        <f>SUBTOTAL(9,P1182:P1183)</f>
        <v>0</v>
      </c>
      <c r="Q1181" s="49">
        <f>SUBTOTAL(9,Q1182:Q1183)</f>
        <v>0</v>
      </c>
      <c r="R1181" s="10"/>
      <c r="S1181" s="15"/>
      <c r="T1181" s="15"/>
    </row>
    <row r="1182" spans="1:20" ht="11.25" outlineLevel="3" x14ac:dyDescent="0.2">
      <c r="A1182" s="52"/>
      <c r="B1182" s="53"/>
      <c r="C1182" s="54">
        <v>193</v>
      </c>
      <c r="D1182" s="55" t="s">
        <v>25</v>
      </c>
      <c r="E1182" s="56" t="s">
        <v>1007</v>
      </c>
      <c r="F1182" s="57" t="s">
        <v>1008</v>
      </c>
      <c r="G1182" s="55" t="s">
        <v>60</v>
      </c>
      <c r="H1182" s="58">
        <v>3837.7174220782313</v>
      </c>
      <c r="I1182" s="59"/>
      <c r="J1182" s="60">
        <f>H1182*I1182</f>
        <v>0</v>
      </c>
      <c r="K1182" s="58"/>
      <c r="L1182" s="58">
        <f>H1182*K1182</f>
        <v>0</v>
      </c>
      <c r="M1182" s="58"/>
      <c r="N1182" s="58">
        <f>H1182*M1182</f>
        <v>0</v>
      </c>
      <c r="O1182" s="60">
        <v>21</v>
      </c>
      <c r="P1182" s="60">
        <f>J1182*(O1182/100)</f>
        <v>0</v>
      </c>
      <c r="Q1182" s="60">
        <f>J1182+P1182</f>
        <v>0</v>
      </c>
      <c r="R1182" s="15"/>
      <c r="S1182" s="15"/>
      <c r="T1182" s="15"/>
    </row>
    <row r="1183" spans="1:20" outlineLevel="3" x14ac:dyDescent="0.15">
      <c r="B1183" s="10"/>
      <c r="C1183" s="10"/>
      <c r="D1183" s="10"/>
      <c r="E1183" s="10"/>
      <c r="F1183" s="10"/>
      <c r="G1183" s="10"/>
      <c r="H1183" s="10"/>
      <c r="I1183" s="15"/>
      <c r="J1183" s="15"/>
      <c r="K1183" s="10"/>
      <c r="L1183" s="10"/>
      <c r="M1183" s="10"/>
      <c r="N1183" s="10"/>
      <c r="O1183" s="10"/>
      <c r="P1183" s="15"/>
      <c r="Q1183" s="15"/>
    </row>
    <row r="1184" spans="1:20" ht="11.25" outlineLevel="2" x14ac:dyDescent="0.2">
      <c r="A1184" s="42" t="s">
        <v>1009</v>
      </c>
      <c r="B1184" s="43">
        <v>3</v>
      </c>
      <c r="C1184" s="44"/>
      <c r="D1184" s="45" t="s">
        <v>23</v>
      </c>
      <c r="E1184" s="45"/>
      <c r="F1184" s="46" t="s">
        <v>1010</v>
      </c>
      <c r="G1184" s="45"/>
      <c r="H1184" s="47"/>
      <c r="I1184" s="48"/>
      <c r="J1184" s="49">
        <f>SUBTOTAL(9,J1185:J1258)</f>
        <v>0</v>
      </c>
      <c r="K1184" s="47"/>
      <c r="L1184" s="50">
        <f>SUBTOTAL(9,L1185:L1258)</f>
        <v>6.9584166500000002</v>
      </c>
      <c r="M1184" s="47"/>
      <c r="N1184" s="50">
        <f>SUBTOTAL(9,N1185:N1258)</f>
        <v>0</v>
      </c>
      <c r="O1184" s="51"/>
      <c r="P1184" s="49">
        <f>SUBTOTAL(9,P1185:P1258)</f>
        <v>0</v>
      </c>
      <c r="Q1184" s="49">
        <f>SUBTOTAL(9,Q1185:Q1258)</f>
        <v>0</v>
      </c>
      <c r="R1184" s="10"/>
      <c r="S1184" s="15"/>
      <c r="T1184" s="15"/>
    </row>
    <row r="1185" spans="1:20" ht="11.25" outlineLevel="3" x14ac:dyDescent="0.2">
      <c r="A1185" s="52"/>
      <c r="B1185" s="53"/>
      <c r="C1185" s="54">
        <v>194</v>
      </c>
      <c r="D1185" s="55" t="s">
        <v>25</v>
      </c>
      <c r="E1185" s="56" t="s">
        <v>1011</v>
      </c>
      <c r="F1185" s="57" t="s">
        <v>1012</v>
      </c>
      <c r="G1185" s="55" t="s">
        <v>67</v>
      </c>
      <c r="H1185" s="58">
        <v>507.69</v>
      </c>
      <c r="I1185" s="59"/>
      <c r="J1185" s="60">
        <f>H1185*I1185</f>
        <v>0</v>
      </c>
      <c r="K1185" s="58"/>
      <c r="L1185" s="58">
        <f>H1185*K1185</f>
        <v>0</v>
      </c>
      <c r="M1185" s="58"/>
      <c r="N1185" s="58">
        <f>H1185*M1185</f>
        <v>0</v>
      </c>
      <c r="O1185" s="60">
        <v>21</v>
      </c>
      <c r="P1185" s="60">
        <f>J1185*(O1185/100)</f>
        <v>0</v>
      </c>
      <c r="Q1185" s="60">
        <f>J1185+P1185</f>
        <v>0</v>
      </c>
      <c r="R1185" s="15"/>
      <c r="S1185" s="15"/>
      <c r="T1185" s="15"/>
    </row>
    <row r="1186" spans="1:20" ht="19.5" outlineLevel="4" x14ac:dyDescent="0.2">
      <c r="A1186" s="61"/>
      <c r="B1186" s="62"/>
      <c r="C1186" s="62"/>
      <c r="D1186" s="63"/>
      <c r="E1186" s="64" t="s">
        <v>29</v>
      </c>
      <c r="F1186" s="65" t="s">
        <v>1013</v>
      </c>
      <c r="G1186" s="63"/>
      <c r="H1186" s="66">
        <v>507.69</v>
      </c>
      <c r="I1186" s="67"/>
      <c r="J1186" s="68"/>
      <c r="K1186" s="66"/>
      <c r="L1186" s="66"/>
      <c r="M1186" s="66"/>
      <c r="N1186" s="66"/>
      <c r="O1186" s="68"/>
      <c r="P1186" s="68"/>
      <c r="Q1186" s="68"/>
      <c r="R1186" s="10"/>
      <c r="S1186" s="15"/>
    </row>
    <row r="1187" spans="1:20" ht="7.5" customHeight="1" outlineLevel="4" x14ac:dyDescent="0.15">
      <c r="A1187" s="15"/>
      <c r="B1187" s="69"/>
      <c r="C1187" s="70"/>
      <c r="D1187" s="71"/>
      <c r="E1187" s="72"/>
      <c r="F1187" s="73"/>
      <c r="G1187" s="71"/>
      <c r="H1187" s="74"/>
      <c r="I1187" s="75"/>
      <c r="J1187" s="76"/>
      <c r="K1187" s="77"/>
      <c r="L1187" s="77"/>
      <c r="M1187" s="77"/>
      <c r="N1187" s="77"/>
      <c r="O1187" s="76"/>
      <c r="P1187" s="76"/>
      <c r="Q1187" s="76"/>
      <c r="R1187" s="10"/>
      <c r="S1187" s="15"/>
    </row>
    <row r="1188" spans="1:20" ht="11.25" outlineLevel="3" x14ac:dyDescent="0.2">
      <c r="A1188" s="52"/>
      <c r="B1188" s="53"/>
      <c r="C1188" s="54">
        <v>195</v>
      </c>
      <c r="D1188" s="55" t="s">
        <v>25</v>
      </c>
      <c r="E1188" s="56" t="s">
        <v>1014</v>
      </c>
      <c r="F1188" s="57" t="s">
        <v>1015</v>
      </c>
      <c r="G1188" s="55" t="s">
        <v>67</v>
      </c>
      <c r="H1188" s="58">
        <v>355.41</v>
      </c>
      <c r="I1188" s="59"/>
      <c r="J1188" s="60">
        <f>H1188*I1188</f>
        <v>0</v>
      </c>
      <c r="K1188" s="58"/>
      <c r="L1188" s="58">
        <f>H1188*K1188</f>
        <v>0</v>
      </c>
      <c r="M1188" s="58"/>
      <c r="N1188" s="58">
        <f>H1188*M1188</f>
        <v>0</v>
      </c>
      <c r="O1188" s="60">
        <v>21</v>
      </c>
      <c r="P1188" s="60">
        <f>J1188*(O1188/100)</f>
        <v>0</v>
      </c>
      <c r="Q1188" s="60">
        <f>J1188+P1188</f>
        <v>0</v>
      </c>
      <c r="R1188" s="15"/>
      <c r="S1188" s="15"/>
      <c r="T1188" s="15"/>
    </row>
    <row r="1189" spans="1:20" ht="9.75" outlineLevel="4" x14ac:dyDescent="0.2">
      <c r="A1189" s="61"/>
      <c r="B1189" s="62"/>
      <c r="C1189" s="62"/>
      <c r="D1189" s="63"/>
      <c r="E1189" s="64" t="s">
        <v>29</v>
      </c>
      <c r="F1189" s="65" t="s">
        <v>1016</v>
      </c>
      <c r="G1189" s="63"/>
      <c r="H1189" s="66">
        <v>348.92999999999995</v>
      </c>
      <c r="I1189" s="67"/>
      <c r="J1189" s="68"/>
      <c r="K1189" s="66"/>
      <c r="L1189" s="66"/>
      <c r="M1189" s="66"/>
      <c r="N1189" s="66"/>
      <c r="O1189" s="68"/>
      <c r="P1189" s="68"/>
      <c r="Q1189" s="68"/>
      <c r="R1189" s="10"/>
      <c r="S1189" s="15"/>
    </row>
    <row r="1190" spans="1:20" ht="9.75" outlineLevel="4" x14ac:dyDescent="0.2">
      <c r="A1190" s="61"/>
      <c r="B1190" s="62"/>
      <c r="C1190" s="62"/>
      <c r="D1190" s="63"/>
      <c r="E1190" s="64"/>
      <c r="F1190" s="65" t="s">
        <v>1017</v>
      </c>
      <c r="G1190" s="63"/>
      <c r="H1190" s="66">
        <v>6.48</v>
      </c>
      <c r="I1190" s="67"/>
      <c r="J1190" s="68"/>
      <c r="K1190" s="66"/>
      <c r="L1190" s="66"/>
      <c r="M1190" s="66"/>
      <c r="N1190" s="66"/>
      <c r="O1190" s="68"/>
      <c r="P1190" s="68"/>
      <c r="Q1190" s="68"/>
      <c r="R1190" s="10"/>
      <c r="S1190" s="15"/>
    </row>
    <row r="1191" spans="1:20" ht="7.5" customHeight="1" outlineLevel="4" x14ac:dyDescent="0.15">
      <c r="A1191" s="15"/>
      <c r="B1191" s="69"/>
      <c r="C1191" s="70"/>
      <c r="D1191" s="71"/>
      <c r="E1191" s="72"/>
      <c r="F1191" s="73"/>
      <c r="G1191" s="71"/>
      <c r="H1191" s="74"/>
      <c r="I1191" s="75"/>
      <c r="J1191" s="76"/>
      <c r="K1191" s="77"/>
      <c r="L1191" s="77"/>
      <c r="M1191" s="77"/>
      <c r="N1191" s="77"/>
      <c r="O1191" s="76"/>
      <c r="P1191" s="76"/>
      <c r="Q1191" s="76"/>
      <c r="R1191" s="10"/>
      <c r="S1191" s="15"/>
    </row>
    <row r="1192" spans="1:20" ht="11.25" outlineLevel="3" x14ac:dyDescent="0.2">
      <c r="A1192" s="52"/>
      <c r="B1192" s="53"/>
      <c r="C1192" s="54">
        <v>196</v>
      </c>
      <c r="D1192" s="55" t="s">
        <v>25</v>
      </c>
      <c r="E1192" s="56" t="s">
        <v>1018</v>
      </c>
      <c r="F1192" s="57" t="s">
        <v>1019</v>
      </c>
      <c r="G1192" s="55" t="s">
        <v>67</v>
      </c>
      <c r="H1192" s="58">
        <v>122.77500000000001</v>
      </c>
      <c r="I1192" s="59"/>
      <c r="J1192" s="60">
        <f>H1192*I1192</f>
        <v>0</v>
      </c>
      <c r="K1192" s="58">
        <v>3.5000000000000001E-3</v>
      </c>
      <c r="L1192" s="58">
        <f>H1192*K1192</f>
        <v>0.42971250000000005</v>
      </c>
      <c r="M1192" s="58"/>
      <c r="N1192" s="58">
        <f>H1192*M1192</f>
        <v>0</v>
      </c>
      <c r="O1192" s="60">
        <v>21</v>
      </c>
      <c r="P1192" s="60">
        <f>J1192*(O1192/100)</f>
        <v>0</v>
      </c>
      <c r="Q1192" s="60">
        <f>J1192+P1192</f>
        <v>0</v>
      </c>
      <c r="R1192" s="15"/>
      <c r="S1192" s="15"/>
      <c r="T1192" s="15"/>
    </row>
    <row r="1193" spans="1:20" ht="9.75" outlineLevel="4" x14ac:dyDescent="0.2">
      <c r="A1193" s="61"/>
      <c r="B1193" s="62"/>
      <c r="C1193" s="62"/>
      <c r="D1193" s="63"/>
      <c r="E1193" s="64" t="s">
        <v>29</v>
      </c>
      <c r="F1193" s="65" t="s">
        <v>1020</v>
      </c>
      <c r="G1193" s="63"/>
      <c r="H1193" s="66">
        <v>7.6</v>
      </c>
      <c r="I1193" s="67"/>
      <c r="J1193" s="68"/>
      <c r="K1193" s="66"/>
      <c r="L1193" s="66"/>
      <c r="M1193" s="66"/>
      <c r="N1193" s="66"/>
      <c r="O1193" s="68"/>
      <c r="P1193" s="68"/>
      <c r="Q1193" s="68"/>
      <c r="R1193" s="10"/>
      <c r="S1193" s="15"/>
    </row>
    <row r="1194" spans="1:20" ht="9.75" outlineLevel="4" x14ac:dyDescent="0.2">
      <c r="A1194" s="61"/>
      <c r="B1194" s="62"/>
      <c r="C1194" s="62"/>
      <c r="D1194" s="63"/>
      <c r="E1194" s="64"/>
      <c r="F1194" s="65" t="s">
        <v>1021</v>
      </c>
      <c r="G1194" s="63"/>
      <c r="H1194" s="66">
        <v>8.6999999999999993</v>
      </c>
      <c r="I1194" s="67"/>
      <c r="J1194" s="68"/>
      <c r="K1194" s="66"/>
      <c r="L1194" s="66"/>
      <c r="M1194" s="66"/>
      <c r="N1194" s="66"/>
      <c r="O1194" s="68"/>
      <c r="P1194" s="68"/>
      <c r="Q1194" s="68"/>
      <c r="R1194" s="10"/>
      <c r="S1194" s="15"/>
    </row>
    <row r="1195" spans="1:20" ht="9.75" outlineLevel="4" x14ac:dyDescent="0.2">
      <c r="A1195" s="61"/>
      <c r="B1195" s="62"/>
      <c r="C1195" s="62"/>
      <c r="D1195" s="63"/>
      <c r="E1195" s="64"/>
      <c r="F1195" s="65" t="s">
        <v>1022</v>
      </c>
      <c r="G1195" s="63"/>
      <c r="H1195" s="66">
        <v>1.8</v>
      </c>
      <c r="I1195" s="67"/>
      <c r="J1195" s="68"/>
      <c r="K1195" s="66"/>
      <c r="L1195" s="66"/>
      <c r="M1195" s="66"/>
      <c r="N1195" s="66"/>
      <c r="O1195" s="68"/>
      <c r="P1195" s="68"/>
      <c r="Q1195" s="68"/>
      <c r="R1195" s="10"/>
      <c r="S1195" s="15"/>
    </row>
    <row r="1196" spans="1:20" ht="9.75" outlineLevel="4" x14ac:dyDescent="0.2">
      <c r="A1196" s="61"/>
      <c r="B1196" s="62"/>
      <c r="C1196" s="62"/>
      <c r="D1196" s="63"/>
      <c r="E1196" s="64"/>
      <c r="F1196" s="65" t="s">
        <v>1023</v>
      </c>
      <c r="G1196" s="63"/>
      <c r="H1196" s="66">
        <v>0</v>
      </c>
      <c r="I1196" s="67"/>
      <c r="J1196" s="68"/>
      <c r="K1196" s="66"/>
      <c r="L1196" s="66"/>
      <c r="M1196" s="66"/>
      <c r="N1196" s="66"/>
      <c r="O1196" s="68"/>
      <c r="P1196" s="68"/>
      <c r="Q1196" s="68"/>
      <c r="R1196" s="10"/>
      <c r="S1196" s="15"/>
    </row>
    <row r="1197" spans="1:20" ht="9.75" outlineLevel="4" x14ac:dyDescent="0.2">
      <c r="A1197" s="61"/>
      <c r="B1197" s="62"/>
      <c r="C1197" s="62"/>
      <c r="D1197" s="63"/>
      <c r="E1197" s="64"/>
      <c r="F1197" s="65" t="s">
        <v>1024</v>
      </c>
      <c r="G1197" s="63"/>
      <c r="H1197" s="66">
        <v>8.6</v>
      </c>
      <c r="I1197" s="67"/>
      <c r="J1197" s="68"/>
      <c r="K1197" s="66"/>
      <c r="L1197" s="66"/>
      <c r="M1197" s="66"/>
      <c r="N1197" s="66"/>
      <c r="O1197" s="68"/>
      <c r="P1197" s="68"/>
      <c r="Q1197" s="68"/>
      <c r="R1197" s="10"/>
      <c r="S1197" s="15"/>
    </row>
    <row r="1198" spans="1:20" ht="9.75" outlineLevel="4" x14ac:dyDescent="0.2">
      <c r="A1198" s="61"/>
      <c r="B1198" s="62"/>
      <c r="C1198" s="62"/>
      <c r="D1198" s="63"/>
      <c r="E1198" s="64"/>
      <c r="F1198" s="65" t="s">
        <v>1025</v>
      </c>
      <c r="G1198" s="63"/>
      <c r="H1198" s="66">
        <v>9.7999999999999989</v>
      </c>
      <c r="I1198" s="67"/>
      <c r="J1198" s="68"/>
      <c r="K1198" s="66"/>
      <c r="L1198" s="66"/>
      <c r="M1198" s="66"/>
      <c r="N1198" s="66"/>
      <c r="O1198" s="68"/>
      <c r="P1198" s="68"/>
      <c r="Q1198" s="68"/>
      <c r="R1198" s="10"/>
      <c r="S1198" s="15"/>
    </row>
    <row r="1199" spans="1:20" ht="9.75" outlineLevel="4" x14ac:dyDescent="0.2">
      <c r="A1199" s="61"/>
      <c r="B1199" s="62"/>
      <c r="C1199" s="62"/>
      <c r="D1199" s="63"/>
      <c r="E1199" s="64"/>
      <c r="F1199" s="65" t="s">
        <v>1026</v>
      </c>
      <c r="G1199" s="63"/>
      <c r="H1199" s="66">
        <v>1.6</v>
      </c>
      <c r="I1199" s="67"/>
      <c r="J1199" s="68"/>
      <c r="K1199" s="66"/>
      <c r="L1199" s="66"/>
      <c r="M1199" s="66"/>
      <c r="N1199" s="66"/>
      <c r="O1199" s="68"/>
      <c r="P1199" s="68"/>
      <c r="Q1199" s="68"/>
      <c r="R1199" s="10"/>
      <c r="S1199" s="15"/>
    </row>
    <row r="1200" spans="1:20" ht="9.75" outlineLevel="4" x14ac:dyDescent="0.2">
      <c r="A1200" s="61"/>
      <c r="B1200" s="62"/>
      <c r="C1200" s="62"/>
      <c r="D1200" s="63"/>
      <c r="E1200" s="64"/>
      <c r="F1200" s="65" t="s">
        <v>1027</v>
      </c>
      <c r="G1200" s="63"/>
      <c r="H1200" s="66">
        <v>4.8</v>
      </c>
      <c r="I1200" s="67"/>
      <c r="J1200" s="68"/>
      <c r="K1200" s="66"/>
      <c r="L1200" s="66"/>
      <c r="M1200" s="66"/>
      <c r="N1200" s="66"/>
      <c r="O1200" s="68"/>
      <c r="P1200" s="68"/>
      <c r="Q1200" s="68"/>
      <c r="R1200" s="10"/>
      <c r="S1200" s="15"/>
    </row>
    <row r="1201" spans="1:20" ht="9.75" outlineLevel="4" x14ac:dyDescent="0.2">
      <c r="A1201" s="61"/>
      <c r="B1201" s="62"/>
      <c r="C1201" s="62"/>
      <c r="D1201" s="63"/>
      <c r="E1201" s="64"/>
      <c r="F1201" s="65" t="s">
        <v>134</v>
      </c>
      <c r="G1201" s="63"/>
      <c r="H1201" s="66">
        <v>0</v>
      </c>
      <c r="I1201" s="67"/>
      <c r="J1201" s="68"/>
      <c r="K1201" s="66"/>
      <c r="L1201" s="66"/>
      <c r="M1201" s="66"/>
      <c r="N1201" s="66"/>
      <c r="O1201" s="68"/>
      <c r="P1201" s="68"/>
      <c r="Q1201" s="68"/>
      <c r="R1201" s="10"/>
      <c r="S1201" s="15"/>
    </row>
    <row r="1202" spans="1:20" ht="9.75" outlineLevel="4" x14ac:dyDescent="0.2">
      <c r="A1202" s="61"/>
      <c r="B1202" s="62"/>
      <c r="C1202" s="62"/>
      <c r="D1202" s="63"/>
      <c r="E1202" s="64"/>
      <c r="F1202" s="65" t="s">
        <v>1028</v>
      </c>
      <c r="G1202" s="63"/>
      <c r="H1202" s="66">
        <v>4.3</v>
      </c>
      <c r="I1202" s="67"/>
      <c r="J1202" s="68"/>
      <c r="K1202" s="66"/>
      <c r="L1202" s="66"/>
      <c r="M1202" s="66"/>
      <c r="N1202" s="66"/>
      <c r="O1202" s="68"/>
      <c r="P1202" s="68"/>
      <c r="Q1202" s="68"/>
      <c r="R1202" s="10"/>
      <c r="S1202" s="15"/>
    </row>
    <row r="1203" spans="1:20" ht="9.75" outlineLevel="4" x14ac:dyDescent="0.2">
      <c r="A1203" s="61"/>
      <c r="B1203" s="62"/>
      <c r="C1203" s="62"/>
      <c r="D1203" s="63"/>
      <c r="E1203" s="64"/>
      <c r="F1203" s="65" t="s">
        <v>1029</v>
      </c>
      <c r="G1203" s="63"/>
      <c r="H1203" s="66">
        <v>8.8000000000000007</v>
      </c>
      <c r="I1203" s="67"/>
      <c r="J1203" s="68"/>
      <c r="K1203" s="66"/>
      <c r="L1203" s="66"/>
      <c r="M1203" s="66"/>
      <c r="N1203" s="66"/>
      <c r="O1203" s="68"/>
      <c r="P1203" s="68"/>
      <c r="Q1203" s="68"/>
      <c r="R1203" s="10"/>
      <c r="S1203" s="15"/>
    </row>
    <row r="1204" spans="1:20" ht="9.75" outlineLevel="4" x14ac:dyDescent="0.2">
      <c r="A1204" s="61"/>
      <c r="B1204" s="62"/>
      <c r="C1204" s="62"/>
      <c r="D1204" s="63"/>
      <c r="E1204" s="64"/>
      <c r="F1204" s="65" t="s">
        <v>1030</v>
      </c>
      <c r="G1204" s="63"/>
      <c r="H1204" s="66">
        <v>1.6</v>
      </c>
      <c r="I1204" s="67"/>
      <c r="J1204" s="68"/>
      <c r="K1204" s="66"/>
      <c r="L1204" s="66"/>
      <c r="M1204" s="66"/>
      <c r="N1204" s="66"/>
      <c r="O1204" s="68"/>
      <c r="P1204" s="68"/>
      <c r="Q1204" s="68"/>
      <c r="R1204" s="10"/>
      <c r="S1204" s="15"/>
    </row>
    <row r="1205" spans="1:20" ht="9.75" outlineLevel="4" x14ac:dyDescent="0.2">
      <c r="A1205" s="61"/>
      <c r="B1205" s="62"/>
      <c r="C1205" s="62"/>
      <c r="D1205" s="63"/>
      <c r="E1205" s="64"/>
      <c r="F1205" s="65" t="s">
        <v>1031</v>
      </c>
      <c r="G1205" s="63"/>
      <c r="H1205" s="66">
        <v>4.9000000000000004</v>
      </c>
      <c r="I1205" s="67"/>
      <c r="J1205" s="68"/>
      <c r="K1205" s="66"/>
      <c r="L1205" s="66"/>
      <c r="M1205" s="66"/>
      <c r="N1205" s="66"/>
      <c r="O1205" s="68"/>
      <c r="P1205" s="68"/>
      <c r="Q1205" s="68"/>
      <c r="R1205" s="10"/>
      <c r="S1205" s="15"/>
    </row>
    <row r="1206" spans="1:20" ht="9.75" outlineLevel="4" x14ac:dyDescent="0.2">
      <c r="A1206" s="61"/>
      <c r="B1206" s="62"/>
      <c r="C1206" s="62"/>
      <c r="D1206" s="63"/>
      <c r="E1206" s="64"/>
      <c r="F1206" s="65" t="s">
        <v>1032</v>
      </c>
      <c r="G1206" s="63"/>
      <c r="H1206" s="66">
        <v>9.9</v>
      </c>
      <c r="I1206" s="67"/>
      <c r="J1206" s="68"/>
      <c r="K1206" s="66"/>
      <c r="L1206" s="66"/>
      <c r="M1206" s="66"/>
      <c r="N1206" s="66"/>
      <c r="O1206" s="68"/>
      <c r="P1206" s="68"/>
      <c r="Q1206" s="68"/>
      <c r="R1206" s="10"/>
      <c r="S1206" s="15"/>
    </row>
    <row r="1207" spans="1:20" ht="9.75" outlineLevel="4" x14ac:dyDescent="0.2">
      <c r="A1207" s="61"/>
      <c r="B1207" s="62"/>
      <c r="C1207" s="62"/>
      <c r="D1207" s="63"/>
      <c r="E1207" s="64"/>
      <c r="F1207" s="65" t="s">
        <v>1033</v>
      </c>
      <c r="G1207" s="63"/>
      <c r="H1207" s="66">
        <v>4.9000000000000004</v>
      </c>
      <c r="I1207" s="67"/>
      <c r="J1207" s="68"/>
      <c r="K1207" s="66"/>
      <c r="L1207" s="66"/>
      <c r="M1207" s="66"/>
      <c r="N1207" s="66"/>
      <c r="O1207" s="68"/>
      <c r="P1207" s="68"/>
      <c r="Q1207" s="68"/>
      <c r="R1207" s="10"/>
      <c r="S1207" s="15"/>
    </row>
    <row r="1208" spans="1:20" ht="9.75" outlineLevel="4" x14ac:dyDescent="0.2">
      <c r="A1208" s="61"/>
      <c r="B1208" s="62"/>
      <c r="C1208" s="62"/>
      <c r="D1208" s="63"/>
      <c r="E1208" s="64"/>
      <c r="F1208" s="65" t="s">
        <v>134</v>
      </c>
      <c r="G1208" s="63"/>
      <c r="H1208" s="66">
        <v>0</v>
      </c>
      <c r="I1208" s="67"/>
      <c r="J1208" s="68"/>
      <c r="K1208" s="66"/>
      <c r="L1208" s="66"/>
      <c r="M1208" s="66"/>
      <c r="N1208" s="66"/>
      <c r="O1208" s="68"/>
      <c r="P1208" s="68"/>
      <c r="Q1208" s="68"/>
      <c r="R1208" s="10"/>
      <c r="S1208" s="15"/>
    </row>
    <row r="1209" spans="1:20" ht="9.75" outlineLevel="4" x14ac:dyDescent="0.2">
      <c r="A1209" s="61"/>
      <c r="B1209" s="62"/>
      <c r="C1209" s="62"/>
      <c r="D1209" s="63"/>
      <c r="E1209" s="64"/>
      <c r="F1209" s="65" t="s">
        <v>941</v>
      </c>
      <c r="G1209" s="63"/>
      <c r="H1209" s="66">
        <v>45.474999999999994</v>
      </c>
      <c r="I1209" s="67"/>
      <c r="J1209" s="68"/>
      <c r="K1209" s="66"/>
      <c r="L1209" s="66"/>
      <c r="M1209" s="66"/>
      <c r="N1209" s="66"/>
      <c r="O1209" s="68"/>
      <c r="P1209" s="68"/>
      <c r="Q1209" s="68"/>
      <c r="R1209" s="10"/>
      <c r="S1209" s="15"/>
    </row>
    <row r="1210" spans="1:20" ht="7.5" customHeight="1" outlineLevel="4" x14ac:dyDescent="0.15">
      <c r="A1210" s="15"/>
      <c r="B1210" s="69"/>
      <c r="C1210" s="70"/>
      <c r="D1210" s="71"/>
      <c r="E1210" s="72"/>
      <c r="F1210" s="73"/>
      <c r="G1210" s="71"/>
      <c r="H1210" s="74"/>
      <c r="I1210" s="75"/>
      <c r="J1210" s="76"/>
      <c r="K1210" s="77"/>
      <c r="L1210" s="77"/>
      <c r="M1210" s="77"/>
      <c r="N1210" s="77"/>
      <c r="O1210" s="76"/>
      <c r="P1210" s="76"/>
      <c r="Q1210" s="76"/>
      <c r="R1210" s="10"/>
      <c r="S1210" s="15"/>
    </row>
    <row r="1211" spans="1:20" ht="11.25" outlineLevel="3" x14ac:dyDescent="0.2">
      <c r="A1211" s="52"/>
      <c r="B1211" s="53"/>
      <c r="C1211" s="54">
        <v>197</v>
      </c>
      <c r="D1211" s="55" t="s">
        <v>25</v>
      </c>
      <c r="E1211" s="56" t="s">
        <v>1034</v>
      </c>
      <c r="F1211" s="57" t="s">
        <v>1035</v>
      </c>
      <c r="G1211" s="55" t="s">
        <v>67</v>
      </c>
      <c r="H1211" s="58">
        <v>29.019999999999996</v>
      </c>
      <c r="I1211" s="59"/>
      <c r="J1211" s="60">
        <f>H1211*I1211</f>
        <v>0</v>
      </c>
      <c r="K1211" s="58">
        <v>3.5000000000000001E-3</v>
      </c>
      <c r="L1211" s="58">
        <f>H1211*K1211</f>
        <v>0.10156999999999999</v>
      </c>
      <c r="M1211" s="58"/>
      <c r="N1211" s="58">
        <f>H1211*M1211</f>
        <v>0</v>
      </c>
      <c r="O1211" s="60">
        <v>21</v>
      </c>
      <c r="P1211" s="60">
        <f>J1211*(O1211/100)</f>
        <v>0</v>
      </c>
      <c r="Q1211" s="60">
        <f>J1211+P1211</f>
        <v>0</v>
      </c>
      <c r="R1211" s="15"/>
      <c r="S1211" s="15"/>
      <c r="T1211" s="15"/>
    </row>
    <row r="1212" spans="1:20" ht="19.5" outlineLevel="4" x14ac:dyDescent="0.2">
      <c r="A1212" s="61"/>
      <c r="B1212" s="62"/>
      <c r="C1212" s="62"/>
      <c r="D1212" s="63"/>
      <c r="E1212" s="64" t="s">
        <v>29</v>
      </c>
      <c r="F1212" s="65" t="s">
        <v>1036</v>
      </c>
      <c r="G1212" s="63"/>
      <c r="H1212" s="66">
        <v>2.64</v>
      </c>
      <c r="I1212" s="67"/>
      <c r="J1212" s="68"/>
      <c r="K1212" s="66"/>
      <c r="L1212" s="66"/>
      <c r="M1212" s="66"/>
      <c r="N1212" s="66"/>
      <c r="O1212" s="68"/>
      <c r="P1212" s="68"/>
      <c r="Q1212" s="68"/>
      <c r="R1212" s="10"/>
      <c r="S1212" s="15"/>
    </row>
    <row r="1213" spans="1:20" ht="19.5" outlineLevel="4" x14ac:dyDescent="0.2">
      <c r="A1213" s="61"/>
      <c r="B1213" s="62"/>
      <c r="C1213" s="62"/>
      <c r="D1213" s="63"/>
      <c r="E1213" s="64"/>
      <c r="F1213" s="65" t="s">
        <v>1037</v>
      </c>
      <c r="G1213" s="63"/>
      <c r="H1213" s="66">
        <v>3.2</v>
      </c>
      <c r="I1213" s="67"/>
      <c r="J1213" s="68"/>
      <c r="K1213" s="66"/>
      <c r="L1213" s="66"/>
      <c r="M1213" s="66"/>
      <c r="N1213" s="66"/>
      <c r="O1213" s="68"/>
      <c r="P1213" s="68"/>
      <c r="Q1213" s="68"/>
      <c r="R1213" s="10"/>
      <c r="S1213" s="15"/>
    </row>
    <row r="1214" spans="1:20" ht="19.5" outlineLevel="4" x14ac:dyDescent="0.2">
      <c r="A1214" s="61"/>
      <c r="B1214" s="62"/>
      <c r="C1214" s="62"/>
      <c r="D1214" s="63"/>
      <c r="E1214" s="64"/>
      <c r="F1214" s="65" t="s">
        <v>1038</v>
      </c>
      <c r="G1214" s="63"/>
      <c r="H1214" s="66">
        <v>0.96</v>
      </c>
      <c r="I1214" s="67"/>
      <c r="J1214" s="68"/>
      <c r="K1214" s="66"/>
      <c r="L1214" s="66"/>
      <c r="M1214" s="66"/>
      <c r="N1214" s="66"/>
      <c r="O1214" s="68"/>
      <c r="P1214" s="68"/>
      <c r="Q1214" s="68"/>
      <c r="R1214" s="10"/>
      <c r="S1214" s="15"/>
    </row>
    <row r="1215" spans="1:20" ht="19.5" outlineLevel="4" x14ac:dyDescent="0.2">
      <c r="A1215" s="61"/>
      <c r="B1215" s="62"/>
      <c r="C1215" s="62"/>
      <c r="D1215" s="63"/>
      <c r="E1215" s="64"/>
      <c r="F1215" s="65" t="s">
        <v>1039</v>
      </c>
      <c r="G1215" s="63"/>
      <c r="H1215" s="66">
        <v>0</v>
      </c>
      <c r="I1215" s="67"/>
      <c r="J1215" s="68"/>
      <c r="K1215" s="66"/>
      <c r="L1215" s="66"/>
      <c r="M1215" s="66"/>
      <c r="N1215" s="66"/>
      <c r="O1215" s="68"/>
      <c r="P1215" s="68"/>
      <c r="Q1215" s="68"/>
      <c r="R1215" s="10"/>
      <c r="S1215" s="15"/>
    </row>
    <row r="1216" spans="1:20" ht="9.75" outlineLevel="4" x14ac:dyDescent="0.2">
      <c r="A1216" s="61"/>
      <c r="B1216" s="62"/>
      <c r="C1216" s="62"/>
      <c r="D1216" s="63"/>
      <c r="E1216" s="64"/>
      <c r="F1216" s="65" t="s">
        <v>1040</v>
      </c>
      <c r="G1216" s="63"/>
      <c r="H1216" s="66">
        <v>2.9</v>
      </c>
      <c r="I1216" s="67"/>
      <c r="J1216" s="68"/>
      <c r="K1216" s="66"/>
      <c r="L1216" s="66"/>
      <c r="M1216" s="66"/>
      <c r="N1216" s="66"/>
      <c r="O1216" s="68"/>
      <c r="P1216" s="68"/>
      <c r="Q1216" s="68"/>
      <c r="R1216" s="10"/>
      <c r="S1216" s="15"/>
    </row>
    <row r="1217" spans="1:20" ht="19.5" outlineLevel="4" x14ac:dyDescent="0.2">
      <c r="A1217" s="61"/>
      <c r="B1217" s="62"/>
      <c r="C1217" s="62"/>
      <c r="D1217" s="63"/>
      <c r="E1217" s="64"/>
      <c r="F1217" s="65" t="s">
        <v>1041</v>
      </c>
      <c r="G1217" s="63"/>
      <c r="H1217" s="66">
        <v>3.58</v>
      </c>
      <c r="I1217" s="67"/>
      <c r="J1217" s="68"/>
      <c r="K1217" s="66"/>
      <c r="L1217" s="66"/>
      <c r="M1217" s="66"/>
      <c r="N1217" s="66"/>
      <c r="O1217" s="68"/>
      <c r="P1217" s="68"/>
      <c r="Q1217" s="68"/>
      <c r="R1217" s="10"/>
      <c r="S1217" s="15"/>
    </row>
    <row r="1218" spans="1:20" ht="19.5" outlineLevel="4" x14ac:dyDescent="0.2">
      <c r="A1218" s="61"/>
      <c r="B1218" s="62"/>
      <c r="C1218" s="62"/>
      <c r="D1218" s="63"/>
      <c r="E1218" s="64"/>
      <c r="F1218" s="65" t="s">
        <v>1042</v>
      </c>
      <c r="G1218" s="63"/>
      <c r="H1218" s="66">
        <v>0.86</v>
      </c>
      <c r="I1218" s="67"/>
      <c r="J1218" s="68"/>
      <c r="K1218" s="66"/>
      <c r="L1218" s="66"/>
      <c r="M1218" s="66"/>
      <c r="N1218" s="66"/>
      <c r="O1218" s="68"/>
      <c r="P1218" s="68"/>
      <c r="Q1218" s="68"/>
      <c r="R1218" s="10"/>
      <c r="S1218" s="15"/>
    </row>
    <row r="1219" spans="1:20" ht="19.5" outlineLevel="4" x14ac:dyDescent="0.2">
      <c r="A1219" s="61"/>
      <c r="B1219" s="62"/>
      <c r="C1219" s="62"/>
      <c r="D1219" s="63"/>
      <c r="E1219" s="64"/>
      <c r="F1219" s="65" t="s">
        <v>1043</v>
      </c>
      <c r="G1219" s="63"/>
      <c r="H1219" s="66">
        <v>1.9800000000000002</v>
      </c>
      <c r="I1219" s="67"/>
      <c r="J1219" s="68"/>
      <c r="K1219" s="66"/>
      <c r="L1219" s="66"/>
      <c r="M1219" s="66"/>
      <c r="N1219" s="66"/>
      <c r="O1219" s="68"/>
      <c r="P1219" s="68"/>
      <c r="Q1219" s="68"/>
      <c r="R1219" s="10"/>
      <c r="S1219" s="15"/>
    </row>
    <row r="1220" spans="1:20" ht="19.5" outlineLevel="4" x14ac:dyDescent="0.2">
      <c r="A1220" s="61"/>
      <c r="B1220" s="62"/>
      <c r="C1220" s="62"/>
      <c r="D1220" s="63"/>
      <c r="E1220" s="64"/>
      <c r="F1220" s="65" t="s">
        <v>801</v>
      </c>
      <c r="G1220" s="63"/>
      <c r="H1220" s="66">
        <v>0</v>
      </c>
      <c r="I1220" s="67"/>
      <c r="J1220" s="68"/>
      <c r="K1220" s="66"/>
      <c r="L1220" s="66"/>
      <c r="M1220" s="66"/>
      <c r="N1220" s="66"/>
      <c r="O1220" s="68"/>
      <c r="P1220" s="68"/>
      <c r="Q1220" s="68"/>
      <c r="R1220" s="10"/>
      <c r="S1220" s="15"/>
    </row>
    <row r="1221" spans="1:20" ht="9.75" outlineLevel="4" x14ac:dyDescent="0.2">
      <c r="A1221" s="61"/>
      <c r="B1221" s="62"/>
      <c r="C1221" s="62"/>
      <c r="D1221" s="63"/>
      <c r="E1221" s="64"/>
      <c r="F1221" s="65" t="s">
        <v>1044</v>
      </c>
      <c r="G1221" s="63"/>
      <c r="H1221" s="66">
        <v>1.52</v>
      </c>
      <c r="I1221" s="67"/>
      <c r="J1221" s="68"/>
      <c r="K1221" s="66"/>
      <c r="L1221" s="66"/>
      <c r="M1221" s="66"/>
      <c r="N1221" s="66"/>
      <c r="O1221" s="68"/>
      <c r="P1221" s="68"/>
      <c r="Q1221" s="68"/>
      <c r="R1221" s="10"/>
      <c r="S1221" s="15"/>
    </row>
    <row r="1222" spans="1:20" ht="19.5" outlineLevel="4" x14ac:dyDescent="0.2">
      <c r="A1222" s="61"/>
      <c r="B1222" s="62"/>
      <c r="C1222" s="62"/>
      <c r="D1222" s="63"/>
      <c r="E1222" s="64"/>
      <c r="F1222" s="65" t="s">
        <v>1045</v>
      </c>
      <c r="G1222" s="63"/>
      <c r="H1222" s="66">
        <v>2.9</v>
      </c>
      <c r="I1222" s="67"/>
      <c r="J1222" s="68"/>
      <c r="K1222" s="66"/>
      <c r="L1222" s="66"/>
      <c r="M1222" s="66"/>
      <c r="N1222" s="66"/>
      <c r="O1222" s="68"/>
      <c r="P1222" s="68"/>
      <c r="Q1222" s="68"/>
      <c r="R1222" s="10"/>
      <c r="S1222" s="15"/>
    </row>
    <row r="1223" spans="1:20" ht="19.5" outlineLevel="4" x14ac:dyDescent="0.2">
      <c r="A1223" s="61"/>
      <c r="B1223" s="62"/>
      <c r="C1223" s="62"/>
      <c r="D1223" s="63"/>
      <c r="E1223" s="64"/>
      <c r="F1223" s="65" t="s">
        <v>1046</v>
      </c>
      <c r="G1223" s="63"/>
      <c r="H1223" s="66">
        <v>0.86</v>
      </c>
      <c r="I1223" s="67"/>
      <c r="J1223" s="68"/>
      <c r="K1223" s="66"/>
      <c r="L1223" s="66"/>
      <c r="M1223" s="66"/>
      <c r="N1223" s="66"/>
      <c r="O1223" s="68"/>
      <c r="P1223" s="68"/>
      <c r="Q1223" s="68"/>
      <c r="R1223" s="10"/>
      <c r="S1223" s="15"/>
    </row>
    <row r="1224" spans="1:20" ht="19.5" outlineLevel="4" x14ac:dyDescent="0.2">
      <c r="A1224" s="61"/>
      <c r="B1224" s="62"/>
      <c r="C1224" s="62"/>
      <c r="D1224" s="63"/>
      <c r="E1224" s="64"/>
      <c r="F1224" s="65" t="s">
        <v>1047</v>
      </c>
      <c r="G1224" s="63"/>
      <c r="H1224" s="66">
        <v>2.0400000000000005</v>
      </c>
      <c r="I1224" s="67"/>
      <c r="J1224" s="68"/>
      <c r="K1224" s="66"/>
      <c r="L1224" s="66"/>
      <c r="M1224" s="66"/>
      <c r="N1224" s="66"/>
      <c r="O1224" s="68"/>
      <c r="P1224" s="68"/>
      <c r="Q1224" s="68"/>
      <c r="R1224" s="10"/>
      <c r="S1224" s="15"/>
    </row>
    <row r="1225" spans="1:20" ht="19.5" outlineLevel="4" x14ac:dyDescent="0.2">
      <c r="A1225" s="61"/>
      <c r="B1225" s="62"/>
      <c r="C1225" s="62"/>
      <c r="D1225" s="63"/>
      <c r="E1225" s="64"/>
      <c r="F1225" s="65" t="s">
        <v>1048</v>
      </c>
      <c r="G1225" s="63"/>
      <c r="H1225" s="66">
        <v>3.58</v>
      </c>
      <c r="I1225" s="67"/>
      <c r="J1225" s="68"/>
      <c r="K1225" s="66"/>
      <c r="L1225" s="66"/>
      <c r="M1225" s="66"/>
      <c r="N1225" s="66"/>
      <c r="O1225" s="68"/>
      <c r="P1225" s="68"/>
      <c r="Q1225" s="68"/>
      <c r="R1225" s="10"/>
      <c r="S1225" s="15"/>
    </row>
    <row r="1226" spans="1:20" ht="19.5" outlineLevel="4" x14ac:dyDescent="0.2">
      <c r="A1226" s="61"/>
      <c r="B1226" s="62"/>
      <c r="C1226" s="62"/>
      <c r="D1226" s="63"/>
      <c r="E1226" s="64"/>
      <c r="F1226" s="65" t="s">
        <v>1049</v>
      </c>
      <c r="G1226" s="63"/>
      <c r="H1226" s="66">
        <v>2</v>
      </c>
      <c r="I1226" s="67"/>
      <c r="J1226" s="68"/>
      <c r="K1226" s="66"/>
      <c r="L1226" s="66"/>
      <c r="M1226" s="66"/>
      <c r="N1226" s="66"/>
      <c r="O1226" s="68"/>
      <c r="P1226" s="68"/>
      <c r="Q1226" s="68"/>
      <c r="R1226" s="10"/>
      <c r="S1226" s="15"/>
    </row>
    <row r="1227" spans="1:20" ht="7.5" customHeight="1" outlineLevel="4" x14ac:dyDescent="0.15">
      <c r="A1227" s="15"/>
      <c r="B1227" s="69"/>
      <c r="C1227" s="70"/>
      <c r="D1227" s="71"/>
      <c r="E1227" s="72"/>
      <c r="F1227" s="73"/>
      <c r="G1227" s="71"/>
      <c r="H1227" s="74"/>
      <c r="I1227" s="75"/>
      <c r="J1227" s="76"/>
      <c r="K1227" s="77"/>
      <c r="L1227" s="77"/>
      <c r="M1227" s="77"/>
      <c r="N1227" s="77"/>
      <c r="O1227" s="76"/>
      <c r="P1227" s="76"/>
      <c r="Q1227" s="76"/>
      <c r="R1227" s="10"/>
      <c r="S1227" s="15"/>
    </row>
    <row r="1228" spans="1:20" ht="11.25" outlineLevel="3" x14ac:dyDescent="0.2">
      <c r="A1228" s="52"/>
      <c r="B1228" s="53"/>
      <c r="C1228" s="54">
        <v>198</v>
      </c>
      <c r="D1228" s="55" t="s">
        <v>25</v>
      </c>
      <c r="E1228" s="56" t="s">
        <v>1050</v>
      </c>
      <c r="F1228" s="57" t="s">
        <v>1051</v>
      </c>
      <c r="G1228" s="55" t="s">
        <v>67</v>
      </c>
      <c r="H1228" s="58">
        <v>507.69</v>
      </c>
      <c r="I1228" s="59"/>
      <c r="J1228" s="60">
        <f>H1228*I1228</f>
        <v>0</v>
      </c>
      <c r="K1228" s="58">
        <v>4.0000000000000002E-4</v>
      </c>
      <c r="L1228" s="58">
        <f>H1228*K1228</f>
        <v>0.20307600000000001</v>
      </c>
      <c r="M1228" s="58"/>
      <c r="N1228" s="58">
        <f>H1228*M1228</f>
        <v>0</v>
      </c>
      <c r="O1228" s="60">
        <v>21</v>
      </c>
      <c r="P1228" s="60">
        <f>J1228*(O1228/100)</f>
        <v>0</v>
      </c>
      <c r="Q1228" s="60">
        <f>J1228+P1228</f>
        <v>0</v>
      </c>
      <c r="R1228" s="15"/>
      <c r="S1228" s="15"/>
      <c r="T1228" s="15"/>
    </row>
    <row r="1229" spans="1:20" ht="11.25" outlineLevel="3" x14ac:dyDescent="0.2">
      <c r="A1229" s="52"/>
      <c r="B1229" s="53"/>
      <c r="C1229" s="54">
        <v>199</v>
      </c>
      <c r="D1229" s="55" t="s">
        <v>25</v>
      </c>
      <c r="E1229" s="56" t="s">
        <v>1052</v>
      </c>
      <c r="F1229" s="57" t="s">
        <v>1053</v>
      </c>
      <c r="G1229" s="55" t="s">
        <v>67</v>
      </c>
      <c r="H1229" s="58">
        <v>355.41</v>
      </c>
      <c r="I1229" s="59"/>
      <c r="J1229" s="60">
        <f>H1229*I1229</f>
        <v>0</v>
      </c>
      <c r="K1229" s="58">
        <v>4.0000000000000002E-4</v>
      </c>
      <c r="L1229" s="58">
        <f>H1229*K1229</f>
        <v>0.14216400000000001</v>
      </c>
      <c r="M1229" s="58"/>
      <c r="N1229" s="58">
        <f>H1229*M1229</f>
        <v>0</v>
      </c>
      <c r="O1229" s="60">
        <v>21</v>
      </c>
      <c r="P1229" s="60">
        <f>J1229*(O1229/100)</f>
        <v>0</v>
      </c>
      <c r="Q1229" s="60">
        <f>J1229+P1229</f>
        <v>0</v>
      </c>
      <c r="R1229" s="15"/>
      <c r="S1229" s="15"/>
      <c r="T1229" s="15"/>
    </row>
    <row r="1230" spans="1:20" ht="11.25" outlineLevel="3" x14ac:dyDescent="0.2">
      <c r="A1230" s="52"/>
      <c r="B1230" s="53"/>
      <c r="C1230" s="54">
        <v>200</v>
      </c>
      <c r="D1230" s="55" t="s">
        <v>25</v>
      </c>
      <c r="E1230" s="56" t="s">
        <v>1054</v>
      </c>
      <c r="F1230" s="57" t="s">
        <v>1055</v>
      </c>
      <c r="G1230" s="55" t="s">
        <v>67</v>
      </c>
      <c r="H1230" s="58">
        <v>389.59</v>
      </c>
      <c r="I1230" s="59"/>
      <c r="J1230" s="60">
        <f>H1230*I1230</f>
        <v>0</v>
      </c>
      <c r="K1230" s="58">
        <v>7.7999999999999999E-4</v>
      </c>
      <c r="L1230" s="58">
        <f>H1230*K1230</f>
        <v>0.30388019999999999</v>
      </c>
      <c r="M1230" s="58"/>
      <c r="N1230" s="58">
        <f>H1230*M1230</f>
        <v>0</v>
      </c>
      <c r="O1230" s="60">
        <v>21</v>
      </c>
      <c r="P1230" s="60">
        <f>J1230*(O1230/100)</f>
        <v>0</v>
      </c>
      <c r="Q1230" s="60">
        <f>J1230+P1230</f>
        <v>0</v>
      </c>
      <c r="R1230" s="15"/>
      <c r="S1230" s="15"/>
      <c r="T1230" s="15"/>
    </row>
    <row r="1231" spans="1:20" ht="9.75" outlineLevel="4" x14ac:dyDescent="0.2">
      <c r="A1231" s="61"/>
      <c r="B1231" s="62"/>
      <c r="C1231" s="62"/>
      <c r="D1231" s="63"/>
      <c r="E1231" s="64" t="s">
        <v>29</v>
      </c>
      <c r="F1231" s="65" t="s">
        <v>1056</v>
      </c>
      <c r="G1231" s="63"/>
      <c r="H1231" s="66">
        <v>389.59</v>
      </c>
      <c r="I1231" s="67"/>
      <c r="J1231" s="68"/>
      <c r="K1231" s="66"/>
      <c r="L1231" s="66"/>
      <c r="M1231" s="66"/>
      <c r="N1231" s="66"/>
      <c r="O1231" s="68"/>
      <c r="P1231" s="68"/>
      <c r="Q1231" s="68"/>
      <c r="R1231" s="10"/>
      <c r="S1231" s="15"/>
    </row>
    <row r="1232" spans="1:20" ht="7.5" customHeight="1" outlineLevel="4" x14ac:dyDescent="0.15">
      <c r="A1232" s="15"/>
      <c r="B1232" s="69"/>
      <c r="C1232" s="70"/>
      <c r="D1232" s="71"/>
      <c r="E1232" s="72"/>
      <c r="F1232" s="73"/>
      <c r="G1232" s="71"/>
      <c r="H1232" s="74"/>
      <c r="I1232" s="75"/>
      <c r="J1232" s="76"/>
      <c r="K1232" s="77"/>
      <c r="L1232" s="77"/>
      <c r="M1232" s="77"/>
      <c r="N1232" s="77"/>
      <c r="O1232" s="76"/>
      <c r="P1232" s="76"/>
      <c r="Q1232" s="76"/>
      <c r="R1232" s="10"/>
      <c r="S1232" s="15"/>
    </row>
    <row r="1233" spans="1:20" ht="11.25" outlineLevel="3" x14ac:dyDescent="0.2">
      <c r="A1233" s="52"/>
      <c r="B1233" s="53"/>
      <c r="C1233" s="54">
        <v>201</v>
      </c>
      <c r="D1233" s="55" t="s">
        <v>25</v>
      </c>
      <c r="E1233" s="56" t="s">
        <v>1057</v>
      </c>
      <c r="F1233" s="57" t="s">
        <v>1058</v>
      </c>
      <c r="G1233" s="55" t="s">
        <v>67</v>
      </c>
      <c r="H1233" s="58">
        <v>389.59</v>
      </c>
      <c r="I1233" s="59"/>
      <c r="J1233" s="60">
        <f>H1233*I1233</f>
        <v>0</v>
      </c>
      <c r="K1233" s="58"/>
      <c r="L1233" s="58">
        <f>H1233*K1233</f>
        <v>0</v>
      </c>
      <c r="M1233" s="58"/>
      <c r="N1233" s="58">
        <f>H1233*M1233</f>
        <v>0</v>
      </c>
      <c r="O1233" s="60">
        <v>21</v>
      </c>
      <c r="P1233" s="60">
        <f>J1233*(O1233/100)</f>
        <v>0</v>
      </c>
      <c r="Q1233" s="60">
        <f>J1233+P1233</f>
        <v>0</v>
      </c>
      <c r="R1233" s="15"/>
      <c r="S1233" s="15"/>
      <c r="T1233" s="15"/>
    </row>
    <row r="1234" spans="1:20" ht="11.25" outlineLevel="3" x14ac:dyDescent="0.2">
      <c r="A1234" s="52"/>
      <c r="B1234" s="53"/>
      <c r="C1234" s="54">
        <v>202</v>
      </c>
      <c r="D1234" s="55" t="s">
        <v>25</v>
      </c>
      <c r="E1234" s="56" t="s">
        <v>1059</v>
      </c>
      <c r="F1234" s="57" t="s">
        <v>1060</v>
      </c>
      <c r="G1234" s="55" t="s">
        <v>60</v>
      </c>
      <c r="H1234" s="58">
        <v>6.9584166500000002</v>
      </c>
      <c r="I1234" s="59"/>
      <c r="J1234" s="60">
        <f>H1234*I1234</f>
        <v>0</v>
      </c>
      <c r="K1234" s="58"/>
      <c r="L1234" s="58">
        <f>H1234*K1234</f>
        <v>0</v>
      </c>
      <c r="M1234" s="58"/>
      <c r="N1234" s="58">
        <f>H1234*M1234</f>
        <v>0</v>
      </c>
      <c r="O1234" s="60">
        <v>21</v>
      </c>
      <c r="P1234" s="60">
        <f>J1234*(O1234/100)</f>
        <v>0</v>
      </c>
      <c r="Q1234" s="60">
        <f>J1234+P1234</f>
        <v>0</v>
      </c>
      <c r="R1234" s="15"/>
      <c r="S1234" s="15"/>
      <c r="T1234" s="15"/>
    </row>
    <row r="1235" spans="1:20" ht="11.25" outlineLevel="3" x14ac:dyDescent="0.2">
      <c r="A1235" s="52"/>
      <c r="B1235" s="53"/>
      <c r="C1235" s="54">
        <v>203</v>
      </c>
      <c r="D1235" s="55" t="s">
        <v>25</v>
      </c>
      <c r="E1235" s="56" t="s">
        <v>1061</v>
      </c>
      <c r="F1235" s="57" t="s">
        <v>1062</v>
      </c>
      <c r="G1235" s="55" t="s">
        <v>172</v>
      </c>
      <c r="H1235" s="58">
        <v>167.1</v>
      </c>
      <c r="I1235" s="59"/>
      <c r="J1235" s="60">
        <f>H1235*I1235</f>
        <v>0</v>
      </c>
      <c r="K1235" s="58">
        <v>3.0000000000000001E-5</v>
      </c>
      <c r="L1235" s="58">
        <f>H1235*K1235</f>
        <v>5.0130000000000001E-3</v>
      </c>
      <c r="M1235" s="58"/>
      <c r="N1235" s="58">
        <f>H1235*M1235</f>
        <v>0</v>
      </c>
      <c r="O1235" s="60">
        <v>21</v>
      </c>
      <c r="P1235" s="60">
        <f>J1235*(O1235/100)</f>
        <v>0</v>
      </c>
      <c r="Q1235" s="60">
        <f>J1235+P1235</f>
        <v>0</v>
      </c>
      <c r="R1235" s="15"/>
      <c r="S1235" s="15"/>
      <c r="T1235" s="15"/>
    </row>
    <row r="1236" spans="1:20" ht="19.5" outlineLevel="4" x14ac:dyDescent="0.2">
      <c r="A1236" s="61"/>
      <c r="B1236" s="62"/>
      <c r="C1236" s="62"/>
      <c r="D1236" s="63"/>
      <c r="E1236" s="64" t="s">
        <v>29</v>
      </c>
      <c r="F1236" s="65" t="s">
        <v>1063</v>
      </c>
      <c r="G1236" s="63"/>
      <c r="H1236" s="66">
        <v>14.8</v>
      </c>
      <c r="I1236" s="67"/>
      <c r="J1236" s="68"/>
      <c r="K1236" s="66"/>
      <c r="L1236" s="66"/>
      <c r="M1236" s="66"/>
      <c r="N1236" s="66"/>
      <c r="O1236" s="68"/>
      <c r="P1236" s="68"/>
      <c r="Q1236" s="68"/>
      <c r="R1236" s="10"/>
      <c r="S1236" s="15"/>
    </row>
    <row r="1237" spans="1:20" ht="19.5" outlineLevel="4" x14ac:dyDescent="0.2">
      <c r="A1237" s="61"/>
      <c r="B1237" s="62"/>
      <c r="C1237" s="62"/>
      <c r="D1237" s="63"/>
      <c r="E1237" s="64"/>
      <c r="F1237" s="65" t="s">
        <v>1064</v>
      </c>
      <c r="G1237" s="63"/>
      <c r="H1237" s="66">
        <v>18.799999999999997</v>
      </c>
      <c r="I1237" s="67"/>
      <c r="J1237" s="68"/>
      <c r="K1237" s="66"/>
      <c r="L1237" s="66"/>
      <c r="M1237" s="66"/>
      <c r="N1237" s="66"/>
      <c r="O1237" s="68"/>
      <c r="P1237" s="68"/>
      <c r="Q1237" s="68"/>
      <c r="R1237" s="10"/>
      <c r="S1237" s="15"/>
    </row>
    <row r="1238" spans="1:20" ht="19.5" outlineLevel="4" x14ac:dyDescent="0.2">
      <c r="A1238" s="61"/>
      <c r="B1238" s="62"/>
      <c r="C1238" s="62"/>
      <c r="D1238" s="63"/>
      <c r="E1238" s="64"/>
      <c r="F1238" s="65" t="s">
        <v>1065</v>
      </c>
      <c r="G1238" s="63"/>
      <c r="H1238" s="66">
        <v>5.6</v>
      </c>
      <c r="I1238" s="67"/>
      <c r="J1238" s="68"/>
      <c r="K1238" s="66"/>
      <c r="L1238" s="66"/>
      <c r="M1238" s="66"/>
      <c r="N1238" s="66"/>
      <c r="O1238" s="68"/>
      <c r="P1238" s="68"/>
      <c r="Q1238" s="68"/>
      <c r="R1238" s="10"/>
      <c r="S1238" s="15"/>
    </row>
    <row r="1239" spans="1:20" ht="19.5" outlineLevel="4" x14ac:dyDescent="0.2">
      <c r="A1239" s="61"/>
      <c r="B1239" s="62"/>
      <c r="C1239" s="62"/>
      <c r="D1239" s="63"/>
      <c r="E1239" s="64"/>
      <c r="F1239" s="65" t="s">
        <v>1039</v>
      </c>
      <c r="G1239" s="63"/>
      <c r="H1239" s="66">
        <v>0</v>
      </c>
      <c r="I1239" s="67"/>
      <c r="J1239" s="68"/>
      <c r="K1239" s="66"/>
      <c r="L1239" s="66"/>
      <c r="M1239" s="66"/>
      <c r="N1239" s="66"/>
      <c r="O1239" s="68"/>
      <c r="P1239" s="68"/>
      <c r="Q1239" s="68"/>
      <c r="R1239" s="10"/>
      <c r="S1239" s="15"/>
    </row>
    <row r="1240" spans="1:20" ht="19.5" outlineLevel="4" x14ac:dyDescent="0.2">
      <c r="A1240" s="61"/>
      <c r="B1240" s="62"/>
      <c r="C1240" s="62"/>
      <c r="D1240" s="63"/>
      <c r="E1240" s="64"/>
      <c r="F1240" s="65" t="s">
        <v>1066</v>
      </c>
      <c r="G1240" s="63"/>
      <c r="H1240" s="66">
        <v>16.099999999999998</v>
      </c>
      <c r="I1240" s="67"/>
      <c r="J1240" s="68"/>
      <c r="K1240" s="66"/>
      <c r="L1240" s="66"/>
      <c r="M1240" s="66"/>
      <c r="N1240" s="66"/>
      <c r="O1240" s="68"/>
      <c r="P1240" s="68"/>
      <c r="Q1240" s="68"/>
      <c r="R1240" s="10"/>
      <c r="S1240" s="15"/>
    </row>
    <row r="1241" spans="1:20" ht="19.5" outlineLevel="4" x14ac:dyDescent="0.2">
      <c r="A1241" s="61"/>
      <c r="B1241" s="62"/>
      <c r="C1241" s="62"/>
      <c r="D1241" s="63"/>
      <c r="E1241" s="64"/>
      <c r="F1241" s="65" t="s">
        <v>1067</v>
      </c>
      <c r="G1241" s="63"/>
      <c r="H1241" s="66">
        <v>20.299999999999997</v>
      </c>
      <c r="I1241" s="67"/>
      <c r="J1241" s="68"/>
      <c r="K1241" s="66"/>
      <c r="L1241" s="66"/>
      <c r="M1241" s="66"/>
      <c r="N1241" s="66"/>
      <c r="O1241" s="68"/>
      <c r="P1241" s="68"/>
      <c r="Q1241" s="68"/>
      <c r="R1241" s="10"/>
      <c r="S1241" s="15"/>
    </row>
    <row r="1242" spans="1:20" ht="19.5" outlineLevel="4" x14ac:dyDescent="0.2">
      <c r="A1242" s="61"/>
      <c r="B1242" s="62"/>
      <c r="C1242" s="62"/>
      <c r="D1242" s="63"/>
      <c r="E1242" s="64"/>
      <c r="F1242" s="65" t="s">
        <v>1068</v>
      </c>
      <c r="G1242" s="63"/>
      <c r="H1242" s="66">
        <v>5.5</v>
      </c>
      <c r="I1242" s="67"/>
      <c r="J1242" s="68"/>
      <c r="K1242" s="66"/>
      <c r="L1242" s="66"/>
      <c r="M1242" s="66"/>
      <c r="N1242" s="66"/>
      <c r="O1242" s="68"/>
      <c r="P1242" s="68"/>
      <c r="Q1242" s="68"/>
      <c r="R1242" s="10"/>
      <c r="S1242" s="15"/>
    </row>
    <row r="1243" spans="1:20" ht="19.5" outlineLevel="4" x14ac:dyDescent="0.2">
      <c r="A1243" s="61"/>
      <c r="B1243" s="62"/>
      <c r="C1243" s="62"/>
      <c r="D1243" s="63"/>
      <c r="E1243" s="64"/>
      <c r="F1243" s="65" t="s">
        <v>1069</v>
      </c>
      <c r="G1243" s="63"/>
      <c r="H1243" s="66">
        <v>11.5</v>
      </c>
      <c r="I1243" s="67"/>
      <c r="J1243" s="68"/>
      <c r="K1243" s="66"/>
      <c r="L1243" s="66"/>
      <c r="M1243" s="66"/>
      <c r="N1243" s="66"/>
      <c r="O1243" s="68"/>
      <c r="P1243" s="68"/>
      <c r="Q1243" s="68"/>
      <c r="R1243" s="10"/>
      <c r="S1243" s="15"/>
    </row>
    <row r="1244" spans="1:20" ht="19.5" outlineLevel="4" x14ac:dyDescent="0.2">
      <c r="A1244" s="61"/>
      <c r="B1244" s="62"/>
      <c r="C1244" s="62"/>
      <c r="D1244" s="63"/>
      <c r="E1244" s="64"/>
      <c r="F1244" s="65" t="s">
        <v>801</v>
      </c>
      <c r="G1244" s="63"/>
      <c r="H1244" s="66">
        <v>0</v>
      </c>
      <c r="I1244" s="67"/>
      <c r="J1244" s="68"/>
      <c r="K1244" s="66"/>
      <c r="L1244" s="66"/>
      <c r="M1244" s="66"/>
      <c r="N1244" s="66"/>
      <c r="O1244" s="68"/>
      <c r="P1244" s="68"/>
      <c r="Q1244" s="68"/>
      <c r="R1244" s="10"/>
      <c r="S1244" s="15"/>
    </row>
    <row r="1245" spans="1:20" ht="19.5" outlineLevel="4" x14ac:dyDescent="0.2">
      <c r="A1245" s="61"/>
      <c r="B1245" s="62"/>
      <c r="C1245" s="62"/>
      <c r="D1245" s="63"/>
      <c r="E1245" s="64"/>
      <c r="F1245" s="65" t="s">
        <v>1070</v>
      </c>
      <c r="G1245" s="63"/>
      <c r="H1245" s="66">
        <v>8.8000000000000007</v>
      </c>
      <c r="I1245" s="67"/>
      <c r="J1245" s="68"/>
      <c r="K1245" s="66"/>
      <c r="L1245" s="66"/>
      <c r="M1245" s="66"/>
      <c r="N1245" s="66"/>
      <c r="O1245" s="68"/>
      <c r="P1245" s="68"/>
      <c r="Q1245" s="68"/>
      <c r="R1245" s="10"/>
      <c r="S1245" s="15"/>
    </row>
    <row r="1246" spans="1:20" ht="19.5" outlineLevel="4" x14ac:dyDescent="0.2">
      <c r="A1246" s="61"/>
      <c r="B1246" s="62"/>
      <c r="C1246" s="62"/>
      <c r="D1246" s="63"/>
      <c r="E1246" s="64"/>
      <c r="F1246" s="65" t="s">
        <v>1071</v>
      </c>
      <c r="G1246" s="63"/>
      <c r="H1246" s="66">
        <v>16.099999999999998</v>
      </c>
      <c r="I1246" s="67"/>
      <c r="J1246" s="68"/>
      <c r="K1246" s="66"/>
      <c r="L1246" s="66"/>
      <c r="M1246" s="66"/>
      <c r="N1246" s="66"/>
      <c r="O1246" s="68"/>
      <c r="P1246" s="68"/>
      <c r="Q1246" s="68"/>
      <c r="R1246" s="10"/>
      <c r="S1246" s="15"/>
    </row>
    <row r="1247" spans="1:20" ht="19.5" outlineLevel="4" x14ac:dyDescent="0.2">
      <c r="A1247" s="61"/>
      <c r="B1247" s="62"/>
      <c r="C1247" s="62"/>
      <c r="D1247" s="63"/>
      <c r="E1247" s="64"/>
      <c r="F1247" s="65" t="s">
        <v>1072</v>
      </c>
      <c r="G1247" s="63"/>
      <c r="H1247" s="66">
        <v>5.5</v>
      </c>
      <c r="I1247" s="67"/>
      <c r="J1247" s="68"/>
      <c r="K1247" s="66"/>
      <c r="L1247" s="66"/>
      <c r="M1247" s="66"/>
      <c r="N1247" s="66"/>
      <c r="O1247" s="68"/>
      <c r="P1247" s="68"/>
      <c r="Q1247" s="68"/>
      <c r="R1247" s="10"/>
      <c r="S1247" s="15"/>
    </row>
    <row r="1248" spans="1:20" ht="19.5" outlineLevel="4" x14ac:dyDescent="0.2">
      <c r="A1248" s="61"/>
      <c r="B1248" s="62"/>
      <c r="C1248" s="62"/>
      <c r="D1248" s="63"/>
      <c r="E1248" s="64"/>
      <c r="F1248" s="65" t="s">
        <v>1073</v>
      </c>
      <c r="G1248" s="63"/>
      <c r="H1248" s="66">
        <v>12.2</v>
      </c>
      <c r="I1248" s="67"/>
      <c r="J1248" s="68"/>
      <c r="K1248" s="66"/>
      <c r="L1248" s="66"/>
      <c r="M1248" s="66"/>
      <c r="N1248" s="66"/>
      <c r="O1248" s="68"/>
      <c r="P1248" s="68"/>
      <c r="Q1248" s="68"/>
      <c r="R1248" s="10"/>
      <c r="S1248" s="15"/>
    </row>
    <row r="1249" spans="1:20" ht="19.5" outlineLevel="4" x14ac:dyDescent="0.2">
      <c r="A1249" s="61"/>
      <c r="B1249" s="62"/>
      <c r="C1249" s="62"/>
      <c r="D1249" s="63"/>
      <c r="E1249" s="64"/>
      <c r="F1249" s="65" t="s">
        <v>1074</v>
      </c>
      <c r="G1249" s="63"/>
      <c r="H1249" s="66">
        <v>20.299999999999997</v>
      </c>
      <c r="I1249" s="67"/>
      <c r="J1249" s="68"/>
      <c r="K1249" s="66"/>
      <c r="L1249" s="66"/>
      <c r="M1249" s="66"/>
      <c r="N1249" s="66"/>
      <c r="O1249" s="68"/>
      <c r="P1249" s="68"/>
      <c r="Q1249" s="68"/>
      <c r="R1249" s="10"/>
      <c r="S1249" s="15"/>
    </row>
    <row r="1250" spans="1:20" ht="19.5" outlineLevel="4" x14ac:dyDescent="0.2">
      <c r="A1250" s="61"/>
      <c r="B1250" s="62"/>
      <c r="C1250" s="62"/>
      <c r="D1250" s="63"/>
      <c r="E1250" s="64"/>
      <c r="F1250" s="65" t="s">
        <v>1075</v>
      </c>
      <c r="G1250" s="63"/>
      <c r="H1250" s="66">
        <v>11.6</v>
      </c>
      <c r="I1250" s="67"/>
      <c r="J1250" s="68"/>
      <c r="K1250" s="66"/>
      <c r="L1250" s="66"/>
      <c r="M1250" s="66"/>
      <c r="N1250" s="66"/>
      <c r="O1250" s="68"/>
      <c r="P1250" s="68"/>
      <c r="Q1250" s="68"/>
      <c r="R1250" s="10"/>
      <c r="S1250" s="15"/>
    </row>
    <row r="1251" spans="1:20" ht="7.5" customHeight="1" outlineLevel="4" x14ac:dyDescent="0.15">
      <c r="A1251" s="15"/>
      <c r="B1251" s="69"/>
      <c r="C1251" s="70"/>
      <c r="D1251" s="71"/>
      <c r="E1251" s="72"/>
      <c r="F1251" s="73"/>
      <c r="G1251" s="71"/>
      <c r="H1251" s="74"/>
      <c r="I1251" s="75"/>
      <c r="J1251" s="76"/>
      <c r="K1251" s="77"/>
      <c r="L1251" s="77"/>
      <c r="M1251" s="77"/>
      <c r="N1251" s="77"/>
      <c r="O1251" s="76"/>
      <c r="P1251" s="76"/>
      <c r="Q1251" s="76"/>
      <c r="R1251" s="10"/>
      <c r="S1251" s="15"/>
    </row>
    <row r="1252" spans="1:20" ht="11.25" outlineLevel="3" x14ac:dyDescent="0.2">
      <c r="A1252" s="52"/>
      <c r="B1252" s="53"/>
      <c r="C1252" s="54">
        <v>204</v>
      </c>
      <c r="D1252" s="55" t="s">
        <v>342</v>
      </c>
      <c r="E1252" s="56" t="s">
        <v>1076</v>
      </c>
      <c r="F1252" s="57" t="s">
        <v>1077</v>
      </c>
      <c r="G1252" s="55" t="s">
        <v>60</v>
      </c>
      <c r="H1252" s="58">
        <v>0.31718925000000003</v>
      </c>
      <c r="I1252" s="59"/>
      <c r="J1252" s="60">
        <f>H1252*I1252</f>
        <v>0</v>
      </c>
      <c r="K1252" s="58">
        <v>1</v>
      </c>
      <c r="L1252" s="58">
        <f>H1252*K1252</f>
        <v>0.31718925000000003</v>
      </c>
      <c r="M1252" s="58"/>
      <c r="N1252" s="58">
        <f>H1252*M1252</f>
        <v>0</v>
      </c>
      <c r="O1252" s="60">
        <v>21</v>
      </c>
      <c r="P1252" s="60">
        <f>J1252*(O1252/100)</f>
        <v>0</v>
      </c>
      <c r="Q1252" s="60">
        <f>J1252+P1252</f>
        <v>0</v>
      </c>
      <c r="R1252" s="15"/>
      <c r="S1252" s="15"/>
      <c r="T1252" s="15"/>
    </row>
    <row r="1253" spans="1:20" ht="9.75" outlineLevel="4" x14ac:dyDescent="0.2">
      <c r="A1253" s="61"/>
      <c r="B1253" s="62"/>
      <c r="C1253" s="62"/>
      <c r="D1253" s="63"/>
      <c r="E1253" s="64" t="s">
        <v>29</v>
      </c>
      <c r="F1253" s="65" t="s">
        <v>1078</v>
      </c>
      <c r="G1253" s="63"/>
      <c r="H1253" s="66">
        <v>0.31718925000000003</v>
      </c>
      <c r="I1253" s="67"/>
      <c r="J1253" s="68"/>
      <c r="K1253" s="66"/>
      <c r="L1253" s="66"/>
      <c r="M1253" s="66"/>
      <c r="N1253" s="66"/>
      <c r="O1253" s="68"/>
      <c r="P1253" s="68"/>
      <c r="Q1253" s="68"/>
      <c r="R1253" s="10"/>
      <c r="S1253" s="15"/>
    </row>
    <row r="1254" spans="1:20" ht="7.5" customHeight="1" outlineLevel="4" x14ac:dyDescent="0.15">
      <c r="A1254" s="15"/>
      <c r="B1254" s="69"/>
      <c r="C1254" s="70"/>
      <c r="D1254" s="71"/>
      <c r="E1254" s="72"/>
      <c r="F1254" s="73"/>
      <c r="G1254" s="71"/>
      <c r="H1254" s="74"/>
      <c r="I1254" s="75"/>
      <c r="J1254" s="76"/>
      <c r="K1254" s="77"/>
      <c r="L1254" s="77"/>
      <c r="M1254" s="77"/>
      <c r="N1254" s="77"/>
      <c r="O1254" s="76"/>
      <c r="P1254" s="76"/>
      <c r="Q1254" s="76"/>
      <c r="R1254" s="10"/>
      <c r="S1254" s="15"/>
    </row>
    <row r="1255" spans="1:20" ht="22.5" outlineLevel="3" x14ac:dyDescent="0.2">
      <c r="A1255" s="52"/>
      <c r="B1255" s="53"/>
      <c r="C1255" s="54">
        <v>205</v>
      </c>
      <c r="D1255" s="55" t="s">
        <v>342</v>
      </c>
      <c r="E1255" s="56" t="s">
        <v>1079</v>
      </c>
      <c r="F1255" s="57" t="s">
        <v>1080</v>
      </c>
      <c r="G1255" s="55" t="s">
        <v>67</v>
      </c>
      <c r="H1255" s="58">
        <v>1010.3354999999999</v>
      </c>
      <c r="I1255" s="59"/>
      <c r="J1255" s="60">
        <f>H1255*I1255</f>
        <v>0</v>
      </c>
      <c r="K1255" s="58">
        <v>5.4000000000000003E-3</v>
      </c>
      <c r="L1255" s="58">
        <f>H1255*K1255</f>
        <v>5.4558116999999999</v>
      </c>
      <c r="M1255" s="58"/>
      <c r="N1255" s="58">
        <f>H1255*M1255</f>
        <v>0</v>
      </c>
      <c r="O1255" s="60">
        <v>21</v>
      </c>
      <c r="P1255" s="60">
        <f>J1255*(O1255/100)</f>
        <v>0</v>
      </c>
      <c r="Q1255" s="60">
        <f>J1255+P1255</f>
        <v>0</v>
      </c>
      <c r="R1255" s="15"/>
      <c r="S1255" s="15"/>
      <c r="T1255" s="15"/>
    </row>
    <row r="1256" spans="1:20" ht="9.75" outlineLevel="4" x14ac:dyDescent="0.2">
      <c r="A1256" s="61"/>
      <c r="B1256" s="62"/>
      <c r="C1256" s="62"/>
      <c r="D1256" s="63"/>
      <c r="E1256" s="64" t="s">
        <v>29</v>
      </c>
      <c r="F1256" s="65" t="s">
        <v>1081</v>
      </c>
      <c r="G1256" s="63"/>
      <c r="H1256" s="66">
        <v>1010.3354999999999</v>
      </c>
      <c r="I1256" s="67"/>
      <c r="J1256" s="68"/>
      <c r="K1256" s="66"/>
      <c r="L1256" s="66"/>
      <c r="M1256" s="66"/>
      <c r="N1256" s="66"/>
      <c r="O1256" s="68"/>
      <c r="P1256" s="68"/>
      <c r="Q1256" s="68"/>
      <c r="R1256" s="10"/>
      <c r="S1256" s="15"/>
    </row>
    <row r="1257" spans="1:20" ht="7.5" customHeight="1" outlineLevel="4" x14ac:dyDescent="0.15">
      <c r="A1257" s="15"/>
      <c r="B1257" s="69"/>
      <c r="C1257" s="70"/>
      <c r="D1257" s="71"/>
      <c r="E1257" s="72"/>
      <c r="F1257" s="73"/>
      <c r="G1257" s="71"/>
      <c r="H1257" s="74"/>
      <c r="I1257" s="75"/>
      <c r="J1257" s="76"/>
      <c r="K1257" s="77"/>
      <c r="L1257" s="77"/>
      <c r="M1257" s="77"/>
      <c r="N1257" s="77"/>
      <c r="O1257" s="76"/>
      <c r="P1257" s="76"/>
      <c r="Q1257" s="76"/>
      <c r="R1257" s="10"/>
      <c r="S1257" s="15"/>
    </row>
    <row r="1258" spans="1:20" outlineLevel="3" x14ac:dyDescent="0.15">
      <c r="B1258" s="10"/>
      <c r="C1258" s="10"/>
      <c r="D1258" s="10"/>
      <c r="E1258" s="10"/>
      <c r="F1258" s="10"/>
      <c r="G1258" s="10"/>
      <c r="H1258" s="10"/>
      <c r="I1258" s="15"/>
      <c r="J1258" s="15"/>
      <c r="K1258" s="10"/>
      <c r="L1258" s="10"/>
      <c r="M1258" s="10"/>
      <c r="N1258" s="10"/>
      <c r="O1258" s="10"/>
      <c r="P1258" s="15"/>
      <c r="Q1258" s="15"/>
    </row>
    <row r="1259" spans="1:20" ht="11.25" outlineLevel="2" x14ac:dyDescent="0.2">
      <c r="A1259" s="42" t="s">
        <v>1082</v>
      </c>
      <c r="B1259" s="43">
        <v>3</v>
      </c>
      <c r="C1259" s="44"/>
      <c r="D1259" s="45" t="s">
        <v>23</v>
      </c>
      <c r="E1259" s="45"/>
      <c r="F1259" s="46" t="s">
        <v>1083</v>
      </c>
      <c r="G1259" s="45"/>
      <c r="H1259" s="47"/>
      <c r="I1259" s="48"/>
      <c r="J1259" s="49">
        <f>SUBTOTAL(9,J1260:J1331)</f>
        <v>0</v>
      </c>
      <c r="K1259" s="47"/>
      <c r="L1259" s="50">
        <f>SUBTOTAL(9,L1260:L1331)</f>
        <v>7.2776171762749993</v>
      </c>
      <c r="M1259" s="47"/>
      <c r="N1259" s="50">
        <f>SUBTOTAL(9,N1260:N1331)</f>
        <v>0</v>
      </c>
      <c r="O1259" s="51"/>
      <c r="P1259" s="49">
        <f>SUBTOTAL(9,P1260:P1331)</f>
        <v>0</v>
      </c>
      <c r="Q1259" s="49">
        <f>SUBTOTAL(9,Q1260:Q1331)</f>
        <v>0</v>
      </c>
      <c r="R1259" s="10"/>
      <c r="S1259" s="15"/>
      <c r="T1259" s="15"/>
    </row>
    <row r="1260" spans="1:20" ht="11.25" outlineLevel="3" x14ac:dyDescent="0.2">
      <c r="A1260" s="52"/>
      <c r="B1260" s="53"/>
      <c r="C1260" s="54">
        <v>206</v>
      </c>
      <c r="D1260" s="55" t="s">
        <v>25</v>
      </c>
      <c r="E1260" s="56" t="s">
        <v>1084</v>
      </c>
      <c r="F1260" s="57" t="s">
        <v>1085</v>
      </c>
      <c r="G1260" s="55" t="s">
        <v>67</v>
      </c>
      <c r="H1260" s="58">
        <v>752.50328999999999</v>
      </c>
      <c r="I1260" s="59"/>
      <c r="J1260" s="60">
        <f>H1260*I1260</f>
        <v>0</v>
      </c>
      <c r="K1260" s="58"/>
      <c r="L1260" s="58">
        <f>H1260*K1260</f>
        <v>0</v>
      </c>
      <c r="M1260" s="58"/>
      <c r="N1260" s="58">
        <f>H1260*M1260</f>
        <v>0</v>
      </c>
      <c r="O1260" s="60">
        <v>21</v>
      </c>
      <c r="P1260" s="60">
        <f>J1260*(O1260/100)</f>
        <v>0</v>
      </c>
      <c r="Q1260" s="60">
        <f>J1260+P1260</f>
        <v>0</v>
      </c>
      <c r="R1260" s="15"/>
      <c r="S1260" s="15"/>
      <c r="T1260" s="15"/>
    </row>
    <row r="1261" spans="1:20" ht="9.75" outlineLevel="4" x14ac:dyDescent="0.2">
      <c r="A1261" s="61"/>
      <c r="B1261" s="62"/>
      <c r="C1261" s="62"/>
      <c r="D1261" s="63"/>
      <c r="E1261" s="64" t="s">
        <v>29</v>
      </c>
      <c r="F1261" s="65" t="s">
        <v>1086</v>
      </c>
      <c r="G1261" s="63"/>
      <c r="H1261" s="66">
        <v>0</v>
      </c>
      <c r="I1261" s="67"/>
      <c r="J1261" s="68"/>
      <c r="K1261" s="66"/>
      <c r="L1261" s="66"/>
      <c r="M1261" s="66"/>
      <c r="N1261" s="66"/>
      <c r="O1261" s="68"/>
      <c r="P1261" s="68"/>
      <c r="Q1261" s="68"/>
      <c r="R1261" s="10"/>
      <c r="S1261" s="15"/>
    </row>
    <row r="1262" spans="1:20" ht="9.75" outlineLevel="4" x14ac:dyDescent="0.2">
      <c r="A1262" s="61"/>
      <c r="B1262" s="62"/>
      <c r="C1262" s="62"/>
      <c r="D1262" s="63"/>
      <c r="E1262" s="64"/>
      <c r="F1262" s="65" t="s">
        <v>1087</v>
      </c>
      <c r="G1262" s="63"/>
      <c r="H1262" s="66">
        <v>513.10799999999995</v>
      </c>
      <c r="I1262" s="67"/>
      <c r="J1262" s="68"/>
      <c r="K1262" s="66"/>
      <c r="L1262" s="66"/>
      <c r="M1262" s="66"/>
      <c r="N1262" s="66"/>
      <c r="O1262" s="68"/>
      <c r="P1262" s="68"/>
      <c r="Q1262" s="68"/>
      <c r="R1262" s="10"/>
      <c r="S1262" s="15"/>
    </row>
    <row r="1263" spans="1:20" ht="9.75" outlineLevel="4" x14ac:dyDescent="0.2">
      <c r="A1263" s="61"/>
      <c r="B1263" s="62"/>
      <c r="C1263" s="62"/>
      <c r="D1263" s="63"/>
      <c r="E1263" s="64"/>
      <c r="F1263" s="65" t="s">
        <v>1088</v>
      </c>
      <c r="G1263" s="63"/>
      <c r="H1263" s="66">
        <v>85.765299999999996</v>
      </c>
      <c r="I1263" s="67"/>
      <c r="J1263" s="68"/>
      <c r="K1263" s="66"/>
      <c r="L1263" s="66"/>
      <c r="M1263" s="66"/>
      <c r="N1263" s="66"/>
      <c r="O1263" s="68"/>
      <c r="P1263" s="68"/>
      <c r="Q1263" s="68"/>
      <c r="R1263" s="10"/>
      <c r="S1263" s="15"/>
    </row>
    <row r="1264" spans="1:20" ht="9.75" outlineLevel="4" x14ac:dyDescent="0.2">
      <c r="A1264" s="61"/>
      <c r="B1264" s="62"/>
      <c r="C1264" s="62"/>
      <c r="D1264" s="63"/>
      <c r="E1264" s="64"/>
      <c r="F1264" s="65" t="s">
        <v>569</v>
      </c>
      <c r="G1264" s="63"/>
      <c r="H1264" s="66">
        <v>0</v>
      </c>
      <c r="I1264" s="67"/>
      <c r="J1264" s="68"/>
      <c r="K1264" s="66"/>
      <c r="L1264" s="66"/>
      <c r="M1264" s="66"/>
      <c r="N1264" s="66"/>
      <c r="O1264" s="68"/>
      <c r="P1264" s="68"/>
      <c r="Q1264" s="68"/>
      <c r="R1264" s="10"/>
      <c r="S1264" s="15"/>
    </row>
    <row r="1265" spans="1:20" ht="29.25" outlineLevel="4" x14ac:dyDescent="0.2">
      <c r="A1265" s="61"/>
      <c r="B1265" s="62"/>
      <c r="C1265" s="62"/>
      <c r="D1265" s="63"/>
      <c r="E1265" s="64"/>
      <c r="F1265" s="65" t="s">
        <v>1089</v>
      </c>
      <c r="G1265" s="63"/>
      <c r="H1265" s="66">
        <v>34.417990000000003</v>
      </c>
      <c r="I1265" s="67"/>
      <c r="J1265" s="68"/>
      <c r="K1265" s="66"/>
      <c r="L1265" s="66"/>
      <c r="M1265" s="66"/>
      <c r="N1265" s="66"/>
      <c r="O1265" s="68"/>
      <c r="P1265" s="68"/>
      <c r="Q1265" s="68"/>
      <c r="R1265" s="10"/>
      <c r="S1265" s="15"/>
    </row>
    <row r="1266" spans="1:20" ht="19.5" outlineLevel="4" x14ac:dyDescent="0.2">
      <c r="A1266" s="61"/>
      <c r="B1266" s="62"/>
      <c r="C1266" s="62"/>
      <c r="D1266" s="63"/>
      <c r="E1266" s="64"/>
      <c r="F1266" s="65" t="s">
        <v>1090</v>
      </c>
      <c r="G1266" s="63"/>
      <c r="H1266" s="66">
        <v>73.736999999999995</v>
      </c>
      <c r="I1266" s="67"/>
      <c r="J1266" s="68"/>
      <c r="K1266" s="66"/>
      <c r="L1266" s="66"/>
      <c r="M1266" s="66"/>
      <c r="N1266" s="66"/>
      <c r="O1266" s="68"/>
      <c r="P1266" s="68"/>
      <c r="Q1266" s="68"/>
      <c r="R1266" s="10"/>
      <c r="S1266" s="15"/>
    </row>
    <row r="1267" spans="1:20" ht="9.75" outlineLevel="4" x14ac:dyDescent="0.2">
      <c r="A1267" s="61"/>
      <c r="B1267" s="62"/>
      <c r="C1267" s="62"/>
      <c r="D1267" s="63"/>
      <c r="E1267" s="64"/>
      <c r="F1267" s="65" t="s">
        <v>134</v>
      </c>
      <c r="G1267" s="63"/>
      <c r="H1267" s="66">
        <v>0</v>
      </c>
      <c r="I1267" s="67"/>
      <c r="J1267" s="68"/>
      <c r="K1267" s="66"/>
      <c r="L1267" s="66"/>
      <c r="M1267" s="66"/>
      <c r="N1267" s="66"/>
      <c r="O1267" s="68"/>
      <c r="P1267" s="68"/>
      <c r="Q1267" s="68"/>
      <c r="R1267" s="10"/>
      <c r="S1267" s="15"/>
    </row>
    <row r="1268" spans="1:20" ht="9.75" outlineLevel="4" x14ac:dyDescent="0.2">
      <c r="A1268" s="61"/>
      <c r="B1268" s="62"/>
      <c r="C1268" s="62"/>
      <c r="D1268" s="63"/>
      <c r="E1268" s="64"/>
      <c r="F1268" s="65" t="s">
        <v>941</v>
      </c>
      <c r="G1268" s="63"/>
      <c r="H1268" s="66">
        <v>45.474999999999994</v>
      </c>
      <c r="I1268" s="67"/>
      <c r="J1268" s="68"/>
      <c r="K1268" s="66"/>
      <c r="L1268" s="66"/>
      <c r="M1268" s="66"/>
      <c r="N1268" s="66"/>
      <c r="O1268" s="68"/>
      <c r="P1268" s="68"/>
      <c r="Q1268" s="68"/>
      <c r="R1268" s="10"/>
      <c r="S1268" s="15"/>
    </row>
    <row r="1269" spans="1:20" ht="7.5" customHeight="1" outlineLevel="4" x14ac:dyDescent="0.15">
      <c r="A1269" s="15"/>
      <c r="B1269" s="69"/>
      <c r="C1269" s="70"/>
      <c r="D1269" s="71"/>
      <c r="E1269" s="72"/>
      <c r="F1269" s="73"/>
      <c r="G1269" s="71"/>
      <c r="H1269" s="74"/>
      <c r="I1269" s="75"/>
      <c r="J1269" s="76"/>
      <c r="K1269" s="77"/>
      <c r="L1269" s="77"/>
      <c r="M1269" s="77"/>
      <c r="N1269" s="77"/>
      <c r="O1269" s="76"/>
      <c r="P1269" s="76"/>
      <c r="Q1269" s="76"/>
      <c r="R1269" s="10"/>
      <c r="S1269" s="15"/>
    </row>
    <row r="1270" spans="1:20" ht="11.25" outlineLevel="3" x14ac:dyDescent="0.2">
      <c r="A1270" s="52"/>
      <c r="B1270" s="53"/>
      <c r="C1270" s="54">
        <v>207</v>
      </c>
      <c r="D1270" s="55" t="s">
        <v>25</v>
      </c>
      <c r="E1270" s="56" t="s">
        <v>1091</v>
      </c>
      <c r="F1270" s="57" t="s">
        <v>1092</v>
      </c>
      <c r="G1270" s="55" t="s">
        <v>67</v>
      </c>
      <c r="H1270" s="58">
        <v>45.474999999999994</v>
      </c>
      <c r="I1270" s="59"/>
      <c r="J1270" s="60">
        <f>H1270*I1270</f>
        <v>0</v>
      </c>
      <c r="K1270" s="58">
        <v>7.3999999999999999E-4</v>
      </c>
      <c r="L1270" s="58">
        <f>H1270*K1270</f>
        <v>3.3651499999999994E-2</v>
      </c>
      <c r="M1270" s="58"/>
      <c r="N1270" s="58">
        <f>H1270*M1270</f>
        <v>0</v>
      </c>
      <c r="O1270" s="60">
        <v>21</v>
      </c>
      <c r="P1270" s="60">
        <f>J1270*(O1270/100)</f>
        <v>0</v>
      </c>
      <c r="Q1270" s="60">
        <f>J1270+P1270</f>
        <v>0</v>
      </c>
      <c r="R1270" s="15"/>
      <c r="S1270" s="15"/>
      <c r="T1270" s="15"/>
    </row>
    <row r="1271" spans="1:20" ht="19.5" outlineLevel="4" x14ac:dyDescent="0.2">
      <c r="A1271" s="61"/>
      <c r="B1271" s="62"/>
      <c r="C1271" s="62"/>
      <c r="D1271" s="63"/>
      <c r="E1271" s="64" t="s">
        <v>29</v>
      </c>
      <c r="F1271" s="65" t="s">
        <v>1093</v>
      </c>
      <c r="G1271" s="63"/>
      <c r="H1271" s="66">
        <v>45.474999999999994</v>
      </c>
      <c r="I1271" s="67"/>
      <c r="J1271" s="68"/>
      <c r="K1271" s="66"/>
      <c r="L1271" s="66"/>
      <c r="M1271" s="66"/>
      <c r="N1271" s="66"/>
      <c r="O1271" s="68"/>
      <c r="P1271" s="68"/>
      <c r="Q1271" s="68"/>
      <c r="R1271" s="10"/>
      <c r="S1271" s="15"/>
    </row>
    <row r="1272" spans="1:20" ht="7.5" customHeight="1" outlineLevel="4" x14ac:dyDescent="0.15">
      <c r="A1272" s="15"/>
      <c r="B1272" s="69"/>
      <c r="C1272" s="70"/>
      <c r="D1272" s="71"/>
      <c r="E1272" s="72"/>
      <c r="F1272" s="73"/>
      <c r="G1272" s="71"/>
      <c r="H1272" s="74"/>
      <c r="I1272" s="75"/>
      <c r="J1272" s="76"/>
      <c r="K1272" s="77"/>
      <c r="L1272" s="77"/>
      <c r="M1272" s="77"/>
      <c r="N1272" s="77"/>
      <c r="O1272" s="76"/>
      <c r="P1272" s="76"/>
      <c r="Q1272" s="76"/>
      <c r="R1272" s="10"/>
      <c r="S1272" s="15"/>
    </row>
    <row r="1273" spans="1:20" ht="11.25" outlineLevel="3" x14ac:dyDescent="0.2">
      <c r="A1273" s="52"/>
      <c r="B1273" s="53"/>
      <c r="C1273" s="54">
        <v>208</v>
      </c>
      <c r="D1273" s="55" t="s">
        <v>25</v>
      </c>
      <c r="E1273" s="56" t="s">
        <v>1094</v>
      </c>
      <c r="F1273" s="57" t="s">
        <v>1095</v>
      </c>
      <c r="G1273" s="55" t="s">
        <v>67</v>
      </c>
      <c r="H1273" s="58">
        <v>752.50300000000004</v>
      </c>
      <c r="I1273" s="59"/>
      <c r="J1273" s="60">
        <f>H1273*I1273</f>
        <v>0</v>
      </c>
      <c r="K1273" s="58">
        <v>8.8000000000000003E-4</v>
      </c>
      <c r="L1273" s="58">
        <f>H1273*K1273</f>
        <v>0.66220264000000006</v>
      </c>
      <c r="M1273" s="58"/>
      <c r="N1273" s="58">
        <f>H1273*M1273</f>
        <v>0</v>
      </c>
      <c r="O1273" s="60">
        <v>21</v>
      </c>
      <c r="P1273" s="60">
        <f>J1273*(O1273/100)</f>
        <v>0</v>
      </c>
      <c r="Q1273" s="60">
        <f>J1273+P1273</f>
        <v>0</v>
      </c>
      <c r="R1273" s="15"/>
      <c r="S1273" s="15"/>
      <c r="T1273" s="15"/>
    </row>
    <row r="1274" spans="1:20" ht="22.5" outlineLevel="3" x14ac:dyDescent="0.2">
      <c r="A1274" s="52"/>
      <c r="B1274" s="53"/>
      <c r="C1274" s="54">
        <v>209</v>
      </c>
      <c r="D1274" s="55" t="s">
        <v>25</v>
      </c>
      <c r="E1274" s="56" t="s">
        <v>1096</v>
      </c>
      <c r="F1274" s="57" t="s">
        <v>1097</v>
      </c>
      <c r="G1274" s="55" t="s">
        <v>172</v>
      </c>
      <c r="H1274" s="58">
        <v>63.18</v>
      </c>
      <c r="I1274" s="59"/>
      <c r="J1274" s="60">
        <f>H1274*I1274</f>
        <v>0</v>
      </c>
      <c r="K1274" s="58">
        <v>5.9999999999999995E-4</v>
      </c>
      <c r="L1274" s="58">
        <f>H1274*K1274</f>
        <v>3.7907999999999997E-2</v>
      </c>
      <c r="M1274" s="58"/>
      <c r="N1274" s="58">
        <f>H1274*M1274</f>
        <v>0</v>
      </c>
      <c r="O1274" s="60">
        <v>21</v>
      </c>
      <c r="P1274" s="60">
        <f>J1274*(O1274/100)</f>
        <v>0</v>
      </c>
      <c r="Q1274" s="60">
        <f>J1274+P1274</f>
        <v>0</v>
      </c>
      <c r="R1274" s="15"/>
      <c r="S1274" s="15"/>
      <c r="T1274" s="15"/>
    </row>
    <row r="1275" spans="1:20" ht="9.75" outlineLevel="4" x14ac:dyDescent="0.2">
      <c r="A1275" s="61"/>
      <c r="B1275" s="62"/>
      <c r="C1275" s="62"/>
      <c r="D1275" s="63"/>
      <c r="E1275" s="64" t="s">
        <v>29</v>
      </c>
      <c r="F1275" s="65" t="s">
        <v>1098</v>
      </c>
      <c r="G1275" s="63"/>
      <c r="H1275" s="66">
        <v>63.18</v>
      </c>
      <c r="I1275" s="67"/>
      <c r="J1275" s="68"/>
      <c r="K1275" s="66"/>
      <c r="L1275" s="66"/>
      <c r="M1275" s="66"/>
      <c r="N1275" s="66"/>
      <c r="O1275" s="68"/>
      <c r="P1275" s="68"/>
      <c r="Q1275" s="68"/>
      <c r="R1275" s="10"/>
      <c r="S1275" s="15"/>
    </row>
    <row r="1276" spans="1:20" ht="7.5" customHeight="1" outlineLevel="4" x14ac:dyDescent="0.15">
      <c r="A1276" s="15"/>
      <c r="B1276" s="69"/>
      <c r="C1276" s="70"/>
      <c r="D1276" s="71"/>
      <c r="E1276" s="72"/>
      <c r="F1276" s="73"/>
      <c r="G1276" s="71"/>
      <c r="H1276" s="74"/>
      <c r="I1276" s="75"/>
      <c r="J1276" s="76"/>
      <c r="K1276" s="77"/>
      <c r="L1276" s="77"/>
      <c r="M1276" s="77"/>
      <c r="N1276" s="77"/>
      <c r="O1276" s="76"/>
      <c r="P1276" s="76"/>
      <c r="Q1276" s="76"/>
      <c r="R1276" s="10"/>
      <c r="S1276" s="15"/>
    </row>
    <row r="1277" spans="1:20" ht="22.5" outlineLevel="3" x14ac:dyDescent="0.2">
      <c r="A1277" s="52"/>
      <c r="B1277" s="53"/>
      <c r="C1277" s="54">
        <v>210</v>
      </c>
      <c r="D1277" s="55" t="s">
        <v>25</v>
      </c>
      <c r="E1277" s="56" t="s">
        <v>1099</v>
      </c>
      <c r="F1277" s="57" t="s">
        <v>1100</v>
      </c>
      <c r="G1277" s="55" t="s">
        <v>172</v>
      </c>
      <c r="H1277" s="58">
        <v>19.09</v>
      </c>
      <c r="I1277" s="59"/>
      <c r="J1277" s="60">
        <f>H1277*I1277</f>
        <v>0</v>
      </c>
      <c r="K1277" s="58">
        <v>5.9999999999999995E-4</v>
      </c>
      <c r="L1277" s="58">
        <f>H1277*K1277</f>
        <v>1.1453999999999999E-2</v>
      </c>
      <c r="M1277" s="58"/>
      <c r="N1277" s="58">
        <f>H1277*M1277</f>
        <v>0</v>
      </c>
      <c r="O1277" s="60">
        <v>21</v>
      </c>
      <c r="P1277" s="60">
        <f>J1277*(O1277/100)</f>
        <v>0</v>
      </c>
      <c r="Q1277" s="60">
        <f>J1277+P1277</f>
        <v>0</v>
      </c>
      <c r="R1277" s="15"/>
      <c r="S1277" s="15"/>
      <c r="T1277" s="15"/>
    </row>
    <row r="1278" spans="1:20" ht="9.75" outlineLevel="4" x14ac:dyDescent="0.2">
      <c r="A1278" s="61"/>
      <c r="B1278" s="62"/>
      <c r="C1278" s="62"/>
      <c r="D1278" s="63"/>
      <c r="E1278" s="64" t="s">
        <v>29</v>
      </c>
      <c r="F1278" s="65" t="s">
        <v>1101</v>
      </c>
      <c r="G1278" s="63"/>
      <c r="H1278" s="66">
        <v>19.09</v>
      </c>
      <c r="I1278" s="67"/>
      <c r="J1278" s="68"/>
      <c r="K1278" s="66"/>
      <c r="L1278" s="66"/>
      <c r="M1278" s="66"/>
      <c r="N1278" s="66"/>
      <c r="O1278" s="68"/>
      <c r="P1278" s="68"/>
      <c r="Q1278" s="68"/>
      <c r="R1278" s="10"/>
      <c r="S1278" s="15"/>
    </row>
    <row r="1279" spans="1:20" ht="7.5" customHeight="1" outlineLevel="4" x14ac:dyDescent="0.15">
      <c r="A1279" s="15"/>
      <c r="B1279" s="69"/>
      <c r="C1279" s="70"/>
      <c r="D1279" s="71"/>
      <c r="E1279" s="72"/>
      <c r="F1279" s="73"/>
      <c r="G1279" s="71"/>
      <c r="H1279" s="74"/>
      <c r="I1279" s="75"/>
      <c r="J1279" s="76"/>
      <c r="K1279" s="77"/>
      <c r="L1279" s="77"/>
      <c r="M1279" s="77"/>
      <c r="N1279" s="77"/>
      <c r="O1279" s="76"/>
      <c r="P1279" s="76"/>
      <c r="Q1279" s="76"/>
      <c r="R1279" s="10"/>
      <c r="S1279" s="15"/>
    </row>
    <row r="1280" spans="1:20" ht="22.5" outlineLevel="3" x14ac:dyDescent="0.2">
      <c r="A1280" s="52"/>
      <c r="B1280" s="53"/>
      <c r="C1280" s="54">
        <v>211</v>
      </c>
      <c r="D1280" s="55" t="s">
        <v>25</v>
      </c>
      <c r="E1280" s="56" t="s">
        <v>1102</v>
      </c>
      <c r="F1280" s="57" t="s">
        <v>1103</v>
      </c>
      <c r="G1280" s="55" t="s">
        <v>172</v>
      </c>
      <c r="H1280" s="58">
        <v>29.09</v>
      </c>
      <c r="I1280" s="59"/>
      <c r="J1280" s="60">
        <f>H1280*I1280</f>
        <v>0</v>
      </c>
      <c r="K1280" s="58">
        <v>5.4000000000000001E-4</v>
      </c>
      <c r="L1280" s="58">
        <f>H1280*K1280</f>
        <v>1.57086E-2</v>
      </c>
      <c r="M1280" s="58"/>
      <c r="N1280" s="58">
        <f>H1280*M1280</f>
        <v>0</v>
      </c>
      <c r="O1280" s="60">
        <v>21</v>
      </c>
      <c r="P1280" s="60">
        <f>J1280*(O1280/100)</f>
        <v>0</v>
      </c>
      <c r="Q1280" s="60">
        <f>J1280+P1280</f>
        <v>0</v>
      </c>
      <c r="R1280" s="15"/>
      <c r="S1280" s="15"/>
      <c r="T1280" s="15"/>
    </row>
    <row r="1281" spans="1:20" ht="9.75" outlineLevel="4" x14ac:dyDescent="0.2">
      <c r="A1281" s="61"/>
      <c r="B1281" s="62"/>
      <c r="C1281" s="62"/>
      <c r="D1281" s="63"/>
      <c r="E1281" s="64" t="s">
        <v>29</v>
      </c>
      <c r="F1281" s="65" t="s">
        <v>1104</v>
      </c>
      <c r="G1281" s="63"/>
      <c r="H1281" s="66">
        <v>29.09</v>
      </c>
      <c r="I1281" s="67"/>
      <c r="J1281" s="68"/>
      <c r="K1281" s="66"/>
      <c r="L1281" s="66"/>
      <c r="M1281" s="66"/>
      <c r="N1281" s="66"/>
      <c r="O1281" s="68"/>
      <c r="P1281" s="68"/>
      <c r="Q1281" s="68"/>
      <c r="R1281" s="10"/>
      <c r="S1281" s="15"/>
    </row>
    <row r="1282" spans="1:20" ht="7.5" customHeight="1" outlineLevel="4" x14ac:dyDescent="0.15">
      <c r="A1282" s="15"/>
      <c r="B1282" s="69"/>
      <c r="C1282" s="70"/>
      <c r="D1282" s="71"/>
      <c r="E1282" s="72"/>
      <c r="F1282" s="73"/>
      <c r="G1282" s="71"/>
      <c r="H1282" s="74"/>
      <c r="I1282" s="75"/>
      <c r="J1282" s="76"/>
      <c r="K1282" s="77"/>
      <c r="L1282" s="77"/>
      <c r="M1282" s="77"/>
      <c r="N1282" s="77"/>
      <c r="O1282" s="76"/>
      <c r="P1282" s="76"/>
      <c r="Q1282" s="76"/>
      <c r="R1282" s="10"/>
      <c r="S1282" s="15"/>
    </row>
    <row r="1283" spans="1:20" ht="11.25" outlineLevel="3" x14ac:dyDescent="0.2">
      <c r="A1283" s="52"/>
      <c r="B1283" s="53"/>
      <c r="C1283" s="54">
        <v>212</v>
      </c>
      <c r="D1283" s="55" t="s">
        <v>25</v>
      </c>
      <c r="E1283" s="56" t="s">
        <v>1105</v>
      </c>
      <c r="F1283" s="57" t="s">
        <v>1106</v>
      </c>
      <c r="G1283" s="55" t="s">
        <v>67</v>
      </c>
      <c r="H1283" s="58">
        <v>45.474999999999994</v>
      </c>
      <c r="I1283" s="59"/>
      <c r="J1283" s="60">
        <f>H1283*I1283</f>
        <v>0</v>
      </c>
      <c r="K1283" s="58"/>
      <c r="L1283" s="58">
        <f>H1283*K1283</f>
        <v>0</v>
      </c>
      <c r="M1283" s="58"/>
      <c r="N1283" s="58">
        <f>H1283*M1283</f>
        <v>0</v>
      </c>
      <c r="O1283" s="60">
        <v>21</v>
      </c>
      <c r="P1283" s="60">
        <f>J1283*(O1283/100)</f>
        <v>0</v>
      </c>
      <c r="Q1283" s="60">
        <f>J1283+P1283</f>
        <v>0</v>
      </c>
      <c r="R1283" s="15"/>
      <c r="S1283" s="15"/>
      <c r="T1283" s="15"/>
    </row>
    <row r="1284" spans="1:20" ht="9.75" outlineLevel="4" x14ac:dyDescent="0.2">
      <c r="A1284" s="61"/>
      <c r="B1284" s="62"/>
      <c r="C1284" s="62"/>
      <c r="D1284" s="63"/>
      <c r="E1284" s="64" t="s">
        <v>29</v>
      </c>
      <c r="F1284" s="65" t="s">
        <v>941</v>
      </c>
      <c r="G1284" s="63"/>
      <c r="H1284" s="66">
        <v>45.474999999999994</v>
      </c>
      <c r="I1284" s="67"/>
      <c r="J1284" s="68"/>
      <c r="K1284" s="66"/>
      <c r="L1284" s="66"/>
      <c r="M1284" s="66"/>
      <c r="N1284" s="66"/>
      <c r="O1284" s="68"/>
      <c r="P1284" s="68"/>
      <c r="Q1284" s="68"/>
      <c r="R1284" s="10"/>
      <c r="S1284" s="15"/>
    </row>
    <row r="1285" spans="1:20" ht="7.5" customHeight="1" outlineLevel="4" x14ac:dyDescent="0.15">
      <c r="A1285" s="15"/>
      <c r="B1285" s="69"/>
      <c r="C1285" s="70"/>
      <c r="D1285" s="71"/>
      <c r="E1285" s="72"/>
      <c r="F1285" s="73"/>
      <c r="G1285" s="71"/>
      <c r="H1285" s="74"/>
      <c r="I1285" s="75"/>
      <c r="J1285" s="76"/>
      <c r="K1285" s="77"/>
      <c r="L1285" s="77"/>
      <c r="M1285" s="77"/>
      <c r="N1285" s="77"/>
      <c r="O1285" s="76"/>
      <c r="P1285" s="76"/>
      <c r="Q1285" s="76"/>
      <c r="R1285" s="10"/>
      <c r="S1285" s="15"/>
    </row>
    <row r="1286" spans="1:20" ht="11.25" outlineLevel="3" x14ac:dyDescent="0.2">
      <c r="A1286" s="52"/>
      <c r="B1286" s="53"/>
      <c r="C1286" s="54">
        <v>213</v>
      </c>
      <c r="D1286" s="55" t="s">
        <v>25</v>
      </c>
      <c r="E1286" s="56" t="s">
        <v>1107</v>
      </c>
      <c r="F1286" s="57" t="s">
        <v>1108</v>
      </c>
      <c r="G1286" s="55" t="s">
        <v>67</v>
      </c>
      <c r="H1286" s="58">
        <v>45.475000000000001</v>
      </c>
      <c r="I1286" s="59"/>
      <c r="J1286" s="60">
        <f>H1286*I1286</f>
        <v>0</v>
      </c>
      <c r="K1286" s="58"/>
      <c r="L1286" s="58">
        <f>H1286*K1286</f>
        <v>0</v>
      </c>
      <c r="M1286" s="58"/>
      <c r="N1286" s="58">
        <f>H1286*M1286</f>
        <v>0</v>
      </c>
      <c r="O1286" s="60">
        <v>21</v>
      </c>
      <c r="P1286" s="60">
        <f>J1286*(O1286/100)</f>
        <v>0</v>
      </c>
      <c r="Q1286" s="60">
        <f>J1286+P1286</f>
        <v>0</v>
      </c>
      <c r="R1286" s="15"/>
      <c r="S1286" s="15"/>
      <c r="T1286" s="15"/>
    </row>
    <row r="1287" spans="1:20" ht="11.25" outlineLevel="3" x14ac:dyDescent="0.2">
      <c r="A1287" s="52"/>
      <c r="B1287" s="53"/>
      <c r="C1287" s="54">
        <v>214</v>
      </c>
      <c r="D1287" s="55" t="s">
        <v>25</v>
      </c>
      <c r="E1287" s="56" t="s">
        <v>1109</v>
      </c>
      <c r="F1287" s="57" t="s">
        <v>1110</v>
      </c>
      <c r="G1287" s="55" t="s">
        <v>72</v>
      </c>
      <c r="H1287" s="58">
        <v>5</v>
      </c>
      <c r="I1287" s="59"/>
      <c r="J1287" s="60">
        <f>H1287*I1287</f>
        <v>0</v>
      </c>
      <c r="K1287" s="58">
        <v>1E-4</v>
      </c>
      <c r="L1287" s="58">
        <f>H1287*K1287</f>
        <v>5.0000000000000001E-4</v>
      </c>
      <c r="M1287" s="58"/>
      <c r="N1287" s="58">
        <f>H1287*M1287</f>
        <v>0</v>
      </c>
      <c r="O1287" s="60">
        <v>21</v>
      </c>
      <c r="P1287" s="60">
        <f>J1287*(O1287/100)</f>
        <v>0</v>
      </c>
      <c r="Q1287" s="60">
        <f>J1287+P1287</f>
        <v>0</v>
      </c>
      <c r="R1287" s="15"/>
      <c r="S1287" s="15"/>
      <c r="T1287" s="15"/>
    </row>
    <row r="1288" spans="1:20" ht="11.25" outlineLevel="3" x14ac:dyDescent="0.2">
      <c r="A1288" s="52"/>
      <c r="B1288" s="53"/>
      <c r="C1288" s="54">
        <v>215</v>
      </c>
      <c r="D1288" s="55" t="s">
        <v>25</v>
      </c>
      <c r="E1288" s="56" t="s">
        <v>1111</v>
      </c>
      <c r="F1288" s="57" t="s">
        <v>1112</v>
      </c>
      <c r="G1288" s="55" t="s">
        <v>60</v>
      </c>
      <c r="H1288" s="58">
        <v>7.2776171762750002</v>
      </c>
      <c r="I1288" s="59"/>
      <c r="J1288" s="60">
        <f>H1288*I1288</f>
        <v>0</v>
      </c>
      <c r="K1288" s="58"/>
      <c r="L1288" s="58">
        <f>H1288*K1288</f>
        <v>0</v>
      </c>
      <c r="M1288" s="58"/>
      <c r="N1288" s="58">
        <f>H1288*M1288</f>
        <v>0</v>
      </c>
      <c r="O1288" s="60">
        <v>21</v>
      </c>
      <c r="P1288" s="60">
        <f>J1288*(O1288/100)</f>
        <v>0</v>
      </c>
      <c r="Q1288" s="60">
        <f>J1288+P1288</f>
        <v>0</v>
      </c>
      <c r="R1288" s="15"/>
      <c r="S1288" s="15"/>
      <c r="T1288" s="15"/>
    </row>
    <row r="1289" spans="1:20" ht="11.25" outlineLevel="3" x14ac:dyDescent="0.2">
      <c r="A1289" s="52"/>
      <c r="B1289" s="53"/>
      <c r="C1289" s="54">
        <v>216</v>
      </c>
      <c r="D1289" s="55" t="s">
        <v>25</v>
      </c>
      <c r="E1289" s="56" t="s">
        <v>1113</v>
      </c>
      <c r="F1289" s="57" t="s">
        <v>1114</v>
      </c>
      <c r="G1289" s="55" t="s">
        <v>67</v>
      </c>
      <c r="H1289" s="58">
        <v>686.1362949999999</v>
      </c>
      <c r="I1289" s="59"/>
      <c r="J1289" s="60">
        <f>H1289*I1289</f>
        <v>0</v>
      </c>
      <c r="K1289" s="58">
        <v>7.2000000000000005E-4</v>
      </c>
      <c r="L1289" s="58">
        <f>H1289*K1289</f>
        <v>0.49401813239999998</v>
      </c>
      <c r="M1289" s="58"/>
      <c r="N1289" s="58">
        <f>H1289*M1289</f>
        <v>0</v>
      </c>
      <c r="O1289" s="60">
        <v>21</v>
      </c>
      <c r="P1289" s="60">
        <f>J1289*(O1289/100)</f>
        <v>0</v>
      </c>
      <c r="Q1289" s="60">
        <f>J1289+P1289</f>
        <v>0</v>
      </c>
      <c r="R1289" s="15"/>
      <c r="S1289" s="15"/>
      <c r="T1289" s="15"/>
    </row>
    <row r="1290" spans="1:20" ht="19.5" outlineLevel="4" x14ac:dyDescent="0.2">
      <c r="A1290" s="61"/>
      <c r="B1290" s="62"/>
      <c r="C1290" s="62"/>
      <c r="D1290" s="63"/>
      <c r="E1290" s="64" t="s">
        <v>29</v>
      </c>
      <c r="F1290" s="65" t="s">
        <v>1115</v>
      </c>
      <c r="G1290" s="63"/>
      <c r="H1290" s="66">
        <v>0</v>
      </c>
      <c r="I1290" s="67"/>
      <c r="J1290" s="68"/>
      <c r="K1290" s="66"/>
      <c r="L1290" s="66"/>
      <c r="M1290" s="66"/>
      <c r="N1290" s="66"/>
      <c r="O1290" s="68"/>
      <c r="P1290" s="68"/>
      <c r="Q1290" s="68"/>
      <c r="R1290" s="10"/>
      <c r="S1290" s="15"/>
    </row>
    <row r="1291" spans="1:20" ht="19.5" outlineLevel="4" x14ac:dyDescent="0.2">
      <c r="A1291" s="61"/>
      <c r="B1291" s="62"/>
      <c r="C1291" s="62"/>
      <c r="D1291" s="63"/>
      <c r="E1291" s="64"/>
      <c r="F1291" s="65" t="s">
        <v>1116</v>
      </c>
      <c r="G1291" s="63"/>
      <c r="H1291" s="66">
        <v>513.10799999999995</v>
      </c>
      <c r="I1291" s="67"/>
      <c r="J1291" s="68"/>
      <c r="K1291" s="66"/>
      <c r="L1291" s="66"/>
      <c r="M1291" s="66"/>
      <c r="N1291" s="66"/>
      <c r="O1291" s="68"/>
      <c r="P1291" s="68"/>
      <c r="Q1291" s="68"/>
      <c r="R1291" s="10"/>
      <c r="S1291" s="15"/>
    </row>
    <row r="1292" spans="1:20" ht="19.5" outlineLevel="4" x14ac:dyDescent="0.2">
      <c r="A1292" s="61"/>
      <c r="B1292" s="62"/>
      <c r="C1292" s="62"/>
      <c r="D1292" s="63"/>
      <c r="E1292" s="64"/>
      <c r="F1292" s="65" t="s">
        <v>1117</v>
      </c>
      <c r="G1292" s="63"/>
      <c r="H1292" s="66">
        <v>85.765299999999996</v>
      </c>
      <c r="I1292" s="67"/>
      <c r="J1292" s="68"/>
      <c r="K1292" s="66"/>
      <c r="L1292" s="66"/>
      <c r="M1292" s="66"/>
      <c r="N1292" s="66"/>
      <c r="O1292" s="68"/>
      <c r="P1292" s="68"/>
      <c r="Q1292" s="68"/>
      <c r="R1292" s="10"/>
      <c r="S1292" s="15"/>
    </row>
    <row r="1293" spans="1:20" ht="19.5" outlineLevel="4" x14ac:dyDescent="0.2">
      <c r="A1293" s="61"/>
      <c r="B1293" s="62"/>
      <c r="C1293" s="62"/>
      <c r="D1293" s="63"/>
      <c r="E1293" s="64"/>
      <c r="F1293" s="65" t="s">
        <v>627</v>
      </c>
      <c r="G1293" s="63"/>
      <c r="H1293" s="66">
        <v>0</v>
      </c>
      <c r="I1293" s="67"/>
      <c r="J1293" s="68"/>
      <c r="K1293" s="66"/>
      <c r="L1293" s="66"/>
      <c r="M1293" s="66"/>
      <c r="N1293" s="66"/>
      <c r="O1293" s="68"/>
      <c r="P1293" s="68"/>
      <c r="Q1293" s="68"/>
      <c r="R1293" s="10"/>
      <c r="S1293" s="15"/>
    </row>
    <row r="1294" spans="1:20" ht="29.25" outlineLevel="4" x14ac:dyDescent="0.2">
      <c r="A1294" s="61"/>
      <c r="B1294" s="62"/>
      <c r="C1294" s="62"/>
      <c r="D1294" s="63"/>
      <c r="E1294" s="64"/>
      <c r="F1294" s="65" t="s">
        <v>1118</v>
      </c>
      <c r="G1294" s="63"/>
      <c r="H1294" s="66">
        <v>17.208995000000002</v>
      </c>
      <c r="I1294" s="67"/>
      <c r="J1294" s="68"/>
      <c r="K1294" s="66"/>
      <c r="L1294" s="66"/>
      <c r="M1294" s="66"/>
      <c r="N1294" s="66"/>
      <c r="O1294" s="68"/>
      <c r="P1294" s="68"/>
      <c r="Q1294" s="68"/>
      <c r="R1294" s="10"/>
      <c r="S1294" s="15"/>
    </row>
    <row r="1295" spans="1:20" ht="19.5" outlineLevel="4" x14ac:dyDescent="0.2">
      <c r="A1295" s="61"/>
      <c r="B1295" s="62"/>
      <c r="C1295" s="62"/>
      <c r="D1295" s="63"/>
      <c r="E1295" s="64"/>
      <c r="F1295" s="65" t="s">
        <v>1119</v>
      </c>
      <c r="G1295" s="63"/>
      <c r="H1295" s="66">
        <v>24.579000000000001</v>
      </c>
      <c r="I1295" s="67"/>
      <c r="J1295" s="68"/>
      <c r="K1295" s="66"/>
      <c r="L1295" s="66"/>
      <c r="M1295" s="66"/>
      <c r="N1295" s="66"/>
      <c r="O1295" s="68"/>
      <c r="P1295" s="68"/>
      <c r="Q1295" s="68"/>
      <c r="R1295" s="10"/>
      <c r="S1295" s="15"/>
    </row>
    <row r="1296" spans="1:20" ht="9.75" outlineLevel="4" x14ac:dyDescent="0.2">
      <c r="A1296" s="61"/>
      <c r="B1296" s="62"/>
      <c r="C1296" s="62"/>
      <c r="D1296" s="63"/>
      <c r="E1296" s="64"/>
      <c r="F1296" s="65" t="s">
        <v>134</v>
      </c>
      <c r="G1296" s="63"/>
      <c r="H1296" s="66">
        <v>0</v>
      </c>
      <c r="I1296" s="67"/>
      <c r="J1296" s="68"/>
      <c r="K1296" s="66"/>
      <c r="L1296" s="66"/>
      <c r="M1296" s="66"/>
      <c r="N1296" s="66"/>
      <c r="O1296" s="68"/>
      <c r="P1296" s="68"/>
      <c r="Q1296" s="68"/>
      <c r="R1296" s="10"/>
      <c r="S1296" s="15"/>
    </row>
    <row r="1297" spans="1:20" ht="9.75" outlineLevel="4" x14ac:dyDescent="0.2">
      <c r="A1297" s="61"/>
      <c r="B1297" s="62"/>
      <c r="C1297" s="62"/>
      <c r="D1297" s="63"/>
      <c r="E1297" s="64"/>
      <c r="F1297" s="65" t="s">
        <v>941</v>
      </c>
      <c r="G1297" s="63"/>
      <c r="H1297" s="66">
        <v>45.474999999999994</v>
      </c>
      <c r="I1297" s="67"/>
      <c r="J1297" s="68"/>
      <c r="K1297" s="66"/>
      <c r="L1297" s="66"/>
      <c r="M1297" s="66"/>
      <c r="N1297" s="66"/>
      <c r="O1297" s="68"/>
      <c r="P1297" s="68"/>
      <c r="Q1297" s="68"/>
      <c r="R1297" s="10"/>
      <c r="S1297" s="15"/>
    </row>
    <row r="1298" spans="1:20" ht="7.5" customHeight="1" outlineLevel="4" x14ac:dyDescent="0.15">
      <c r="A1298" s="15"/>
      <c r="B1298" s="69"/>
      <c r="C1298" s="70"/>
      <c r="D1298" s="71"/>
      <c r="E1298" s="72"/>
      <c r="F1298" s="73"/>
      <c r="G1298" s="71"/>
      <c r="H1298" s="74"/>
      <c r="I1298" s="75"/>
      <c r="J1298" s="76"/>
      <c r="K1298" s="77"/>
      <c r="L1298" s="77"/>
      <c r="M1298" s="77"/>
      <c r="N1298" s="77"/>
      <c r="O1298" s="76"/>
      <c r="P1298" s="76"/>
      <c r="Q1298" s="76"/>
      <c r="R1298" s="10"/>
      <c r="S1298" s="15"/>
    </row>
    <row r="1299" spans="1:20" ht="22.5" outlineLevel="3" x14ac:dyDescent="0.2">
      <c r="A1299" s="52"/>
      <c r="B1299" s="53"/>
      <c r="C1299" s="54">
        <v>217</v>
      </c>
      <c r="D1299" s="55" t="s">
        <v>25</v>
      </c>
      <c r="E1299" s="56" t="s">
        <v>1120</v>
      </c>
      <c r="F1299" s="57" t="s">
        <v>1121</v>
      </c>
      <c r="G1299" s="55" t="s">
        <v>67</v>
      </c>
      <c r="H1299" s="58">
        <v>148.31723624999998</v>
      </c>
      <c r="I1299" s="59"/>
      <c r="J1299" s="60">
        <f>H1299*I1299</f>
        <v>0</v>
      </c>
      <c r="K1299" s="58">
        <v>8.8000000000000003E-4</v>
      </c>
      <c r="L1299" s="58">
        <f>H1299*K1299</f>
        <v>0.13051916789999998</v>
      </c>
      <c r="M1299" s="58"/>
      <c r="N1299" s="58">
        <f>H1299*M1299</f>
        <v>0</v>
      </c>
      <c r="O1299" s="60">
        <v>21</v>
      </c>
      <c r="P1299" s="60">
        <f>J1299*(O1299/100)</f>
        <v>0</v>
      </c>
      <c r="Q1299" s="60">
        <f>J1299+P1299</f>
        <v>0</v>
      </c>
      <c r="R1299" s="15"/>
      <c r="S1299" s="15"/>
      <c r="T1299" s="15"/>
    </row>
    <row r="1300" spans="1:20" ht="29.25" outlineLevel="4" x14ac:dyDescent="0.2">
      <c r="A1300" s="61"/>
      <c r="B1300" s="62"/>
      <c r="C1300" s="62"/>
      <c r="D1300" s="63"/>
      <c r="E1300" s="64" t="s">
        <v>29</v>
      </c>
      <c r="F1300" s="65" t="s">
        <v>1122</v>
      </c>
      <c r="G1300" s="63"/>
      <c r="H1300" s="66">
        <v>38.471736249999999</v>
      </c>
      <c r="I1300" s="67"/>
      <c r="J1300" s="68"/>
      <c r="K1300" s="66"/>
      <c r="L1300" s="66"/>
      <c r="M1300" s="66"/>
      <c r="N1300" s="66"/>
      <c r="O1300" s="68"/>
      <c r="P1300" s="68"/>
      <c r="Q1300" s="68"/>
      <c r="R1300" s="10"/>
      <c r="S1300" s="15"/>
    </row>
    <row r="1301" spans="1:20" ht="29.25" outlineLevel="4" x14ac:dyDescent="0.2">
      <c r="A1301" s="61"/>
      <c r="B1301" s="62"/>
      <c r="C1301" s="62"/>
      <c r="D1301" s="63"/>
      <c r="E1301" s="64"/>
      <c r="F1301" s="65" t="s">
        <v>1123</v>
      </c>
      <c r="G1301" s="63"/>
      <c r="H1301" s="66">
        <v>109.84549999999999</v>
      </c>
      <c r="I1301" s="67"/>
      <c r="J1301" s="68"/>
      <c r="K1301" s="66"/>
      <c r="L1301" s="66"/>
      <c r="M1301" s="66"/>
      <c r="N1301" s="66"/>
      <c r="O1301" s="68"/>
      <c r="P1301" s="68"/>
      <c r="Q1301" s="68"/>
      <c r="R1301" s="10"/>
      <c r="S1301" s="15"/>
    </row>
    <row r="1302" spans="1:20" ht="7.5" customHeight="1" outlineLevel="4" x14ac:dyDescent="0.15">
      <c r="A1302" s="15"/>
      <c r="B1302" s="69"/>
      <c r="C1302" s="70"/>
      <c r="D1302" s="71"/>
      <c r="E1302" s="72"/>
      <c r="F1302" s="73"/>
      <c r="G1302" s="71"/>
      <c r="H1302" s="74"/>
      <c r="I1302" s="75"/>
      <c r="J1302" s="76"/>
      <c r="K1302" s="77"/>
      <c r="L1302" s="77"/>
      <c r="M1302" s="77"/>
      <c r="N1302" s="77"/>
      <c r="O1302" s="76"/>
      <c r="P1302" s="76"/>
      <c r="Q1302" s="76"/>
      <c r="R1302" s="10"/>
      <c r="S1302" s="15"/>
    </row>
    <row r="1303" spans="1:20" ht="22.5" outlineLevel="3" x14ac:dyDescent="0.2">
      <c r="A1303" s="52"/>
      <c r="B1303" s="53"/>
      <c r="C1303" s="54">
        <v>218</v>
      </c>
      <c r="D1303" s="55" t="s">
        <v>25</v>
      </c>
      <c r="E1303" s="56" t="s">
        <v>1124</v>
      </c>
      <c r="F1303" s="57" t="s">
        <v>1125</v>
      </c>
      <c r="G1303" s="55" t="s">
        <v>67</v>
      </c>
      <c r="H1303" s="58">
        <v>80.430241249999995</v>
      </c>
      <c r="I1303" s="59"/>
      <c r="J1303" s="60">
        <f>H1303*I1303</f>
        <v>0</v>
      </c>
      <c r="K1303" s="58">
        <v>8.8000000000000003E-4</v>
      </c>
      <c r="L1303" s="58">
        <f>H1303*K1303</f>
        <v>7.0778612300000002E-2</v>
      </c>
      <c r="M1303" s="58"/>
      <c r="N1303" s="58">
        <f>H1303*M1303</f>
        <v>0</v>
      </c>
      <c r="O1303" s="60">
        <v>21</v>
      </c>
      <c r="P1303" s="60">
        <f>J1303*(O1303/100)</f>
        <v>0</v>
      </c>
      <c r="Q1303" s="60">
        <f>J1303+P1303</f>
        <v>0</v>
      </c>
      <c r="R1303" s="15"/>
      <c r="S1303" s="15"/>
      <c r="T1303" s="15"/>
    </row>
    <row r="1304" spans="1:20" ht="29.25" outlineLevel="4" x14ac:dyDescent="0.2">
      <c r="A1304" s="61"/>
      <c r="B1304" s="62"/>
      <c r="C1304" s="62"/>
      <c r="D1304" s="63"/>
      <c r="E1304" s="64" t="s">
        <v>29</v>
      </c>
      <c r="F1304" s="65" t="s">
        <v>1126</v>
      </c>
      <c r="G1304" s="63"/>
      <c r="H1304" s="66">
        <v>21.262741249999998</v>
      </c>
      <c r="I1304" s="67"/>
      <c r="J1304" s="68"/>
      <c r="K1304" s="66"/>
      <c r="L1304" s="66"/>
      <c r="M1304" s="66"/>
      <c r="N1304" s="66"/>
      <c r="O1304" s="68"/>
      <c r="P1304" s="68"/>
      <c r="Q1304" s="68"/>
      <c r="R1304" s="10"/>
      <c r="S1304" s="15"/>
    </row>
    <row r="1305" spans="1:20" ht="29.25" outlineLevel="4" x14ac:dyDescent="0.2">
      <c r="A1305" s="61"/>
      <c r="B1305" s="62"/>
      <c r="C1305" s="62"/>
      <c r="D1305" s="63"/>
      <c r="E1305" s="64"/>
      <c r="F1305" s="65" t="s">
        <v>1127</v>
      </c>
      <c r="G1305" s="63"/>
      <c r="H1305" s="66">
        <v>59.167499999999997</v>
      </c>
      <c r="I1305" s="67"/>
      <c r="J1305" s="68"/>
      <c r="K1305" s="66"/>
      <c r="L1305" s="66"/>
      <c r="M1305" s="66"/>
      <c r="N1305" s="66"/>
      <c r="O1305" s="68"/>
      <c r="P1305" s="68"/>
      <c r="Q1305" s="68"/>
      <c r="R1305" s="10"/>
      <c r="S1305" s="15"/>
    </row>
    <row r="1306" spans="1:20" ht="7.5" customHeight="1" outlineLevel="4" x14ac:dyDescent="0.15">
      <c r="A1306" s="15"/>
      <c r="B1306" s="69"/>
      <c r="C1306" s="70"/>
      <c r="D1306" s="71"/>
      <c r="E1306" s="72"/>
      <c r="F1306" s="73"/>
      <c r="G1306" s="71"/>
      <c r="H1306" s="74"/>
      <c r="I1306" s="75"/>
      <c r="J1306" s="76"/>
      <c r="K1306" s="77"/>
      <c r="L1306" s="77"/>
      <c r="M1306" s="77"/>
      <c r="N1306" s="77"/>
      <c r="O1306" s="76"/>
      <c r="P1306" s="76"/>
      <c r="Q1306" s="76"/>
      <c r="R1306" s="10"/>
      <c r="S1306" s="15"/>
    </row>
    <row r="1307" spans="1:20" ht="11.25" outlineLevel="3" x14ac:dyDescent="0.2">
      <c r="A1307" s="52"/>
      <c r="B1307" s="53"/>
      <c r="C1307" s="54">
        <v>219</v>
      </c>
      <c r="D1307" s="55" t="s">
        <v>342</v>
      </c>
      <c r="E1307" s="56" t="s">
        <v>1076</v>
      </c>
      <c r="F1307" s="57" t="s">
        <v>1077</v>
      </c>
      <c r="G1307" s="55" t="s">
        <v>60</v>
      </c>
      <c r="H1307" s="58">
        <v>0.27654485250000005</v>
      </c>
      <c r="I1307" s="59"/>
      <c r="J1307" s="60">
        <f>H1307*I1307</f>
        <v>0</v>
      </c>
      <c r="K1307" s="58">
        <v>1</v>
      </c>
      <c r="L1307" s="58">
        <f>H1307*K1307</f>
        <v>0.27654485250000005</v>
      </c>
      <c r="M1307" s="58"/>
      <c r="N1307" s="58">
        <f>H1307*M1307</f>
        <v>0</v>
      </c>
      <c r="O1307" s="60">
        <v>21</v>
      </c>
      <c r="P1307" s="60">
        <f>J1307*(O1307/100)</f>
        <v>0</v>
      </c>
      <c r="Q1307" s="60">
        <f>J1307+P1307</f>
        <v>0</v>
      </c>
      <c r="R1307" s="15"/>
      <c r="S1307" s="15"/>
      <c r="T1307" s="15"/>
    </row>
    <row r="1308" spans="1:20" ht="9.75" outlineLevel="4" x14ac:dyDescent="0.2">
      <c r="A1308" s="61"/>
      <c r="B1308" s="62"/>
      <c r="C1308" s="62"/>
      <c r="D1308" s="63"/>
      <c r="E1308" s="64" t="s">
        <v>29</v>
      </c>
      <c r="F1308" s="65" t="s">
        <v>1128</v>
      </c>
      <c r="G1308" s="63"/>
      <c r="H1308" s="66">
        <v>0.27654485250000005</v>
      </c>
      <c r="I1308" s="67"/>
      <c r="J1308" s="68"/>
      <c r="K1308" s="66"/>
      <c r="L1308" s="66"/>
      <c r="M1308" s="66"/>
      <c r="N1308" s="66"/>
      <c r="O1308" s="68"/>
      <c r="P1308" s="68"/>
      <c r="Q1308" s="68"/>
      <c r="R1308" s="10"/>
      <c r="S1308" s="15"/>
    </row>
    <row r="1309" spans="1:20" ht="7.5" customHeight="1" outlineLevel="4" x14ac:dyDescent="0.15">
      <c r="A1309" s="15"/>
      <c r="B1309" s="69"/>
      <c r="C1309" s="70"/>
      <c r="D1309" s="71"/>
      <c r="E1309" s="72"/>
      <c r="F1309" s="73"/>
      <c r="G1309" s="71"/>
      <c r="H1309" s="74"/>
      <c r="I1309" s="75"/>
      <c r="J1309" s="76"/>
      <c r="K1309" s="77"/>
      <c r="L1309" s="77"/>
      <c r="M1309" s="77"/>
      <c r="N1309" s="77"/>
      <c r="O1309" s="76"/>
      <c r="P1309" s="76"/>
      <c r="Q1309" s="76"/>
      <c r="R1309" s="10"/>
      <c r="S1309" s="15"/>
    </row>
    <row r="1310" spans="1:20" ht="11.25" outlineLevel="3" x14ac:dyDescent="0.2">
      <c r="A1310" s="52"/>
      <c r="B1310" s="53"/>
      <c r="C1310" s="54">
        <v>220</v>
      </c>
      <c r="D1310" s="55" t="s">
        <v>342</v>
      </c>
      <c r="E1310" s="56" t="s">
        <v>1129</v>
      </c>
      <c r="F1310" s="57" t="s">
        <v>1130</v>
      </c>
      <c r="G1310" s="55" t="s">
        <v>67</v>
      </c>
      <c r="H1310" s="58">
        <v>761.38682425000002</v>
      </c>
      <c r="I1310" s="59"/>
      <c r="J1310" s="60">
        <f>H1310*I1310</f>
        <v>0</v>
      </c>
      <c r="K1310" s="58">
        <v>1.9E-3</v>
      </c>
      <c r="L1310" s="58">
        <f>H1310*K1310</f>
        <v>1.446634966075</v>
      </c>
      <c r="M1310" s="58"/>
      <c r="N1310" s="58">
        <f>H1310*M1310</f>
        <v>0</v>
      </c>
      <c r="O1310" s="60">
        <v>21</v>
      </c>
      <c r="P1310" s="60">
        <f>J1310*(O1310/100)</f>
        <v>0</v>
      </c>
      <c r="Q1310" s="60">
        <f>J1310+P1310</f>
        <v>0</v>
      </c>
      <c r="R1310" s="15"/>
      <c r="S1310" s="15"/>
      <c r="T1310" s="15"/>
    </row>
    <row r="1311" spans="1:20" ht="19.5" outlineLevel="4" x14ac:dyDescent="0.2">
      <c r="A1311" s="61"/>
      <c r="B1311" s="62"/>
      <c r="C1311" s="62"/>
      <c r="D1311" s="63"/>
      <c r="E1311" s="64" t="s">
        <v>29</v>
      </c>
      <c r="F1311" s="65" t="s">
        <v>1115</v>
      </c>
      <c r="G1311" s="63"/>
      <c r="H1311" s="66">
        <v>0</v>
      </c>
      <c r="I1311" s="67"/>
      <c r="J1311" s="68"/>
      <c r="K1311" s="66"/>
      <c r="L1311" s="66"/>
      <c r="M1311" s="66"/>
      <c r="N1311" s="66"/>
      <c r="O1311" s="68"/>
      <c r="P1311" s="68"/>
      <c r="Q1311" s="68"/>
      <c r="R1311" s="10"/>
      <c r="S1311" s="15"/>
    </row>
    <row r="1312" spans="1:20" ht="19.5" outlineLevel="4" x14ac:dyDescent="0.2">
      <c r="A1312" s="61"/>
      <c r="B1312" s="62"/>
      <c r="C1312" s="62"/>
      <c r="D1312" s="63"/>
      <c r="E1312" s="64"/>
      <c r="F1312" s="65" t="s">
        <v>1131</v>
      </c>
      <c r="G1312" s="63"/>
      <c r="H1312" s="66">
        <v>564.41880000000003</v>
      </c>
      <c r="I1312" s="67"/>
      <c r="J1312" s="68"/>
      <c r="K1312" s="66"/>
      <c r="L1312" s="66"/>
      <c r="M1312" s="66"/>
      <c r="N1312" s="66"/>
      <c r="O1312" s="68"/>
      <c r="P1312" s="68"/>
      <c r="Q1312" s="68"/>
      <c r="R1312" s="10"/>
      <c r="S1312" s="15"/>
    </row>
    <row r="1313" spans="1:20" ht="19.5" outlineLevel="4" x14ac:dyDescent="0.2">
      <c r="A1313" s="61"/>
      <c r="B1313" s="62"/>
      <c r="C1313" s="62"/>
      <c r="D1313" s="63"/>
      <c r="E1313" s="64"/>
      <c r="F1313" s="65" t="s">
        <v>1132</v>
      </c>
      <c r="G1313" s="63"/>
      <c r="H1313" s="66">
        <v>94.341830000000002</v>
      </c>
      <c r="I1313" s="67"/>
      <c r="J1313" s="68"/>
      <c r="K1313" s="66"/>
      <c r="L1313" s="66"/>
      <c r="M1313" s="66"/>
      <c r="N1313" s="66"/>
      <c r="O1313" s="68"/>
      <c r="P1313" s="68"/>
      <c r="Q1313" s="68"/>
      <c r="R1313" s="10"/>
      <c r="S1313" s="15"/>
    </row>
    <row r="1314" spans="1:20" ht="19.5" outlineLevel="4" x14ac:dyDescent="0.2">
      <c r="A1314" s="61"/>
      <c r="B1314" s="62"/>
      <c r="C1314" s="62"/>
      <c r="D1314" s="63"/>
      <c r="E1314" s="64"/>
      <c r="F1314" s="65" t="s">
        <v>627</v>
      </c>
      <c r="G1314" s="63"/>
      <c r="H1314" s="66">
        <v>0</v>
      </c>
      <c r="I1314" s="67"/>
      <c r="J1314" s="68"/>
      <c r="K1314" s="66"/>
      <c r="L1314" s="66"/>
      <c r="M1314" s="66"/>
      <c r="N1314" s="66"/>
      <c r="O1314" s="68"/>
      <c r="P1314" s="68"/>
      <c r="Q1314" s="68"/>
      <c r="R1314" s="10"/>
      <c r="S1314" s="15"/>
    </row>
    <row r="1315" spans="1:20" ht="29.25" outlineLevel="4" x14ac:dyDescent="0.2">
      <c r="A1315" s="61"/>
      <c r="B1315" s="62"/>
      <c r="C1315" s="62"/>
      <c r="D1315" s="63"/>
      <c r="E1315" s="64"/>
      <c r="F1315" s="65" t="s">
        <v>1133</v>
      </c>
      <c r="G1315" s="63"/>
      <c r="H1315" s="66">
        <v>19.79034425</v>
      </c>
      <c r="I1315" s="67"/>
      <c r="J1315" s="68"/>
      <c r="K1315" s="66"/>
      <c r="L1315" s="66"/>
      <c r="M1315" s="66"/>
      <c r="N1315" s="66"/>
      <c r="O1315" s="68"/>
      <c r="P1315" s="68"/>
      <c r="Q1315" s="68"/>
      <c r="R1315" s="10"/>
      <c r="S1315" s="15"/>
    </row>
    <row r="1316" spans="1:20" ht="29.25" outlineLevel="4" x14ac:dyDescent="0.2">
      <c r="A1316" s="61"/>
      <c r="B1316" s="62"/>
      <c r="C1316" s="62"/>
      <c r="D1316" s="63"/>
      <c r="E1316" s="64"/>
      <c r="F1316" s="65" t="s">
        <v>1134</v>
      </c>
      <c r="G1316" s="63"/>
      <c r="H1316" s="66">
        <v>28.265849999999997</v>
      </c>
      <c r="I1316" s="67"/>
      <c r="J1316" s="68"/>
      <c r="K1316" s="66"/>
      <c r="L1316" s="66"/>
      <c r="M1316" s="66"/>
      <c r="N1316" s="66"/>
      <c r="O1316" s="68"/>
      <c r="P1316" s="68"/>
      <c r="Q1316" s="68"/>
      <c r="R1316" s="10"/>
      <c r="S1316" s="15"/>
    </row>
    <row r="1317" spans="1:20" ht="9.75" outlineLevel="4" x14ac:dyDescent="0.2">
      <c r="A1317" s="61"/>
      <c r="B1317" s="62"/>
      <c r="C1317" s="62"/>
      <c r="D1317" s="63"/>
      <c r="E1317" s="64"/>
      <c r="F1317" s="65" t="s">
        <v>134</v>
      </c>
      <c r="G1317" s="63"/>
      <c r="H1317" s="66">
        <v>0</v>
      </c>
      <c r="I1317" s="67"/>
      <c r="J1317" s="68"/>
      <c r="K1317" s="66"/>
      <c r="L1317" s="66"/>
      <c r="M1317" s="66"/>
      <c r="N1317" s="66"/>
      <c r="O1317" s="68"/>
      <c r="P1317" s="68"/>
      <c r="Q1317" s="68"/>
      <c r="R1317" s="10"/>
      <c r="S1317" s="15"/>
    </row>
    <row r="1318" spans="1:20" ht="9.75" outlineLevel="4" x14ac:dyDescent="0.2">
      <c r="A1318" s="61"/>
      <c r="B1318" s="62"/>
      <c r="C1318" s="62"/>
      <c r="D1318" s="63"/>
      <c r="E1318" s="64"/>
      <c r="F1318" s="65" t="s">
        <v>1135</v>
      </c>
      <c r="G1318" s="63"/>
      <c r="H1318" s="66">
        <v>54.569999999999993</v>
      </c>
      <c r="I1318" s="67"/>
      <c r="J1318" s="68"/>
      <c r="K1318" s="66"/>
      <c r="L1318" s="66"/>
      <c r="M1318" s="66"/>
      <c r="N1318" s="66"/>
      <c r="O1318" s="68"/>
      <c r="P1318" s="68"/>
      <c r="Q1318" s="68"/>
      <c r="R1318" s="10"/>
      <c r="S1318" s="15"/>
    </row>
    <row r="1319" spans="1:20" ht="7.5" customHeight="1" outlineLevel="4" x14ac:dyDescent="0.15">
      <c r="A1319" s="15"/>
      <c r="B1319" s="69"/>
      <c r="C1319" s="70"/>
      <c r="D1319" s="71"/>
      <c r="E1319" s="72"/>
      <c r="F1319" s="73"/>
      <c r="G1319" s="71"/>
      <c r="H1319" s="74"/>
      <c r="I1319" s="75"/>
      <c r="J1319" s="76"/>
      <c r="K1319" s="77"/>
      <c r="L1319" s="77"/>
      <c r="M1319" s="77"/>
      <c r="N1319" s="77"/>
      <c r="O1319" s="76"/>
      <c r="P1319" s="76"/>
      <c r="Q1319" s="76"/>
      <c r="R1319" s="10"/>
      <c r="S1319" s="15"/>
    </row>
    <row r="1320" spans="1:20" ht="11.25" outlineLevel="3" x14ac:dyDescent="0.2">
      <c r="A1320" s="52"/>
      <c r="B1320" s="53"/>
      <c r="C1320" s="54">
        <v>221</v>
      </c>
      <c r="D1320" s="55" t="s">
        <v>342</v>
      </c>
      <c r="E1320" s="56" t="s">
        <v>1136</v>
      </c>
      <c r="F1320" s="57" t="s">
        <v>1137</v>
      </c>
      <c r="G1320" s="55" t="s">
        <v>72</v>
      </c>
      <c r="H1320" s="58">
        <v>5</v>
      </c>
      <c r="I1320" s="59"/>
      <c r="J1320" s="60">
        <f>H1320*I1320</f>
        <v>0</v>
      </c>
      <c r="K1320" s="58">
        <v>1E-3</v>
      </c>
      <c r="L1320" s="58">
        <f>H1320*K1320</f>
        <v>5.0000000000000001E-3</v>
      </c>
      <c r="M1320" s="58"/>
      <c r="N1320" s="58">
        <f>H1320*M1320</f>
        <v>0</v>
      </c>
      <c r="O1320" s="60">
        <v>21</v>
      </c>
      <c r="P1320" s="60">
        <f>J1320*(O1320/100)</f>
        <v>0</v>
      </c>
      <c r="Q1320" s="60">
        <f>J1320+P1320</f>
        <v>0</v>
      </c>
      <c r="R1320" s="15"/>
      <c r="S1320" s="15"/>
      <c r="T1320" s="15"/>
    </row>
    <row r="1321" spans="1:20" ht="22.5" outlineLevel="3" x14ac:dyDescent="0.2">
      <c r="A1321" s="52"/>
      <c r="B1321" s="53"/>
      <c r="C1321" s="54">
        <v>222</v>
      </c>
      <c r="D1321" s="55" t="s">
        <v>342</v>
      </c>
      <c r="E1321" s="56" t="s">
        <v>1138</v>
      </c>
      <c r="F1321" s="57" t="s">
        <v>1139</v>
      </c>
      <c r="G1321" s="55" t="s">
        <v>67</v>
      </c>
      <c r="H1321" s="58">
        <v>870.78653299999985</v>
      </c>
      <c r="I1321" s="59"/>
      <c r="J1321" s="60">
        <f>H1321*I1321</f>
        <v>0</v>
      </c>
      <c r="K1321" s="58">
        <v>4.7000000000000002E-3</v>
      </c>
      <c r="L1321" s="58">
        <f>H1321*K1321</f>
        <v>4.0926967050999998</v>
      </c>
      <c r="M1321" s="58"/>
      <c r="N1321" s="58">
        <f>H1321*M1321</f>
        <v>0</v>
      </c>
      <c r="O1321" s="60">
        <v>21</v>
      </c>
      <c r="P1321" s="60">
        <f>J1321*(O1321/100)</f>
        <v>0</v>
      </c>
      <c r="Q1321" s="60">
        <f>J1321+P1321</f>
        <v>0</v>
      </c>
      <c r="R1321" s="15"/>
      <c r="S1321" s="15"/>
      <c r="T1321" s="15"/>
    </row>
    <row r="1322" spans="1:20" ht="19.5" outlineLevel="4" x14ac:dyDescent="0.2">
      <c r="A1322" s="61"/>
      <c r="B1322" s="62"/>
      <c r="C1322" s="62"/>
      <c r="D1322" s="63"/>
      <c r="E1322" s="64" t="s">
        <v>29</v>
      </c>
      <c r="F1322" s="65" t="s">
        <v>1115</v>
      </c>
      <c r="G1322" s="63"/>
      <c r="H1322" s="66">
        <v>0</v>
      </c>
      <c r="I1322" s="67"/>
      <c r="J1322" s="68"/>
      <c r="K1322" s="66"/>
      <c r="L1322" s="66"/>
      <c r="M1322" s="66"/>
      <c r="N1322" s="66"/>
      <c r="O1322" s="68"/>
      <c r="P1322" s="68"/>
      <c r="Q1322" s="68"/>
      <c r="R1322" s="10"/>
      <c r="S1322" s="15"/>
    </row>
    <row r="1323" spans="1:20" ht="19.5" outlineLevel="4" x14ac:dyDescent="0.2">
      <c r="A1323" s="61"/>
      <c r="B1323" s="62"/>
      <c r="C1323" s="62"/>
      <c r="D1323" s="63"/>
      <c r="E1323" s="64"/>
      <c r="F1323" s="65" t="s">
        <v>1140</v>
      </c>
      <c r="G1323" s="63"/>
      <c r="H1323" s="66">
        <v>590.07419999999991</v>
      </c>
      <c r="I1323" s="67"/>
      <c r="J1323" s="68"/>
      <c r="K1323" s="66"/>
      <c r="L1323" s="66"/>
      <c r="M1323" s="66"/>
      <c r="N1323" s="66"/>
      <c r="O1323" s="68"/>
      <c r="P1323" s="68"/>
      <c r="Q1323" s="68"/>
      <c r="R1323" s="10"/>
      <c r="S1323" s="15"/>
    </row>
    <row r="1324" spans="1:20" ht="19.5" outlineLevel="4" x14ac:dyDescent="0.2">
      <c r="A1324" s="61"/>
      <c r="B1324" s="62"/>
      <c r="C1324" s="62"/>
      <c r="D1324" s="63"/>
      <c r="E1324" s="64"/>
      <c r="F1324" s="65" t="s">
        <v>1141</v>
      </c>
      <c r="G1324" s="63"/>
      <c r="H1324" s="66">
        <v>98.630094999999983</v>
      </c>
      <c r="I1324" s="67"/>
      <c r="J1324" s="68"/>
      <c r="K1324" s="66"/>
      <c r="L1324" s="66"/>
      <c r="M1324" s="66"/>
      <c r="N1324" s="66"/>
      <c r="O1324" s="68"/>
      <c r="P1324" s="68"/>
      <c r="Q1324" s="68"/>
      <c r="R1324" s="10"/>
      <c r="S1324" s="15"/>
    </row>
    <row r="1325" spans="1:20" ht="19.5" outlineLevel="4" x14ac:dyDescent="0.2">
      <c r="A1325" s="61"/>
      <c r="B1325" s="62"/>
      <c r="C1325" s="62"/>
      <c r="D1325" s="63"/>
      <c r="E1325" s="64"/>
      <c r="F1325" s="65" t="s">
        <v>627</v>
      </c>
      <c r="G1325" s="63"/>
      <c r="H1325" s="66">
        <v>0</v>
      </c>
      <c r="I1325" s="67"/>
      <c r="J1325" s="68"/>
      <c r="K1325" s="66"/>
      <c r="L1325" s="66"/>
      <c r="M1325" s="66"/>
      <c r="N1325" s="66"/>
      <c r="O1325" s="68"/>
      <c r="P1325" s="68"/>
      <c r="Q1325" s="68"/>
      <c r="R1325" s="10"/>
      <c r="S1325" s="15"/>
    </row>
    <row r="1326" spans="1:20" ht="29.25" outlineLevel="4" x14ac:dyDescent="0.2">
      <c r="A1326" s="61"/>
      <c r="B1326" s="62"/>
      <c r="C1326" s="62"/>
      <c r="D1326" s="63"/>
      <c r="E1326" s="64"/>
      <c r="F1326" s="65" t="s">
        <v>1142</v>
      </c>
      <c r="G1326" s="63"/>
      <c r="H1326" s="66">
        <v>41.301588000000002</v>
      </c>
      <c r="I1326" s="67"/>
      <c r="J1326" s="68"/>
      <c r="K1326" s="66"/>
      <c r="L1326" s="66"/>
      <c r="M1326" s="66"/>
      <c r="N1326" s="66"/>
      <c r="O1326" s="68"/>
      <c r="P1326" s="68"/>
      <c r="Q1326" s="68"/>
      <c r="R1326" s="10"/>
      <c r="S1326" s="15"/>
    </row>
    <row r="1327" spans="1:20" ht="29.25" outlineLevel="4" x14ac:dyDescent="0.2">
      <c r="A1327" s="61"/>
      <c r="B1327" s="62"/>
      <c r="C1327" s="62"/>
      <c r="D1327" s="63"/>
      <c r="E1327" s="64"/>
      <c r="F1327" s="65" t="s">
        <v>1143</v>
      </c>
      <c r="G1327" s="63"/>
      <c r="H1327" s="66">
        <v>88.484399999999994</v>
      </c>
      <c r="I1327" s="67"/>
      <c r="J1327" s="68"/>
      <c r="K1327" s="66"/>
      <c r="L1327" s="66"/>
      <c r="M1327" s="66"/>
      <c r="N1327" s="66"/>
      <c r="O1327" s="68"/>
      <c r="P1327" s="68"/>
      <c r="Q1327" s="68"/>
      <c r="R1327" s="10"/>
      <c r="S1327" s="15"/>
    </row>
    <row r="1328" spans="1:20" ht="9.75" outlineLevel="4" x14ac:dyDescent="0.2">
      <c r="A1328" s="61"/>
      <c r="B1328" s="62"/>
      <c r="C1328" s="62"/>
      <c r="D1328" s="63"/>
      <c r="E1328" s="64"/>
      <c r="F1328" s="65" t="s">
        <v>134</v>
      </c>
      <c r="G1328" s="63"/>
      <c r="H1328" s="66">
        <v>0</v>
      </c>
      <c r="I1328" s="67"/>
      <c r="J1328" s="68"/>
      <c r="K1328" s="66"/>
      <c r="L1328" s="66"/>
      <c r="M1328" s="66"/>
      <c r="N1328" s="66"/>
      <c r="O1328" s="68"/>
      <c r="P1328" s="68"/>
      <c r="Q1328" s="68"/>
      <c r="R1328" s="10"/>
      <c r="S1328" s="15"/>
    </row>
    <row r="1329" spans="1:20" ht="9.75" outlineLevel="4" x14ac:dyDescent="0.2">
      <c r="A1329" s="61"/>
      <c r="B1329" s="62"/>
      <c r="C1329" s="62"/>
      <c r="D1329" s="63"/>
      <c r="E1329" s="64"/>
      <c r="F1329" s="65" t="s">
        <v>1144</v>
      </c>
      <c r="G1329" s="63"/>
      <c r="H1329" s="66">
        <v>52.296249999999986</v>
      </c>
      <c r="I1329" s="67"/>
      <c r="J1329" s="68"/>
      <c r="K1329" s="66"/>
      <c r="L1329" s="66"/>
      <c r="M1329" s="66"/>
      <c r="N1329" s="66"/>
      <c r="O1329" s="68"/>
      <c r="P1329" s="68"/>
      <c r="Q1329" s="68"/>
      <c r="R1329" s="10"/>
      <c r="S1329" s="15"/>
    </row>
    <row r="1330" spans="1:20" ht="7.5" customHeight="1" outlineLevel="4" x14ac:dyDescent="0.15">
      <c r="A1330" s="15"/>
      <c r="B1330" s="69"/>
      <c r="C1330" s="70"/>
      <c r="D1330" s="71"/>
      <c r="E1330" s="72"/>
      <c r="F1330" s="73"/>
      <c r="G1330" s="71"/>
      <c r="H1330" s="74"/>
      <c r="I1330" s="75"/>
      <c r="J1330" s="76"/>
      <c r="K1330" s="77"/>
      <c r="L1330" s="77"/>
      <c r="M1330" s="77"/>
      <c r="N1330" s="77"/>
      <c r="O1330" s="76"/>
      <c r="P1330" s="76"/>
      <c r="Q1330" s="76"/>
      <c r="R1330" s="10"/>
      <c r="S1330" s="15"/>
    </row>
    <row r="1331" spans="1:20" outlineLevel="3" x14ac:dyDescent="0.15">
      <c r="B1331" s="10"/>
      <c r="C1331" s="10"/>
      <c r="D1331" s="10"/>
      <c r="E1331" s="10"/>
      <c r="F1331" s="10"/>
      <c r="G1331" s="10"/>
      <c r="H1331" s="10"/>
      <c r="I1331" s="15"/>
      <c r="J1331" s="15"/>
      <c r="K1331" s="10"/>
      <c r="L1331" s="10"/>
      <c r="M1331" s="10"/>
      <c r="N1331" s="10"/>
      <c r="O1331" s="10"/>
      <c r="P1331" s="15"/>
      <c r="Q1331" s="15"/>
    </row>
    <row r="1332" spans="1:20" ht="11.25" outlineLevel="2" x14ac:dyDescent="0.2">
      <c r="A1332" s="42" t="s">
        <v>1145</v>
      </c>
      <c r="B1332" s="43">
        <v>3</v>
      </c>
      <c r="C1332" s="44"/>
      <c r="D1332" s="45" t="s">
        <v>23</v>
      </c>
      <c r="E1332" s="45"/>
      <c r="F1332" s="46" t="s">
        <v>1146</v>
      </c>
      <c r="G1332" s="45"/>
      <c r="H1332" s="47"/>
      <c r="I1332" s="48"/>
      <c r="J1332" s="49">
        <f>SUBTOTAL(9,J1333:J1410)</f>
        <v>0</v>
      </c>
      <c r="K1332" s="47"/>
      <c r="L1332" s="50">
        <f>SUBTOTAL(9,L1333:L1410)</f>
        <v>25.585173773300003</v>
      </c>
      <c r="M1332" s="47"/>
      <c r="N1332" s="50">
        <f>SUBTOTAL(9,N1333:N1410)</f>
        <v>0</v>
      </c>
      <c r="O1332" s="51"/>
      <c r="P1332" s="49">
        <f>SUBTOTAL(9,P1333:P1410)</f>
        <v>0</v>
      </c>
      <c r="Q1332" s="49">
        <f>SUBTOTAL(9,Q1333:Q1410)</f>
        <v>0</v>
      </c>
      <c r="R1332" s="10"/>
      <c r="S1332" s="15"/>
      <c r="T1332" s="15"/>
    </row>
    <row r="1333" spans="1:20" ht="11.25" outlineLevel="3" x14ac:dyDescent="0.2">
      <c r="A1333" s="52"/>
      <c r="B1333" s="53"/>
      <c r="C1333" s="54">
        <v>223</v>
      </c>
      <c r="D1333" s="55" t="s">
        <v>25</v>
      </c>
      <c r="E1333" s="56" t="s">
        <v>1147</v>
      </c>
      <c r="F1333" s="57" t="s">
        <v>1148</v>
      </c>
      <c r="G1333" s="55" t="s">
        <v>67</v>
      </c>
      <c r="H1333" s="58">
        <v>1077.1000000000001</v>
      </c>
      <c r="I1333" s="59"/>
      <c r="J1333" s="60">
        <f>H1333*I1333</f>
        <v>0</v>
      </c>
      <c r="K1333" s="58"/>
      <c r="L1333" s="58">
        <f>H1333*K1333</f>
        <v>0</v>
      </c>
      <c r="M1333" s="58"/>
      <c r="N1333" s="58">
        <f>H1333*M1333</f>
        <v>0</v>
      </c>
      <c r="O1333" s="60">
        <v>21</v>
      </c>
      <c r="P1333" s="60">
        <f>J1333*(O1333/100)</f>
        <v>0</v>
      </c>
      <c r="Q1333" s="60">
        <f>J1333+P1333</f>
        <v>0</v>
      </c>
      <c r="R1333" s="15"/>
      <c r="S1333" s="15"/>
      <c r="T1333" s="15"/>
    </row>
    <row r="1334" spans="1:20" ht="9.75" outlineLevel="4" x14ac:dyDescent="0.2">
      <c r="A1334" s="61"/>
      <c r="B1334" s="62"/>
      <c r="C1334" s="62"/>
      <c r="D1334" s="63"/>
      <c r="E1334" s="64" t="s">
        <v>29</v>
      </c>
      <c r="F1334" s="65" t="s">
        <v>1149</v>
      </c>
      <c r="G1334" s="63"/>
      <c r="H1334" s="66">
        <v>0</v>
      </c>
      <c r="I1334" s="67"/>
      <c r="J1334" s="68"/>
      <c r="K1334" s="66"/>
      <c r="L1334" s="66"/>
      <c r="M1334" s="66"/>
      <c r="N1334" s="66"/>
      <c r="O1334" s="68"/>
      <c r="P1334" s="68"/>
      <c r="Q1334" s="68"/>
      <c r="R1334" s="10"/>
      <c r="S1334" s="15"/>
    </row>
    <row r="1335" spans="1:20" ht="9.75" outlineLevel="4" x14ac:dyDescent="0.2">
      <c r="A1335" s="61"/>
      <c r="B1335" s="62"/>
      <c r="C1335" s="62"/>
      <c r="D1335" s="63"/>
      <c r="E1335" s="64"/>
      <c r="F1335" s="65" t="s">
        <v>1150</v>
      </c>
      <c r="G1335" s="63"/>
      <c r="H1335" s="66">
        <v>78.8</v>
      </c>
      <c r="I1335" s="67"/>
      <c r="J1335" s="68"/>
      <c r="K1335" s="66"/>
      <c r="L1335" s="66"/>
      <c r="M1335" s="66"/>
      <c r="N1335" s="66"/>
      <c r="O1335" s="68"/>
      <c r="P1335" s="68"/>
      <c r="Q1335" s="68"/>
      <c r="R1335" s="10"/>
      <c r="S1335" s="15"/>
    </row>
    <row r="1336" spans="1:20" ht="9.75" outlineLevel="4" x14ac:dyDescent="0.2">
      <c r="A1336" s="61"/>
      <c r="B1336" s="62"/>
      <c r="C1336" s="62"/>
      <c r="D1336" s="63"/>
      <c r="E1336" s="64"/>
      <c r="F1336" s="65" t="s">
        <v>1151</v>
      </c>
      <c r="G1336" s="63"/>
      <c r="H1336" s="66">
        <v>3.1</v>
      </c>
      <c r="I1336" s="67"/>
      <c r="J1336" s="68"/>
      <c r="K1336" s="66"/>
      <c r="L1336" s="66"/>
      <c r="M1336" s="66"/>
      <c r="N1336" s="66"/>
      <c r="O1336" s="68"/>
      <c r="P1336" s="68"/>
      <c r="Q1336" s="68"/>
      <c r="R1336" s="10"/>
      <c r="S1336" s="15"/>
    </row>
    <row r="1337" spans="1:20" ht="9.75" outlineLevel="4" x14ac:dyDescent="0.2">
      <c r="A1337" s="61"/>
      <c r="B1337" s="62"/>
      <c r="C1337" s="62"/>
      <c r="D1337" s="63"/>
      <c r="E1337" s="64"/>
      <c r="F1337" s="65" t="s">
        <v>1152</v>
      </c>
      <c r="G1337" s="63"/>
      <c r="H1337" s="66">
        <v>10.199999999999999</v>
      </c>
      <c r="I1337" s="67"/>
      <c r="J1337" s="68"/>
      <c r="K1337" s="66"/>
      <c r="L1337" s="66"/>
      <c r="M1337" s="66"/>
      <c r="N1337" s="66"/>
      <c r="O1337" s="68"/>
      <c r="P1337" s="68"/>
      <c r="Q1337" s="68"/>
      <c r="R1337" s="10"/>
      <c r="S1337" s="15"/>
    </row>
    <row r="1338" spans="1:20" ht="9.75" outlineLevel="4" x14ac:dyDescent="0.2">
      <c r="A1338" s="61"/>
      <c r="B1338" s="62"/>
      <c r="C1338" s="62"/>
      <c r="D1338" s="63"/>
      <c r="E1338" s="64"/>
      <c r="F1338" s="65" t="s">
        <v>1153</v>
      </c>
      <c r="G1338" s="63"/>
      <c r="H1338" s="66">
        <v>7.6</v>
      </c>
      <c r="I1338" s="67"/>
      <c r="J1338" s="68"/>
      <c r="K1338" s="66"/>
      <c r="L1338" s="66"/>
      <c r="M1338" s="66"/>
      <c r="N1338" s="66"/>
      <c r="O1338" s="68"/>
      <c r="P1338" s="68"/>
      <c r="Q1338" s="68"/>
      <c r="R1338" s="10"/>
      <c r="S1338" s="15"/>
    </row>
    <row r="1339" spans="1:20" ht="9.75" outlineLevel="4" x14ac:dyDescent="0.2">
      <c r="A1339" s="61"/>
      <c r="B1339" s="62"/>
      <c r="C1339" s="62"/>
      <c r="D1339" s="63"/>
      <c r="E1339" s="64"/>
      <c r="F1339" s="65" t="s">
        <v>1021</v>
      </c>
      <c r="G1339" s="63"/>
      <c r="H1339" s="66">
        <v>8.6999999999999993</v>
      </c>
      <c r="I1339" s="67"/>
      <c r="J1339" s="68"/>
      <c r="K1339" s="66"/>
      <c r="L1339" s="66"/>
      <c r="M1339" s="66"/>
      <c r="N1339" s="66"/>
      <c r="O1339" s="68"/>
      <c r="P1339" s="68"/>
      <c r="Q1339" s="68"/>
      <c r="R1339" s="10"/>
      <c r="S1339" s="15"/>
    </row>
    <row r="1340" spans="1:20" ht="9.75" outlineLevel="4" x14ac:dyDescent="0.2">
      <c r="A1340" s="61"/>
      <c r="B1340" s="62"/>
      <c r="C1340" s="62"/>
      <c r="D1340" s="63"/>
      <c r="E1340" s="64"/>
      <c r="F1340" s="65" t="s">
        <v>1022</v>
      </c>
      <c r="G1340" s="63"/>
      <c r="H1340" s="66">
        <v>1.8</v>
      </c>
      <c r="I1340" s="67"/>
      <c r="J1340" s="68"/>
      <c r="K1340" s="66"/>
      <c r="L1340" s="66"/>
      <c r="M1340" s="66"/>
      <c r="N1340" s="66"/>
      <c r="O1340" s="68"/>
      <c r="P1340" s="68"/>
      <c r="Q1340" s="68"/>
      <c r="R1340" s="10"/>
      <c r="S1340" s="15"/>
    </row>
    <row r="1341" spans="1:20" ht="9.75" outlineLevel="4" x14ac:dyDescent="0.2">
      <c r="A1341" s="61"/>
      <c r="B1341" s="62"/>
      <c r="C1341" s="62"/>
      <c r="D1341" s="63"/>
      <c r="E1341" s="64"/>
      <c r="F1341" s="65" t="s">
        <v>1154</v>
      </c>
      <c r="G1341" s="63"/>
      <c r="H1341" s="66">
        <v>8.8000000000000007</v>
      </c>
      <c r="I1341" s="67"/>
      <c r="J1341" s="68"/>
      <c r="K1341" s="66"/>
      <c r="L1341" s="66"/>
      <c r="M1341" s="66"/>
      <c r="N1341" s="66"/>
      <c r="O1341" s="68"/>
      <c r="P1341" s="68"/>
      <c r="Q1341" s="68"/>
      <c r="R1341" s="10"/>
      <c r="S1341" s="15"/>
    </row>
    <row r="1342" spans="1:20" ht="9.75" outlineLevel="4" x14ac:dyDescent="0.2">
      <c r="A1342" s="61"/>
      <c r="B1342" s="62"/>
      <c r="C1342" s="62"/>
      <c r="D1342" s="63"/>
      <c r="E1342" s="64"/>
      <c r="F1342" s="65" t="s">
        <v>1155</v>
      </c>
      <c r="G1342" s="63"/>
      <c r="H1342" s="66">
        <v>39.799999999999997</v>
      </c>
      <c r="I1342" s="67"/>
      <c r="J1342" s="68"/>
      <c r="K1342" s="66"/>
      <c r="L1342" s="66"/>
      <c r="M1342" s="66"/>
      <c r="N1342" s="66"/>
      <c r="O1342" s="68"/>
      <c r="P1342" s="68"/>
      <c r="Q1342" s="68"/>
      <c r="R1342" s="10"/>
      <c r="S1342" s="15"/>
    </row>
    <row r="1343" spans="1:20" ht="9.75" outlineLevel="4" x14ac:dyDescent="0.2">
      <c r="A1343" s="61"/>
      <c r="B1343" s="62"/>
      <c r="C1343" s="62"/>
      <c r="D1343" s="63"/>
      <c r="E1343" s="64"/>
      <c r="F1343" s="65" t="s">
        <v>134</v>
      </c>
      <c r="G1343" s="63"/>
      <c r="H1343" s="66">
        <v>0</v>
      </c>
      <c r="I1343" s="67"/>
      <c r="J1343" s="68"/>
      <c r="K1343" s="66"/>
      <c r="L1343" s="66"/>
      <c r="M1343" s="66"/>
      <c r="N1343" s="66"/>
      <c r="O1343" s="68"/>
      <c r="P1343" s="68"/>
      <c r="Q1343" s="68"/>
      <c r="R1343" s="10"/>
      <c r="S1343" s="15"/>
    </row>
    <row r="1344" spans="1:20" ht="9.75" outlineLevel="4" x14ac:dyDescent="0.2">
      <c r="A1344" s="61"/>
      <c r="B1344" s="62"/>
      <c r="C1344" s="62"/>
      <c r="D1344" s="63"/>
      <c r="E1344" s="64"/>
      <c r="F1344" s="65" t="s">
        <v>1156</v>
      </c>
      <c r="G1344" s="63"/>
      <c r="H1344" s="66">
        <v>0</v>
      </c>
      <c r="I1344" s="67"/>
      <c r="J1344" s="68"/>
      <c r="K1344" s="66"/>
      <c r="L1344" s="66"/>
      <c r="M1344" s="66"/>
      <c r="N1344" s="66"/>
      <c r="O1344" s="68"/>
      <c r="P1344" s="68"/>
      <c r="Q1344" s="68"/>
      <c r="R1344" s="10"/>
      <c r="S1344" s="15"/>
    </row>
    <row r="1345" spans="1:19" ht="9.75" outlineLevel="4" x14ac:dyDescent="0.2">
      <c r="A1345" s="61"/>
      <c r="B1345" s="62"/>
      <c r="C1345" s="62"/>
      <c r="D1345" s="63"/>
      <c r="E1345" s="64"/>
      <c r="F1345" s="65" t="s">
        <v>1157</v>
      </c>
      <c r="G1345" s="63"/>
      <c r="H1345" s="66">
        <v>143.19999999999999</v>
      </c>
      <c r="I1345" s="67"/>
      <c r="J1345" s="68"/>
      <c r="K1345" s="66"/>
      <c r="L1345" s="66"/>
      <c r="M1345" s="66"/>
      <c r="N1345" s="66"/>
      <c r="O1345" s="68"/>
      <c r="P1345" s="68"/>
      <c r="Q1345" s="68"/>
      <c r="R1345" s="10"/>
      <c r="S1345" s="15"/>
    </row>
    <row r="1346" spans="1:19" ht="9.75" outlineLevel="4" x14ac:dyDescent="0.2">
      <c r="A1346" s="61"/>
      <c r="B1346" s="62"/>
      <c r="C1346" s="62"/>
      <c r="D1346" s="63"/>
      <c r="E1346" s="64"/>
      <c r="F1346" s="65" t="s">
        <v>1158</v>
      </c>
      <c r="G1346" s="63"/>
      <c r="H1346" s="66">
        <v>115.80000000000001</v>
      </c>
      <c r="I1346" s="67"/>
      <c r="J1346" s="68"/>
      <c r="K1346" s="66"/>
      <c r="L1346" s="66"/>
      <c r="M1346" s="66"/>
      <c r="N1346" s="66"/>
      <c r="O1346" s="68"/>
      <c r="P1346" s="68"/>
      <c r="Q1346" s="68"/>
      <c r="R1346" s="10"/>
      <c r="S1346" s="15"/>
    </row>
    <row r="1347" spans="1:19" ht="9.75" outlineLevel="4" x14ac:dyDescent="0.2">
      <c r="A1347" s="61"/>
      <c r="B1347" s="62"/>
      <c r="C1347" s="62"/>
      <c r="D1347" s="63"/>
      <c r="E1347" s="64"/>
      <c r="F1347" s="65" t="s">
        <v>1159</v>
      </c>
      <c r="G1347" s="63"/>
      <c r="H1347" s="66">
        <v>102.2</v>
      </c>
      <c r="I1347" s="67"/>
      <c r="J1347" s="68"/>
      <c r="K1347" s="66"/>
      <c r="L1347" s="66"/>
      <c r="M1347" s="66"/>
      <c r="N1347" s="66"/>
      <c r="O1347" s="68"/>
      <c r="P1347" s="68"/>
      <c r="Q1347" s="68"/>
      <c r="R1347" s="10"/>
      <c r="S1347" s="15"/>
    </row>
    <row r="1348" spans="1:19" ht="9.75" outlineLevel="4" x14ac:dyDescent="0.2">
      <c r="A1348" s="61"/>
      <c r="B1348" s="62"/>
      <c r="C1348" s="62"/>
      <c r="D1348" s="63"/>
      <c r="E1348" s="64"/>
      <c r="F1348" s="65" t="s">
        <v>1160</v>
      </c>
      <c r="G1348" s="63"/>
      <c r="H1348" s="66">
        <v>60.8</v>
      </c>
      <c r="I1348" s="67"/>
      <c r="J1348" s="68"/>
      <c r="K1348" s="66"/>
      <c r="L1348" s="66"/>
      <c r="M1348" s="66"/>
      <c r="N1348" s="66"/>
      <c r="O1348" s="68"/>
      <c r="P1348" s="68"/>
      <c r="Q1348" s="68"/>
      <c r="R1348" s="10"/>
      <c r="S1348" s="15"/>
    </row>
    <row r="1349" spans="1:19" ht="9.75" outlineLevel="4" x14ac:dyDescent="0.2">
      <c r="A1349" s="61"/>
      <c r="B1349" s="62"/>
      <c r="C1349" s="62"/>
      <c r="D1349" s="63"/>
      <c r="E1349" s="64"/>
      <c r="F1349" s="65" t="s">
        <v>1024</v>
      </c>
      <c r="G1349" s="63"/>
      <c r="H1349" s="66">
        <v>8.6</v>
      </c>
      <c r="I1349" s="67"/>
      <c r="J1349" s="68"/>
      <c r="K1349" s="66"/>
      <c r="L1349" s="66"/>
      <c r="M1349" s="66"/>
      <c r="N1349" s="66"/>
      <c r="O1349" s="68"/>
      <c r="P1349" s="68"/>
      <c r="Q1349" s="68"/>
      <c r="R1349" s="10"/>
      <c r="S1349" s="15"/>
    </row>
    <row r="1350" spans="1:19" ht="9.75" outlineLevel="4" x14ac:dyDescent="0.2">
      <c r="A1350" s="61"/>
      <c r="B1350" s="62"/>
      <c r="C1350" s="62"/>
      <c r="D1350" s="63"/>
      <c r="E1350" s="64"/>
      <c r="F1350" s="65" t="s">
        <v>1025</v>
      </c>
      <c r="G1350" s="63"/>
      <c r="H1350" s="66">
        <v>9.7999999999999989</v>
      </c>
      <c r="I1350" s="67"/>
      <c r="J1350" s="68"/>
      <c r="K1350" s="66"/>
      <c r="L1350" s="66"/>
      <c r="M1350" s="66"/>
      <c r="N1350" s="66"/>
      <c r="O1350" s="68"/>
      <c r="P1350" s="68"/>
      <c r="Q1350" s="68"/>
      <c r="R1350" s="10"/>
      <c r="S1350" s="15"/>
    </row>
    <row r="1351" spans="1:19" ht="9.75" outlineLevel="4" x14ac:dyDescent="0.2">
      <c r="A1351" s="61"/>
      <c r="B1351" s="62"/>
      <c r="C1351" s="62"/>
      <c r="D1351" s="63"/>
      <c r="E1351" s="64"/>
      <c r="F1351" s="65" t="s">
        <v>1026</v>
      </c>
      <c r="G1351" s="63"/>
      <c r="H1351" s="66">
        <v>1.6</v>
      </c>
      <c r="I1351" s="67"/>
      <c r="J1351" s="68"/>
      <c r="K1351" s="66"/>
      <c r="L1351" s="66"/>
      <c r="M1351" s="66"/>
      <c r="N1351" s="66"/>
      <c r="O1351" s="68"/>
      <c r="P1351" s="68"/>
      <c r="Q1351" s="68"/>
      <c r="R1351" s="10"/>
      <c r="S1351" s="15"/>
    </row>
    <row r="1352" spans="1:19" ht="9.75" outlineLevel="4" x14ac:dyDescent="0.2">
      <c r="A1352" s="61"/>
      <c r="B1352" s="62"/>
      <c r="C1352" s="62"/>
      <c r="D1352" s="63"/>
      <c r="E1352" s="64"/>
      <c r="F1352" s="65" t="s">
        <v>1027</v>
      </c>
      <c r="G1352" s="63"/>
      <c r="H1352" s="66">
        <v>4.8</v>
      </c>
      <c r="I1352" s="67"/>
      <c r="J1352" s="68"/>
      <c r="K1352" s="66"/>
      <c r="L1352" s="66"/>
      <c r="M1352" s="66"/>
      <c r="N1352" s="66"/>
      <c r="O1352" s="68"/>
      <c r="P1352" s="68"/>
      <c r="Q1352" s="68"/>
      <c r="R1352" s="10"/>
      <c r="S1352" s="15"/>
    </row>
    <row r="1353" spans="1:19" ht="9.75" outlineLevel="4" x14ac:dyDescent="0.2">
      <c r="A1353" s="61"/>
      <c r="B1353" s="62"/>
      <c r="C1353" s="62"/>
      <c r="D1353" s="63"/>
      <c r="E1353" s="64"/>
      <c r="F1353" s="65" t="s">
        <v>1161</v>
      </c>
      <c r="G1353" s="63"/>
      <c r="H1353" s="66">
        <v>51.9</v>
      </c>
      <c r="I1353" s="67"/>
      <c r="J1353" s="68"/>
      <c r="K1353" s="66"/>
      <c r="L1353" s="66"/>
      <c r="M1353" s="66"/>
      <c r="N1353" s="66"/>
      <c r="O1353" s="68"/>
      <c r="P1353" s="68"/>
      <c r="Q1353" s="68"/>
      <c r="R1353" s="10"/>
      <c r="S1353" s="15"/>
    </row>
    <row r="1354" spans="1:19" ht="9.75" outlineLevel="4" x14ac:dyDescent="0.2">
      <c r="A1354" s="61"/>
      <c r="B1354" s="62"/>
      <c r="C1354" s="62"/>
      <c r="D1354" s="63"/>
      <c r="E1354" s="64"/>
      <c r="F1354" s="65" t="s">
        <v>134</v>
      </c>
      <c r="G1354" s="63"/>
      <c r="H1354" s="66">
        <v>0</v>
      </c>
      <c r="I1354" s="67"/>
      <c r="J1354" s="68"/>
      <c r="K1354" s="66"/>
      <c r="L1354" s="66"/>
      <c r="M1354" s="66"/>
      <c r="N1354" s="66"/>
      <c r="O1354" s="68"/>
      <c r="P1354" s="68"/>
      <c r="Q1354" s="68"/>
      <c r="R1354" s="10"/>
      <c r="S1354" s="15"/>
    </row>
    <row r="1355" spans="1:19" ht="9.75" outlineLevel="4" x14ac:dyDescent="0.2">
      <c r="A1355" s="61"/>
      <c r="B1355" s="62"/>
      <c r="C1355" s="62"/>
      <c r="D1355" s="63"/>
      <c r="E1355" s="64"/>
      <c r="F1355" s="65" t="s">
        <v>1162</v>
      </c>
      <c r="G1355" s="63"/>
      <c r="H1355" s="66">
        <v>0</v>
      </c>
      <c r="I1355" s="67"/>
      <c r="J1355" s="68"/>
      <c r="K1355" s="66"/>
      <c r="L1355" s="66"/>
      <c r="M1355" s="66"/>
      <c r="N1355" s="66"/>
      <c r="O1355" s="68"/>
      <c r="P1355" s="68"/>
      <c r="Q1355" s="68"/>
      <c r="R1355" s="10"/>
      <c r="S1355" s="15"/>
    </row>
    <row r="1356" spans="1:19" ht="9.75" outlineLevel="4" x14ac:dyDescent="0.2">
      <c r="A1356" s="61"/>
      <c r="B1356" s="62"/>
      <c r="C1356" s="62"/>
      <c r="D1356" s="63"/>
      <c r="E1356" s="64"/>
      <c r="F1356" s="65" t="s">
        <v>1163</v>
      </c>
      <c r="G1356" s="63"/>
      <c r="H1356" s="66">
        <v>113.6</v>
      </c>
      <c r="I1356" s="67"/>
      <c r="J1356" s="68"/>
      <c r="K1356" s="66"/>
      <c r="L1356" s="66"/>
      <c r="M1356" s="66"/>
      <c r="N1356" s="66"/>
      <c r="O1356" s="68"/>
      <c r="P1356" s="68"/>
      <c r="Q1356" s="68"/>
      <c r="R1356" s="10"/>
      <c r="S1356" s="15"/>
    </row>
    <row r="1357" spans="1:19" ht="9.75" outlineLevel="4" x14ac:dyDescent="0.2">
      <c r="A1357" s="61"/>
      <c r="B1357" s="62"/>
      <c r="C1357" s="62"/>
      <c r="D1357" s="63"/>
      <c r="E1357" s="64"/>
      <c r="F1357" s="65" t="s">
        <v>1164</v>
      </c>
      <c r="G1357" s="63"/>
      <c r="H1357" s="66">
        <v>64.8</v>
      </c>
      <c r="I1357" s="67"/>
      <c r="J1357" s="68"/>
      <c r="K1357" s="66"/>
      <c r="L1357" s="66"/>
      <c r="M1357" s="66"/>
      <c r="N1357" s="66"/>
      <c r="O1357" s="68"/>
      <c r="P1357" s="68"/>
      <c r="Q1357" s="68"/>
      <c r="R1357" s="10"/>
      <c r="S1357" s="15"/>
    </row>
    <row r="1358" spans="1:19" ht="9.75" outlineLevel="4" x14ac:dyDescent="0.2">
      <c r="A1358" s="61"/>
      <c r="B1358" s="62"/>
      <c r="C1358" s="62"/>
      <c r="D1358" s="63"/>
      <c r="E1358" s="64"/>
      <c r="F1358" s="65" t="s">
        <v>1165</v>
      </c>
      <c r="G1358" s="63"/>
      <c r="H1358" s="66">
        <v>74</v>
      </c>
      <c r="I1358" s="67"/>
      <c r="J1358" s="68"/>
      <c r="K1358" s="66"/>
      <c r="L1358" s="66"/>
      <c r="M1358" s="66"/>
      <c r="N1358" s="66"/>
      <c r="O1358" s="68"/>
      <c r="P1358" s="68"/>
      <c r="Q1358" s="68"/>
      <c r="R1358" s="10"/>
      <c r="S1358" s="15"/>
    </row>
    <row r="1359" spans="1:19" ht="9.75" outlineLevel="4" x14ac:dyDescent="0.2">
      <c r="A1359" s="61"/>
      <c r="B1359" s="62"/>
      <c r="C1359" s="62"/>
      <c r="D1359" s="63"/>
      <c r="E1359" s="64"/>
      <c r="F1359" s="65" t="s">
        <v>1166</v>
      </c>
      <c r="G1359" s="63"/>
      <c r="H1359" s="66">
        <v>75.2</v>
      </c>
      <c r="I1359" s="67"/>
      <c r="J1359" s="68"/>
      <c r="K1359" s="66"/>
      <c r="L1359" s="66"/>
      <c r="M1359" s="66"/>
      <c r="N1359" s="66"/>
      <c r="O1359" s="68"/>
      <c r="P1359" s="68"/>
      <c r="Q1359" s="68"/>
      <c r="R1359" s="10"/>
      <c r="S1359" s="15"/>
    </row>
    <row r="1360" spans="1:19" ht="9.75" outlineLevel="4" x14ac:dyDescent="0.2">
      <c r="A1360" s="61"/>
      <c r="B1360" s="62"/>
      <c r="C1360" s="62"/>
      <c r="D1360" s="63"/>
      <c r="E1360" s="64"/>
      <c r="F1360" s="65" t="s">
        <v>1167</v>
      </c>
      <c r="G1360" s="63"/>
      <c r="H1360" s="66">
        <v>2.2000000000000002</v>
      </c>
      <c r="I1360" s="67"/>
      <c r="J1360" s="68"/>
      <c r="K1360" s="66"/>
      <c r="L1360" s="66"/>
      <c r="M1360" s="66"/>
      <c r="N1360" s="66"/>
      <c r="O1360" s="68"/>
      <c r="P1360" s="68"/>
      <c r="Q1360" s="68"/>
      <c r="R1360" s="10"/>
      <c r="S1360" s="15"/>
    </row>
    <row r="1361" spans="1:20" ht="9.75" outlineLevel="4" x14ac:dyDescent="0.2">
      <c r="A1361" s="61"/>
      <c r="B1361" s="62"/>
      <c r="C1361" s="62"/>
      <c r="D1361" s="63"/>
      <c r="E1361" s="64"/>
      <c r="F1361" s="65" t="s">
        <v>1028</v>
      </c>
      <c r="G1361" s="63"/>
      <c r="H1361" s="66">
        <v>4.3</v>
      </c>
      <c r="I1361" s="67"/>
      <c r="J1361" s="68"/>
      <c r="K1361" s="66"/>
      <c r="L1361" s="66"/>
      <c r="M1361" s="66"/>
      <c r="N1361" s="66"/>
      <c r="O1361" s="68"/>
      <c r="P1361" s="68"/>
      <c r="Q1361" s="68"/>
      <c r="R1361" s="10"/>
      <c r="S1361" s="15"/>
    </row>
    <row r="1362" spans="1:20" ht="9.75" outlineLevel="4" x14ac:dyDescent="0.2">
      <c r="A1362" s="61"/>
      <c r="B1362" s="62"/>
      <c r="C1362" s="62"/>
      <c r="D1362" s="63"/>
      <c r="E1362" s="64"/>
      <c r="F1362" s="65" t="s">
        <v>1168</v>
      </c>
      <c r="G1362" s="63"/>
      <c r="H1362" s="66">
        <v>10.4</v>
      </c>
      <c r="I1362" s="67"/>
      <c r="J1362" s="68"/>
      <c r="K1362" s="66"/>
      <c r="L1362" s="66"/>
      <c r="M1362" s="66"/>
      <c r="N1362" s="66"/>
      <c r="O1362" s="68"/>
      <c r="P1362" s="68"/>
      <c r="Q1362" s="68"/>
      <c r="R1362" s="10"/>
      <c r="S1362" s="15"/>
    </row>
    <row r="1363" spans="1:20" ht="9.75" outlineLevel="4" x14ac:dyDescent="0.2">
      <c r="A1363" s="61"/>
      <c r="B1363" s="62"/>
      <c r="C1363" s="62"/>
      <c r="D1363" s="63"/>
      <c r="E1363" s="64"/>
      <c r="F1363" s="65" t="s">
        <v>1031</v>
      </c>
      <c r="G1363" s="63"/>
      <c r="H1363" s="66">
        <v>4.9000000000000004</v>
      </c>
      <c r="I1363" s="67"/>
      <c r="J1363" s="68"/>
      <c r="K1363" s="66"/>
      <c r="L1363" s="66"/>
      <c r="M1363" s="66"/>
      <c r="N1363" s="66"/>
      <c r="O1363" s="68"/>
      <c r="P1363" s="68"/>
      <c r="Q1363" s="68"/>
      <c r="R1363" s="10"/>
      <c r="S1363" s="15"/>
    </row>
    <row r="1364" spans="1:20" ht="9.75" outlineLevel="4" x14ac:dyDescent="0.2">
      <c r="A1364" s="61"/>
      <c r="B1364" s="62"/>
      <c r="C1364" s="62"/>
      <c r="D1364" s="63"/>
      <c r="E1364" s="64"/>
      <c r="F1364" s="65" t="s">
        <v>1169</v>
      </c>
      <c r="G1364" s="63"/>
      <c r="H1364" s="66">
        <v>55.4</v>
      </c>
      <c r="I1364" s="67"/>
      <c r="J1364" s="68"/>
      <c r="K1364" s="66"/>
      <c r="L1364" s="66"/>
      <c r="M1364" s="66"/>
      <c r="N1364" s="66"/>
      <c r="O1364" s="68"/>
      <c r="P1364" s="68"/>
      <c r="Q1364" s="68"/>
      <c r="R1364" s="10"/>
      <c r="S1364" s="15"/>
    </row>
    <row r="1365" spans="1:20" ht="9.75" outlineLevel="4" x14ac:dyDescent="0.2">
      <c r="A1365" s="61"/>
      <c r="B1365" s="62"/>
      <c r="C1365" s="62"/>
      <c r="D1365" s="63"/>
      <c r="E1365" s="64"/>
      <c r="F1365" s="65" t="s">
        <v>1032</v>
      </c>
      <c r="G1365" s="63"/>
      <c r="H1365" s="66">
        <v>9.9</v>
      </c>
      <c r="I1365" s="67"/>
      <c r="J1365" s="68"/>
      <c r="K1365" s="66"/>
      <c r="L1365" s="66"/>
      <c r="M1365" s="66"/>
      <c r="N1365" s="66"/>
      <c r="O1365" s="68"/>
      <c r="P1365" s="68"/>
      <c r="Q1365" s="68"/>
      <c r="R1365" s="10"/>
      <c r="S1365" s="15"/>
    </row>
    <row r="1366" spans="1:20" ht="9.75" outlineLevel="4" x14ac:dyDescent="0.2">
      <c r="A1366" s="61"/>
      <c r="B1366" s="62"/>
      <c r="C1366" s="62"/>
      <c r="D1366" s="63"/>
      <c r="E1366" s="64"/>
      <c r="F1366" s="65" t="s">
        <v>1033</v>
      </c>
      <c r="G1366" s="63"/>
      <c r="H1366" s="66">
        <v>4.9000000000000004</v>
      </c>
      <c r="I1366" s="67"/>
      <c r="J1366" s="68"/>
      <c r="K1366" s="66"/>
      <c r="L1366" s="66"/>
      <c r="M1366" s="66"/>
      <c r="N1366" s="66"/>
      <c r="O1366" s="68"/>
      <c r="P1366" s="68"/>
      <c r="Q1366" s="68"/>
      <c r="R1366" s="10"/>
      <c r="S1366" s="15"/>
    </row>
    <row r="1367" spans="1:20" ht="7.5" customHeight="1" outlineLevel="4" x14ac:dyDescent="0.15">
      <c r="A1367" s="15"/>
      <c r="B1367" s="69"/>
      <c r="C1367" s="70"/>
      <c r="D1367" s="71"/>
      <c r="E1367" s="72"/>
      <c r="F1367" s="73"/>
      <c r="G1367" s="71"/>
      <c r="H1367" s="74"/>
      <c r="I1367" s="75"/>
      <c r="J1367" s="76"/>
      <c r="K1367" s="77"/>
      <c r="L1367" s="77"/>
      <c r="M1367" s="77"/>
      <c r="N1367" s="77"/>
      <c r="O1367" s="76"/>
      <c r="P1367" s="76"/>
      <c r="Q1367" s="76"/>
      <c r="R1367" s="10"/>
      <c r="S1367" s="15"/>
    </row>
    <row r="1368" spans="1:20" ht="11.25" outlineLevel="3" x14ac:dyDescent="0.2">
      <c r="A1368" s="52"/>
      <c r="B1368" s="53"/>
      <c r="C1368" s="54">
        <v>224</v>
      </c>
      <c r="D1368" s="55" t="s">
        <v>25</v>
      </c>
      <c r="E1368" s="56" t="s">
        <v>1170</v>
      </c>
      <c r="F1368" s="57" t="s">
        <v>1171</v>
      </c>
      <c r="G1368" s="55" t="s">
        <v>67</v>
      </c>
      <c r="H1368" s="58">
        <v>318.17999999999995</v>
      </c>
      <c r="I1368" s="59"/>
      <c r="J1368" s="60">
        <f>H1368*I1368</f>
        <v>0</v>
      </c>
      <c r="K1368" s="58">
        <v>6.0000000000000001E-3</v>
      </c>
      <c r="L1368" s="58">
        <f>H1368*K1368</f>
        <v>1.9090799999999997</v>
      </c>
      <c r="M1368" s="58"/>
      <c r="N1368" s="58">
        <f>H1368*M1368</f>
        <v>0</v>
      </c>
      <c r="O1368" s="60">
        <v>21</v>
      </c>
      <c r="P1368" s="60">
        <f>J1368*(O1368/100)</f>
        <v>0</v>
      </c>
      <c r="Q1368" s="60">
        <f>J1368+P1368</f>
        <v>0</v>
      </c>
      <c r="R1368" s="15"/>
      <c r="S1368" s="15"/>
      <c r="T1368" s="15"/>
    </row>
    <row r="1369" spans="1:20" ht="9.75" outlineLevel="4" x14ac:dyDescent="0.2">
      <c r="A1369" s="61"/>
      <c r="B1369" s="62"/>
      <c r="C1369" s="62"/>
      <c r="D1369" s="63"/>
      <c r="E1369" s="64" t="s">
        <v>29</v>
      </c>
      <c r="F1369" s="65" t="s">
        <v>1172</v>
      </c>
      <c r="G1369" s="63"/>
      <c r="H1369" s="66">
        <v>318.17999999999995</v>
      </c>
      <c r="I1369" s="67"/>
      <c r="J1369" s="68"/>
      <c r="K1369" s="66"/>
      <c r="L1369" s="66"/>
      <c r="M1369" s="66"/>
      <c r="N1369" s="66"/>
      <c r="O1369" s="68"/>
      <c r="P1369" s="68"/>
      <c r="Q1369" s="68"/>
      <c r="R1369" s="10"/>
      <c r="S1369" s="15"/>
    </row>
    <row r="1370" spans="1:20" ht="7.5" customHeight="1" outlineLevel="4" x14ac:dyDescent="0.15">
      <c r="A1370" s="15"/>
      <c r="B1370" s="69"/>
      <c r="C1370" s="70"/>
      <c r="D1370" s="71"/>
      <c r="E1370" s="72"/>
      <c r="F1370" s="73"/>
      <c r="G1370" s="71"/>
      <c r="H1370" s="74"/>
      <c r="I1370" s="75"/>
      <c r="J1370" s="76"/>
      <c r="K1370" s="77"/>
      <c r="L1370" s="77"/>
      <c r="M1370" s="77"/>
      <c r="N1370" s="77"/>
      <c r="O1370" s="76"/>
      <c r="P1370" s="76"/>
      <c r="Q1370" s="76"/>
      <c r="R1370" s="10"/>
      <c r="S1370" s="15"/>
    </row>
    <row r="1371" spans="1:20" ht="11.25" outlineLevel="3" x14ac:dyDescent="0.2">
      <c r="A1371" s="52"/>
      <c r="B1371" s="53"/>
      <c r="C1371" s="54">
        <v>225</v>
      </c>
      <c r="D1371" s="55" t="s">
        <v>25</v>
      </c>
      <c r="E1371" s="56" t="s">
        <v>1173</v>
      </c>
      <c r="F1371" s="57" t="s">
        <v>1174</v>
      </c>
      <c r="G1371" s="55" t="s">
        <v>67</v>
      </c>
      <c r="H1371" s="58">
        <v>621.90230000000008</v>
      </c>
      <c r="I1371" s="59"/>
      <c r="J1371" s="60">
        <f>H1371*I1371</f>
        <v>0</v>
      </c>
      <c r="K1371" s="58">
        <v>1.16E-3</v>
      </c>
      <c r="L1371" s="58">
        <f>H1371*K1371</f>
        <v>0.72140666800000008</v>
      </c>
      <c r="M1371" s="58"/>
      <c r="N1371" s="58">
        <f>H1371*M1371</f>
        <v>0</v>
      </c>
      <c r="O1371" s="60">
        <v>21</v>
      </c>
      <c r="P1371" s="60">
        <f>J1371*(O1371/100)</f>
        <v>0</v>
      </c>
      <c r="Q1371" s="60">
        <f>J1371+P1371</f>
        <v>0</v>
      </c>
      <c r="R1371" s="15"/>
      <c r="S1371" s="15"/>
      <c r="T1371" s="15"/>
    </row>
    <row r="1372" spans="1:20" ht="19.5" outlineLevel="4" x14ac:dyDescent="0.2">
      <c r="A1372" s="61"/>
      <c r="B1372" s="62"/>
      <c r="C1372" s="62"/>
      <c r="D1372" s="63"/>
      <c r="E1372" s="64" t="s">
        <v>29</v>
      </c>
      <c r="F1372" s="65" t="s">
        <v>1175</v>
      </c>
      <c r="G1372" s="63"/>
      <c r="H1372" s="66">
        <v>493.50299999999999</v>
      </c>
      <c r="I1372" s="67"/>
      <c r="J1372" s="68"/>
      <c r="K1372" s="66"/>
      <c r="L1372" s="66"/>
      <c r="M1372" s="66"/>
      <c r="N1372" s="66"/>
      <c r="O1372" s="68"/>
      <c r="P1372" s="68"/>
      <c r="Q1372" s="68"/>
      <c r="R1372" s="10"/>
      <c r="S1372" s="15"/>
    </row>
    <row r="1373" spans="1:20" ht="19.5" outlineLevel="4" x14ac:dyDescent="0.2">
      <c r="A1373" s="61"/>
      <c r="B1373" s="62"/>
      <c r="C1373" s="62"/>
      <c r="D1373" s="63"/>
      <c r="E1373" s="64"/>
      <c r="F1373" s="65" t="s">
        <v>1176</v>
      </c>
      <c r="G1373" s="63"/>
      <c r="H1373" s="66">
        <v>82.924300000000017</v>
      </c>
      <c r="I1373" s="67"/>
      <c r="J1373" s="68"/>
      <c r="K1373" s="66"/>
      <c r="L1373" s="66"/>
      <c r="M1373" s="66"/>
      <c r="N1373" s="66"/>
      <c r="O1373" s="68"/>
      <c r="P1373" s="68"/>
      <c r="Q1373" s="68"/>
      <c r="R1373" s="10"/>
      <c r="S1373" s="15"/>
    </row>
    <row r="1374" spans="1:20" ht="9.75" outlineLevel="4" x14ac:dyDescent="0.2">
      <c r="A1374" s="61"/>
      <c r="B1374" s="62"/>
      <c r="C1374" s="62"/>
      <c r="D1374" s="63"/>
      <c r="E1374" s="64"/>
      <c r="F1374" s="65" t="s">
        <v>134</v>
      </c>
      <c r="G1374" s="63"/>
      <c r="H1374" s="66">
        <v>0</v>
      </c>
      <c r="I1374" s="67"/>
      <c r="J1374" s="68"/>
      <c r="K1374" s="66"/>
      <c r="L1374" s="66"/>
      <c r="M1374" s="66"/>
      <c r="N1374" s="66"/>
      <c r="O1374" s="68"/>
      <c r="P1374" s="68"/>
      <c r="Q1374" s="68"/>
      <c r="R1374" s="10"/>
      <c r="S1374" s="15"/>
    </row>
    <row r="1375" spans="1:20" ht="9.75" outlineLevel="4" x14ac:dyDescent="0.2">
      <c r="A1375" s="61"/>
      <c r="B1375" s="62"/>
      <c r="C1375" s="62"/>
      <c r="D1375" s="63"/>
      <c r="E1375" s="64"/>
      <c r="F1375" s="65" t="s">
        <v>941</v>
      </c>
      <c r="G1375" s="63"/>
      <c r="H1375" s="66">
        <v>45.474999999999994</v>
      </c>
      <c r="I1375" s="67"/>
      <c r="J1375" s="68"/>
      <c r="K1375" s="66"/>
      <c r="L1375" s="66"/>
      <c r="M1375" s="66"/>
      <c r="N1375" s="66"/>
      <c r="O1375" s="68"/>
      <c r="P1375" s="68"/>
      <c r="Q1375" s="68"/>
      <c r="R1375" s="10"/>
      <c r="S1375" s="15"/>
    </row>
    <row r="1376" spans="1:20" ht="7.5" customHeight="1" outlineLevel="4" x14ac:dyDescent="0.15">
      <c r="A1376" s="15"/>
      <c r="B1376" s="69"/>
      <c r="C1376" s="70"/>
      <c r="D1376" s="71"/>
      <c r="E1376" s="72"/>
      <c r="F1376" s="73"/>
      <c r="G1376" s="71"/>
      <c r="H1376" s="74"/>
      <c r="I1376" s="75"/>
      <c r="J1376" s="76"/>
      <c r="K1376" s="77"/>
      <c r="L1376" s="77"/>
      <c r="M1376" s="77"/>
      <c r="N1376" s="77"/>
      <c r="O1376" s="76"/>
      <c r="P1376" s="76"/>
      <c r="Q1376" s="76"/>
      <c r="R1376" s="10"/>
      <c r="S1376" s="15"/>
    </row>
    <row r="1377" spans="1:20" ht="22.5" outlineLevel="3" x14ac:dyDescent="0.2">
      <c r="A1377" s="52"/>
      <c r="B1377" s="53"/>
      <c r="C1377" s="54">
        <v>226</v>
      </c>
      <c r="D1377" s="55" t="s">
        <v>25</v>
      </c>
      <c r="E1377" s="56" t="s">
        <v>1177</v>
      </c>
      <c r="F1377" s="57" t="s">
        <v>1178</v>
      </c>
      <c r="G1377" s="55" t="s">
        <v>67</v>
      </c>
      <c r="H1377" s="58">
        <v>576.42730000000006</v>
      </c>
      <c r="I1377" s="59"/>
      <c r="J1377" s="60">
        <f>H1377*I1377</f>
        <v>0</v>
      </c>
      <c r="K1377" s="58">
        <v>1.2E-4</v>
      </c>
      <c r="L1377" s="58">
        <f>H1377*K1377</f>
        <v>6.9171276000000004E-2</v>
      </c>
      <c r="M1377" s="58"/>
      <c r="N1377" s="58">
        <f>H1377*M1377</f>
        <v>0</v>
      </c>
      <c r="O1377" s="60">
        <v>21</v>
      </c>
      <c r="P1377" s="60">
        <f>J1377*(O1377/100)</f>
        <v>0</v>
      </c>
      <c r="Q1377" s="60">
        <f>J1377+P1377</f>
        <v>0</v>
      </c>
      <c r="R1377" s="15"/>
      <c r="S1377" s="15"/>
      <c r="T1377" s="15"/>
    </row>
    <row r="1378" spans="1:20" ht="19.5" outlineLevel="4" x14ac:dyDescent="0.2">
      <c r="A1378" s="61"/>
      <c r="B1378" s="62"/>
      <c r="C1378" s="62"/>
      <c r="D1378" s="63"/>
      <c r="E1378" s="64" t="s">
        <v>29</v>
      </c>
      <c r="F1378" s="65" t="s">
        <v>1175</v>
      </c>
      <c r="G1378" s="63"/>
      <c r="H1378" s="66">
        <v>493.50299999999999</v>
      </c>
      <c r="I1378" s="67"/>
      <c r="J1378" s="68"/>
      <c r="K1378" s="66"/>
      <c r="L1378" s="66"/>
      <c r="M1378" s="66"/>
      <c r="N1378" s="66"/>
      <c r="O1378" s="68"/>
      <c r="P1378" s="68"/>
      <c r="Q1378" s="68"/>
      <c r="R1378" s="10"/>
      <c r="S1378" s="15"/>
    </row>
    <row r="1379" spans="1:20" ht="19.5" outlineLevel="4" x14ac:dyDescent="0.2">
      <c r="A1379" s="61"/>
      <c r="B1379" s="62"/>
      <c r="C1379" s="62"/>
      <c r="D1379" s="63"/>
      <c r="E1379" s="64"/>
      <c r="F1379" s="65" t="s">
        <v>1176</v>
      </c>
      <c r="G1379" s="63"/>
      <c r="H1379" s="66">
        <v>82.924300000000017</v>
      </c>
      <c r="I1379" s="67"/>
      <c r="J1379" s="68"/>
      <c r="K1379" s="66"/>
      <c r="L1379" s="66"/>
      <c r="M1379" s="66"/>
      <c r="N1379" s="66"/>
      <c r="O1379" s="68"/>
      <c r="P1379" s="68"/>
      <c r="Q1379" s="68"/>
      <c r="R1379" s="10"/>
      <c r="S1379" s="15"/>
    </row>
    <row r="1380" spans="1:20" ht="7.5" customHeight="1" outlineLevel="4" x14ac:dyDescent="0.15">
      <c r="A1380" s="15"/>
      <c r="B1380" s="69"/>
      <c r="C1380" s="70"/>
      <c r="D1380" s="71"/>
      <c r="E1380" s="72"/>
      <c r="F1380" s="73"/>
      <c r="G1380" s="71"/>
      <c r="H1380" s="74"/>
      <c r="I1380" s="75"/>
      <c r="J1380" s="76"/>
      <c r="K1380" s="77"/>
      <c r="L1380" s="77"/>
      <c r="M1380" s="77"/>
      <c r="N1380" s="77"/>
      <c r="O1380" s="76"/>
      <c r="P1380" s="76"/>
      <c r="Q1380" s="76"/>
      <c r="R1380" s="10"/>
      <c r="S1380" s="15"/>
    </row>
    <row r="1381" spans="1:20" ht="11.25" outlineLevel="3" x14ac:dyDescent="0.2">
      <c r="A1381" s="52"/>
      <c r="B1381" s="53"/>
      <c r="C1381" s="54">
        <v>227</v>
      </c>
      <c r="D1381" s="55" t="s">
        <v>25</v>
      </c>
      <c r="E1381" s="56" t="s">
        <v>1179</v>
      </c>
      <c r="F1381" s="57" t="s">
        <v>1180</v>
      </c>
      <c r="G1381" s="55" t="s">
        <v>67</v>
      </c>
      <c r="H1381" s="58">
        <v>1077.0999999999999</v>
      </c>
      <c r="I1381" s="59"/>
      <c r="J1381" s="60">
        <f>H1381*I1381</f>
        <v>0</v>
      </c>
      <c r="K1381" s="58"/>
      <c r="L1381" s="58">
        <f>H1381*K1381</f>
        <v>0</v>
      </c>
      <c r="M1381" s="58"/>
      <c r="N1381" s="58">
        <f>H1381*M1381</f>
        <v>0</v>
      </c>
      <c r="O1381" s="60">
        <v>21</v>
      </c>
      <c r="P1381" s="60">
        <f>J1381*(O1381/100)</f>
        <v>0</v>
      </c>
      <c r="Q1381" s="60">
        <f>J1381+P1381</f>
        <v>0</v>
      </c>
      <c r="R1381" s="15"/>
      <c r="S1381" s="15"/>
      <c r="T1381" s="15"/>
    </row>
    <row r="1382" spans="1:20" ht="9.75" outlineLevel="4" x14ac:dyDescent="0.2">
      <c r="A1382" s="61"/>
      <c r="B1382" s="62"/>
      <c r="C1382" s="62"/>
      <c r="D1382" s="63"/>
      <c r="E1382" s="64" t="s">
        <v>29</v>
      </c>
      <c r="F1382" s="65" t="s">
        <v>1181</v>
      </c>
      <c r="G1382" s="63"/>
      <c r="H1382" s="66">
        <v>1077.0999999999999</v>
      </c>
      <c r="I1382" s="67"/>
      <c r="J1382" s="68"/>
      <c r="K1382" s="66"/>
      <c r="L1382" s="66"/>
      <c r="M1382" s="66"/>
      <c r="N1382" s="66"/>
      <c r="O1382" s="68"/>
      <c r="P1382" s="68"/>
      <c r="Q1382" s="68"/>
      <c r="R1382" s="10"/>
      <c r="S1382" s="15"/>
    </row>
    <row r="1383" spans="1:20" ht="7.5" customHeight="1" outlineLevel="4" x14ac:dyDescent="0.15">
      <c r="A1383" s="15"/>
      <c r="B1383" s="69"/>
      <c r="C1383" s="70"/>
      <c r="D1383" s="71"/>
      <c r="E1383" s="72"/>
      <c r="F1383" s="73"/>
      <c r="G1383" s="71"/>
      <c r="H1383" s="74"/>
      <c r="I1383" s="75"/>
      <c r="J1383" s="76"/>
      <c r="K1383" s="77"/>
      <c r="L1383" s="77"/>
      <c r="M1383" s="77"/>
      <c r="N1383" s="77"/>
      <c r="O1383" s="76"/>
      <c r="P1383" s="76"/>
      <c r="Q1383" s="76"/>
      <c r="R1383" s="10"/>
      <c r="S1383" s="15"/>
    </row>
    <row r="1384" spans="1:20" ht="11.25" outlineLevel="3" x14ac:dyDescent="0.2">
      <c r="A1384" s="52"/>
      <c r="B1384" s="53"/>
      <c r="C1384" s="54">
        <v>228</v>
      </c>
      <c r="D1384" s="55" t="s">
        <v>25</v>
      </c>
      <c r="E1384" s="56" t="s">
        <v>1182</v>
      </c>
      <c r="F1384" s="57" t="s">
        <v>1183</v>
      </c>
      <c r="G1384" s="55" t="s">
        <v>60</v>
      </c>
      <c r="H1384" s="58">
        <v>25.585173773299999</v>
      </c>
      <c r="I1384" s="59"/>
      <c r="J1384" s="60">
        <f>H1384*I1384</f>
        <v>0</v>
      </c>
      <c r="K1384" s="58"/>
      <c r="L1384" s="58">
        <f>H1384*K1384</f>
        <v>0</v>
      </c>
      <c r="M1384" s="58"/>
      <c r="N1384" s="58">
        <f>H1384*M1384</f>
        <v>0</v>
      </c>
      <c r="O1384" s="60">
        <v>21</v>
      </c>
      <c r="P1384" s="60">
        <f>J1384*(O1384/100)</f>
        <v>0</v>
      </c>
      <c r="Q1384" s="60">
        <f>J1384+P1384</f>
        <v>0</v>
      </c>
      <c r="R1384" s="15"/>
      <c r="S1384" s="15"/>
      <c r="T1384" s="15"/>
    </row>
    <row r="1385" spans="1:20" ht="11.25" outlineLevel="3" x14ac:dyDescent="0.2">
      <c r="A1385" s="52"/>
      <c r="B1385" s="53"/>
      <c r="C1385" s="54">
        <v>229</v>
      </c>
      <c r="D1385" s="55" t="s">
        <v>342</v>
      </c>
      <c r="E1385" s="56" t="s">
        <v>1184</v>
      </c>
      <c r="F1385" s="57" t="s">
        <v>1185</v>
      </c>
      <c r="G1385" s="55" t="s">
        <v>67</v>
      </c>
      <c r="H1385" s="58">
        <v>1184.81</v>
      </c>
      <c r="I1385" s="59"/>
      <c r="J1385" s="60">
        <f>H1385*I1385</f>
        <v>0</v>
      </c>
      <c r="K1385" s="58">
        <v>4.0000000000000002E-4</v>
      </c>
      <c r="L1385" s="58">
        <f>H1385*K1385</f>
        <v>0.47392400000000001</v>
      </c>
      <c r="M1385" s="58"/>
      <c r="N1385" s="58">
        <f>H1385*M1385</f>
        <v>0</v>
      </c>
      <c r="O1385" s="60">
        <v>21</v>
      </c>
      <c r="P1385" s="60">
        <f>J1385*(O1385/100)</f>
        <v>0</v>
      </c>
      <c r="Q1385" s="60">
        <f>J1385+P1385</f>
        <v>0</v>
      </c>
      <c r="R1385" s="15"/>
      <c r="S1385" s="15"/>
      <c r="T1385" s="15"/>
    </row>
    <row r="1386" spans="1:20" ht="9.75" outlineLevel="4" x14ac:dyDescent="0.2">
      <c r="A1386" s="61"/>
      <c r="B1386" s="62"/>
      <c r="C1386" s="62"/>
      <c r="D1386" s="63"/>
      <c r="E1386" s="64" t="s">
        <v>29</v>
      </c>
      <c r="F1386" s="65" t="s">
        <v>1186</v>
      </c>
      <c r="G1386" s="63"/>
      <c r="H1386" s="66">
        <v>1184.81</v>
      </c>
      <c r="I1386" s="67"/>
      <c r="J1386" s="68"/>
      <c r="K1386" s="66"/>
      <c r="L1386" s="66"/>
      <c r="M1386" s="66"/>
      <c r="N1386" s="66"/>
      <c r="O1386" s="68"/>
      <c r="P1386" s="68"/>
      <c r="Q1386" s="68"/>
      <c r="R1386" s="10"/>
      <c r="S1386" s="15"/>
    </row>
    <row r="1387" spans="1:20" ht="7.5" customHeight="1" outlineLevel="4" x14ac:dyDescent="0.15">
      <c r="A1387" s="15"/>
      <c r="B1387" s="69"/>
      <c r="C1387" s="70"/>
      <c r="D1387" s="71"/>
      <c r="E1387" s="72"/>
      <c r="F1387" s="73"/>
      <c r="G1387" s="71"/>
      <c r="H1387" s="74"/>
      <c r="I1387" s="75"/>
      <c r="J1387" s="76"/>
      <c r="K1387" s="77"/>
      <c r="L1387" s="77"/>
      <c r="M1387" s="77"/>
      <c r="N1387" s="77"/>
      <c r="O1387" s="76"/>
      <c r="P1387" s="76"/>
      <c r="Q1387" s="76"/>
      <c r="R1387" s="10"/>
      <c r="S1387" s="15"/>
    </row>
    <row r="1388" spans="1:20" ht="11.25" outlineLevel="3" x14ac:dyDescent="0.2">
      <c r="A1388" s="52"/>
      <c r="B1388" s="53"/>
      <c r="C1388" s="54">
        <v>230</v>
      </c>
      <c r="D1388" s="55" t="s">
        <v>342</v>
      </c>
      <c r="E1388" s="56" t="s">
        <v>1187</v>
      </c>
      <c r="F1388" s="57" t="s">
        <v>1188</v>
      </c>
      <c r="G1388" s="55" t="s">
        <v>28</v>
      </c>
      <c r="H1388" s="58">
        <v>184.00682856000003</v>
      </c>
      <c r="I1388" s="59"/>
      <c r="J1388" s="60">
        <f>H1388*I1388</f>
        <v>0</v>
      </c>
      <c r="K1388" s="58">
        <v>0.03</v>
      </c>
      <c r="L1388" s="58">
        <f>H1388*K1388</f>
        <v>5.5202048568000004</v>
      </c>
      <c r="M1388" s="58"/>
      <c r="N1388" s="58">
        <f>H1388*M1388</f>
        <v>0</v>
      </c>
      <c r="O1388" s="60">
        <v>21</v>
      </c>
      <c r="P1388" s="60">
        <f>J1388*(O1388/100)</f>
        <v>0</v>
      </c>
      <c r="Q1388" s="60">
        <f>J1388+P1388</f>
        <v>0</v>
      </c>
      <c r="R1388" s="15"/>
      <c r="S1388" s="15"/>
      <c r="T1388" s="15"/>
    </row>
    <row r="1389" spans="1:20" ht="19.5" outlineLevel="4" x14ac:dyDescent="0.2">
      <c r="A1389" s="61"/>
      <c r="B1389" s="62"/>
      <c r="C1389" s="62"/>
      <c r="D1389" s="63"/>
      <c r="E1389" s="64" t="s">
        <v>29</v>
      </c>
      <c r="F1389" s="65" t="s">
        <v>1189</v>
      </c>
      <c r="G1389" s="63"/>
      <c r="H1389" s="66">
        <v>22.659167760000006</v>
      </c>
      <c r="I1389" s="67"/>
      <c r="J1389" s="68"/>
      <c r="K1389" s="66"/>
      <c r="L1389" s="66"/>
      <c r="M1389" s="66"/>
      <c r="N1389" s="66"/>
      <c r="O1389" s="68"/>
      <c r="P1389" s="68"/>
      <c r="Q1389" s="68"/>
      <c r="R1389" s="10"/>
      <c r="S1389" s="15"/>
    </row>
    <row r="1390" spans="1:20" ht="19.5" outlineLevel="4" x14ac:dyDescent="0.2">
      <c r="A1390" s="61"/>
      <c r="B1390" s="62"/>
      <c r="C1390" s="62"/>
      <c r="D1390" s="63"/>
      <c r="E1390" s="64"/>
      <c r="F1390" s="65" t="s">
        <v>1190</v>
      </c>
      <c r="G1390" s="63"/>
      <c r="H1390" s="66">
        <v>119.8336608</v>
      </c>
      <c r="I1390" s="67"/>
      <c r="J1390" s="68"/>
      <c r="K1390" s="66"/>
      <c r="L1390" s="66"/>
      <c r="M1390" s="66"/>
      <c r="N1390" s="66"/>
      <c r="O1390" s="68"/>
      <c r="P1390" s="68"/>
      <c r="Q1390" s="68"/>
      <c r="R1390" s="10"/>
      <c r="S1390" s="15"/>
    </row>
    <row r="1391" spans="1:20" ht="9.75" outlineLevel="4" x14ac:dyDescent="0.2">
      <c r="A1391" s="61"/>
      <c r="B1391" s="62"/>
      <c r="C1391" s="62"/>
      <c r="D1391" s="63"/>
      <c r="E1391" s="64"/>
      <c r="F1391" s="65" t="s">
        <v>134</v>
      </c>
      <c r="G1391" s="63"/>
      <c r="H1391" s="66">
        <v>0</v>
      </c>
      <c r="I1391" s="67"/>
      <c r="J1391" s="68"/>
      <c r="K1391" s="66"/>
      <c r="L1391" s="66"/>
      <c r="M1391" s="66"/>
      <c r="N1391" s="66"/>
      <c r="O1391" s="68"/>
      <c r="P1391" s="68"/>
      <c r="Q1391" s="68"/>
      <c r="R1391" s="10"/>
      <c r="S1391" s="15"/>
    </row>
    <row r="1392" spans="1:20" ht="19.5" outlineLevel="4" x14ac:dyDescent="0.2">
      <c r="A1392" s="61"/>
      <c r="B1392" s="62"/>
      <c r="C1392" s="62"/>
      <c r="D1392" s="63"/>
      <c r="E1392" s="64"/>
      <c r="F1392" s="65" t="s">
        <v>1191</v>
      </c>
      <c r="G1392" s="63"/>
      <c r="H1392" s="66">
        <v>24.296400000000002</v>
      </c>
      <c r="I1392" s="67"/>
      <c r="J1392" s="68"/>
      <c r="K1392" s="66"/>
      <c r="L1392" s="66"/>
      <c r="M1392" s="66"/>
      <c r="N1392" s="66"/>
      <c r="O1392" s="68"/>
      <c r="P1392" s="68"/>
      <c r="Q1392" s="68"/>
      <c r="R1392" s="10"/>
      <c r="S1392" s="15"/>
    </row>
    <row r="1393" spans="1:20" ht="9.75" outlineLevel="4" x14ac:dyDescent="0.2">
      <c r="A1393" s="61"/>
      <c r="B1393" s="62"/>
      <c r="C1393" s="62"/>
      <c r="D1393" s="63"/>
      <c r="E1393" s="64"/>
      <c r="F1393" s="65" t="s">
        <v>134</v>
      </c>
      <c r="G1393" s="63"/>
      <c r="H1393" s="66">
        <v>0</v>
      </c>
      <c r="I1393" s="67"/>
      <c r="J1393" s="68"/>
      <c r="K1393" s="66"/>
      <c r="L1393" s="66"/>
      <c r="M1393" s="66"/>
      <c r="N1393" s="66"/>
      <c r="O1393" s="68"/>
      <c r="P1393" s="68"/>
      <c r="Q1393" s="68"/>
      <c r="R1393" s="10"/>
      <c r="S1393" s="15"/>
    </row>
    <row r="1394" spans="1:20" ht="9.75" outlineLevel="4" x14ac:dyDescent="0.2">
      <c r="A1394" s="61"/>
      <c r="B1394" s="62"/>
      <c r="C1394" s="62"/>
      <c r="D1394" s="63"/>
      <c r="E1394" s="64"/>
      <c r="F1394" s="65" t="s">
        <v>1192</v>
      </c>
      <c r="G1394" s="63"/>
      <c r="H1394" s="66">
        <v>7.9406999999999996</v>
      </c>
      <c r="I1394" s="67"/>
      <c r="J1394" s="68"/>
      <c r="K1394" s="66"/>
      <c r="L1394" s="66"/>
      <c r="M1394" s="66"/>
      <c r="N1394" s="66"/>
      <c r="O1394" s="68"/>
      <c r="P1394" s="68"/>
      <c r="Q1394" s="68"/>
      <c r="R1394" s="10"/>
      <c r="S1394" s="15"/>
    </row>
    <row r="1395" spans="1:20" ht="9.75" outlineLevel="4" x14ac:dyDescent="0.2">
      <c r="A1395" s="61"/>
      <c r="B1395" s="62"/>
      <c r="C1395" s="62"/>
      <c r="D1395" s="63"/>
      <c r="E1395" s="64"/>
      <c r="F1395" s="65" t="s">
        <v>134</v>
      </c>
      <c r="G1395" s="63"/>
      <c r="H1395" s="66">
        <v>0</v>
      </c>
      <c r="I1395" s="67"/>
      <c r="J1395" s="68"/>
      <c r="K1395" s="66"/>
      <c r="L1395" s="66"/>
      <c r="M1395" s="66"/>
      <c r="N1395" s="66"/>
      <c r="O1395" s="68"/>
      <c r="P1395" s="68"/>
      <c r="Q1395" s="68"/>
      <c r="R1395" s="10"/>
      <c r="S1395" s="15"/>
    </row>
    <row r="1396" spans="1:20" ht="9.75" outlineLevel="4" x14ac:dyDescent="0.2">
      <c r="A1396" s="61"/>
      <c r="B1396" s="62"/>
      <c r="C1396" s="62"/>
      <c r="D1396" s="63"/>
      <c r="E1396" s="64"/>
      <c r="F1396" s="65" t="s">
        <v>1193</v>
      </c>
      <c r="G1396" s="63"/>
      <c r="H1396" s="66">
        <v>9.2768999999999995</v>
      </c>
      <c r="I1396" s="67"/>
      <c r="J1396" s="68"/>
      <c r="K1396" s="66"/>
      <c r="L1396" s="66"/>
      <c r="M1396" s="66"/>
      <c r="N1396" s="66"/>
      <c r="O1396" s="68"/>
      <c r="P1396" s="68"/>
      <c r="Q1396" s="68"/>
      <c r="R1396" s="10"/>
      <c r="S1396" s="15"/>
    </row>
    <row r="1397" spans="1:20" ht="7.5" customHeight="1" outlineLevel="4" x14ac:dyDescent="0.15">
      <c r="A1397" s="15"/>
      <c r="B1397" s="69"/>
      <c r="C1397" s="70"/>
      <c r="D1397" s="71"/>
      <c r="E1397" s="72"/>
      <c r="F1397" s="73"/>
      <c r="G1397" s="71"/>
      <c r="H1397" s="74"/>
      <c r="I1397" s="75"/>
      <c r="J1397" s="76"/>
      <c r="K1397" s="77"/>
      <c r="L1397" s="77"/>
      <c r="M1397" s="77"/>
      <c r="N1397" s="77"/>
      <c r="O1397" s="76"/>
      <c r="P1397" s="76"/>
      <c r="Q1397" s="76"/>
      <c r="R1397" s="10"/>
      <c r="S1397" s="15"/>
    </row>
    <row r="1398" spans="1:20" ht="11.25" outlineLevel="3" x14ac:dyDescent="0.2">
      <c r="A1398" s="52"/>
      <c r="B1398" s="53"/>
      <c r="C1398" s="54">
        <v>231</v>
      </c>
      <c r="D1398" s="55" t="s">
        <v>342</v>
      </c>
      <c r="E1398" s="56" t="s">
        <v>1194</v>
      </c>
      <c r="F1398" s="57" t="s">
        <v>1195</v>
      </c>
      <c r="G1398" s="55" t="s">
        <v>67</v>
      </c>
      <c r="H1398" s="58">
        <v>327.72540000000004</v>
      </c>
      <c r="I1398" s="59"/>
      <c r="J1398" s="60">
        <f>H1398*I1398</f>
        <v>0</v>
      </c>
      <c r="K1398" s="58">
        <v>2.9000000000000002E-3</v>
      </c>
      <c r="L1398" s="58">
        <f>H1398*K1398</f>
        <v>0.95040366000000021</v>
      </c>
      <c r="M1398" s="58"/>
      <c r="N1398" s="58">
        <f>H1398*M1398</f>
        <v>0</v>
      </c>
      <c r="O1398" s="60">
        <v>21</v>
      </c>
      <c r="P1398" s="60">
        <f>J1398*(O1398/100)</f>
        <v>0</v>
      </c>
      <c r="Q1398" s="60">
        <f>J1398+P1398</f>
        <v>0</v>
      </c>
      <c r="R1398" s="15"/>
      <c r="S1398" s="15"/>
      <c r="T1398" s="15"/>
    </row>
    <row r="1399" spans="1:20" ht="9.75" outlineLevel="4" x14ac:dyDescent="0.2">
      <c r="A1399" s="61"/>
      <c r="B1399" s="62"/>
      <c r="C1399" s="62"/>
      <c r="D1399" s="63"/>
      <c r="E1399" s="64" t="s">
        <v>29</v>
      </c>
      <c r="F1399" s="65" t="s">
        <v>1196</v>
      </c>
      <c r="G1399" s="63"/>
      <c r="H1399" s="66">
        <v>327.72540000000004</v>
      </c>
      <c r="I1399" s="67"/>
      <c r="J1399" s="68"/>
      <c r="K1399" s="66"/>
      <c r="L1399" s="66"/>
      <c r="M1399" s="66"/>
      <c r="N1399" s="66"/>
      <c r="O1399" s="68"/>
      <c r="P1399" s="68"/>
      <c r="Q1399" s="68"/>
      <c r="R1399" s="10"/>
      <c r="S1399" s="15"/>
    </row>
    <row r="1400" spans="1:20" ht="7.5" customHeight="1" outlineLevel="4" x14ac:dyDescent="0.15">
      <c r="A1400" s="15"/>
      <c r="B1400" s="69"/>
      <c r="C1400" s="70"/>
      <c r="D1400" s="71"/>
      <c r="E1400" s="72"/>
      <c r="F1400" s="73"/>
      <c r="G1400" s="71"/>
      <c r="H1400" s="74"/>
      <c r="I1400" s="75"/>
      <c r="J1400" s="76"/>
      <c r="K1400" s="77"/>
      <c r="L1400" s="77"/>
      <c r="M1400" s="77"/>
      <c r="N1400" s="77"/>
      <c r="O1400" s="76"/>
      <c r="P1400" s="76"/>
      <c r="Q1400" s="76"/>
      <c r="R1400" s="10"/>
      <c r="S1400" s="15"/>
    </row>
    <row r="1401" spans="1:20" ht="11.25" outlineLevel="3" x14ac:dyDescent="0.2">
      <c r="A1401" s="52"/>
      <c r="B1401" s="53"/>
      <c r="C1401" s="54">
        <v>232</v>
      </c>
      <c r="D1401" s="55" t="s">
        <v>342</v>
      </c>
      <c r="E1401" s="56" t="s">
        <v>1197</v>
      </c>
      <c r="F1401" s="57" t="s">
        <v>1198</v>
      </c>
      <c r="G1401" s="55" t="s">
        <v>28</v>
      </c>
      <c r="H1401" s="58">
        <v>72.053412500000007</v>
      </c>
      <c r="I1401" s="59"/>
      <c r="J1401" s="60">
        <f>H1401*I1401</f>
        <v>0</v>
      </c>
      <c r="K1401" s="58">
        <v>2.5000000000000001E-2</v>
      </c>
      <c r="L1401" s="58">
        <f>H1401*K1401</f>
        <v>1.8013353125000002</v>
      </c>
      <c r="M1401" s="58"/>
      <c r="N1401" s="58">
        <f>H1401*M1401</f>
        <v>0</v>
      </c>
      <c r="O1401" s="60">
        <v>21</v>
      </c>
      <c r="P1401" s="60">
        <f>J1401*(O1401/100)</f>
        <v>0</v>
      </c>
      <c r="Q1401" s="60">
        <f>J1401+P1401</f>
        <v>0</v>
      </c>
      <c r="R1401" s="15"/>
      <c r="S1401" s="15"/>
      <c r="T1401" s="15"/>
    </row>
    <row r="1402" spans="1:20" ht="19.5" outlineLevel="4" x14ac:dyDescent="0.2">
      <c r="A1402" s="61"/>
      <c r="B1402" s="62"/>
      <c r="C1402" s="62"/>
      <c r="D1402" s="63"/>
      <c r="E1402" s="64" t="s">
        <v>29</v>
      </c>
      <c r="F1402" s="65" t="s">
        <v>1199</v>
      </c>
      <c r="G1402" s="63"/>
      <c r="H1402" s="66">
        <v>61.687874999999998</v>
      </c>
      <c r="I1402" s="67"/>
      <c r="J1402" s="68"/>
      <c r="K1402" s="66"/>
      <c r="L1402" s="66"/>
      <c r="M1402" s="66"/>
      <c r="N1402" s="66"/>
      <c r="O1402" s="68"/>
      <c r="P1402" s="68"/>
      <c r="Q1402" s="68"/>
      <c r="R1402" s="10"/>
      <c r="S1402" s="15"/>
    </row>
    <row r="1403" spans="1:20" ht="19.5" outlineLevel="4" x14ac:dyDescent="0.2">
      <c r="A1403" s="61"/>
      <c r="B1403" s="62"/>
      <c r="C1403" s="62"/>
      <c r="D1403" s="63"/>
      <c r="E1403" s="64"/>
      <c r="F1403" s="65" t="s">
        <v>1200</v>
      </c>
      <c r="G1403" s="63"/>
      <c r="H1403" s="66">
        <v>10.365537500000002</v>
      </c>
      <c r="I1403" s="67"/>
      <c r="J1403" s="68"/>
      <c r="K1403" s="66"/>
      <c r="L1403" s="66"/>
      <c r="M1403" s="66"/>
      <c r="N1403" s="66"/>
      <c r="O1403" s="68"/>
      <c r="P1403" s="68"/>
      <c r="Q1403" s="68"/>
      <c r="R1403" s="10"/>
      <c r="S1403" s="15"/>
    </row>
    <row r="1404" spans="1:20" ht="7.5" customHeight="1" outlineLevel="4" x14ac:dyDescent="0.15">
      <c r="A1404" s="15"/>
      <c r="B1404" s="69"/>
      <c r="C1404" s="70"/>
      <c r="D1404" s="71"/>
      <c r="E1404" s="72"/>
      <c r="F1404" s="73"/>
      <c r="G1404" s="71"/>
      <c r="H1404" s="74"/>
      <c r="I1404" s="75"/>
      <c r="J1404" s="76"/>
      <c r="K1404" s="77"/>
      <c r="L1404" s="77"/>
      <c r="M1404" s="77"/>
      <c r="N1404" s="77"/>
      <c r="O1404" s="76"/>
      <c r="P1404" s="76"/>
      <c r="Q1404" s="76"/>
      <c r="R1404" s="10"/>
      <c r="S1404" s="15"/>
    </row>
    <row r="1405" spans="1:20" ht="11.25" outlineLevel="3" x14ac:dyDescent="0.2">
      <c r="A1405" s="52"/>
      <c r="B1405" s="53"/>
      <c r="C1405" s="54">
        <v>233</v>
      </c>
      <c r="D1405" s="55" t="s">
        <v>342</v>
      </c>
      <c r="E1405" s="56" t="s">
        <v>1201</v>
      </c>
      <c r="F1405" s="57" t="s">
        <v>1202</v>
      </c>
      <c r="G1405" s="55" t="s">
        <v>67</v>
      </c>
      <c r="H1405" s="58">
        <v>883.72800000000007</v>
      </c>
      <c r="I1405" s="59"/>
      <c r="J1405" s="60">
        <f>H1405*I1405</f>
        <v>0</v>
      </c>
      <c r="K1405" s="58">
        <v>1.6E-2</v>
      </c>
      <c r="L1405" s="58">
        <f>H1405*K1405</f>
        <v>14.139648000000001</v>
      </c>
      <c r="M1405" s="58"/>
      <c r="N1405" s="58">
        <f>H1405*M1405</f>
        <v>0</v>
      </c>
      <c r="O1405" s="60">
        <v>21</v>
      </c>
      <c r="P1405" s="60">
        <f>J1405*(O1405/100)</f>
        <v>0</v>
      </c>
      <c r="Q1405" s="60">
        <f>J1405+P1405</f>
        <v>0</v>
      </c>
      <c r="R1405" s="15"/>
      <c r="S1405" s="15"/>
      <c r="T1405" s="15"/>
    </row>
    <row r="1406" spans="1:20" ht="9.75" outlineLevel="4" x14ac:dyDescent="0.2">
      <c r="A1406" s="61"/>
      <c r="B1406" s="62"/>
      <c r="C1406" s="62"/>
      <c r="D1406" s="63"/>
      <c r="E1406" s="64" t="s">
        <v>29</v>
      </c>
      <c r="F1406" s="65" t="s">
        <v>1203</v>
      </c>
      <c r="G1406" s="63"/>
      <c r="H1406" s="66">
        <v>0</v>
      </c>
      <c r="I1406" s="67"/>
      <c r="J1406" s="68"/>
      <c r="K1406" s="66"/>
      <c r="L1406" s="66"/>
      <c r="M1406" s="66"/>
      <c r="N1406" s="66"/>
      <c r="O1406" s="68"/>
      <c r="P1406" s="68"/>
      <c r="Q1406" s="68"/>
      <c r="R1406" s="10"/>
      <c r="S1406" s="15"/>
    </row>
    <row r="1407" spans="1:20" ht="9.75" outlineLevel="4" x14ac:dyDescent="0.2">
      <c r="A1407" s="61"/>
      <c r="B1407" s="62"/>
      <c r="C1407" s="62"/>
      <c r="D1407" s="63"/>
      <c r="E1407" s="64"/>
      <c r="F1407" s="65" t="s">
        <v>1204</v>
      </c>
      <c r="G1407" s="63"/>
      <c r="H1407" s="66">
        <v>455.73600000000016</v>
      </c>
      <c r="I1407" s="67"/>
      <c r="J1407" s="68"/>
      <c r="K1407" s="66"/>
      <c r="L1407" s="66"/>
      <c r="M1407" s="66"/>
      <c r="N1407" s="66"/>
      <c r="O1407" s="68"/>
      <c r="P1407" s="68"/>
      <c r="Q1407" s="68"/>
      <c r="R1407" s="10"/>
      <c r="S1407" s="15"/>
    </row>
    <row r="1408" spans="1:20" ht="9.75" outlineLevel="4" x14ac:dyDescent="0.2">
      <c r="A1408" s="61"/>
      <c r="B1408" s="62"/>
      <c r="C1408" s="62"/>
      <c r="D1408" s="63"/>
      <c r="E1408" s="64"/>
      <c r="F1408" s="65" t="s">
        <v>1205</v>
      </c>
      <c r="G1408" s="63"/>
      <c r="H1408" s="66">
        <v>427.99199999999985</v>
      </c>
      <c r="I1408" s="67"/>
      <c r="J1408" s="68"/>
      <c r="K1408" s="66"/>
      <c r="L1408" s="66"/>
      <c r="M1408" s="66"/>
      <c r="N1408" s="66"/>
      <c r="O1408" s="68"/>
      <c r="P1408" s="68"/>
      <c r="Q1408" s="68"/>
      <c r="R1408" s="10"/>
      <c r="S1408" s="15"/>
    </row>
    <row r="1409" spans="1:20" ht="7.5" customHeight="1" outlineLevel="4" x14ac:dyDescent="0.15">
      <c r="A1409" s="15"/>
      <c r="B1409" s="69"/>
      <c r="C1409" s="70"/>
      <c r="D1409" s="71"/>
      <c r="E1409" s="72"/>
      <c r="F1409" s="73"/>
      <c r="G1409" s="71"/>
      <c r="H1409" s="74"/>
      <c r="I1409" s="75"/>
      <c r="J1409" s="76"/>
      <c r="K1409" s="77"/>
      <c r="L1409" s="77"/>
      <c r="M1409" s="77"/>
      <c r="N1409" s="77"/>
      <c r="O1409" s="76"/>
      <c r="P1409" s="76"/>
      <c r="Q1409" s="76"/>
      <c r="R1409" s="10"/>
      <c r="S1409" s="15"/>
    </row>
    <row r="1410" spans="1:20" outlineLevel="3" x14ac:dyDescent="0.15">
      <c r="B1410" s="10"/>
      <c r="C1410" s="10"/>
      <c r="D1410" s="10"/>
      <c r="E1410" s="10"/>
      <c r="F1410" s="10"/>
      <c r="G1410" s="10"/>
      <c r="H1410" s="10"/>
      <c r="I1410" s="15"/>
      <c r="J1410" s="15"/>
      <c r="K1410" s="10"/>
      <c r="L1410" s="10"/>
      <c r="M1410" s="10"/>
      <c r="N1410" s="10"/>
      <c r="O1410" s="10"/>
      <c r="P1410" s="15"/>
      <c r="Q1410" s="15"/>
    </row>
    <row r="1411" spans="1:20" ht="11.25" outlineLevel="2" x14ac:dyDescent="0.2">
      <c r="A1411" s="42" t="s">
        <v>1206</v>
      </c>
      <c r="B1411" s="43">
        <v>3</v>
      </c>
      <c r="C1411" s="44"/>
      <c r="D1411" s="45" t="s">
        <v>23</v>
      </c>
      <c r="E1411" s="45"/>
      <c r="F1411" s="46" t="s">
        <v>1207</v>
      </c>
      <c r="G1411" s="45"/>
      <c r="H1411" s="47"/>
      <c r="I1411" s="48"/>
      <c r="J1411" s="49">
        <f>SUBTOTAL(9,J1412:J1434)</f>
        <v>0</v>
      </c>
      <c r="K1411" s="47"/>
      <c r="L1411" s="50">
        <f>SUBTOTAL(9,L1412:L1434)</f>
        <v>6.5579767000000011</v>
      </c>
      <c r="M1411" s="47"/>
      <c r="N1411" s="50">
        <f>SUBTOTAL(9,N1412:N1434)</f>
        <v>0</v>
      </c>
      <c r="O1411" s="51"/>
      <c r="P1411" s="49">
        <f>SUBTOTAL(9,P1412:P1434)</f>
        <v>0</v>
      </c>
      <c r="Q1411" s="49">
        <f>SUBTOTAL(9,Q1412:Q1434)</f>
        <v>0</v>
      </c>
      <c r="R1411" s="10"/>
      <c r="S1411" s="15"/>
      <c r="T1411" s="15"/>
    </row>
    <row r="1412" spans="1:20" ht="11.25" outlineLevel="3" x14ac:dyDescent="0.2">
      <c r="A1412" s="52"/>
      <c r="B1412" s="53"/>
      <c r="C1412" s="54">
        <v>234</v>
      </c>
      <c r="D1412" s="55" t="s">
        <v>25</v>
      </c>
      <c r="E1412" s="56" t="s">
        <v>1208</v>
      </c>
      <c r="F1412" s="57" t="s">
        <v>1209</v>
      </c>
      <c r="G1412" s="55" t="s">
        <v>67</v>
      </c>
      <c r="H1412" s="58">
        <v>780.53000000000009</v>
      </c>
      <c r="I1412" s="59"/>
      <c r="J1412" s="60">
        <f>H1412*I1412</f>
        <v>0</v>
      </c>
      <c r="K1412" s="58">
        <v>3.0000000000000001E-3</v>
      </c>
      <c r="L1412" s="58">
        <f>H1412*K1412</f>
        <v>2.3415900000000005</v>
      </c>
      <c r="M1412" s="58"/>
      <c r="N1412" s="58">
        <f>H1412*M1412</f>
        <v>0</v>
      </c>
      <c r="O1412" s="60">
        <v>21</v>
      </c>
      <c r="P1412" s="60">
        <f>J1412*(O1412/100)</f>
        <v>0</v>
      </c>
      <c r="Q1412" s="60">
        <f>J1412+P1412</f>
        <v>0</v>
      </c>
      <c r="R1412" s="15"/>
      <c r="S1412" s="15"/>
      <c r="T1412" s="15"/>
    </row>
    <row r="1413" spans="1:20" ht="9.75" outlineLevel="4" x14ac:dyDescent="0.2">
      <c r="A1413" s="61"/>
      <c r="B1413" s="62"/>
      <c r="C1413" s="62"/>
      <c r="D1413" s="63"/>
      <c r="E1413" s="64" t="s">
        <v>29</v>
      </c>
      <c r="F1413" s="65" t="s">
        <v>1210</v>
      </c>
      <c r="G1413" s="63"/>
      <c r="H1413" s="66">
        <v>0</v>
      </c>
      <c r="I1413" s="67"/>
      <c r="J1413" s="68"/>
      <c r="K1413" s="66"/>
      <c r="L1413" s="66"/>
      <c r="M1413" s="66"/>
      <c r="N1413" s="66"/>
      <c r="O1413" s="68"/>
      <c r="P1413" s="68"/>
      <c r="Q1413" s="68"/>
      <c r="R1413" s="10"/>
      <c r="S1413" s="15"/>
    </row>
    <row r="1414" spans="1:20" ht="9.75" outlineLevel="4" x14ac:dyDescent="0.2">
      <c r="A1414" s="61"/>
      <c r="B1414" s="62"/>
      <c r="C1414" s="62"/>
      <c r="D1414" s="63"/>
      <c r="E1414" s="64"/>
      <c r="F1414" s="65" t="s">
        <v>1211</v>
      </c>
      <c r="G1414" s="63"/>
      <c r="H1414" s="66">
        <v>0</v>
      </c>
      <c r="I1414" s="67"/>
      <c r="J1414" s="68"/>
      <c r="K1414" s="66"/>
      <c r="L1414" s="66"/>
      <c r="M1414" s="66"/>
      <c r="N1414" s="66"/>
      <c r="O1414" s="68"/>
      <c r="P1414" s="68"/>
      <c r="Q1414" s="68"/>
      <c r="R1414" s="10"/>
      <c r="S1414" s="15"/>
    </row>
    <row r="1415" spans="1:20" ht="9.75" outlineLevel="4" x14ac:dyDescent="0.2">
      <c r="A1415" s="61"/>
      <c r="B1415" s="62"/>
      <c r="C1415" s="62"/>
      <c r="D1415" s="63"/>
      <c r="E1415" s="64"/>
      <c r="F1415" s="65" t="s">
        <v>1212</v>
      </c>
      <c r="G1415" s="63"/>
      <c r="H1415" s="66">
        <v>69.73</v>
      </c>
      <c r="I1415" s="67"/>
      <c r="J1415" s="68"/>
      <c r="K1415" s="66"/>
      <c r="L1415" s="66"/>
      <c r="M1415" s="66"/>
      <c r="N1415" s="66"/>
      <c r="O1415" s="68"/>
      <c r="P1415" s="68"/>
      <c r="Q1415" s="68"/>
      <c r="R1415" s="10"/>
      <c r="S1415" s="15"/>
    </row>
    <row r="1416" spans="1:20" ht="9.75" outlineLevel="4" x14ac:dyDescent="0.2">
      <c r="A1416" s="61"/>
      <c r="B1416" s="62"/>
      <c r="C1416" s="62"/>
      <c r="D1416" s="63"/>
      <c r="E1416" s="64"/>
      <c r="F1416" s="65" t="s">
        <v>126</v>
      </c>
      <c r="G1416" s="63"/>
      <c r="H1416" s="66">
        <v>0</v>
      </c>
      <c r="I1416" s="67"/>
      <c r="J1416" s="68"/>
      <c r="K1416" s="66"/>
      <c r="L1416" s="66"/>
      <c r="M1416" s="66"/>
      <c r="N1416" s="66"/>
      <c r="O1416" s="68"/>
      <c r="P1416" s="68"/>
      <c r="Q1416" s="68"/>
      <c r="R1416" s="10"/>
      <c r="S1416" s="15"/>
    </row>
    <row r="1417" spans="1:20" ht="9.75" outlineLevel="4" x14ac:dyDescent="0.2">
      <c r="A1417" s="61"/>
      <c r="B1417" s="62"/>
      <c r="C1417" s="62"/>
      <c r="D1417" s="63"/>
      <c r="E1417" s="64"/>
      <c r="F1417" s="65" t="s">
        <v>135</v>
      </c>
      <c r="G1417" s="63"/>
      <c r="H1417" s="66">
        <v>0</v>
      </c>
      <c r="I1417" s="67"/>
      <c r="J1417" s="68"/>
      <c r="K1417" s="66"/>
      <c r="L1417" s="66"/>
      <c r="M1417" s="66"/>
      <c r="N1417" s="66"/>
      <c r="O1417" s="68"/>
      <c r="P1417" s="68"/>
      <c r="Q1417" s="68"/>
      <c r="R1417" s="10"/>
      <c r="S1417" s="15"/>
    </row>
    <row r="1418" spans="1:20" ht="9.75" outlineLevel="4" x14ac:dyDescent="0.2">
      <c r="A1418" s="61"/>
      <c r="B1418" s="62"/>
      <c r="C1418" s="62"/>
      <c r="D1418" s="63"/>
      <c r="E1418" s="64"/>
      <c r="F1418" s="65" t="s">
        <v>1213</v>
      </c>
      <c r="G1418" s="63"/>
      <c r="H1418" s="66">
        <v>87.5</v>
      </c>
      <c r="I1418" s="67"/>
      <c r="J1418" s="68"/>
      <c r="K1418" s="66"/>
      <c r="L1418" s="66"/>
      <c r="M1418" s="66"/>
      <c r="N1418" s="66"/>
      <c r="O1418" s="68"/>
      <c r="P1418" s="68"/>
      <c r="Q1418" s="68"/>
      <c r="R1418" s="10"/>
      <c r="S1418" s="15"/>
    </row>
    <row r="1419" spans="1:20" ht="9.75" outlineLevel="4" x14ac:dyDescent="0.2">
      <c r="A1419" s="61"/>
      <c r="B1419" s="62"/>
      <c r="C1419" s="62"/>
      <c r="D1419" s="63"/>
      <c r="E1419" s="64"/>
      <c r="F1419" s="65" t="s">
        <v>1214</v>
      </c>
      <c r="G1419" s="63"/>
      <c r="H1419" s="66">
        <v>278.8</v>
      </c>
      <c r="I1419" s="67"/>
      <c r="J1419" s="68"/>
      <c r="K1419" s="66"/>
      <c r="L1419" s="66"/>
      <c r="M1419" s="66"/>
      <c r="N1419" s="66"/>
      <c r="O1419" s="68"/>
      <c r="P1419" s="68"/>
      <c r="Q1419" s="68"/>
      <c r="R1419" s="10"/>
      <c r="S1419" s="15"/>
    </row>
    <row r="1420" spans="1:20" ht="9.75" outlineLevel="4" x14ac:dyDescent="0.2">
      <c r="A1420" s="61"/>
      <c r="B1420" s="62"/>
      <c r="C1420" s="62"/>
      <c r="D1420" s="63"/>
      <c r="E1420" s="64"/>
      <c r="F1420" s="65" t="s">
        <v>126</v>
      </c>
      <c r="G1420" s="63"/>
      <c r="H1420" s="66">
        <v>0</v>
      </c>
      <c r="I1420" s="67"/>
      <c r="J1420" s="68"/>
      <c r="K1420" s="66"/>
      <c r="L1420" s="66"/>
      <c r="M1420" s="66"/>
      <c r="N1420" s="66"/>
      <c r="O1420" s="68"/>
      <c r="P1420" s="68"/>
      <c r="Q1420" s="68"/>
      <c r="R1420" s="10"/>
      <c r="S1420" s="15"/>
    </row>
    <row r="1421" spans="1:20" ht="9.75" outlineLevel="4" x14ac:dyDescent="0.2">
      <c r="A1421" s="61"/>
      <c r="B1421" s="62"/>
      <c r="C1421" s="62"/>
      <c r="D1421" s="63"/>
      <c r="E1421" s="64"/>
      <c r="F1421" s="65" t="s">
        <v>1215</v>
      </c>
      <c r="G1421" s="63"/>
      <c r="H1421" s="66">
        <v>119.3</v>
      </c>
      <c r="I1421" s="67"/>
      <c r="J1421" s="68"/>
      <c r="K1421" s="66"/>
      <c r="L1421" s="66"/>
      <c r="M1421" s="66"/>
      <c r="N1421" s="66"/>
      <c r="O1421" s="68"/>
      <c r="P1421" s="68"/>
      <c r="Q1421" s="68"/>
      <c r="R1421" s="10"/>
      <c r="S1421" s="15"/>
    </row>
    <row r="1422" spans="1:20" ht="9.75" outlineLevel="4" x14ac:dyDescent="0.2">
      <c r="A1422" s="61"/>
      <c r="B1422" s="62"/>
      <c r="C1422" s="62"/>
      <c r="D1422" s="63"/>
      <c r="E1422" s="64"/>
      <c r="F1422" s="65" t="s">
        <v>1216</v>
      </c>
      <c r="G1422" s="63"/>
      <c r="H1422" s="66">
        <v>225.2</v>
      </c>
      <c r="I1422" s="67"/>
      <c r="J1422" s="68"/>
      <c r="K1422" s="66"/>
      <c r="L1422" s="66"/>
      <c r="M1422" s="66"/>
      <c r="N1422" s="66"/>
      <c r="O1422" s="68"/>
      <c r="P1422" s="68"/>
      <c r="Q1422" s="68"/>
      <c r="R1422" s="10"/>
      <c r="S1422" s="15"/>
    </row>
    <row r="1423" spans="1:20" ht="7.5" customHeight="1" outlineLevel="4" x14ac:dyDescent="0.15">
      <c r="A1423" s="15"/>
      <c r="B1423" s="69"/>
      <c r="C1423" s="70"/>
      <c r="D1423" s="71"/>
      <c r="E1423" s="72"/>
      <c r="F1423" s="73"/>
      <c r="G1423" s="71"/>
      <c r="H1423" s="74"/>
      <c r="I1423" s="75"/>
      <c r="J1423" s="76"/>
      <c r="K1423" s="77"/>
      <c r="L1423" s="77"/>
      <c r="M1423" s="77"/>
      <c r="N1423" s="77"/>
      <c r="O1423" s="76"/>
      <c r="P1423" s="76"/>
      <c r="Q1423" s="76"/>
      <c r="R1423" s="10"/>
      <c r="S1423" s="15"/>
    </row>
    <row r="1424" spans="1:20" ht="11.25" outlineLevel="3" x14ac:dyDescent="0.2">
      <c r="A1424" s="52"/>
      <c r="B1424" s="53"/>
      <c r="C1424" s="54">
        <v>235</v>
      </c>
      <c r="D1424" s="55" t="s">
        <v>25</v>
      </c>
      <c r="E1424" s="56" t="s">
        <v>1217</v>
      </c>
      <c r="F1424" s="57" t="s">
        <v>1218</v>
      </c>
      <c r="G1424" s="55" t="s">
        <v>67</v>
      </c>
      <c r="H1424" s="58">
        <v>48.4</v>
      </c>
      <c r="I1424" s="59"/>
      <c r="J1424" s="60">
        <f>H1424*I1424</f>
        <v>0</v>
      </c>
      <c r="K1424" s="58">
        <v>1.1800000000000001E-3</v>
      </c>
      <c r="L1424" s="58">
        <f>H1424*K1424</f>
        <v>5.7112000000000003E-2</v>
      </c>
      <c r="M1424" s="58"/>
      <c r="N1424" s="58">
        <f>H1424*M1424</f>
        <v>0</v>
      </c>
      <c r="O1424" s="60">
        <v>21</v>
      </c>
      <c r="P1424" s="60">
        <f>J1424*(O1424/100)</f>
        <v>0</v>
      </c>
      <c r="Q1424" s="60">
        <f>J1424+P1424</f>
        <v>0</v>
      </c>
      <c r="R1424" s="15"/>
      <c r="S1424" s="15"/>
      <c r="T1424" s="15"/>
    </row>
    <row r="1425" spans="1:20" ht="9.75" outlineLevel="4" x14ac:dyDescent="0.2">
      <c r="A1425" s="61"/>
      <c r="B1425" s="62"/>
      <c r="C1425" s="62"/>
      <c r="D1425" s="63"/>
      <c r="E1425" s="64" t="s">
        <v>29</v>
      </c>
      <c r="F1425" s="65" t="s">
        <v>1219</v>
      </c>
      <c r="G1425" s="63"/>
      <c r="H1425" s="66">
        <v>48.4</v>
      </c>
      <c r="I1425" s="67"/>
      <c r="J1425" s="68"/>
      <c r="K1425" s="66"/>
      <c r="L1425" s="66"/>
      <c r="M1425" s="66"/>
      <c r="N1425" s="66"/>
      <c r="O1425" s="68"/>
      <c r="P1425" s="68"/>
      <c r="Q1425" s="68"/>
      <c r="R1425" s="10"/>
      <c r="S1425" s="15"/>
    </row>
    <row r="1426" spans="1:20" ht="7.5" customHeight="1" outlineLevel="4" x14ac:dyDescent="0.15">
      <c r="A1426" s="15"/>
      <c r="B1426" s="69"/>
      <c r="C1426" s="70"/>
      <c r="D1426" s="71"/>
      <c r="E1426" s="72"/>
      <c r="F1426" s="73"/>
      <c r="G1426" s="71"/>
      <c r="H1426" s="74"/>
      <c r="I1426" s="75"/>
      <c r="J1426" s="76"/>
      <c r="K1426" s="77"/>
      <c r="L1426" s="77"/>
      <c r="M1426" s="77"/>
      <c r="N1426" s="77"/>
      <c r="O1426" s="76"/>
      <c r="P1426" s="76"/>
      <c r="Q1426" s="76"/>
      <c r="R1426" s="10"/>
      <c r="S1426" s="15"/>
    </row>
    <row r="1427" spans="1:20" ht="11.25" outlineLevel="3" x14ac:dyDescent="0.2">
      <c r="A1427" s="52"/>
      <c r="B1427" s="53"/>
      <c r="C1427" s="54">
        <v>236</v>
      </c>
      <c r="D1427" s="55" t="s">
        <v>25</v>
      </c>
      <c r="E1427" s="56" t="s">
        <v>1220</v>
      </c>
      <c r="F1427" s="57" t="s">
        <v>1221</v>
      </c>
      <c r="G1427" s="55" t="s">
        <v>60</v>
      </c>
      <c r="H1427" s="58">
        <v>6.5579767000000011</v>
      </c>
      <c r="I1427" s="59"/>
      <c r="J1427" s="60">
        <f>H1427*I1427</f>
        <v>0</v>
      </c>
      <c r="K1427" s="58"/>
      <c r="L1427" s="58">
        <f>H1427*K1427</f>
        <v>0</v>
      </c>
      <c r="M1427" s="58"/>
      <c r="N1427" s="58">
        <f>H1427*M1427</f>
        <v>0</v>
      </c>
      <c r="O1427" s="60">
        <v>21</v>
      </c>
      <c r="P1427" s="60">
        <f>J1427*(O1427/100)</f>
        <v>0</v>
      </c>
      <c r="Q1427" s="60">
        <f>J1427+P1427</f>
        <v>0</v>
      </c>
      <c r="R1427" s="15"/>
      <c r="S1427" s="15"/>
      <c r="T1427" s="15"/>
    </row>
    <row r="1428" spans="1:20" ht="11.25" outlineLevel="3" x14ac:dyDescent="0.2">
      <c r="A1428" s="52"/>
      <c r="B1428" s="53"/>
      <c r="C1428" s="54">
        <v>237</v>
      </c>
      <c r="D1428" s="55" t="s">
        <v>342</v>
      </c>
      <c r="E1428" s="56" t="s">
        <v>1222</v>
      </c>
      <c r="F1428" s="57" t="s">
        <v>1223</v>
      </c>
      <c r="G1428" s="55" t="s">
        <v>67</v>
      </c>
      <c r="H1428" s="58">
        <v>50.82</v>
      </c>
      <c r="I1428" s="59"/>
      <c r="J1428" s="60">
        <f>H1428*I1428</f>
        <v>0</v>
      </c>
      <c r="K1428" s="58">
        <v>1.2099999999999999E-3</v>
      </c>
      <c r="L1428" s="58">
        <f>H1428*K1428</f>
        <v>6.1492199999999997E-2</v>
      </c>
      <c r="M1428" s="58"/>
      <c r="N1428" s="58">
        <f>H1428*M1428</f>
        <v>0</v>
      </c>
      <c r="O1428" s="60">
        <v>21</v>
      </c>
      <c r="P1428" s="60">
        <f>J1428*(O1428/100)</f>
        <v>0</v>
      </c>
      <c r="Q1428" s="60">
        <f>J1428+P1428</f>
        <v>0</v>
      </c>
      <c r="R1428" s="15"/>
      <c r="S1428" s="15"/>
      <c r="T1428" s="15"/>
    </row>
    <row r="1429" spans="1:20" ht="9.75" outlineLevel="4" x14ac:dyDescent="0.2">
      <c r="A1429" s="61"/>
      <c r="B1429" s="62"/>
      <c r="C1429" s="62"/>
      <c r="D1429" s="63"/>
      <c r="E1429" s="64" t="s">
        <v>29</v>
      </c>
      <c r="F1429" s="65" t="s">
        <v>1224</v>
      </c>
      <c r="G1429" s="63"/>
      <c r="H1429" s="66">
        <v>50.82</v>
      </c>
      <c r="I1429" s="67"/>
      <c r="J1429" s="68"/>
      <c r="K1429" s="66"/>
      <c r="L1429" s="66"/>
      <c r="M1429" s="66"/>
      <c r="N1429" s="66"/>
      <c r="O1429" s="68"/>
      <c r="P1429" s="68"/>
      <c r="Q1429" s="68"/>
      <c r="R1429" s="10"/>
      <c r="S1429" s="15"/>
    </row>
    <row r="1430" spans="1:20" ht="7.5" customHeight="1" outlineLevel="4" x14ac:dyDescent="0.15">
      <c r="A1430" s="15"/>
      <c r="B1430" s="69"/>
      <c r="C1430" s="70"/>
      <c r="D1430" s="71"/>
      <c r="E1430" s="72"/>
      <c r="F1430" s="73"/>
      <c r="G1430" s="71"/>
      <c r="H1430" s="74"/>
      <c r="I1430" s="75"/>
      <c r="J1430" s="76"/>
      <c r="K1430" s="77"/>
      <c r="L1430" s="77"/>
      <c r="M1430" s="77"/>
      <c r="N1430" s="77"/>
      <c r="O1430" s="76"/>
      <c r="P1430" s="76"/>
      <c r="Q1430" s="76"/>
      <c r="R1430" s="10"/>
      <c r="S1430" s="15"/>
    </row>
    <row r="1431" spans="1:20" ht="11.25" outlineLevel="3" x14ac:dyDescent="0.2">
      <c r="A1431" s="52"/>
      <c r="B1431" s="53"/>
      <c r="C1431" s="54">
        <v>238</v>
      </c>
      <c r="D1431" s="55" t="s">
        <v>342</v>
      </c>
      <c r="E1431" s="56" t="s">
        <v>1225</v>
      </c>
      <c r="F1431" s="57" t="s">
        <v>1226</v>
      </c>
      <c r="G1431" s="55" t="s">
        <v>67</v>
      </c>
      <c r="H1431" s="58">
        <v>819.55650000000003</v>
      </c>
      <c r="I1431" s="59"/>
      <c r="J1431" s="60">
        <f>H1431*I1431</f>
        <v>0</v>
      </c>
      <c r="K1431" s="58">
        <v>5.0000000000000001E-3</v>
      </c>
      <c r="L1431" s="58">
        <f>H1431*K1431</f>
        <v>4.0977825000000001</v>
      </c>
      <c r="M1431" s="58"/>
      <c r="N1431" s="58">
        <f>H1431*M1431</f>
        <v>0</v>
      </c>
      <c r="O1431" s="60">
        <v>21</v>
      </c>
      <c r="P1431" s="60">
        <f>J1431*(O1431/100)</f>
        <v>0</v>
      </c>
      <c r="Q1431" s="60">
        <f>J1431+P1431</f>
        <v>0</v>
      </c>
      <c r="R1431" s="15"/>
      <c r="S1431" s="15"/>
      <c r="T1431" s="15"/>
    </row>
    <row r="1432" spans="1:20" ht="9.75" outlineLevel="4" x14ac:dyDescent="0.2">
      <c r="A1432" s="61"/>
      <c r="B1432" s="62"/>
      <c r="C1432" s="62"/>
      <c r="D1432" s="63"/>
      <c r="E1432" s="64" t="s">
        <v>29</v>
      </c>
      <c r="F1432" s="65" t="s">
        <v>1227</v>
      </c>
      <c r="G1432" s="63"/>
      <c r="H1432" s="66">
        <v>819.55650000000003</v>
      </c>
      <c r="I1432" s="67"/>
      <c r="J1432" s="68"/>
      <c r="K1432" s="66"/>
      <c r="L1432" s="66"/>
      <c r="M1432" s="66"/>
      <c r="N1432" s="66"/>
      <c r="O1432" s="68"/>
      <c r="P1432" s="68"/>
      <c r="Q1432" s="68"/>
      <c r="R1432" s="10"/>
      <c r="S1432" s="15"/>
    </row>
    <row r="1433" spans="1:20" ht="7.5" customHeight="1" outlineLevel="4" x14ac:dyDescent="0.15">
      <c r="A1433" s="15"/>
      <c r="B1433" s="69"/>
      <c r="C1433" s="70"/>
      <c r="D1433" s="71"/>
      <c r="E1433" s="72"/>
      <c r="F1433" s="73"/>
      <c r="G1433" s="71"/>
      <c r="H1433" s="74"/>
      <c r="I1433" s="75"/>
      <c r="J1433" s="76"/>
      <c r="K1433" s="77"/>
      <c r="L1433" s="77"/>
      <c r="M1433" s="77"/>
      <c r="N1433" s="77"/>
      <c r="O1433" s="76"/>
      <c r="P1433" s="76"/>
      <c r="Q1433" s="76"/>
      <c r="R1433" s="10"/>
      <c r="S1433" s="15"/>
    </row>
    <row r="1434" spans="1:20" outlineLevel="3" x14ac:dyDescent="0.15">
      <c r="B1434" s="10"/>
      <c r="C1434" s="10"/>
      <c r="D1434" s="10"/>
      <c r="E1434" s="10"/>
      <c r="F1434" s="10"/>
      <c r="G1434" s="10"/>
      <c r="H1434" s="10"/>
      <c r="I1434" s="15"/>
      <c r="J1434" s="15"/>
      <c r="K1434" s="10"/>
      <c r="L1434" s="10"/>
      <c r="M1434" s="10"/>
      <c r="N1434" s="10"/>
      <c r="O1434" s="10"/>
      <c r="P1434" s="15"/>
      <c r="Q1434" s="15"/>
    </row>
    <row r="1435" spans="1:20" ht="11.25" outlineLevel="2" x14ac:dyDescent="0.2">
      <c r="A1435" s="42" t="s">
        <v>1228</v>
      </c>
      <c r="B1435" s="43">
        <v>3</v>
      </c>
      <c r="C1435" s="44"/>
      <c r="D1435" s="45" t="s">
        <v>23</v>
      </c>
      <c r="E1435" s="45"/>
      <c r="F1435" s="46" t="s">
        <v>1229</v>
      </c>
      <c r="G1435" s="45"/>
      <c r="H1435" s="47"/>
      <c r="I1435" s="48"/>
      <c r="J1435" s="49">
        <f>SUBTOTAL(9,J1436:J1441)</f>
        <v>0</v>
      </c>
      <c r="K1435" s="47"/>
      <c r="L1435" s="50">
        <f>SUBTOTAL(9,L1436:L1441)</f>
        <v>9.4199999999999996E-3</v>
      </c>
      <c r="M1435" s="47"/>
      <c r="N1435" s="50">
        <f>SUBTOTAL(9,N1436:N1441)</f>
        <v>0</v>
      </c>
      <c r="O1435" s="51"/>
      <c r="P1435" s="49">
        <f>SUBTOTAL(9,P1436:P1441)</f>
        <v>0</v>
      </c>
      <c r="Q1435" s="49">
        <f>SUBTOTAL(9,Q1436:Q1441)</f>
        <v>0</v>
      </c>
      <c r="R1435" s="10"/>
      <c r="S1435" s="15"/>
      <c r="T1435" s="15"/>
    </row>
    <row r="1436" spans="1:20" ht="11.25" outlineLevel="3" x14ac:dyDescent="0.2">
      <c r="A1436" s="52"/>
      <c r="B1436" s="53"/>
      <c r="C1436" s="54">
        <v>239</v>
      </c>
      <c r="D1436" s="55" t="s">
        <v>25</v>
      </c>
      <c r="E1436" s="56" t="s">
        <v>1230</v>
      </c>
      <c r="F1436" s="57" t="s">
        <v>1231</v>
      </c>
      <c r="G1436" s="55" t="s">
        <v>72</v>
      </c>
      <c r="H1436" s="58">
        <v>6</v>
      </c>
      <c r="I1436" s="59"/>
      <c r="J1436" s="60">
        <f>H1436*I1436</f>
        <v>0</v>
      </c>
      <c r="K1436" s="58">
        <v>5.6999999999999998E-4</v>
      </c>
      <c r="L1436" s="58">
        <f>H1436*K1436</f>
        <v>3.4199999999999999E-3</v>
      </c>
      <c r="M1436" s="58"/>
      <c r="N1436" s="58">
        <f>H1436*M1436</f>
        <v>0</v>
      </c>
      <c r="O1436" s="60">
        <v>21</v>
      </c>
      <c r="P1436" s="60">
        <f>J1436*(O1436/100)</f>
        <v>0</v>
      </c>
      <c r="Q1436" s="60">
        <f>J1436+P1436</f>
        <v>0</v>
      </c>
      <c r="R1436" s="15"/>
      <c r="S1436" s="15"/>
      <c r="T1436" s="15"/>
    </row>
    <row r="1437" spans="1:20" ht="9.75" outlineLevel="4" x14ac:dyDescent="0.2">
      <c r="A1437" s="61"/>
      <c r="B1437" s="62"/>
      <c r="C1437" s="62"/>
      <c r="D1437" s="63"/>
      <c r="E1437" s="64" t="s">
        <v>29</v>
      </c>
      <c r="F1437" s="65" t="s">
        <v>1232</v>
      </c>
      <c r="G1437" s="63"/>
      <c r="H1437" s="66">
        <v>6</v>
      </c>
      <c r="I1437" s="67"/>
      <c r="J1437" s="68"/>
      <c r="K1437" s="66"/>
      <c r="L1437" s="66"/>
      <c r="M1437" s="66"/>
      <c r="N1437" s="66"/>
      <c r="O1437" s="68"/>
      <c r="P1437" s="68"/>
      <c r="Q1437" s="68"/>
      <c r="R1437" s="10"/>
      <c r="S1437" s="15"/>
    </row>
    <row r="1438" spans="1:20" ht="7.5" customHeight="1" outlineLevel="4" x14ac:dyDescent="0.15">
      <c r="A1438" s="15"/>
      <c r="B1438" s="69"/>
      <c r="C1438" s="70"/>
      <c r="D1438" s="71"/>
      <c r="E1438" s="72"/>
      <c r="F1438" s="73"/>
      <c r="G1438" s="71"/>
      <c r="H1438" s="74"/>
      <c r="I1438" s="75"/>
      <c r="J1438" s="76"/>
      <c r="K1438" s="77"/>
      <c r="L1438" s="77"/>
      <c r="M1438" s="77"/>
      <c r="N1438" s="77"/>
      <c r="O1438" s="76"/>
      <c r="P1438" s="76"/>
      <c r="Q1438" s="76"/>
      <c r="R1438" s="10"/>
      <c r="S1438" s="15"/>
    </row>
    <row r="1439" spans="1:20" ht="11.25" outlineLevel="3" x14ac:dyDescent="0.2">
      <c r="A1439" s="52"/>
      <c r="B1439" s="53"/>
      <c r="C1439" s="54">
        <v>240</v>
      </c>
      <c r="D1439" s="55" t="s">
        <v>25</v>
      </c>
      <c r="E1439" s="56" t="s">
        <v>1233</v>
      </c>
      <c r="F1439" s="57" t="s">
        <v>1234</v>
      </c>
      <c r="G1439" s="55" t="s">
        <v>60</v>
      </c>
      <c r="H1439" s="58">
        <v>9.4199999999999996E-3</v>
      </c>
      <c r="I1439" s="59"/>
      <c r="J1439" s="60">
        <f>H1439*I1439</f>
        <v>0</v>
      </c>
      <c r="K1439" s="58"/>
      <c r="L1439" s="58">
        <f>H1439*K1439</f>
        <v>0</v>
      </c>
      <c r="M1439" s="58"/>
      <c r="N1439" s="58">
        <f>H1439*M1439</f>
        <v>0</v>
      </c>
      <c r="O1439" s="60">
        <v>21</v>
      </c>
      <c r="P1439" s="60">
        <f>J1439*(O1439/100)</f>
        <v>0</v>
      </c>
      <c r="Q1439" s="60">
        <f>J1439+P1439</f>
        <v>0</v>
      </c>
      <c r="R1439" s="15"/>
      <c r="S1439" s="15"/>
      <c r="T1439" s="15"/>
    </row>
    <row r="1440" spans="1:20" ht="11.25" outlineLevel="3" x14ac:dyDescent="0.2">
      <c r="A1440" s="52"/>
      <c r="B1440" s="53"/>
      <c r="C1440" s="54">
        <v>241</v>
      </c>
      <c r="D1440" s="55" t="s">
        <v>342</v>
      </c>
      <c r="E1440" s="56" t="s">
        <v>1235</v>
      </c>
      <c r="F1440" s="57" t="s">
        <v>1236</v>
      </c>
      <c r="G1440" s="55" t="s">
        <v>72</v>
      </c>
      <c r="H1440" s="58">
        <v>6</v>
      </c>
      <c r="I1440" s="59"/>
      <c r="J1440" s="60">
        <f>H1440*I1440</f>
        <v>0</v>
      </c>
      <c r="K1440" s="58">
        <v>1E-3</v>
      </c>
      <c r="L1440" s="58">
        <f>H1440*K1440</f>
        <v>6.0000000000000001E-3</v>
      </c>
      <c r="M1440" s="58"/>
      <c r="N1440" s="58">
        <f>H1440*M1440</f>
        <v>0</v>
      </c>
      <c r="O1440" s="60">
        <v>21</v>
      </c>
      <c r="P1440" s="60">
        <f>J1440*(O1440/100)</f>
        <v>0</v>
      </c>
      <c r="Q1440" s="60">
        <f>J1440+P1440</f>
        <v>0</v>
      </c>
      <c r="R1440" s="15"/>
      <c r="S1440" s="15"/>
      <c r="T1440" s="15"/>
    </row>
    <row r="1441" spans="1:20" outlineLevel="3" x14ac:dyDescent="0.15">
      <c r="B1441" s="10"/>
      <c r="C1441" s="10"/>
      <c r="D1441" s="10"/>
      <c r="E1441" s="10"/>
      <c r="F1441" s="10"/>
      <c r="G1441" s="10"/>
      <c r="H1441" s="10"/>
      <c r="I1441" s="15"/>
      <c r="J1441" s="15"/>
      <c r="K1441" s="10"/>
      <c r="L1441" s="10"/>
      <c r="M1441" s="10"/>
      <c r="N1441" s="10"/>
      <c r="O1441" s="10"/>
      <c r="P1441" s="15"/>
      <c r="Q1441" s="15"/>
    </row>
    <row r="1442" spans="1:20" ht="11.25" outlineLevel="2" x14ac:dyDescent="0.2">
      <c r="A1442" s="42" t="s">
        <v>1237</v>
      </c>
      <c r="B1442" s="43">
        <v>3</v>
      </c>
      <c r="C1442" s="44"/>
      <c r="D1442" s="45" t="s">
        <v>23</v>
      </c>
      <c r="E1442" s="45"/>
      <c r="F1442" s="46" t="s">
        <v>1238</v>
      </c>
      <c r="G1442" s="45"/>
      <c r="H1442" s="47"/>
      <c r="I1442" s="48"/>
      <c r="J1442" s="49">
        <f>SUBTOTAL(9,J1443:J1474)</f>
        <v>0</v>
      </c>
      <c r="K1442" s="47"/>
      <c r="L1442" s="50">
        <f>SUBTOTAL(9,L1443:L1474)</f>
        <v>0.35902999999999996</v>
      </c>
      <c r="M1442" s="47"/>
      <c r="N1442" s="50">
        <f>SUBTOTAL(9,N1443:N1474)</f>
        <v>0</v>
      </c>
      <c r="O1442" s="51"/>
      <c r="P1442" s="49">
        <f>SUBTOTAL(9,P1443:P1474)</f>
        <v>0</v>
      </c>
      <c r="Q1442" s="49">
        <f>SUBTOTAL(9,Q1443:Q1474)</f>
        <v>0</v>
      </c>
      <c r="R1442" s="10"/>
      <c r="S1442" s="15"/>
      <c r="T1442" s="15"/>
    </row>
    <row r="1443" spans="1:20" ht="11.25" outlineLevel="3" x14ac:dyDescent="0.2">
      <c r="A1443" s="52"/>
      <c r="B1443" s="53"/>
      <c r="C1443" s="54">
        <v>242</v>
      </c>
      <c r="D1443" s="55" t="s">
        <v>25</v>
      </c>
      <c r="E1443" s="56" t="s">
        <v>1239</v>
      </c>
      <c r="F1443" s="57" t="s">
        <v>1240</v>
      </c>
      <c r="G1443" s="55" t="s">
        <v>1241</v>
      </c>
      <c r="H1443" s="58">
        <v>149</v>
      </c>
      <c r="I1443" s="59"/>
      <c r="J1443" s="60">
        <f>H1443*I1443</f>
        <v>0</v>
      </c>
      <c r="K1443" s="58">
        <v>6.9999999999999994E-5</v>
      </c>
      <c r="L1443" s="58">
        <f>H1443*K1443</f>
        <v>1.0429999999999998E-2</v>
      </c>
      <c r="M1443" s="58"/>
      <c r="N1443" s="58">
        <f>H1443*M1443</f>
        <v>0</v>
      </c>
      <c r="O1443" s="60">
        <v>21</v>
      </c>
      <c r="P1443" s="60">
        <f>J1443*(O1443/100)</f>
        <v>0</v>
      </c>
      <c r="Q1443" s="60">
        <f>J1443+P1443</f>
        <v>0</v>
      </c>
      <c r="R1443" s="15"/>
      <c r="S1443" s="15"/>
      <c r="T1443" s="15"/>
    </row>
    <row r="1444" spans="1:20" ht="9.75" outlineLevel="4" x14ac:dyDescent="0.2">
      <c r="A1444" s="61"/>
      <c r="B1444" s="62"/>
      <c r="C1444" s="62"/>
      <c r="D1444" s="63"/>
      <c r="E1444" s="64" t="s">
        <v>29</v>
      </c>
      <c r="F1444" s="65" t="s">
        <v>1242</v>
      </c>
      <c r="G1444" s="63"/>
      <c r="H1444" s="66">
        <v>149</v>
      </c>
      <c r="I1444" s="67"/>
      <c r="J1444" s="68"/>
      <c r="K1444" s="66"/>
      <c r="L1444" s="66"/>
      <c r="M1444" s="66"/>
      <c r="N1444" s="66"/>
      <c r="O1444" s="68"/>
      <c r="P1444" s="68"/>
      <c r="Q1444" s="68"/>
      <c r="R1444" s="10"/>
      <c r="S1444" s="15"/>
    </row>
    <row r="1445" spans="1:20" ht="7.5" customHeight="1" outlineLevel="4" x14ac:dyDescent="0.15">
      <c r="A1445" s="15"/>
      <c r="B1445" s="69"/>
      <c r="C1445" s="70"/>
      <c r="D1445" s="71"/>
      <c r="E1445" s="72"/>
      <c r="F1445" s="73"/>
      <c r="G1445" s="71"/>
      <c r="H1445" s="74"/>
      <c r="I1445" s="75"/>
      <c r="J1445" s="76"/>
      <c r="K1445" s="77"/>
      <c r="L1445" s="77"/>
      <c r="M1445" s="77"/>
      <c r="N1445" s="77"/>
      <c r="O1445" s="76"/>
      <c r="P1445" s="76"/>
      <c r="Q1445" s="76"/>
      <c r="R1445" s="10"/>
      <c r="S1445" s="15"/>
    </row>
    <row r="1446" spans="1:20" ht="11.25" outlineLevel="3" x14ac:dyDescent="0.2">
      <c r="A1446" s="52"/>
      <c r="B1446" s="53"/>
      <c r="C1446" s="54">
        <v>243</v>
      </c>
      <c r="D1446" s="55" t="s">
        <v>25</v>
      </c>
      <c r="E1446" s="56" t="s">
        <v>1243</v>
      </c>
      <c r="F1446" s="57" t="s">
        <v>1244</v>
      </c>
      <c r="G1446" s="55" t="s">
        <v>60</v>
      </c>
      <c r="H1446" s="58">
        <v>0.35903000000000002</v>
      </c>
      <c r="I1446" s="59"/>
      <c r="J1446" s="60">
        <f>H1446*I1446</f>
        <v>0</v>
      </c>
      <c r="K1446" s="58"/>
      <c r="L1446" s="58">
        <f>H1446*K1446</f>
        <v>0</v>
      </c>
      <c r="M1446" s="58"/>
      <c r="N1446" s="58">
        <f>H1446*M1446</f>
        <v>0</v>
      </c>
      <c r="O1446" s="60">
        <v>21</v>
      </c>
      <c r="P1446" s="60">
        <f>J1446*(O1446/100)</f>
        <v>0</v>
      </c>
      <c r="Q1446" s="60">
        <f>J1446+P1446</f>
        <v>0</v>
      </c>
      <c r="R1446" s="15"/>
      <c r="S1446" s="15"/>
      <c r="T1446" s="15"/>
    </row>
    <row r="1447" spans="1:20" ht="22.5" outlineLevel="3" x14ac:dyDescent="0.2">
      <c r="A1447" s="52"/>
      <c r="B1447" s="53"/>
      <c r="C1447" s="54">
        <v>244</v>
      </c>
      <c r="D1447" s="55" t="s">
        <v>25</v>
      </c>
      <c r="E1447" s="56" t="s">
        <v>1245</v>
      </c>
      <c r="F1447" s="57" t="s">
        <v>1246</v>
      </c>
      <c r="G1447" s="55" t="s">
        <v>72</v>
      </c>
      <c r="H1447" s="58">
        <v>31</v>
      </c>
      <c r="I1447" s="59"/>
      <c r="J1447" s="60">
        <f>H1447*I1447</f>
        <v>0</v>
      </c>
      <c r="K1447" s="58">
        <v>2E-3</v>
      </c>
      <c r="L1447" s="58">
        <f>H1447*K1447</f>
        <v>6.2E-2</v>
      </c>
      <c r="M1447" s="58"/>
      <c r="N1447" s="58">
        <f>H1447*M1447</f>
        <v>0</v>
      </c>
      <c r="O1447" s="60">
        <v>21</v>
      </c>
      <c r="P1447" s="60">
        <f>J1447*(O1447/100)</f>
        <v>0</v>
      </c>
      <c r="Q1447" s="60">
        <f>J1447+P1447</f>
        <v>0</v>
      </c>
      <c r="R1447" s="15"/>
      <c r="S1447" s="15"/>
      <c r="T1447" s="15"/>
    </row>
    <row r="1448" spans="1:20" ht="9.75" outlineLevel="4" x14ac:dyDescent="0.2">
      <c r="A1448" s="61"/>
      <c r="B1448" s="62"/>
      <c r="C1448" s="62"/>
      <c r="D1448" s="63"/>
      <c r="E1448" s="64" t="s">
        <v>29</v>
      </c>
      <c r="F1448" s="65" t="s">
        <v>1247</v>
      </c>
      <c r="G1448" s="63"/>
      <c r="H1448" s="66">
        <v>31</v>
      </c>
      <c r="I1448" s="67"/>
      <c r="J1448" s="68"/>
      <c r="K1448" s="66"/>
      <c r="L1448" s="66"/>
      <c r="M1448" s="66"/>
      <c r="N1448" s="66"/>
      <c r="O1448" s="68"/>
      <c r="P1448" s="68"/>
      <c r="Q1448" s="68"/>
      <c r="R1448" s="10"/>
      <c r="S1448" s="15"/>
    </row>
    <row r="1449" spans="1:20" ht="7.5" customHeight="1" outlineLevel="4" x14ac:dyDescent="0.15">
      <c r="A1449" s="15"/>
      <c r="B1449" s="69"/>
      <c r="C1449" s="70"/>
      <c r="D1449" s="71"/>
      <c r="E1449" s="72"/>
      <c r="F1449" s="73"/>
      <c r="G1449" s="71"/>
      <c r="H1449" s="74"/>
      <c r="I1449" s="75"/>
      <c r="J1449" s="76"/>
      <c r="K1449" s="77"/>
      <c r="L1449" s="77"/>
      <c r="M1449" s="77"/>
      <c r="N1449" s="77"/>
      <c r="O1449" s="76"/>
      <c r="P1449" s="76"/>
      <c r="Q1449" s="76"/>
      <c r="R1449" s="10"/>
      <c r="S1449" s="15"/>
    </row>
    <row r="1450" spans="1:20" ht="22.5" outlineLevel="3" x14ac:dyDescent="0.2">
      <c r="A1450" s="52"/>
      <c r="B1450" s="53"/>
      <c r="C1450" s="54">
        <v>245</v>
      </c>
      <c r="D1450" s="55" t="s">
        <v>25</v>
      </c>
      <c r="E1450" s="56" t="s">
        <v>1248</v>
      </c>
      <c r="F1450" s="57" t="s">
        <v>1249</v>
      </c>
      <c r="G1450" s="55" t="s">
        <v>72</v>
      </c>
      <c r="H1450" s="58">
        <v>29</v>
      </c>
      <c r="I1450" s="59"/>
      <c r="J1450" s="60">
        <f>H1450*I1450</f>
        <v>0</v>
      </c>
      <c r="K1450" s="58">
        <v>2E-3</v>
      </c>
      <c r="L1450" s="58">
        <f>H1450*K1450</f>
        <v>5.8000000000000003E-2</v>
      </c>
      <c r="M1450" s="58"/>
      <c r="N1450" s="58">
        <f>H1450*M1450</f>
        <v>0</v>
      </c>
      <c r="O1450" s="60">
        <v>21</v>
      </c>
      <c r="P1450" s="60">
        <f>J1450*(O1450/100)</f>
        <v>0</v>
      </c>
      <c r="Q1450" s="60">
        <f>J1450+P1450</f>
        <v>0</v>
      </c>
      <c r="R1450" s="15"/>
      <c r="S1450" s="15"/>
      <c r="T1450" s="15"/>
    </row>
    <row r="1451" spans="1:20" ht="9.75" outlineLevel="4" x14ac:dyDescent="0.2">
      <c r="A1451" s="61"/>
      <c r="B1451" s="62"/>
      <c r="C1451" s="62"/>
      <c r="D1451" s="63"/>
      <c r="E1451" s="64" t="s">
        <v>29</v>
      </c>
      <c r="F1451" s="65" t="s">
        <v>1250</v>
      </c>
      <c r="G1451" s="63"/>
      <c r="H1451" s="66">
        <v>29</v>
      </c>
      <c r="I1451" s="67"/>
      <c r="J1451" s="68"/>
      <c r="K1451" s="66"/>
      <c r="L1451" s="66"/>
      <c r="M1451" s="66"/>
      <c r="N1451" s="66"/>
      <c r="O1451" s="68"/>
      <c r="P1451" s="68"/>
      <c r="Q1451" s="68"/>
      <c r="R1451" s="10"/>
      <c r="S1451" s="15"/>
    </row>
    <row r="1452" spans="1:20" ht="7.5" customHeight="1" outlineLevel="4" x14ac:dyDescent="0.15">
      <c r="A1452" s="15"/>
      <c r="B1452" s="69"/>
      <c r="C1452" s="70"/>
      <c r="D1452" s="71"/>
      <c r="E1452" s="72"/>
      <c r="F1452" s="73"/>
      <c r="G1452" s="71"/>
      <c r="H1452" s="74"/>
      <c r="I1452" s="75"/>
      <c r="J1452" s="76"/>
      <c r="K1452" s="77"/>
      <c r="L1452" s="77"/>
      <c r="M1452" s="77"/>
      <c r="N1452" s="77"/>
      <c r="O1452" s="76"/>
      <c r="P1452" s="76"/>
      <c r="Q1452" s="76"/>
      <c r="R1452" s="10"/>
      <c r="S1452" s="15"/>
    </row>
    <row r="1453" spans="1:20" ht="11.25" outlineLevel="3" x14ac:dyDescent="0.2">
      <c r="A1453" s="52"/>
      <c r="B1453" s="53"/>
      <c r="C1453" s="54">
        <v>246</v>
      </c>
      <c r="D1453" s="55" t="s">
        <v>25</v>
      </c>
      <c r="E1453" s="56" t="s">
        <v>1251</v>
      </c>
      <c r="F1453" s="57" t="s">
        <v>1252</v>
      </c>
      <c r="G1453" s="55" t="s">
        <v>72</v>
      </c>
      <c r="H1453" s="58">
        <v>31</v>
      </c>
      <c r="I1453" s="59"/>
      <c r="J1453" s="60">
        <f>H1453*I1453</f>
        <v>0</v>
      </c>
      <c r="K1453" s="58">
        <v>2E-3</v>
      </c>
      <c r="L1453" s="58">
        <f>H1453*K1453</f>
        <v>6.2E-2</v>
      </c>
      <c r="M1453" s="58"/>
      <c r="N1453" s="58">
        <f>H1453*M1453</f>
        <v>0</v>
      </c>
      <c r="O1453" s="60">
        <v>21</v>
      </c>
      <c r="P1453" s="60">
        <f>J1453*(O1453/100)</f>
        <v>0</v>
      </c>
      <c r="Q1453" s="60">
        <f>J1453+P1453</f>
        <v>0</v>
      </c>
      <c r="R1453" s="15"/>
      <c r="S1453" s="15"/>
      <c r="T1453" s="15"/>
    </row>
    <row r="1454" spans="1:20" ht="9.75" outlineLevel="4" x14ac:dyDescent="0.2">
      <c r="A1454" s="61"/>
      <c r="B1454" s="62"/>
      <c r="C1454" s="62"/>
      <c r="D1454" s="63"/>
      <c r="E1454" s="64" t="s">
        <v>29</v>
      </c>
      <c r="F1454" s="65" t="s">
        <v>1253</v>
      </c>
      <c r="G1454" s="63"/>
      <c r="H1454" s="66">
        <v>31</v>
      </c>
      <c r="I1454" s="67"/>
      <c r="J1454" s="68"/>
      <c r="K1454" s="66"/>
      <c r="L1454" s="66"/>
      <c r="M1454" s="66"/>
      <c r="N1454" s="66"/>
      <c r="O1454" s="68"/>
      <c r="P1454" s="68"/>
      <c r="Q1454" s="68"/>
      <c r="R1454" s="10"/>
      <c r="S1454" s="15"/>
    </row>
    <row r="1455" spans="1:20" ht="7.5" customHeight="1" outlineLevel="4" x14ac:dyDescent="0.15">
      <c r="A1455" s="15"/>
      <c r="B1455" s="69"/>
      <c r="C1455" s="70"/>
      <c r="D1455" s="71"/>
      <c r="E1455" s="72"/>
      <c r="F1455" s="73"/>
      <c r="G1455" s="71"/>
      <c r="H1455" s="74"/>
      <c r="I1455" s="75"/>
      <c r="J1455" s="76"/>
      <c r="K1455" s="77"/>
      <c r="L1455" s="77"/>
      <c r="M1455" s="77"/>
      <c r="N1455" s="77"/>
      <c r="O1455" s="76"/>
      <c r="P1455" s="76"/>
      <c r="Q1455" s="76"/>
      <c r="R1455" s="10"/>
      <c r="S1455" s="15"/>
    </row>
    <row r="1456" spans="1:20" ht="11.25" outlineLevel="3" x14ac:dyDescent="0.2">
      <c r="A1456" s="52"/>
      <c r="B1456" s="53"/>
      <c r="C1456" s="54">
        <v>247</v>
      </c>
      <c r="D1456" s="55" t="s">
        <v>25</v>
      </c>
      <c r="E1456" s="56" t="s">
        <v>1254</v>
      </c>
      <c r="F1456" s="57" t="s">
        <v>1255</v>
      </c>
      <c r="G1456" s="55" t="s">
        <v>72</v>
      </c>
      <c r="H1456" s="58">
        <v>20</v>
      </c>
      <c r="I1456" s="59"/>
      <c r="J1456" s="60">
        <f>H1456*I1456</f>
        <v>0</v>
      </c>
      <c r="K1456" s="58">
        <v>2E-3</v>
      </c>
      <c r="L1456" s="58">
        <f>H1456*K1456</f>
        <v>0.04</v>
      </c>
      <c r="M1456" s="58"/>
      <c r="N1456" s="58">
        <f>H1456*M1456</f>
        <v>0</v>
      </c>
      <c r="O1456" s="60">
        <v>21</v>
      </c>
      <c r="P1456" s="60">
        <f>J1456*(O1456/100)</f>
        <v>0</v>
      </c>
      <c r="Q1456" s="60">
        <f>J1456+P1456</f>
        <v>0</v>
      </c>
      <c r="R1456" s="15"/>
      <c r="S1456" s="15"/>
      <c r="T1456" s="15"/>
    </row>
    <row r="1457" spans="1:20" ht="9.75" outlineLevel="4" x14ac:dyDescent="0.2">
      <c r="A1457" s="61"/>
      <c r="B1457" s="62"/>
      <c r="C1457" s="62"/>
      <c r="D1457" s="63"/>
      <c r="E1457" s="64" t="s">
        <v>29</v>
      </c>
      <c r="F1457" s="65" t="s">
        <v>1256</v>
      </c>
      <c r="G1457" s="63"/>
      <c r="H1457" s="66">
        <v>20</v>
      </c>
      <c r="I1457" s="67"/>
      <c r="J1457" s="68"/>
      <c r="K1457" s="66"/>
      <c r="L1457" s="66"/>
      <c r="M1457" s="66"/>
      <c r="N1457" s="66"/>
      <c r="O1457" s="68"/>
      <c r="P1457" s="68"/>
      <c r="Q1457" s="68"/>
      <c r="R1457" s="10"/>
      <c r="S1457" s="15"/>
    </row>
    <row r="1458" spans="1:20" ht="7.5" customHeight="1" outlineLevel="4" x14ac:dyDescent="0.15">
      <c r="A1458" s="15"/>
      <c r="B1458" s="69"/>
      <c r="C1458" s="70"/>
      <c r="D1458" s="71"/>
      <c r="E1458" s="72"/>
      <c r="F1458" s="73"/>
      <c r="G1458" s="71"/>
      <c r="H1458" s="74"/>
      <c r="I1458" s="75"/>
      <c r="J1458" s="76"/>
      <c r="K1458" s="77"/>
      <c r="L1458" s="77"/>
      <c r="M1458" s="77"/>
      <c r="N1458" s="77"/>
      <c r="O1458" s="76"/>
      <c r="P1458" s="76"/>
      <c r="Q1458" s="76"/>
      <c r="R1458" s="10"/>
      <c r="S1458" s="15"/>
    </row>
    <row r="1459" spans="1:20" ht="11.25" outlineLevel="3" x14ac:dyDescent="0.2">
      <c r="A1459" s="52"/>
      <c r="B1459" s="53"/>
      <c r="C1459" s="54">
        <v>248</v>
      </c>
      <c r="D1459" s="55" t="s">
        <v>25</v>
      </c>
      <c r="E1459" s="56" t="s">
        <v>1257</v>
      </c>
      <c r="F1459" s="57" t="s">
        <v>1258</v>
      </c>
      <c r="G1459" s="55" t="s">
        <v>72</v>
      </c>
      <c r="H1459" s="58">
        <v>20</v>
      </c>
      <c r="I1459" s="59"/>
      <c r="J1459" s="60">
        <f>H1459*I1459</f>
        <v>0</v>
      </c>
      <c r="K1459" s="58">
        <v>3.0000000000000001E-3</v>
      </c>
      <c r="L1459" s="58">
        <f>H1459*K1459</f>
        <v>0.06</v>
      </c>
      <c r="M1459" s="58"/>
      <c r="N1459" s="58">
        <f>H1459*M1459</f>
        <v>0</v>
      </c>
      <c r="O1459" s="60">
        <v>21</v>
      </c>
      <c r="P1459" s="60">
        <f>J1459*(O1459/100)</f>
        <v>0</v>
      </c>
      <c r="Q1459" s="60">
        <f>J1459+P1459</f>
        <v>0</v>
      </c>
      <c r="R1459" s="15"/>
      <c r="S1459" s="15"/>
      <c r="T1459" s="15"/>
    </row>
    <row r="1460" spans="1:20" ht="9.75" outlineLevel="4" x14ac:dyDescent="0.2">
      <c r="A1460" s="61"/>
      <c r="B1460" s="62"/>
      <c r="C1460" s="62"/>
      <c r="D1460" s="63"/>
      <c r="E1460" s="64" t="s">
        <v>29</v>
      </c>
      <c r="F1460" s="65" t="s">
        <v>1259</v>
      </c>
      <c r="G1460" s="63"/>
      <c r="H1460" s="66">
        <v>20</v>
      </c>
      <c r="I1460" s="67"/>
      <c r="J1460" s="68"/>
      <c r="K1460" s="66"/>
      <c r="L1460" s="66"/>
      <c r="M1460" s="66"/>
      <c r="N1460" s="66"/>
      <c r="O1460" s="68"/>
      <c r="P1460" s="68"/>
      <c r="Q1460" s="68"/>
      <c r="R1460" s="10"/>
      <c r="S1460" s="15"/>
    </row>
    <row r="1461" spans="1:20" ht="7.5" customHeight="1" outlineLevel="4" x14ac:dyDescent="0.15">
      <c r="A1461" s="15"/>
      <c r="B1461" s="69"/>
      <c r="C1461" s="70"/>
      <c r="D1461" s="71"/>
      <c r="E1461" s="72"/>
      <c r="F1461" s="73"/>
      <c r="G1461" s="71"/>
      <c r="H1461" s="74"/>
      <c r="I1461" s="75"/>
      <c r="J1461" s="76"/>
      <c r="K1461" s="77"/>
      <c r="L1461" s="77"/>
      <c r="M1461" s="77"/>
      <c r="N1461" s="77"/>
      <c r="O1461" s="76"/>
      <c r="P1461" s="76"/>
      <c r="Q1461" s="76"/>
      <c r="R1461" s="10"/>
      <c r="S1461" s="15"/>
    </row>
    <row r="1462" spans="1:20" ht="11.25" outlineLevel="3" x14ac:dyDescent="0.2">
      <c r="A1462" s="52"/>
      <c r="B1462" s="53"/>
      <c r="C1462" s="54">
        <v>249</v>
      </c>
      <c r="D1462" s="55" t="s">
        <v>25</v>
      </c>
      <c r="E1462" s="56" t="s">
        <v>1260</v>
      </c>
      <c r="F1462" s="57" t="s">
        <v>1261</v>
      </c>
      <c r="G1462" s="55" t="s">
        <v>72</v>
      </c>
      <c r="H1462" s="58">
        <v>13</v>
      </c>
      <c r="I1462" s="59"/>
      <c r="J1462" s="60">
        <f>H1462*I1462</f>
        <v>0</v>
      </c>
      <c r="K1462" s="58">
        <v>5.0000000000000001E-4</v>
      </c>
      <c r="L1462" s="58">
        <f>H1462*K1462</f>
        <v>6.5000000000000006E-3</v>
      </c>
      <c r="M1462" s="58"/>
      <c r="N1462" s="58">
        <f>H1462*M1462</f>
        <v>0</v>
      </c>
      <c r="O1462" s="60">
        <v>21</v>
      </c>
      <c r="P1462" s="60">
        <f>J1462*(O1462/100)</f>
        <v>0</v>
      </c>
      <c r="Q1462" s="60">
        <f>J1462+P1462</f>
        <v>0</v>
      </c>
      <c r="R1462" s="15"/>
      <c r="S1462" s="15"/>
      <c r="T1462" s="15"/>
    </row>
    <row r="1463" spans="1:20" ht="9.75" outlineLevel="4" x14ac:dyDescent="0.2">
      <c r="A1463" s="61"/>
      <c r="B1463" s="62"/>
      <c r="C1463" s="62"/>
      <c r="D1463" s="63"/>
      <c r="E1463" s="64" t="s">
        <v>29</v>
      </c>
      <c r="F1463" s="65" t="s">
        <v>1262</v>
      </c>
      <c r="G1463" s="63"/>
      <c r="H1463" s="66">
        <v>13</v>
      </c>
      <c r="I1463" s="67"/>
      <c r="J1463" s="68"/>
      <c r="K1463" s="66"/>
      <c r="L1463" s="66"/>
      <c r="M1463" s="66"/>
      <c r="N1463" s="66"/>
      <c r="O1463" s="68"/>
      <c r="P1463" s="68"/>
      <c r="Q1463" s="68"/>
      <c r="R1463" s="10"/>
      <c r="S1463" s="15"/>
    </row>
    <row r="1464" spans="1:20" ht="7.5" customHeight="1" outlineLevel="4" x14ac:dyDescent="0.15">
      <c r="A1464" s="15"/>
      <c r="B1464" s="69"/>
      <c r="C1464" s="70"/>
      <c r="D1464" s="71"/>
      <c r="E1464" s="72"/>
      <c r="F1464" s="73"/>
      <c r="G1464" s="71"/>
      <c r="H1464" s="74"/>
      <c r="I1464" s="75"/>
      <c r="J1464" s="76"/>
      <c r="K1464" s="77"/>
      <c r="L1464" s="77"/>
      <c r="M1464" s="77"/>
      <c r="N1464" s="77"/>
      <c r="O1464" s="76"/>
      <c r="P1464" s="76"/>
      <c r="Q1464" s="76"/>
      <c r="R1464" s="10"/>
      <c r="S1464" s="15"/>
    </row>
    <row r="1465" spans="1:20" ht="11.25" outlineLevel="3" x14ac:dyDescent="0.2">
      <c r="A1465" s="52"/>
      <c r="B1465" s="53"/>
      <c r="C1465" s="54">
        <v>250</v>
      </c>
      <c r="D1465" s="55" t="s">
        <v>25</v>
      </c>
      <c r="E1465" s="56" t="s">
        <v>1263</v>
      </c>
      <c r="F1465" s="57" t="s">
        <v>1264</v>
      </c>
      <c r="G1465" s="55" t="s">
        <v>72</v>
      </c>
      <c r="H1465" s="58">
        <v>13</v>
      </c>
      <c r="I1465" s="59"/>
      <c r="J1465" s="60">
        <f>H1465*I1465</f>
        <v>0</v>
      </c>
      <c r="K1465" s="58">
        <v>5.0000000000000001E-4</v>
      </c>
      <c r="L1465" s="58">
        <f>H1465*K1465</f>
        <v>6.5000000000000006E-3</v>
      </c>
      <c r="M1465" s="58"/>
      <c r="N1465" s="58">
        <f>H1465*M1465</f>
        <v>0</v>
      </c>
      <c r="O1465" s="60">
        <v>21</v>
      </c>
      <c r="P1465" s="60">
        <f>J1465*(O1465/100)</f>
        <v>0</v>
      </c>
      <c r="Q1465" s="60">
        <f>J1465+P1465</f>
        <v>0</v>
      </c>
      <c r="R1465" s="15"/>
      <c r="S1465" s="15"/>
      <c r="T1465" s="15"/>
    </row>
    <row r="1466" spans="1:20" ht="9.75" outlineLevel="4" x14ac:dyDescent="0.2">
      <c r="A1466" s="61"/>
      <c r="B1466" s="62"/>
      <c r="C1466" s="62"/>
      <c r="D1466" s="63"/>
      <c r="E1466" s="64" t="s">
        <v>29</v>
      </c>
      <c r="F1466" s="65" t="s">
        <v>1265</v>
      </c>
      <c r="G1466" s="63"/>
      <c r="H1466" s="66">
        <v>13</v>
      </c>
      <c r="I1466" s="67"/>
      <c r="J1466" s="68"/>
      <c r="K1466" s="66"/>
      <c r="L1466" s="66"/>
      <c r="M1466" s="66"/>
      <c r="N1466" s="66"/>
      <c r="O1466" s="68"/>
      <c r="P1466" s="68"/>
      <c r="Q1466" s="68"/>
      <c r="R1466" s="10"/>
      <c r="S1466" s="15"/>
    </row>
    <row r="1467" spans="1:20" ht="7.5" customHeight="1" outlineLevel="4" x14ac:dyDescent="0.15">
      <c r="A1467" s="15"/>
      <c r="B1467" s="69"/>
      <c r="C1467" s="70"/>
      <c r="D1467" s="71"/>
      <c r="E1467" s="72"/>
      <c r="F1467" s="73"/>
      <c r="G1467" s="71"/>
      <c r="H1467" s="74"/>
      <c r="I1467" s="75"/>
      <c r="J1467" s="76"/>
      <c r="K1467" s="77"/>
      <c r="L1467" s="77"/>
      <c r="M1467" s="77"/>
      <c r="N1467" s="77"/>
      <c r="O1467" s="76"/>
      <c r="P1467" s="76"/>
      <c r="Q1467" s="76"/>
      <c r="R1467" s="10"/>
      <c r="S1467" s="15"/>
    </row>
    <row r="1468" spans="1:20" ht="11.25" outlineLevel="3" x14ac:dyDescent="0.2">
      <c r="A1468" s="52"/>
      <c r="B1468" s="53"/>
      <c r="C1468" s="54">
        <v>251</v>
      </c>
      <c r="D1468" s="55" t="s">
        <v>25</v>
      </c>
      <c r="E1468" s="56" t="s">
        <v>1266</v>
      </c>
      <c r="F1468" s="57" t="s">
        <v>1267</v>
      </c>
      <c r="G1468" s="55" t="s">
        <v>72</v>
      </c>
      <c r="H1468" s="58">
        <v>12</v>
      </c>
      <c r="I1468" s="59"/>
      <c r="J1468" s="60">
        <f>H1468*I1468</f>
        <v>0</v>
      </c>
      <c r="K1468" s="58">
        <v>2.9999999999999997E-4</v>
      </c>
      <c r="L1468" s="58">
        <f>H1468*K1468</f>
        <v>3.5999999999999999E-3</v>
      </c>
      <c r="M1468" s="58"/>
      <c r="N1468" s="58">
        <f>H1468*M1468</f>
        <v>0</v>
      </c>
      <c r="O1468" s="60">
        <v>21</v>
      </c>
      <c r="P1468" s="60">
        <f>J1468*(O1468/100)</f>
        <v>0</v>
      </c>
      <c r="Q1468" s="60">
        <f>J1468+P1468</f>
        <v>0</v>
      </c>
      <c r="R1468" s="15"/>
      <c r="S1468" s="15"/>
      <c r="T1468" s="15"/>
    </row>
    <row r="1469" spans="1:20" ht="9.75" outlineLevel="4" x14ac:dyDescent="0.2">
      <c r="A1469" s="61"/>
      <c r="B1469" s="62"/>
      <c r="C1469" s="62"/>
      <c r="D1469" s="63"/>
      <c r="E1469" s="64" t="s">
        <v>29</v>
      </c>
      <c r="F1469" s="65" t="s">
        <v>1268</v>
      </c>
      <c r="G1469" s="63"/>
      <c r="H1469" s="66">
        <v>12</v>
      </c>
      <c r="I1469" s="67"/>
      <c r="J1469" s="68"/>
      <c r="K1469" s="66"/>
      <c r="L1469" s="66"/>
      <c r="M1469" s="66"/>
      <c r="N1469" s="66"/>
      <c r="O1469" s="68"/>
      <c r="P1469" s="68"/>
      <c r="Q1469" s="68"/>
      <c r="R1469" s="10"/>
      <c r="S1469" s="15"/>
    </row>
    <row r="1470" spans="1:20" ht="7.5" customHeight="1" outlineLevel="4" x14ac:dyDescent="0.15">
      <c r="A1470" s="15"/>
      <c r="B1470" s="69"/>
      <c r="C1470" s="70"/>
      <c r="D1470" s="71"/>
      <c r="E1470" s="72"/>
      <c r="F1470" s="73"/>
      <c r="G1470" s="71"/>
      <c r="H1470" s="74"/>
      <c r="I1470" s="75"/>
      <c r="J1470" s="76"/>
      <c r="K1470" s="77"/>
      <c r="L1470" s="77"/>
      <c r="M1470" s="77"/>
      <c r="N1470" s="77"/>
      <c r="O1470" s="76"/>
      <c r="P1470" s="76"/>
      <c r="Q1470" s="76"/>
      <c r="R1470" s="10"/>
      <c r="S1470" s="15"/>
    </row>
    <row r="1471" spans="1:20" ht="11.25" outlineLevel="3" x14ac:dyDescent="0.2">
      <c r="A1471" s="52"/>
      <c r="B1471" s="53"/>
      <c r="C1471" s="54">
        <v>252</v>
      </c>
      <c r="D1471" s="55" t="s">
        <v>25</v>
      </c>
      <c r="E1471" s="56" t="s">
        <v>1269</v>
      </c>
      <c r="F1471" s="57" t="s">
        <v>1270</v>
      </c>
      <c r="G1471" s="55" t="s">
        <v>525</v>
      </c>
      <c r="H1471" s="58">
        <v>1</v>
      </c>
      <c r="I1471" s="59"/>
      <c r="J1471" s="60">
        <f>H1471*I1471</f>
        <v>0</v>
      </c>
      <c r="K1471" s="58">
        <v>0.05</v>
      </c>
      <c r="L1471" s="58">
        <f>H1471*K1471</f>
        <v>0.05</v>
      </c>
      <c r="M1471" s="58"/>
      <c r="N1471" s="58">
        <f>H1471*M1471</f>
        <v>0</v>
      </c>
      <c r="O1471" s="60">
        <v>21</v>
      </c>
      <c r="P1471" s="60">
        <f>J1471*(O1471/100)</f>
        <v>0</v>
      </c>
      <c r="Q1471" s="60">
        <f>J1471+P1471</f>
        <v>0</v>
      </c>
      <c r="R1471" s="15"/>
      <c r="S1471" s="15"/>
      <c r="T1471" s="15"/>
    </row>
    <row r="1472" spans="1:20" ht="9.75" outlineLevel="4" x14ac:dyDescent="0.2">
      <c r="A1472" s="61"/>
      <c r="B1472" s="62"/>
      <c r="C1472" s="62"/>
      <c r="D1472" s="63"/>
      <c r="E1472" s="64" t="s">
        <v>29</v>
      </c>
      <c r="F1472" s="65" t="s">
        <v>1271</v>
      </c>
      <c r="G1472" s="63"/>
      <c r="H1472" s="66">
        <v>1</v>
      </c>
      <c r="I1472" s="67"/>
      <c r="J1472" s="68"/>
      <c r="K1472" s="66"/>
      <c r="L1472" s="66"/>
      <c r="M1472" s="66"/>
      <c r="N1472" s="66"/>
      <c r="O1472" s="68"/>
      <c r="P1472" s="68"/>
      <c r="Q1472" s="68"/>
      <c r="R1472" s="10"/>
      <c r="S1472" s="15"/>
    </row>
    <row r="1473" spans="1:20" ht="7.5" customHeight="1" outlineLevel="4" x14ac:dyDescent="0.15">
      <c r="A1473" s="15"/>
      <c r="B1473" s="69"/>
      <c r="C1473" s="70"/>
      <c r="D1473" s="71"/>
      <c r="E1473" s="72"/>
      <c r="F1473" s="73"/>
      <c r="G1473" s="71"/>
      <c r="H1473" s="74"/>
      <c r="I1473" s="75"/>
      <c r="J1473" s="76"/>
      <c r="K1473" s="77"/>
      <c r="L1473" s="77"/>
      <c r="M1473" s="77"/>
      <c r="N1473" s="77"/>
      <c r="O1473" s="76"/>
      <c r="P1473" s="76"/>
      <c r="Q1473" s="76"/>
      <c r="R1473" s="10"/>
      <c r="S1473" s="15"/>
    </row>
    <row r="1474" spans="1:20" outlineLevel="3" x14ac:dyDescent="0.15">
      <c r="B1474" s="10"/>
      <c r="C1474" s="10"/>
      <c r="D1474" s="10"/>
      <c r="E1474" s="10"/>
      <c r="F1474" s="10"/>
      <c r="G1474" s="10"/>
      <c r="H1474" s="10"/>
      <c r="I1474" s="15"/>
      <c r="J1474" s="15"/>
      <c r="K1474" s="10"/>
      <c r="L1474" s="10"/>
      <c r="M1474" s="10"/>
      <c r="N1474" s="10"/>
      <c r="O1474" s="10"/>
      <c r="P1474" s="15"/>
      <c r="Q1474" s="15"/>
    </row>
    <row r="1475" spans="1:20" ht="11.25" outlineLevel="2" x14ac:dyDescent="0.2">
      <c r="A1475" s="42" t="s">
        <v>1272</v>
      </c>
      <c r="B1475" s="43">
        <v>3</v>
      </c>
      <c r="C1475" s="44"/>
      <c r="D1475" s="45" t="s">
        <v>23</v>
      </c>
      <c r="E1475" s="45"/>
      <c r="F1475" s="46" t="s">
        <v>1273</v>
      </c>
      <c r="G1475" s="45"/>
      <c r="H1475" s="47"/>
      <c r="I1475" s="48"/>
      <c r="J1475" s="49">
        <f>SUBTOTAL(9,J1476:J1479)</f>
        <v>0</v>
      </c>
      <c r="K1475" s="47"/>
      <c r="L1475" s="50">
        <f>SUBTOTAL(9,L1476:L1479)</f>
        <v>1</v>
      </c>
      <c r="M1475" s="47"/>
      <c r="N1475" s="50">
        <f>SUBTOTAL(9,N1476:N1479)</f>
        <v>0</v>
      </c>
      <c r="O1475" s="51"/>
      <c r="P1475" s="49">
        <f>SUBTOTAL(9,P1476:P1479)</f>
        <v>0</v>
      </c>
      <c r="Q1475" s="49">
        <f>SUBTOTAL(9,Q1476:Q1479)</f>
        <v>0</v>
      </c>
      <c r="R1475" s="10"/>
      <c r="S1475" s="15"/>
      <c r="T1475" s="15"/>
    </row>
    <row r="1476" spans="1:20" ht="11.25" outlineLevel="3" x14ac:dyDescent="0.2">
      <c r="A1476" s="52"/>
      <c r="B1476" s="53"/>
      <c r="C1476" s="54">
        <v>253</v>
      </c>
      <c r="D1476" s="55" t="s">
        <v>25</v>
      </c>
      <c r="E1476" s="56" t="s">
        <v>1274</v>
      </c>
      <c r="F1476" s="57" t="s">
        <v>1275</v>
      </c>
      <c r="G1476" s="55" t="s">
        <v>72</v>
      </c>
      <c r="H1476" s="58">
        <v>1</v>
      </c>
      <c r="I1476" s="59"/>
      <c r="J1476" s="60">
        <f>H1476*I1476</f>
        <v>0</v>
      </c>
      <c r="K1476" s="58">
        <v>1</v>
      </c>
      <c r="L1476" s="58">
        <f>H1476*K1476</f>
        <v>1</v>
      </c>
      <c r="M1476" s="58"/>
      <c r="N1476" s="58">
        <f>H1476*M1476</f>
        <v>0</v>
      </c>
      <c r="O1476" s="60">
        <v>21</v>
      </c>
      <c r="P1476" s="60">
        <f>J1476*(O1476/100)</f>
        <v>0</v>
      </c>
      <c r="Q1476" s="60">
        <f>J1476+P1476</f>
        <v>0</v>
      </c>
      <c r="R1476" s="15"/>
      <c r="S1476" s="15"/>
      <c r="T1476" s="15"/>
    </row>
    <row r="1477" spans="1:20" ht="9.75" outlineLevel="4" x14ac:dyDescent="0.2">
      <c r="A1477" s="61"/>
      <c r="B1477" s="62"/>
      <c r="C1477" s="62"/>
      <c r="D1477" s="63"/>
      <c r="E1477" s="64" t="s">
        <v>29</v>
      </c>
      <c r="F1477" s="65" t="s">
        <v>1276</v>
      </c>
      <c r="G1477" s="63"/>
      <c r="H1477" s="66">
        <v>1</v>
      </c>
      <c r="I1477" s="67"/>
      <c r="J1477" s="68"/>
      <c r="K1477" s="66"/>
      <c r="L1477" s="66"/>
      <c r="M1477" s="66"/>
      <c r="N1477" s="66"/>
      <c r="O1477" s="68"/>
      <c r="P1477" s="68"/>
      <c r="Q1477" s="68"/>
      <c r="R1477" s="10"/>
      <c r="S1477" s="15"/>
    </row>
    <row r="1478" spans="1:20" ht="7.5" customHeight="1" outlineLevel="4" x14ac:dyDescent="0.15">
      <c r="A1478" s="15"/>
      <c r="B1478" s="69"/>
      <c r="C1478" s="70"/>
      <c r="D1478" s="71"/>
      <c r="E1478" s="72"/>
      <c r="F1478" s="73"/>
      <c r="G1478" s="71"/>
      <c r="H1478" s="74"/>
      <c r="I1478" s="75"/>
      <c r="J1478" s="76"/>
      <c r="K1478" s="77"/>
      <c r="L1478" s="77"/>
      <c r="M1478" s="77"/>
      <c r="N1478" s="77"/>
      <c r="O1478" s="76"/>
      <c r="P1478" s="76"/>
      <c r="Q1478" s="76"/>
      <c r="R1478" s="10"/>
      <c r="S1478" s="15"/>
    </row>
    <row r="1479" spans="1:20" outlineLevel="3" x14ac:dyDescent="0.15">
      <c r="B1479" s="10"/>
      <c r="C1479" s="10"/>
      <c r="D1479" s="10"/>
      <c r="E1479" s="10"/>
      <c r="F1479" s="10"/>
      <c r="G1479" s="10"/>
      <c r="H1479" s="10"/>
      <c r="I1479" s="15"/>
      <c r="J1479" s="15"/>
      <c r="K1479" s="10"/>
      <c r="L1479" s="10"/>
      <c r="M1479" s="10"/>
      <c r="N1479" s="10"/>
      <c r="O1479" s="10"/>
      <c r="P1479" s="15"/>
      <c r="Q1479" s="15"/>
    </row>
    <row r="1480" spans="1:20" ht="11.25" outlineLevel="2" x14ac:dyDescent="0.2">
      <c r="A1480" s="42" t="s">
        <v>1277</v>
      </c>
      <c r="B1480" s="43">
        <v>3</v>
      </c>
      <c r="C1480" s="44"/>
      <c r="D1480" s="45" t="s">
        <v>23</v>
      </c>
      <c r="E1480" s="45"/>
      <c r="F1480" s="46" t="s">
        <v>1278</v>
      </c>
      <c r="G1480" s="45"/>
      <c r="H1480" s="47"/>
      <c r="I1480" s="48"/>
      <c r="J1480" s="49">
        <f>SUBTOTAL(9,J1481:J1506)</f>
        <v>0</v>
      </c>
      <c r="K1480" s="47"/>
      <c r="L1480" s="50">
        <f>SUBTOTAL(9,L1481:L1506)</f>
        <v>0.75614000000000003</v>
      </c>
      <c r="M1480" s="47"/>
      <c r="N1480" s="50">
        <f>SUBTOTAL(9,N1481:N1506)</f>
        <v>0</v>
      </c>
      <c r="O1480" s="51"/>
      <c r="P1480" s="49">
        <f>SUBTOTAL(9,P1481:P1506)</f>
        <v>0</v>
      </c>
      <c r="Q1480" s="49">
        <f>SUBTOTAL(9,Q1481:Q1506)</f>
        <v>0</v>
      </c>
      <c r="R1480" s="10"/>
      <c r="S1480" s="15"/>
      <c r="T1480" s="15"/>
    </row>
    <row r="1481" spans="1:20" ht="11.25" outlineLevel="3" x14ac:dyDescent="0.2">
      <c r="A1481" s="52"/>
      <c r="B1481" s="53"/>
      <c r="C1481" s="54">
        <v>254</v>
      </c>
      <c r="D1481" s="55" t="s">
        <v>25</v>
      </c>
      <c r="E1481" s="56" t="s">
        <v>1279</v>
      </c>
      <c r="F1481" s="57" t="s">
        <v>1280</v>
      </c>
      <c r="G1481" s="55" t="s">
        <v>72</v>
      </c>
      <c r="H1481" s="58">
        <v>1</v>
      </c>
      <c r="I1481" s="59"/>
      <c r="J1481" s="60">
        <f>H1481*I1481</f>
        <v>0</v>
      </c>
      <c r="K1481" s="58">
        <v>6.0000000000000002E-5</v>
      </c>
      <c r="L1481" s="58">
        <f>H1481*K1481</f>
        <v>6.0000000000000002E-5</v>
      </c>
      <c r="M1481" s="58"/>
      <c r="N1481" s="58">
        <f>H1481*M1481</f>
        <v>0</v>
      </c>
      <c r="O1481" s="60">
        <v>21</v>
      </c>
      <c r="P1481" s="60">
        <f>J1481*(O1481/100)</f>
        <v>0</v>
      </c>
      <c r="Q1481" s="60">
        <f>J1481+P1481</f>
        <v>0</v>
      </c>
      <c r="R1481" s="15"/>
      <c r="S1481" s="15"/>
      <c r="T1481" s="15"/>
    </row>
    <row r="1482" spans="1:20" ht="9.75" outlineLevel="4" x14ac:dyDescent="0.2">
      <c r="A1482" s="61"/>
      <c r="B1482" s="62"/>
      <c r="C1482" s="62"/>
      <c r="D1482" s="63"/>
      <c r="E1482" s="64" t="s">
        <v>29</v>
      </c>
      <c r="F1482" s="65" t="s">
        <v>1281</v>
      </c>
      <c r="G1482" s="63"/>
      <c r="H1482" s="66">
        <v>1</v>
      </c>
      <c r="I1482" s="67"/>
      <c r="J1482" s="68"/>
      <c r="K1482" s="66"/>
      <c r="L1482" s="66"/>
      <c r="M1482" s="66"/>
      <c r="N1482" s="66"/>
      <c r="O1482" s="68"/>
      <c r="P1482" s="68"/>
      <c r="Q1482" s="68"/>
      <c r="R1482" s="10"/>
      <c r="S1482" s="15"/>
    </row>
    <row r="1483" spans="1:20" ht="7.5" customHeight="1" outlineLevel="4" x14ac:dyDescent="0.15">
      <c r="A1483" s="15"/>
      <c r="B1483" s="69"/>
      <c r="C1483" s="70"/>
      <c r="D1483" s="71"/>
      <c r="E1483" s="72"/>
      <c r="F1483" s="73"/>
      <c r="G1483" s="71"/>
      <c r="H1483" s="74"/>
      <c r="I1483" s="75"/>
      <c r="J1483" s="76"/>
      <c r="K1483" s="77"/>
      <c r="L1483" s="77"/>
      <c r="M1483" s="77"/>
      <c r="N1483" s="77"/>
      <c r="O1483" s="76"/>
      <c r="P1483" s="76"/>
      <c r="Q1483" s="76"/>
      <c r="R1483" s="10"/>
      <c r="S1483" s="15"/>
    </row>
    <row r="1484" spans="1:20" ht="11.25" outlineLevel="3" x14ac:dyDescent="0.2">
      <c r="A1484" s="52"/>
      <c r="B1484" s="53"/>
      <c r="C1484" s="54">
        <v>255</v>
      </c>
      <c r="D1484" s="55" t="s">
        <v>25</v>
      </c>
      <c r="E1484" s="56" t="s">
        <v>1282</v>
      </c>
      <c r="F1484" s="57" t="s">
        <v>1283</v>
      </c>
      <c r="G1484" s="55" t="s">
        <v>72</v>
      </c>
      <c r="H1484" s="58">
        <v>7</v>
      </c>
      <c r="I1484" s="59"/>
      <c r="J1484" s="60">
        <f>H1484*I1484</f>
        <v>0</v>
      </c>
      <c r="K1484" s="58">
        <v>8.0000000000000007E-5</v>
      </c>
      <c r="L1484" s="58">
        <f>H1484*K1484</f>
        <v>5.6000000000000006E-4</v>
      </c>
      <c r="M1484" s="58"/>
      <c r="N1484" s="58">
        <f>H1484*M1484</f>
        <v>0</v>
      </c>
      <c r="O1484" s="60">
        <v>21</v>
      </c>
      <c r="P1484" s="60">
        <f>J1484*(O1484/100)</f>
        <v>0</v>
      </c>
      <c r="Q1484" s="60">
        <f>J1484+P1484</f>
        <v>0</v>
      </c>
      <c r="R1484" s="15"/>
      <c r="S1484" s="15"/>
      <c r="T1484" s="15"/>
    </row>
    <row r="1485" spans="1:20" ht="9.75" outlineLevel="4" x14ac:dyDescent="0.2">
      <c r="A1485" s="61"/>
      <c r="B1485" s="62"/>
      <c r="C1485" s="62"/>
      <c r="D1485" s="63"/>
      <c r="E1485" s="64" t="s">
        <v>29</v>
      </c>
      <c r="F1485" s="65" t="s">
        <v>1284</v>
      </c>
      <c r="G1485" s="63"/>
      <c r="H1485" s="66">
        <v>7</v>
      </c>
      <c r="I1485" s="67"/>
      <c r="J1485" s="68"/>
      <c r="K1485" s="66"/>
      <c r="L1485" s="66"/>
      <c r="M1485" s="66"/>
      <c r="N1485" s="66"/>
      <c r="O1485" s="68"/>
      <c r="P1485" s="68"/>
      <c r="Q1485" s="68"/>
      <c r="R1485" s="10"/>
      <c r="S1485" s="15"/>
    </row>
    <row r="1486" spans="1:20" ht="7.5" customHeight="1" outlineLevel="4" x14ac:dyDescent="0.15">
      <c r="A1486" s="15"/>
      <c r="B1486" s="69"/>
      <c r="C1486" s="70"/>
      <c r="D1486" s="71"/>
      <c r="E1486" s="72"/>
      <c r="F1486" s="73"/>
      <c r="G1486" s="71"/>
      <c r="H1486" s="74"/>
      <c r="I1486" s="75"/>
      <c r="J1486" s="76"/>
      <c r="K1486" s="77"/>
      <c r="L1486" s="77"/>
      <c r="M1486" s="77"/>
      <c r="N1486" s="77"/>
      <c r="O1486" s="76"/>
      <c r="P1486" s="76"/>
      <c r="Q1486" s="76"/>
      <c r="R1486" s="10"/>
      <c r="S1486" s="15"/>
    </row>
    <row r="1487" spans="1:20" ht="11.25" outlineLevel="3" x14ac:dyDescent="0.2">
      <c r="A1487" s="52"/>
      <c r="B1487" s="53"/>
      <c r="C1487" s="54">
        <v>256</v>
      </c>
      <c r="D1487" s="55" t="s">
        <v>25</v>
      </c>
      <c r="E1487" s="56" t="s">
        <v>1285</v>
      </c>
      <c r="F1487" s="57" t="s">
        <v>1286</v>
      </c>
      <c r="G1487" s="55" t="s">
        <v>72</v>
      </c>
      <c r="H1487" s="58">
        <v>4</v>
      </c>
      <c r="I1487" s="59"/>
      <c r="J1487" s="60">
        <f>H1487*I1487</f>
        <v>0</v>
      </c>
      <c r="K1487" s="58">
        <v>1E-4</v>
      </c>
      <c r="L1487" s="58">
        <f>H1487*K1487</f>
        <v>4.0000000000000002E-4</v>
      </c>
      <c r="M1487" s="58"/>
      <c r="N1487" s="58">
        <f>H1487*M1487</f>
        <v>0</v>
      </c>
      <c r="O1487" s="60">
        <v>21</v>
      </c>
      <c r="P1487" s="60">
        <f>J1487*(O1487/100)</f>
        <v>0</v>
      </c>
      <c r="Q1487" s="60">
        <f>J1487+P1487</f>
        <v>0</v>
      </c>
      <c r="R1487" s="15"/>
      <c r="S1487" s="15"/>
      <c r="T1487" s="15"/>
    </row>
    <row r="1488" spans="1:20" ht="9.75" outlineLevel="4" x14ac:dyDescent="0.2">
      <c r="A1488" s="61"/>
      <c r="B1488" s="62"/>
      <c r="C1488" s="62"/>
      <c r="D1488" s="63"/>
      <c r="E1488" s="64" t="s">
        <v>29</v>
      </c>
      <c r="F1488" s="65" t="s">
        <v>1287</v>
      </c>
      <c r="G1488" s="63"/>
      <c r="H1488" s="66">
        <v>4</v>
      </c>
      <c r="I1488" s="67"/>
      <c r="J1488" s="68"/>
      <c r="K1488" s="66"/>
      <c r="L1488" s="66"/>
      <c r="M1488" s="66"/>
      <c r="N1488" s="66"/>
      <c r="O1488" s="68"/>
      <c r="P1488" s="68"/>
      <c r="Q1488" s="68"/>
      <c r="R1488" s="10"/>
      <c r="S1488" s="15"/>
    </row>
    <row r="1489" spans="1:20" ht="7.5" customHeight="1" outlineLevel="4" x14ac:dyDescent="0.15">
      <c r="A1489" s="15"/>
      <c r="B1489" s="69"/>
      <c r="C1489" s="70"/>
      <c r="D1489" s="71"/>
      <c r="E1489" s="72"/>
      <c r="F1489" s="73"/>
      <c r="G1489" s="71"/>
      <c r="H1489" s="74"/>
      <c r="I1489" s="75"/>
      <c r="J1489" s="76"/>
      <c r="K1489" s="77"/>
      <c r="L1489" s="77"/>
      <c r="M1489" s="77"/>
      <c r="N1489" s="77"/>
      <c r="O1489" s="76"/>
      <c r="P1489" s="76"/>
      <c r="Q1489" s="76"/>
      <c r="R1489" s="10"/>
      <c r="S1489" s="15"/>
    </row>
    <row r="1490" spans="1:20" ht="11.25" outlineLevel="3" x14ac:dyDescent="0.2">
      <c r="A1490" s="52"/>
      <c r="B1490" s="53"/>
      <c r="C1490" s="54">
        <v>257</v>
      </c>
      <c r="D1490" s="55" t="s">
        <v>25</v>
      </c>
      <c r="E1490" s="56" t="s">
        <v>1288</v>
      </c>
      <c r="F1490" s="57" t="s">
        <v>1289</v>
      </c>
      <c r="G1490" s="55" t="s">
        <v>60</v>
      </c>
      <c r="H1490" s="58">
        <v>0.75613999999999992</v>
      </c>
      <c r="I1490" s="59"/>
      <c r="J1490" s="60">
        <f>H1490*I1490</f>
        <v>0</v>
      </c>
      <c r="K1490" s="58"/>
      <c r="L1490" s="58">
        <f>H1490*K1490</f>
        <v>0</v>
      </c>
      <c r="M1490" s="58"/>
      <c r="N1490" s="58">
        <f>H1490*M1490</f>
        <v>0</v>
      </c>
      <c r="O1490" s="60">
        <v>21</v>
      </c>
      <c r="P1490" s="60">
        <f>J1490*(O1490/100)</f>
        <v>0</v>
      </c>
      <c r="Q1490" s="60">
        <f>J1490+P1490</f>
        <v>0</v>
      </c>
      <c r="R1490" s="15"/>
      <c r="S1490" s="15"/>
      <c r="T1490" s="15"/>
    </row>
    <row r="1491" spans="1:20" ht="11.25" outlineLevel="3" x14ac:dyDescent="0.2">
      <c r="A1491" s="52"/>
      <c r="B1491" s="53"/>
      <c r="C1491" s="54">
        <v>258</v>
      </c>
      <c r="D1491" s="55" t="s">
        <v>342</v>
      </c>
      <c r="E1491" s="56" t="s">
        <v>1290</v>
      </c>
      <c r="F1491" s="57" t="s">
        <v>1291</v>
      </c>
      <c r="G1491" s="55" t="s">
        <v>72</v>
      </c>
      <c r="H1491" s="58">
        <v>14</v>
      </c>
      <c r="I1491" s="59"/>
      <c r="J1491" s="60">
        <f>H1491*I1491</f>
        <v>0</v>
      </c>
      <c r="K1491" s="58"/>
      <c r="L1491" s="58">
        <f>H1491*K1491</f>
        <v>0</v>
      </c>
      <c r="M1491" s="58"/>
      <c r="N1491" s="58">
        <f>H1491*M1491</f>
        <v>0</v>
      </c>
      <c r="O1491" s="60">
        <v>21</v>
      </c>
      <c r="P1491" s="60">
        <f>J1491*(O1491/100)</f>
        <v>0</v>
      </c>
      <c r="Q1491" s="60">
        <f>J1491+P1491</f>
        <v>0</v>
      </c>
      <c r="R1491" s="15"/>
      <c r="S1491" s="15"/>
      <c r="T1491" s="15"/>
    </row>
    <row r="1492" spans="1:20" ht="9.75" outlineLevel="4" x14ac:dyDescent="0.2">
      <c r="A1492" s="61"/>
      <c r="B1492" s="62"/>
      <c r="C1492" s="62"/>
      <c r="D1492" s="63"/>
      <c r="E1492" s="64" t="s">
        <v>29</v>
      </c>
      <c r="F1492" s="65" t="s">
        <v>1292</v>
      </c>
      <c r="G1492" s="63"/>
      <c r="H1492" s="66">
        <v>14</v>
      </c>
      <c r="I1492" s="67"/>
      <c r="J1492" s="68"/>
      <c r="K1492" s="66"/>
      <c r="L1492" s="66"/>
      <c r="M1492" s="66"/>
      <c r="N1492" s="66"/>
      <c r="O1492" s="68"/>
      <c r="P1492" s="68"/>
      <c r="Q1492" s="68"/>
      <c r="R1492" s="10"/>
      <c r="S1492" s="15"/>
    </row>
    <row r="1493" spans="1:20" ht="7.5" customHeight="1" outlineLevel="4" x14ac:dyDescent="0.15">
      <c r="A1493" s="15"/>
      <c r="B1493" s="69"/>
      <c r="C1493" s="70"/>
      <c r="D1493" s="71"/>
      <c r="E1493" s="72"/>
      <c r="F1493" s="73"/>
      <c r="G1493" s="71"/>
      <c r="H1493" s="74"/>
      <c r="I1493" s="75"/>
      <c r="J1493" s="76"/>
      <c r="K1493" s="77"/>
      <c r="L1493" s="77"/>
      <c r="M1493" s="77"/>
      <c r="N1493" s="77"/>
      <c r="O1493" s="76"/>
      <c r="P1493" s="76"/>
      <c r="Q1493" s="76"/>
      <c r="R1493" s="10"/>
      <c r="S1493" s="15"/>
    </row>
    <row r="1494" spans="1:20" ht="11.25" outlineLevel="3" x14ac:dyDescent="0.2">
      <c r="A1494" s="52"/>
      <c r="B1494" s="53"/>
      <c r="C1494" s="54">
        <v>259</v>
      </c>
      <c r="D1494" s="55" t="s">
        <v>342</v>
      </c>
      <c r="E1494" s="56" t="s">
        <v>1293</v>
      </c>
      <c r="F1494" s="57" t="s">
        <v>1294</v>
      </c>
      <c r="G1494" s="55" t="s">
        <v>72</v>
      </c>
      <c r="H1494" s="58">
        <v>6</v>
      </c>
      <c r="I1494" s="59"/>
      <c r="J1494" s="60">
        <f>H1494*I1494</f>
        <v>0</v>
      </c>
      <c r="K1494" s="58">
        <v>6.2700000000000004E-3</v>
      </c>
      <c r="L1494" s="58">
        <f>H1494*K1494</f>
        <v>3.7620000000000001E-2</v>
      </c>
      <c r="M1494" s="58"/>
      <c r="N1494" s="58">
        <f>H1494*M1494</f>
        <v>0</v>
      </c>
      <c r="O1494" s="60">
        <v>21</v>
      </c>
      <c r="P1494" s="60">
        <f>J1494*(O1494/100)</f>
        <v>0</v>
      </c>
      <c r="Q1494" s="60">
        <f>J1494+P1494</f>
        <v>0</v>
      </c>
      <c r="R1494" s="15"/>
      <c r="S1494" s="15"/>
      <c r="T1494" s="15"/>
    </row>
    <row r="1495" spans="1:20" ht="9.75" outlineLevel="4" x14ac:dyDescent="0.2">
      <c r="A1495" s="61"/>
      <c r="B1495" s="62"/>
      <c r="C1495" s="62"/>
      <c r="D1495" s="63"/>
      <c r="E1495" s="64" t="s">
        <v>29</v>
      </c>
      <c r="F1495" s="65" t="s">
        <v>1295</v>
      </c>
      <c r="G1495" s="63"/>
      <c r="H1495" s="66">
        <v>6</v>
      </c>
      <c r="I1495" s="67"/>
      <c r="J1495" s="68"/>
      <c r="K1495" s="66"/>
      <c r="L1495" s="66"/>
      <c r="M1495" s="66"/>
      <c r="N1495" s="66"/>
      <c r="O1495" s="68"/>
      <c r="P1495" s="68"/>
      <c r="Q1495" s="68"/>
      <c r="R1495" s="10"/>
      <c r="S1495" s="15"/>
    </row>
    <row r="1496" spans="1:20" ht="7.5" customHeight="1" outlineLevel="4" x14ac:dyDescent="0.15">
      <c r="A1496" s="15"/>
      <c r="B1496" s="69"/>
      <c r="C1496" s="70"/>
      <c r="D1496" s="71"/>
      <c r="E1496" s="72"/>
      <c r="F1496" s="73"/>
      <c r="G1496" s="71"/>
      <c r="H1496" s="74"/>
      <c r="I1496" s="75"/>
      <c r="J1496" s="76"/>
      <c r="K1496" s="77"/>
      <c r="L1496" s="77"/>
      <c r="M1496" s="77"/>
      <c r="N1496" s="77"/>
      <c r="O1496" s="76"/>
      <c r="P1496" s="76"/>
      <c r="Q1496" s="76"/>
      <c r="R1496" s="10"/>
      <c r="S1496" s="15"/>
    </row>
    <row r="1497" spans="1:20" ht="22.5" outlineLevel="3" x14ac:dyDescent="0.2">
      <c r="A1497" s="52"/>
      <c r="B1497" s="53"/>
      <c r="C1497" s="54">
        <v>260</v>
      </c>
      <c r="D1497" s="55" t="s">
        <v>342</v>
      </c>
      <c r="E1497" s="56" t="s">
        <v>1296</v>
      </c>
      <c r="F1497" s="57" t="s">
        <v>1297</v>
      </c>
      <c r="G1497" s="55" t="s">
        <v>72</v>
      </c>
      <c r="H1497" s="58">
        <v>1</v>
      </c>
      <c r="I1497" s="59"/>
      <c r="J1497" s="60">
        <f>H1497*I1497</f>
        <v>0</v>
      </c>
      <c r="K1497" s="58">
        <v>1.2500000000000001E-2</v>
      </c>
      <c r="L1497" s="58">
        <f>H1497*K1497</f>
        <v>1.2500000000000001E-2</v>
      </c>
      <c r="M1497" s="58"/>
      <c r="N1497" s="58">
        <f>H1497*M1497</f>
        <v>0</v>
      </c>
      <c r="O1497" s="60">
        <v>21</v>
      </c>
      <c r="P1497" s="60">
        <f>J1497*(O1497/100)</f>
        <v>0</v>
      </c>
      <c r="Q1497" s="60">
        <f>J1497+P1497</f>
        <v>0</v>
      </c>
      <c r="R1497" s="15"/>
      <c r="S1497" s="15"/>
      <c r="T1497" s="15"/>
    </row>
    <row r="1498" spans="1:20" ht="9.75" outlineLevel="4" x14ac:dyDescent="0.2">
      <c r="A1498" s="61"/>
      <c r="B1498" s="62"/>
      <c r="C1498" s="62"/>
      <c r="D1498" s="63"/>
      <c r="E1498" s="64" t="s">
        <v>29</v>
      </c>
      <c r="F1498" s="65" t="s">
        <v>1281</v>
      </c>
      <c r="G1498" s="63"/>
      <c r="H1498" s="66">
        <v>1</v>
      </c>
      <c r="I1498" s="67"/>
      <c r="J1498" s="68"/>
      <c r="K1498" s="66"/>
      <c r="L1498" s="66"/>
      <c r="M1498" s="66"/>
      <c r="N1498" s="66"/>
      <c r="O1498" s="68"/>
      <c r="P1498" s="68"/>
      <c r="Q1498" s="68"/>
      <c r="R1498" s="10"/>
      <c r="S1498" s="15"/>
    </row>
    <row r="1499" spans="1:20" ht="7.5" customHeight="1" outlineLevel="4" x14ac:dyDescent="0.15">
      <c r="A1499" s="15"/>
      <c r="B1499" s="69"/>
      <c r="C1499" s="70"/>
      <c r="D1499" s="71"/>
      <c r="E1499" s="72"/>
      <c r="F1499" s="73"/>
      <c r="G1499" s="71"/>
      <c r="H1499" s="74"/>
      <c r="I1499" s="75"/>
      <c r="J1499" s="76"/>
      <c r="K1499" s="77"/>
      <c r="L1499" s="77"/>
      <c r="M1499" s="77"/>
      <c r="N1499" s="77"/>
      <c r="O1499" s="76"/>
      <c r="P1499" s="76"/>
      <c r="Q1499" s="76"/>
      <c r="R1499" s="10"/>
      <c r="S1499" s="15"/>
    </row>
    <row r="1500" spans="1:20" ht="22.5" outlineLevel="3" x14ac:dyDescent="0.2">
      <c r="A1500" s="52"/>
      <c r="B1500" s="53"/>
      <c r="C1500" s="54">
        <v>261</v>
      </c>
      <c r="D1500" s="55" t="s">
        <v>342</v>
      </c>
      <c r="E1500" s="56" t="s">
        <v>1298</v>
      </c>
      <c r="F1500" s="57" t="s">
        <v>1299</v>
      </c>
      <c r="G1500" s="55" t="s">
        <v>72</v>
      </c>
      <c r="H1500" s="58">
        <v>7</v>
      </c>
      <c r="I1500" s="59"/>
      <c r="J1500" s="60">
        <f>H1500*I1500</f>
        <v>0</v>
      </c>
      <c r="K1500" s="58">
        <v>5.8999999999999997E-2</v>
      </c>
      <c r="L1500" s="58">
        <f>H1500*K1500</f>
        <v>0.41299999999999998</v>
      </c>
      <c r="M1500" s="58"/>
      <c r="N1500" s="58">
        <f>H1500*M1500</f>
        <v>0</v>
      </c>
      <c r="O1500" s="60">
        <v>21</v>
      </c>
      <c r="P1500" s="60">
        <f>J1500*(O1500/100)</f>
        <v>0</v>
      </c>
      <c r="Q1500" s="60">
        <f>J1500+P1500</f>
        <v>0</v>
      </c>
      <c r="R1500" s="15"/>
      <c r="S1500" s="15"/>
      <c r="T1500" s="15"/>
    </row>
    <row r="1501" spans="1:20" ht="9.75" outlineLevel="4" x14ac:dyDescent="0.2">
      <c r="A1501" s="61"/>
      <c r="B1501" s="62"/>
      <c r="C1501" s="62"/>
      <c r="D1501" s="63"/>
      <c r="E1501" s="64" t="s">
        <v>29</v>
      </c>
      <c r="F1501" s="65" t="s">
        <v>1284</v>
      </c>
      <c r="G1501" s="63"/>
      <c r="H1501" s="66">
        <v>7</v>
      </c>
      <c r="I1501" s="67"/>
      <c r="J1501" s="68"/>
      <c r="K1501" s="66"/>
      <c r="L1501" s="66"/>
      <c r="M1501" s="66"/>
      <c r="N1501" s="66"/>
      <c r="O1501" s="68"/>
      <c r="P1501" s="68"/>
      <c r="Q1501" s="68"/>
      <c r="R1501" s="10"/>
      <c r="S1501" s="15"/>
    </row>
    <row r="1502" spans="1:20" ht="7.5" customHeight="1" outlineLevel="4" x14ac:dyDescent="0.15">
      <c r="A1502" s="15"/>
      <c r="B1502" s="69"/>
      <c r="C1502" s="70"/>
      <c r="D1502" s="71"/>
      <c r="E1502" s="72"/>
      <c r="F1502" s="73"/>
      <c r="G1502" s="71"/>
      <c r="H1502" s="74"/>
      <c r="I1502" s="75"/>
      <c r="J1502" s="76"/>
      <c r="K1502" s="77"/>
      <c r="L1502" s="77"/>
      <c r="M1502" s="77"/>
      <c r="N1502" s="77"/>
      <c r="O1502" s="76"/>
      <c r="P1502" s="76"/>
      <c r="Q1502" s="76"/>
      <c r="R1502" s="10"/>
      <c r="S1502" s="15"/>
    </row>
    <row r="1503" spans="1:20" ht="22.5" outlineLevel="3" x14ac:dyDescent="0.2">
      <c r="A1503" s="52"/>
      <c r="B1503" s="53"/>
      <c r="C1503" s="54">
        <v>262</v>
      </c>
      <c r="D1503" s="55" t="s">
        <v>342</v>
      </c>
      <c r="E1503" s="56" t="s">
        <v>1300</v>
      </c>
      <c r="F1503" s="57" t="s">
        <v>1301</v>
      </c>
      <c r="G1503" s="55" t="s">
        <v>72</v>
      </c>
      <c r="H1503" s="58">
        <v>4</v>
      </c>
      <c r="I1503" s="59"/>
      <c r="J1503" s="60">
        <f>H1503*I1503</f>
        <v>0</v>
      </c>
      <c r="K1503" s="58">
        <v>7.2999999999999995E-2</v>
      </c>
      <c r="L1503" s="58">
        <f>H1503*K1503</f>
        <v>0.29199999999999998</v>
      </c>
      <c r="M1503" s="58"/>
      <c r="N1503" s="58">
        <f>H1503*M1503</f>
        <v>0</v>
      </c>
      <c r="O1503" s="60">
        <v>21</v>
      </c>
      <c r="P1503" s="60">
        <f>J1503*(O1503/100)</f>
        <v>0</v>
      </c>
      <c r="Q1503" s="60">
        <f>J1503+P1503</f>
        <v>0</v>
      </c>
      <c r="R1503" s="15"/>
      <c r="S1503" s="15"/>
      <c r="T1503" s="15"/>
    </row>
    <row r="1504" spans="1:20" ht="9.75" outlineLevel="4" x14ac:dyDescent="0.2">
      <c r="A1504" s="61"/>
      <c r="B1504" s="62"/>
      <c r="C1504" s="62"/>
      <c r="D1504" s="63"/>
      <c r="E1504" s="64" t="s">
        <v>29</v>
      </c>
      <c r="F1504" s="65" t="s">
        <v>1287</v>
      </c>
      <c r="G1504" s="63"/>
      <c r="H1504" s="66">
        <v>4</v>
      </c>
      <c r="I1504" s="67"/>
      <c r="J1504" s="68"/>
      <c r="K1504" s="66"/>
      <c r="L1504" s="66"/>
      <c r="M1504" s="66"/>
      <c r="N1504" s="66"/>
      <c r="O1504" s="68"/>
      <c r="P1504" s="68"/>
      <c r="Q1504" s="68"/>
      <c r="R1504" s="10"/>
      <c r="S1504" s="15"/>
    </row>
    <row r="1505" spans="1:20" ht="7.5" customHeight="1" outlineLevel="4" x14ac:dyDescent="0.15">
      <c r="A1505" s="15"/>
      <c r="B1505" s="69"/>
      <c r="C1505" s="70"/>
      <c r="D1505" s="71"/>
      <c r="E1505" s="72"/>
      <c r="F1505" s="73"/>
      <c r="G1505" s="71"/>
      <c r="H1505" s="74"/>
      <c r="I1505" s="75"/>
      <c r="J1505" s="76"/>
      <c r="K1505" s="77"/>
      <c r="L1505" s="77"/>
      <c r="M1505" s="77"/>
      <c r="N1505" s="77"/>
      <c r="O1505" s="76"/>
      <c r="P1505" s="76"/>
      <c r="Q1505" s="76"/>
      <c r="R1505" s="10"/>
      <c r="S1505" s="15"/>
    </row>
    <row r="1506" spans="1:20" outlineLevel="3" x14ac:dyDescent="0.15">
      <c r="B1506" s="10"/>
      <c r="C1506" s="10"/>
      <c r="D1506" s="10"/>
      <c r="E1506" s="10"/>
      <c r="F1506" s="10"/>
      <c r="G1506" s="10"/>
      <c r="H1506" s="10"/>
      <c r="I1506" s="15"/>
      <c r="J1506" s="15"/>
      <c r="K1506" s="10"/>
      <c r="L1506" s="10"/>
      <c r="M1506" s="10"/>
      <c r="N1506" s="10"/>
      <c r="O1506" s="10"/>
      <c r="P1506" s="15"/>
      <c r="Q1506" s="15"/>
    </row>
    <row r="1507" spans="1:20" ht="11.25" outlineLevel="2" x14ac:dyDescent="0.2">
      <c r="A1507" s="42" t="s">
        <v>1302</v>
      </c>
      <c r="B1507" s="43">
        <v>3</v>
      </c>
      <c r="C1507" s="44"/>
      <c r="D1507" s="45" t="s">
        <v>23</v>
      </c>
      <c r="E1507" s="45"/>
      <c r="F1507" s="46" t="s">
        <v>1303</v>
      </c>
      <c r="G1507" s="45"/>
      <c r="H1507" s="47"/>
      <c r="I1507" s="48"/>
      <c r="J1507" s="49">
        <f>SUBTOTAL(9,J1508:J1540)</f>
        <v>0</v>
      </c>
      <c r="K1507" s="47"/>
      <c r="L1507" s="50">
        <f>SUBTOTAL(9,L1508:L1540)</f>
        <v>3.6183916000000003</v>
      </c>
      <c r="M1507" s="47"/>
      <c r="N1507" s="50">
        <f>SUBTOTAL(9,N1508:N1540)</f>
        <v>0</v>
      </c>
      <c r="O1507" s="51"/>
      <c r="P1507" s="49">
        <f>SUBTOTAL(9,P1508:P1540)</f>
        <v>0</v>
      </c>
      <c r="Q1507" s="49">
        <f>SUBTOTAL(9,Q1508:Q1540)</f>
        <v>0</v>
      </c>
      <c r="R1507" s="10"/>
      <c r="S1507" s="15"/>
      <c r="T1507" s="15"/>
    </row>
    <row r="1508" spans="1:20" ht="22.5" outlineLevel="3" x14ac:dyDescent="0.2">
      <c r="A1508" s="52"/>
      <c r="B1508" s="53"/>
      <c r="C1508" s="54">
        <v>263</v>
      </c>
      <c r="D1508" s="55" t="s">
        <v>25</v>
      </c>
      <c r="E1508" s="56" t="s">
        <v>1304</v>
      </c>
      <c r="F1508" s="57" t="s">
        <v>1305</v>
      </c>
      <c r="G1508" s="55" t="s">
        <v>67</v>
      </c>
      <c r="H1508" s="58">
        <v>154</v>
      </c>
      <c r="I1508" s="59"/>
      <c r="J1508" s="60">
        <f>H1508*I1508</f>
        <v>0</v>
      </c>
      <c r="K1508" s="58">
        <v>1.6400000000000001E-2</v>
      </c>
      <c r="L1508" s="58">
        <f>H1508*K1508</f>
        <v>2.5256000000000003</v>
      </c>
      <c r="M1508" s="58"/>
      <c r="N1508" s="58">
        <f>H1508*M1508</f>
        <v>0</v>
      </c>
      <c r="O1508" s="60">
        <v>21</v>
      </c>
      <c r="P1508" s="60">
        <f>J1508*(O1508/100)</f>
        <v>0</v>
      </c>
      <c r="Q1508" s="60">
        <f>J1508+P1508</f>
        <v>0</v>
      </c>
      <c r="R1508" s="15"/>
      <c r="S1508" s="15"/>
      <c r="T1508" s="15"/>
    </row>
    <row r="1509" spans="1:20" ht="11.25" outlineLevel="3" x14ac:dyDescent="0.2">
      <c r="A1509" s="52"/>
      <c r="B1509" s="53"/>
      <c r="C1509" s="54">
        <v>264</v>
      </c>
      <c r="D1509" s="55" t="s">
        <v>25</v>
      </c>
      <c r="E1509" s="56" t="s">
        <v>1306</v>
      </c>
      <c r="F1509" s="57" t="s">
        <v>1307</v>
      </c>
      <c r="G1509" s="55" t="s">
        <v>67</v>
      </c>
      <c r="H1509" s="58">
        <v>78.400000000000006</v>
      </c>
      <c r="I1509" s="59"/>
      <c r="J1509" s="60">
        <f>H1509*I1509</f>
        <v>0</v>
      </c>
      <c r="K1509" s="58">
        <v>1.2200000000000001E-2</v>
      </c>
      <c r="L1509" s="58">
        <f>H1509*K1509</f>
        <v>0.95648000000000011</v>
      </c>
      <c r="M1509" s="58"/>
      <c r="N1509" s="58">
        <f>H1509*M1509</f>
        <v>0</v>
      </c>
      <c r="O1509" s="60">
        <v>21</v>
      </c>
      <c r="P1509" s="60">
        <f>J1509*(O1509/100)</f>
        <v>0</v>
      </c>
      <c r="Q1509" s="60">
        <f>J1509+P1509</f>
        <v>0</v>
      </c>
      <c r="R1509" s="15"/>
      <c r="S1509" s="15"/>
      <c r="T1509" s="15"/>
    </row>
    <row r="1510" spans="1:20" ht="9.75" outlineLevel="4" x14ac:dyDescent="0.2">
      <c r="A1510" s="61"/>
      <c r="B1510" s="62"/>
      <c r="C1510" s="62"/>
      <c r="D1510" s="63"/>
      <c r="E1510" s="64" t="s">
        <v>29</v>
      </c>
      <c r="F1510" s="65" t="s">
        <v>132</v>
      </c>
      <c r="G1510" s="63"/>
      <c r="H1510" s="66">
        <v>0</v>
      </c>
      <c r="I1510" s="67"/>
      <c r="J1510" s="68"/>
      <c r="K1510" s="66"/>
      <c r="L1510" s="66"/>
      <c r="M1510" s="66"/>
      <c r="N1510" s="66"/>
      <c r="O1510" s="68"/>
      <c r="P1510" s="68"/>
      <c r="Q1510" s="68"/>
      <c r="R1510" s="10"/>
      <c r="S1510" s="15"/>
    </row>
    <row r="1511" spans="1:20" ht="9.75" outlineLevel="4" x14ac:dyDescent="0.2">
      <c r="A1511" s="61"/>
      <c r="B1511" s="62"/>
      <c r="C1511" s="62"/>
      <c r="D1511" s="63"/>
      <c r="E1511" s="64"/>
      <c r="F1511" s="65" t="s">
        <v>1308</v>
      </c>
      <c r="G1511" s="63"/>
      <c r="H1511" s="66">
        <v>16.3</v>
      </c>
      <c r="I1511" s="67"/>
      <c r="J1511" s="68"/>
      <c r="K1511" s="66"/>
      <c r="L1511" s="66"/>
      <c r="M1511" s="66"/>
      <c r="N1511" s="66"/>
      <c r="O1511" s="68"/>
      <c r="P1511" s="68"/>
      <c r="Q1511" s="68"/>
      <c r="R1511" s="10"/>
      <c r="S1511" s="15"/>
    </row>
    <row r="1512" spans="1:20" ht="9.75" outlineLevel="4" x14ac:dyDescent="0.2">
      <c r="A1512" s="61"/>
      <c r="B1512" s="62"/>
      <c r="C1512" s="62"/>
      <c r="D1512" s="63"/>
      <c r="E1512" s="64"/>
      <c r="F1512" s="65" t="s">
        <v>126</v>
      </c>
      <c r="G1512" s="63"/>
      <c r="H1512" s="66">
        <v>0</v>
      </c>
      <c r="I1512" s="67"/>
      <c r="J1512" s="68"/>
      <c r="K1512" s="66"/>
      <c r="L1512" s="66"/>
      <c r="M1512" s="66"/>
      <c r="N1512" s="66"/>
      <c r="O1512" s="68"/>
      <c r="P1512" s="68"/>
      <c r="Q1512" s="68"/>
      <c r="R1512" s="10"/>
      <c r="S1512" s="15"/>
    </row>
    <row r="1513" spans="1:20" ht="9.75" outlineLevel="4" x14ac:dyDescent="0.2">
      <c r="A1513" s="61"/>
      <c r="B1513" s="62"/>
      <c r="C1513" s="62"/>
      <c r="D1513" s="63"/>
      <c r="E1513" s="64"/>
      <c r="F1513" s="65" t="s">
        <v>135</v>
      </c>
      <c r="G1513" s="63"/>
      <c r="H1513" s="66">
        <v>0</v>
      </c>
      <c r="I1513" s="67"/>
      <c r="J1513" s="68"/>
      <c r="K1513" s="66"/>
      <c r="L1513" s="66"/>
      <c r="M1513" s="66"/>
      <c r="N1513" s="66"/>
      <c r="O1513" s="68"/>
      <c r="P1513" s="68"/>
      <c r="Q1513" s="68"/>
      <c r="R1513" s="10"/>
      <c r="S1513" s="15"/>
    </row>
    <row r="1514" spans="1:20" ht="9.75" outlineLevel="4" x14ac:dyDescent="0.2">
      <c r="A1514" s="61"/>
      <c r="B1514" s="62"/>
      <c r="C1514" s="62"/>
      <c r="D1514" s="63"/>
      <c r="E1514" s="64"/>
      <c r="F1514" s="65" t="s">
        <v>1309</v>
      </c>
      <c r="G1514" s="63"/>
      <c r="H1514" s="66">
        <v>23.2</v>
      </c>
      <c r="I1514" s="67"/>
      <c r="J1514" s="68"/>
      <c r="K1514" s="66"/>
      <c r="L1514" s="66"/>
      <c r="M1514" s="66"/>
      <c r="N1514" s="66"/>
      <c r="O1514" s="68"/>
      <c r="P1514" s="68"/>
      <c r="Q1514" s="68"/>
      <c r="R1514" s="10"/>
      <c r="S1514" s="15"/>
    </row>
    <row r="1515" spans="1:20" ht="9.75" outlineLevel="4" x14ac:dyDescent="0.2">
      <c r="A1515" s="61"/>
      <c r="B1515" s="62"/>
      <c r="C1515" s="62"/>
      <c r="D1515" s="63"/>
      <c r="E1515" s="64"/>
      <c r="F1515" s="65" t="s">
        <v>126</v>
      </c>
      <c r="G1515" s="63"/>
      <c r="H1515" s="66">
        <v>0</v>
      </c>
      <c r="I1515" s="67"/>
      <c r="J1515" s="68"/>
      <c r="K1515" s="66"/>
      <c r="L1515" s="66"/>
      <c r="M1515" s="66"/>
      <c r="N1515" s="66"/>
      <c r="O1515" s="68"/>
      <c r="P1515" s="68"/>
      <c r="Q1515" s="68"/>
      <c r="R1515" s="10"/>
      <c r="S1515" s="15"/>
    </row>
    <row r="1516" spans="1:20" ht="9.75" outlineLevel="4" x14ac:dyDescent="0.2">
      <c r="A1516" s="61"/>
      <c r="B1516" s="62"/>
      <c r="C1516" s="62"/>
      <c r="D1516" s="63"/>
      <c r="E1516" s="64"/>
      <c r="F1516" s="65" t="s">
        <v>137</v>
      </c>
      <c r="G1516" s="63"/>
      <c r="H1516" s="66">
        <v>0</v>
      </c>
      <c r="I1516" s="67"/>
      <c r="J1516" s="68"/>
      <c r="K1516" s="66"/>
      <c r="L1516" s="66"/>
      <c r="M1516" s="66"/>
      <c r="N1516" s="66"/>
      <c r="O1516" s="68"/>
      <c r="P1516" s="68"/>
      <c r="Q1516" s="68"/>
      <c r="R1516" s="10"/>
      <c r="S1516" s="15"/>
    </row>
    <row r="1517" spans="1:20" ht="19.5" outlineLevel="4" x14ac:dyDescent="0.2">
      <c r="A1517" s="61"/>
      <c r="B1517" s="62"/>
      <c r="C1517" s="62"/>
      <c r="D1517" s="63"/>
      <c r="E1517" s="64"/>
      <c r="F1517" s="65" t="s">
        <v>1310</v>
      </c>
      <c r="G1517" s="63"/>
      <c r="H1517" s="66">
        <v>38.900000000000006</v>
      </c>
      <c r="I1517" s="67"/>
      <c r="J1517" s="68"/>
      <c r="K1517" s="66"/>
      <c r="L1517" s="66"/>
      <c r="M1517" s="66"/>
      <c r="N1517" s="66"/>
      <c r="O1517" s="68"/>
      <c r="P1517" s="68"/>
      <c r="Q1517" s="68"/>
      <c r="R1517" s="10"/>
      <c r="S1517" s="15"/>
    </row>
    <row r="1518" spans="1:20" ht="7.5" customHeight="1" outlineLevel="4" x14ac:dyDescent="0.15">
      <c r="A1518" s="15"/>
      <c r="B1518" s="69"/>
      <c r="C1518" s="70"/>
      <c r="D1518" s="71"/>
      <c r="E1518" s="72"/>
      <c r="F1518" s="73"/>
      <c r="G1518" s="71"/>
      <c r="H1518" s="74"/>
      <c r="I1518" s="75"/>
      <c r="J1518" s="76"/>
      <c r="K1518" s="77"/>
      <c r="L1518" s="77"/>
      <c r="M1518" s="77"/>
      <c r="N1518" s="77"/>
      <c r="O1518" s="76"/>
      <c r="P1518" s="76"/>
      <c r="Q1518" s="76"/>
      <c r="R1518" s="10"/>
      <c r="S1518" s="15"/>
    </row>
    <row r="1519" spans="1:20" ht="11.25" outlineLevel="3" x14ac:dyDescent="0.2">
      <c r="A1519" s="52"/>
      <c r="B1519" s="53"/>
      <c r="C1519" s="54">
        <v>265</v>
      </c>
      <c r="D1519" s="55" t="s">
        <v>25</v>
      </c>
      <c r="E1519" s="56" t="s">
        <v>1311</v>
      </c>
      <c r="F1519" s="57" t="s">
        <v>1312</v>
      </c>
      <c r="G1519" s="55" t="s">
        <v>67</v>
      </c>
      <c r="H1519" s="58">
        <v>25.1</v>
      </c>
      <c r="I1519" s="59"/>
      <c r="J1519" s="60">
        <f>H1519*I1519</f>
        <v>0</v>
      </c>
      <c r="K1519" s="58"/>
      <c r="L1519" s="58">
        <f>H1519*K1519</f>
        <v>0</v>
      </c>
      <c r="M1519" s="58"/>
      <c r="N1519" s="58">
        <f>H1519*M1519</f>
        <v>0</v>
      </c>
      <c r="O1519" s="60">
        <v>21</v>
      </c>
      <c r="P1519" s="60">
        <f>J1519*(O1519/100)</f>
        <v>0</v>
      </c>
      <c r="Q1519" s="60">
        <f>J1519+P1519</f>
        <v>0</v>
      </c>
      <c r="R1519" s="15"/>
      <c r="S1519" s="15"/>
      <c r="T1519" s="15"/>
    </row>
    <row r="1520" spans="1:20" ht="19.5" outlineLevel="4" x14ac:dyDescent="0.2">
      <c r="A1520" s="61"/>
      <c r="B1520" s="62"/>
      <c r="C1520" s="62"/>
      <c r="D1520" s="63"/>
      <c r="E1520" s="64" t="s">
        <v>29</v>
      </c>
      <c r="F1520" s="65" t="s">
        <v>1313</v>
      </c>
      <c r="G1520" s="63"/>
      <c r="H1520" s="66">
        <v>0</v>
      </c>
      <c r="I1520" s="67"/>
      <c r="J1520" s="68"/>
      <c r="K1520" s="66"/>
      <c r="L1520" s="66"/>
      <c r="M1520" s="66"/>
      <c r="N1520" s="66"/>
      <c r="O1520" s="68"/>
      <c r="P1520" s="68"/>
      <c r="Q1520" s="68"/>
      <c r="R1520" s="10"/>
      <c r="S1520" s="15"/>
    </row>
    <row r="1521" spans="1:20" ht="19.5" outlineLevel="4" x14ac:dyDescent="0.2">
      <c r="A1521" s="61"/>
      <c r="B1521" s="62"/>
      <c r="C1521" s="62"/>
      <c r="D1521" s="63"/>
      <c r="E1521" s="64"/>
      <c r="F1521" s="65" t="s">
        <v>1314</v>
      </c>
      <c r="G1521" s="63"/>
      <c r="H1521" s="66">
        <v>7.3</v>
      </c>
      <c r="I1521" s="67"/>
      <c r="J1521" s="68"/>
      <c r="K1521" s="66"/>
      <c r="L1521" s="66"/>
      <c r="M1521" s="66"/>
      <c r="N1521" s="66"/>
      <c r="O1521" s="68"/>
      <c r="P1521" s="68"/>
      <c r="Q1521" s="68"/>
      <c r="R1521" s="10"/>
      <c r="S1521" s="15"/>
    </row>
    <row r="1522" spans="1:20" ht="9.75" outlineLevel="4" x14ac:dyDescent="0.2">
      <c r="A1522" s="61"/>
      <c r="B1522" s="62"/>
      <c r="C1522" s="62"/>
      <c r="D1522" s="63"/>
      <c r="E1522" s="64"/>
      <c r="F1522" s="65" t="s">
        <v>126</v>
      </c>
      <c r="G1522" s="63"/>
      <c r="H1522" s="66">
        <v>0</v>
      </c>
      <c r="I1522" s="67"/>
      <c r="J1522" s="68"/>
      <c r="K1522" s="66"/>
      <c r="L1522" s="66"/>
      <c r="M1522" s="66"/>
      <c r="N1522" s="66"/>
      <c r="O1522" s="68"/>
      <c r="P1522" s="68"/>
      <c r="Q1522" s="68"/>
      <c r="R1522" s="10"/>
      <c r="S1522" s="15"/>
    </row>
    <row r="1523" spans="1:20" ht="19.5" outlineLevel="4" x14ac:dyDescent="0.2">
      <c r="A1523" s="61"/>
      <c r="B1523" s="62"/>
      <c r="C1523" s="62"/>
      <c r="D1523" s="63"/>
      <c r="E1523" s="64"/>
      <c r="F1523" s="65" t="s">
        <v>551</v>
      </c>
      <c r="G1523" s="63"/>
      <c r="H1523" s="66">
        <v>0</v>
      </c>
      <c r="I1523" s="67"/>
      <c r="J1523" s="68"/>
      <c r="K1523" s="66"/>
      <c r="L1523" s="66"/>
      <c r="M1523" s="66"/>
      <c r="N1523" s="66"/>
      <c r="O1523" s="68"/>
      <c r="P1523" s="68"/>
      <c r="Q1523" s="68"/>
      <c r="R1523" s="10"/>
      <c r="S1523" s="15"/>
    </row>
    <row r="1524" spans="1:20" ht="19.5" outlineLevel="4" x14ac:dyDescent="0.2">
      <c r="A1524" s="61"/>
      <c r="B1524" s="62"/>
      <c r="C1524" s="62"/>
      <c r="D1524" s="63"/>
      <c r="E1524" s="64"/>
      <c r="F1524" s="65" t="s">
        <v>1315</v>
      </c>
      <c r="G1524" s="63"/>
      <c r="H1524" s="66">
        <v>6.4</v>
      </c>
      <c r="I1524" s="67"/>
      <c r="J1524" s="68"/>
      <c r="K1524" s="66"/>
      <c r="L1524" s="66"/>
      <c r="M1524" s="66"/>
      <c r="N1524" s="66"/>
      <c r="O1524" s="68"/>
      <c r="P1524" s="68"/>
      <c r="Q1524" s="68"/>
      <c r="R1524" s="10"/>
      <c r="S1524" s="15"/>
    </row>
    <row r="1525" spans="1:20" ht="9.75" outlineLevel="4" x14ac:dyDescent="0.2">
      <c r="A1525" s="61"/>
      <c r="B1525" s="62"/>
      <c r="C1525" s="62"/>
      <c r="D1525" s="63"/>
      <c r="E1525" s="64"/>
      <c r="F1525" s="65" t="s">
        <v>126</v>
      </c>
      <c r="G1525" s="63"/>
      <c r="H1525" s="66">
        <v>0</v>
      </c>
      <c r="I1525" s="67"/>
      <c r="J1525" s="68"/>
      <c r="K1525" s="66"/>
      <c r="L1525" s="66"/>
      <c r="M1525" s="66"/>
      <c r="N1525" s="66"/>
      <c r="O1525" s="68"/>
      <c r="P1525" s="68"/>
      <c r="Q1525" s="68"/>
      <c r="R1525" s="10"/>
      <c r="S1525" s="15"/>
    </row>
    <row r="1526" spans="1:20" ht="9.75" outlineLevel="4" x14ac:dyDescent="0.2">
      <c r="A1526" s="61"/>
      <c r="B1526" s="62"/>
      <c r="C1526" s="62"/>
      <c r="D1526" s="63"/>
      <c r="E1526" s="64"/>
      <c r="F1526" s="65" t="s">
        <v>137</v>
      </c>
      <c r="G1526" s="63"/>
      <c r="H1526" s="66">
        <v>0</v>
      </c>
      <c r="I1526" s="67"/>
      <c r="J1526" s="68"/>
      <c r="K1526" s="66"/>
      <c r="L1526" s="66"/>
      <c r="M1526" s="66"/>
      <c r="N1526" s="66"/>
      <c r="O1526" s="68"/>
      <c r="P1526" s="68"/>
      <c r="Q1526" s="68"/>
      <c r="R1526" s="10"/>
      <c r="S1526" s="15"/>
    </row>
    <row r="1527" spans="1:20" ht="9.75" outlineLevel="4" x14ac:dyDescent="0.2">
      <c r="A1527" s="61"/>
      <c r="B1527" s="62"/>
      <c r="C1527" s="62"/>
      <c r="D1527" s="63"/>
      <c r="E1527" s="64"/>
      <c r="F1527" s="65" t="s">
        <v>1316</v>
      </c>
      <c r="G1527" s="63"/>
      <c r="H1527" s="66">
        <v>11.4</v>
      </c>
      <c r="I1527" s="67"/>
      <c r="J1527" s="68"/>
      <c r="K1527" s="66"/>
      <c r="L1527" s="66"/>
      <c r="M1527" s="66"/>
      <c r="N1527" s="66"/>
      <c r="O1527" s="68"/>
      <c r="P1527" s="68"/>
      <c r="Q1527" s="68"/>
      <c r="R1527" s="10"/>
      <c r="S1527" s="15"/>
    </row>
    <row r="1528" spans="1:20" ht="7.5" customHeight="1" outlineLevel="4" x14ac:dyDescent="0.15">
      <c r="A1528" s="15"/>
      <c r="B1528" s="69"/>
      <c r="C1528" s="70"/>
      <c r="D1528" s="71"/>
      <c r="E1528" s="72"/>
      <c r="F1528" s="73"/>
      <c r="G1528" s="71"/>
      <c r="H1528" s="74"/>
      <c r="I1528" s="75"/>
      <c r="J1528" s="76"/>
      <c r="K1528" s="77"/>
      <c r="L1528" s="77"/>
      <c r="M1528" s="77"/>
      <c r="N1528" s="77"/>
      <c r="O1528" s="76"/>
      <c r="P1528" s="76"/>
      <c r="Q1528" s="76"/>
      <c r="R1528" s="10"/>
      <c r="S1528" s="15"/>
    </row>
    <row r="1529" spans="1:20" ht="11.25" outlineLevel="3" x14ac:dyDescent="0.2">
      <c r="A1529" s="52"/>
      <c r="B1529" s="53"/>
      <c r="C1529" s="54">
        <v>266</v>
      </c>
      <c r="D1529" s="55" t="s">
        <v>25</v>
      </c>
      <c r="E1529" s="56" t="s">
        <v>1317</v>
      </c>
      <c r="F1529" s="57" t="s">
        <v>1318</v>
      </c>
      <c r="G1529" s="55" t="s">
        <v>67</v>
      </c>
      <c r="H1529" s="58">
        <v>9.9600000000000009</v>
      </c>
      <c r="I1529" s="59"/>
      <c r="J1529" s="60">
        <f>H1529*I1529</f>
        <v>0</v>
      </c>
      <c r="K1529" s="58">
        <v>1.221E-2</v>
      </c>
      <c r="L1529" s="58">
        <f>H1529*K1529</f>
        <v>0.12161160000000001</v>
      </c>
      <c r="M1529" s="58"/>
      <c r="N1529" s="58">
        <f>H1529*M1529</f>
        <v>0</v>
      </c>
      <c r="O1529" s="60">
        <v>21</v>
      </c>
      <c r="P1529" s="60">
        <f>J1529*(O1529/100)</f>
        <v>0</v>
      </c>
      <c r="Q1529" s="60">
        <f>J1529+P1529</f>
        <v>0</v>
      </c>
      <c r="R1529" s="15"/>
      <c r="S1529" s="15"/>
      <c r="T1529" s="15"/>
    </row>
    <row r="1530" spans="1:20" ht="9.75" outlineLevel="4" x14ac:dyDescent="0.2">
      <c r="A1530" s="61"/>
      <c r="B1530" s="62"/>
      <c r="C1530" s="62"/>
      <c r="D1530" s="63"/>
      <c r="E1530" s="64" t="s">
        <v>29</v>
      </c>
      <c r="F1530" s="65" t="s">
        <v>1319</v>
      </c>
      <c r="G1530" s="63"/>
      <c r="H1530" s="66">
        <v>5.15</v>
      </c>
      <c r="I1530" s="67"/>
      <c r="J1530" s="68"/>
      <c r="K1530" s="66"/>
      <c r="L1530" s="66"/>
      <c r="M1530" s="66"/>
      <c r="N1530" s="66"/>
      <c r="O1530" s="68"/>
      <c r="P1530" s="68"/>
      <c r="Q1530" s="68"/>
      <c r="R1530" s="10"/>
      <c r="S1530" s="15"/>
    </row>
    <row r="1531" spans="1:20" ht="9.75" outlineLevel="4" x14ac:dyDescent="0.2">
      <c r="A1531" s="61"/>
      <c r="B1531" s="62"/>
      <c r="C1531" s="62"/>
      <c r="D1531" s="63"/>
      <c r="E1531" s="64"/>
      <c r="F1531" s="65" t="s">
        <v>1320</v>
      </c>
      <c r="G1531" s="63"/>
      <c r="H1531" s="66">
        <v>4.8100000000000005</v>
      </c>
      <c r="I1531" s="67"/>
      <c r="J1531" s="68"/>
      <c r="K1531" s="66"/>
      <c r="L1531" s="66"/>
      <c r="M1531" s="66"/>
      <c r="N1531" s="66"/>
      <c r="O1531" s="68"/>
      <c r="P1531" s="68"/>
      <c r="Q1531" s="68"/>
      <c r="R1531" s="10"/>
      <c r="S1531" s="15"/>
    </row>
    <row r="1532" spans="1:20" ht="7.5" customHeight="1" outlineLevel="4" x14ac:dyDescent="0.15">
      <c r="A1532" s="15"/>
      <c r="B1532" s="69"/>
      <c r="C1532" s="70"/>
      <c r="D1532" s="71"/>
      <c r="E1532" s="72"/>
      <c r="F1532" s="73"/>
      <c r="G1532" s="71"/>
      <c r="H1532" s="74"/>
      <c r="I1532" s="75"/>
      <c r="J1532" s="76"/>
      <c r="K1532" s="77"/>
      <c r="L1532" s="77"/>
      <c r="M1532" s="77"/>
      <c r="N1532" s="77"/>
      <c r="O1532" s="76"/>
      <c r="P1532" s="76"/>
      <c r="Q1532" s="76"/>
      <c r="R1532" s="10"/>
      <c r="S1532" s="15"/>
    </row>
    <row r="1533" spans="1:20" ht="11.25" outlineLevel="3" x14ac:dyDescent="0.2">
      <c r="A1533" s="52"/>
      <c r="B1533" s="53"/>
      <c r="C1533" s="54">
        <v>267</v>
      </c>
      <c r="D1533" s="55" t="s">
        <v>25</v>
      </c>
      <c r="E1533" s="56" t="s">
        <v>1321</v>
      </c>
      <c r="F1533" s="57" t="s">
        <v>1322</v>
      </c>
      <c r="G1533" s="55" t="s">
        <v>72</v>
      </c>
      <c r="H1533" s="58">
        <v>14</v>
      </c>
      <c r="I1533" s="59"/>
      <c r="J1533" s="60">
        <f>H1533*I1533</f>
        <v>0</v>
      </c>
      <c r="K1533" s="58">
        <v>3.0000000000000001E-5</v>
      </c>
      <c r="L1533" s="58">
        <f>H1533*K1533</f>
        <v>4.2000000000000002E-4</v>
      </c>
      <c r="M1533" s="58"/>
      <c r="N1533" s="58">
        <f>H1533*M1533</f>
        <v>0</v>
      </c>
      <c r="O1533" s="60">
        <v>21</v>
      </c>
      <c r="P1533" s="60">
        <f>J1533*(O1533/100)</f>
        <v>0</v>
      </c>
      <c r="Q1533" s="60">
        <f>J1533+P1533</f>
        <v>0</v>
      </c>
      <c r="R1533" s="15"/>
      <c r="S1533" s="15"/>
      <c r="T1533" s="15"/>
    </row>
    <row r="1534" spans="1:20" ht="9.75" outlineLevel="4" x14ac:dyDescent="0.2">
      <c r="A1534" s="61"/>
      <c r="B1534" s="62"/>
      <c r="C1534" s="62"/>
      <c r="D1534" s="63"/>
      <c r="E1534" s="64" t="s">
        <v>29</v>
      </c>
      <c r="F1534" s="65" t="s">
        <v>1323</v>
      </c>
      <c r="G1534" s="63"/>
      <c r="H1534" s="66">
        <v>14</v>
      </c>
      <c r="I1534" s="67"/>
      <c r="J1534" s="68"/>
      <c r="K1534" s="66"/>
      <c r="L1534" s="66"/>
      <c r="M1534" s="66"/>
      <c r="N1534" s="66"/>
      <c r="O1534" s="68"/>
      <c r="P1534" s="68"/>
      <c r="Q1534" s="68"/>
      <c r="R1534" s="10"/>
      <c r="S1534" s="15"/>
    </row>
    <row r="1535" spans="1:20" ht="7.5" customHeight="1" outlineLevel="4" x14ac:dyDescent="0.15">
      <c r="A1535" s="15"/>
      <c r="B1535" s="69"/>
      <c r="C1535" s="70"/>
      <c r="D1535" s="71"/>
      <c r="E1535" s="72"/>
      <c r="F1535" s="73"/>
      <c r="G1535" s="71"/>
      <c r="H1535" s="74"/>
      <c r="I1535" s="75"/>
      <c r="J1535" s="76"/>
      <c r="K1535" s="77"/>
      <c r="L1535" s="77"/>
      <c r="M1535" s="77"/>
      <c r="N1535" s="77"/>
      <c r="O1535" s="76"/>
      <c r="P1535" s="76"/>
      <c r="Q1535" s="76"/>
      <c r="R1535" s="10"/>
      <c r="S1535" s="15"/>
    </row>
    <row r="1536" spans="1:20" ht="11.25" outlineLevel="3" x14ac:dyDescent="0.2">
      <c r="A1536" s="52"/>
      <c r="B1536" s="53"/>
      <c r="C1536" s="54">
        <v>268</v>
      </c>
      <c r="D1536" s="55" t="s">
        <v>25</v>
      </c>
      <c r="E1536" s="56" t="s">
        <v>1324</v>
      </c>
      <c r="F1536" s="57" t="s">
        <v>1325</v>
      </c>
      <c r="G1536" s="55" t="s">
        <v>60</v>
      </c>
      <c r="H1536" s="58">
        <v>3.6183916000000003</v>
      </c>
      <c r="I1536" s="59"/>
      <c r="J1536" s="60">
        <f>H1536*I1536</f>
        <v>0</v>
      </c>
      <c r="K1536" s="58"/>
      <c r="L1536" s="58">
        <f>H1536*K1536</f>
        <v>0</v>
      </c>
      <c r="M1536" s="58"/>
      <c r="N1536" s="58">
        <f>H1536*M1536</f>
        <v>0</v>
      </c>
      <c r="O1536" s="60">
        <v>21</v>
      </c>
      <c r="P1536" s="60">
        <f>J1536*(O1536/100)</f>
        <v>0</v>
      </c>
      <c r="Q1536" s="60">
        <f>J1536+P1536</f>
        <v>0</v>
      </c>
      <c r="R1536" s="15"/>
      <c r="S1536" s="15"/>
      <c r="T1536" s="15"/>
    </row>
    <row r="1537" spans="1:20" ht="11.25" outlineLevel="3" x14ac:dyDescent="0.2">
      <c r="A1537" s="52"/>
      <c r="B1537" s="53"/>
      <c r="C1537" s="54">
        <v>269</v>
      </c>
      <c r="D1537" s="55" t="s">
        <v>342</v>
      </c>
      <c r="E1537" s="56" t="s">
        <v>1326</v>
      </c>
      <c r="F1537" s="57" t="s">
        <v>1327</v>
      </c>
      <c r="G1537" s="55" t="s">
        <v>72</v>
      </c>
      <c r="H1537" s="58">
        <v>14</v>
      </c>
      <c r="I1537" s="59"/>
      <c r="J1537" s="60">
        <f>H1537*I1537</f>
        <v>0</v>
      </c>
      <c r="K1537" s="58">
        <v>1.0200000000000001E-3</v>
      </c>
      <c r="L1537" s="58">
        <f>H1537*K1537</f>
        <v>1.4280000000000001E-2</v>
      </c>
      <c r="M1537" s="58"/>
      <c r="N1537" s="58">
        <f>H1537*M1537</f>
        <v>0</v>
      </c>
      <c r="O1537" s="60">
        <v>21</v>
      </c>
      <c r="P1537" s="60">
        <f>J1537*(O1537/100)</f>
        <v>0</v>
      </c>
      <c r="Q1537" s="60">
        <f>J1537+P1537</f>
        <v>0</v>
      </c>
      <c r="R1537" s="15"/>
      <c r="S1537" s="15"/>
      <c r="T1537" s="15"/>
    </row>
    <row r="1538" spans="1:20" ht="9.75" outlineLevel="4" x14ac:dyDescent="0.2">
      <c r="A1538" s="61"/>
      <c r="B1538" s="62"/>
      <c r="C1538" s="62"/>
      <c r="D1538" s="63"/>
      <c r="E1538" s="64" t="s">
        <v>29</v>
      </c>
      <c r="F1538" s="65" t="s">
        <v>1323</v>
      </c>
      <c r="G1538" s="63"/>
      <c r="H1538" s="66">
        <v>14</v>
      </c>
      <c r="I1538" s="67"/>
      <c r="J1538" s="68"/>
      <c r="K1538" s="66"/>
      <c r="L1538" s="66"/>
      <c r="M1538" s="66"/>
      <c r="N1538" s="66"/>
      <c r="O1538" s="68"/>
      <c r="P1538" s="68"/>
      <c r="Q1538" s="68"/>
      <c r="R1538" s="10"/>
      <c r="S1538" s="15"/>
    </row>
    <row r="1539" spans="1:20" ht="7.5" customHeight="1" outlineLevel="4" x14ac:dyDescent="0.15">
      <c r="A1539" s="15"/>
      <c r="B1539" s="69"/>
      <c r="C1539" s="70"/>
      <c r="D1539" s="71"/>
      <c r="E1539" s="72"/>
      <c r="F1539" s="73"/>
      <c r="G1539" s="71"/>
      <c r="H1539" s="74"/>
      <c r="I1539" s="75"/>
      <c r="J1539" s="76"/>
      <c r="K1539" s="77"/>
      <c r="L1539" s="77"/>
      <c r="M1539" s="77"/>
      <c r="N1539" s="77"/>
      <c r="O1539" s="76"/>
      <c r="P1539" s="76"/>
      <c r="Q1539" s="76"/>
      <c r="R1539" s="10"/>
      <c r="S1539" s="15"/>
    </row>
    <row r="1540" spans="1:20" outlineLevel="3" x14ac:dyDescent="0.15">
      <c r="B1540" s="10"/>
      <c r="C1540" s="10"/>
      <c r="D1540" s="10"/>
      <c r="E1540" s="10"/>
      <c r="F1540" s="10"/>
      <c r="G1540" s="10"/>
      <c r="H1540" s="10"/>
      <c r="I1540" s="15"/>
      <c r="J1540" s="15"/>
      <c r="K1540" s="10"/>
      <c r="L1540" s="10"/>
      <c r="M1540" s="10"/>
      <c r="N1540" s="10"/>
      <c r="O1540" s="10"/>
      <c r="P1540" s="15"/>
      <c r="Q1540" s="15"/>
    </row>
    <row r="1541" spans="1:20" ht="11.25" outlineLevel="2" x14ac:dyDescent="0.2">
      <c r="A1541" s="42" t="s">
        <v>1328</v>
      </c>
      <c r="B1541" s="43">
        <v>3</v>
      </c>
      <c r="C1541" s="44"/>
      <c r="D1541" s="45" t="s">
        <v>23</v>
      </c>
      <c r="E1541" s="45"/>
      <c r="F1541" s="46" t="s">
        <v>1329</v>
      </c>
      <c r="G1541" s="45"/>
      <c r="H1541" s="47"/>
      <c r="I1541" s="48"/>
      <c r="J1541" s="49">
        <f>SUBTOTAL(9,J1542:J1568)</f>
        <v>0</v>
      </c>
      <c r="K1541" s="47"/>
      <c r="L1541" s="50">
        <f>SUBTOTAL(9,L1542:L1568)</f>
        <v>1.4167422999999997</v>
      </c>
      <c r="M1541" s="47"/>
      <c r="N1541" s="50">
        <f>SUBTOTAL(9,N1542:N1568)</f>
        <v>0</v>
      </c>
      <c r="O1541" s="51"/>
      <c r="P1541" s="49">
        <f>SUBTOTAL(9,P1542:P1568)</f>
        <v>0</v>
      </c>
      <c r="Q1541" s="49">
        <f>SUBTOTAL(9,Q1542:Q1568)</f>
        <v>0</v>
      </c>
      <c r="R1541" s="10"/>
      <c r="S1541" s="15"/>
      <c r="T1541" s="15"/>
    </row>
    <row r="1542" spans="1:20" ht="22.5" outlineLevel="3" x14ac:dyDescent="0.2">
      <c r="A1542" s="52"/>
      <c r="B1542" s="53"/>
      <c r="C1542" s="54">
        <v>270</v>
      </c>
      <c r="D1542" s="55" t="s">
        <v>25</v>
      </c>
      <c r="E1542" s="56" t="s">
        <v>1330</v>
      </c>
      <c r="F1542" s="57" t="s">
        <v>1331</v>
      </c>
      <c r="G1542" s="55" t="s">
        <v>67</v>
      </c>
      <c r="H1542" s="58">
        <v>10.5</v>
      </c>
      <c r="I1542" s="59"/>
      <c r="J1542" s="60">
        <f>H1542*I1542</f>
        <v>0</v>
      </c>
      <c r="K1542" s="58">
        <v>6.6100000000000004E-3</v>
      </c>
      <c r="L1542" s="58">
        <f>H1542*K1542</f>
        <v>6.9405000000000008E-2</v>
      </c>
      <c r="M1542" s="58"/>
      <c r="N1542" s="58">
        <f>H1542*M1542</f>
        <v>0</v>
      </c>
      <c r="O1542" s="60">
        <v>21</v>
      </c>
      <c r="P1542" s="60">
        <f>J1542*(O1542/100)</f>
        <v>0</v>
      </c>
      <c r="Q1542" s="60">
        <f>J1542+P1542</f>
        <v>0</v>
      </c>
      <c r="R1542" s="15"/>
      <c r="S1542" s="15"/>
      <c r="T1542" s="15"/>
    </row>
    <row r="1543" spans="1:20" ht="9.75" outlineLevel="4" x14ac:dyDescent="0.2">
      <c r="A1543" s="61"/>
      <c r="B1543" s="62"/>
      <c r="C1543" s="62"/>
      <c r="D1543" s="63"/>
      <c r="E1543" s="64" t="s">
        <v>29</v>
      </c>
      <c r="F1543" s="65" t="s">
        <v>1332</v>
      </c>
      <c r="G1543" s="63"/>
      <c r="H1543" s="66">
        <v>10.5</v>
      </c>
      <c r="I1543" s="67"/>
      <c r="J1543" s="68"/>
      <c r="K1543" s="66"/>
      <c r="L1543" s="66"/>
      <c r="M1543" s="66"/>
      <c r="N1543" s="66"/>
      <c r="O1543" s="68"/>
      <c r="P1543" s="68"/>
      <c r="Q1543" s="68"/>
      <c r="R1543" s="10"/>
      <c r="S1543" s="15"/>
    </row>
    <row r="1544" spans="1:20" ht="9.75" outlineLevel="4" x14ac:dyDescent="0.2">
      <c r="A1544" s="61"/>
      <c r="B1544" s="62"/>
      <c r="C1544" s="62"/>
      <c r="D1544" s="63"/>
      <c r="E1544" s="64"/>
      <c r="F1544" s="65"/>
      <c r="G1544" s="63"/>
      <c r="H1544" s="66">
        <v>0</v>
      </c>
      <c r="I1544" s="67"/>
      <c r="J1544" s="68"/>
      <c r="K1544" s="66"/>
      <c r="L1544" s="66"/>
      <c r="M1544" s="66"/>
      <c r="N1544" s="66"/>
      <c r="O1544" s="68"/>
      <c r="P1544" s="68"/>
      <c r="Q1544" s="68"/>
      <c r="R1544" s="10"/>
      <c r="S1544" s="15"/>
    </row>
    <row r="1545" spans="1:20" ht="7.5" customHeight="1" outlineLevel="4" x14ac:dyDescent="0.15">
      <c r="A1545" s="15"/>
      <c r="B1545" s="69"/>
      <c r="C1545" s="70"/>
      <c r="D1545" s="71"/>
      <c r="E1545" s="72"/>
      <c r="F1545" s="73"/>
      <c r="G1545" s="71"/>
      <c r="H1545" s="74"/>
      <c r="I1545" s="75"/>
      <c r="J1545" s="76"/>
      <c r="K1545" s="77"/>
      <c r="L1545" s="77"/>
      <c r="M1545" s="77"/>
      <c r="N1545" s="77"/>
      <c r="O1545" s="76"/>
      <c r="P1545" s="76"/>
      <c r="Q1545" s="76"/>
      <c r="R1545" s="10"/>
      <c r="S1545" s="15"/>
    </row>
    <row r="1546" spans="1:20" ht="22.5" outlineLevel="3" x14ac:dyDescent="0.2">
      <c r="A1546" s="52"/>
      <c r="B1546" s="53"/>
      <c r="C1546" s="54">
        <v>271</v>
      </c>
      <c r="D1546" s="55" t="s">
        <v>25</v>
      </c>
      <c r="E1546" s="56" t="s">
        <v>1333</v>
      </c>
      <c r="F1546" s="57" t="s">
        <v>1334</v>
      </c>
      <c r="G1546" s="55" t="s">
        <v>172</v>
      </c>
      <c r="H1546" s="58">
        <v>135.09</v>
      </c>
      <c r="I1546" s="59"/>
      <c r="J1546" s="60">
        <f>H1546*I1546</f>
        <v>0</v>
      </c>
      <c r="K1546" s="58">
        <v>7.1199999999999996E-3</v>
      </c>
      <c r="L1546" s="58">
        <f>H1546*K1546</f>
        <v>0.96184079999999994</v>
      </c>
      <c r="M1546" s="58"/>
      <c r="N1546" s="58">
        <f>H1546*M1546</f>
        <v>0</v>
      </c>
      <c r="O1546" s="60">
        <v>21</v>
      </c>
      <c r="P1546" s="60">
        <f>J1546*(O1546/100)</f>
        <v>0</v>
      </c>
      <c r="Q1546" s="60">
        <f>J1546+P1546</f>
        <v>0</v>
      </c>
      <c r="R1546" s="15"/>
      <c r="S1546" s="15"/>
      <c r="T1546" s="15"/>
    </row>
    <row r="1547" spans="1:20" ht="9.75" outlineLevel="4" x14ac:dyDescent="0.2">
      <c r="A1547" s="61"/>
      <c r="B1547" s="62"/>
      <c r="C1547" s="62"/>
      <c r="D1547" s="63"/>
      <c r="E1547" s="64" t="s">
        <v>29</v>
      </c>
      <c r="F1547" s="65" t="s">
        <v>1335</v>
      </c>
      <c r="G1547" s="63"/>
      <c r="H1547" s="66">
        <v>0</v>
      </c>
      <c r="I1547" s="67"/>
      <c r="J1547" s="68"/>
      <c r="K1547" s="66"/>
      <c r="L1547" s="66"/>
      <c r="M1547" s="66"/>
      <c r="N1547" s="66"/>
      <c r="O1547" s="68"/>
      <c r="P1547" s="68"/>
      <c r="Q1547" s="68"/>
      <c r="R1547" s="10"/>
      <c r="S1547" s="15"/>
    </row>
    <row r="1548" spans="1:20" ht="9.75" outlineLevel="4" x14ac:dyDescent="0.2">
      <c r="A1548" s="61"/>
      <c r="B1548" s="62"/>
      <c r="C1548" s="62"/>
      <c r="D1548" s="63"/>
      <c r="E1548" s="64"/>
      <c r="F1548" s="65" t="s">
        <v>1336</v>
      </c>
      <c r="G1548" s="63"/>
      <c r="H1548" s="66">
        <v>115</v>
      </c>
      <c r="I1548" s="67"/>
      <c r="J1548" s="68"/>
      <c r="K1548" s="66"/>
      <c r="L1548" s="66"/>
      <c r="M1548" s="66"/>
      <c r="N1548" s="66"/>
      <c r="O1548" s="68"/>
      <c r="P1548" s="68"/>
      <c r="Q1548" s="68"/>
      <c r="R1548" s="10"/>
      <c r="S1548" s="15"/>
    </row>
    <row r="1549" spans="1:20" ht="9.75" outlineLevel="4" x14ac:dyDescent="0.2">
      <c r="A1549" s="61"/>
      <c r="B1549" s="62"/>
      <c r="C1549" s="62"/>
      <c r="D1549" s="63"/>
      <c r="E1549" s="64"/>
      <c r="F1549" s="65" t="s">
        <v>1337</v>
      </c>
      <c r="G1549" s="63"/>
      <c r="H1549" s="66">
        <v>20.09</v>
      </c>
      <c r="I1549" s="67"/>
      <c r="J1549" s="68"/>
      <c r="K1549" s="66"/>
      <c r="L1549" s="66"/>
      <c r="M1549" s="66"/>
      <c r="N1549" s="66"/>
      <c r="O1549" s="68"/>
      <c r="P1549" s="68"/>
      <c r="Q1549" s="68"/>
      <c r="R1549" s="10"/>
      <c r="S1549" s="15"/>
    </row>
    <row r="1550" spans="1:20" ht="7.5" customHeight="1" outlineLevel="4" x14ac:dyDescent="0.15">
      <c r="A1550" s="15"/>
      <c r="B1550" s="69"/>
      <c r="C1550" s="70"/>
      <c r="D1550" s="71"/>
      <c r="E1550" s="72"/>
      <c r="F1550" s="73"/>
      <c r="G1550" s="71"/>
      <c r="H1550" s="74"/>
      <c r="I1550" s="75"/>
      <c r="J1550" s="76"/>
      <c r="K1550" s="77"/>
      <c r="L1550" s="77"/>
      <c r="M1550" s="77"/>
      <c r="N1550" s="77"/>
      <c r="O1550" s="76"/>
      <c r="P1550" s="76"/>
      <c r="Q1550" s="76"/>
      <c r="R1550" s="10"/>
      <c r="S1550" s="15"/>
    </row>
    <row r="1551" spans="1:20" ht="22.5" outlineLevel="3" x14ac:dyDescent="0.2">
      <c r="A1551" s="52"/>
      <c r="B1551" s="53"/>
      <c r="C1551" s="54">
        <v>272</v>
      </c>
      <c r="D1551" s="55" t="s">
        <v>25</v>
      </c>
      <c r="E1551" s="56" t="s">
        <v>1338</v>
      </c>
      <c r="F1551" s="57" t="s">
        <v>1339</v>
      </c>
      <c r="G1551" s="55" t="s">
        <v>72</v>
      </c>
      <c r="H1551" s="58">
        <v>9</v>
      </c>
      <c r="I1551" s="59"/>
      <c r="J1551" s="60">
        <f>H1551*I1551</f>
        <v>0</v>
      </c>
      <c r="K1551" s="58"/>
      <c r="L1551" s="58">
        <f>H1551*K1551</f>
        <v>0</v>
      </c>
      <c r="M1551" s="58"/>
      <c r="N1551" s="58">
        <f>H1551*M1551</f>
        <v>0</v>
      </c>
      <c r="O1551" s="60">
        <v>21</v>
      </c>
      <c r="P1551" s="60">
        <f>J1551*(O1551/100)</f>
        <v>0</v>
      </c>
      <c r="Q1551" s="60">
        <f>J1551+P1551</f>
        <v>0</v>
      </c>
      <c r="R1551" s="15"/>
      <c r="S1551" s="15"/>
      <c r="T1551" s="15"/>
    </row>
    <row r="1552" spans="1:20" ht="11.25" outlineLevel="3" x14ac:dyDescent="0.2">
      <c r="A1552" s="52"/>
      <c r="B1552" s="53"/>
      <c r="C1552" s="54">
        <v>273</v>
      </c>
      <c r="D1552" s="55" t="s">
        <v>25</v>
      </c>
      <c r="E1552" s="56" t="s">
        <v>1340</v>
      </c>
      <c r="F1552" s="57" t="s">
        <v>1341</v>
      </c>
      <c r="G1552" s="55" t="s">
        <v>172</v>
      </c>
      <c r="H1552" s="58">
        <v>101.80000000000001</v>
      </c>
      <c r="I1552" s="59"/>
      <c r="J1552" s="60">
        <f>H1552*I1552</f>
        <v>0</v>
      </c>
      <c r="K1552" s="58">
        <v>2.6900000000000001E-3</v>
      </c>
      <c r="L1552" s="58">
        <f>H1552*K1552</f>
        <v>0.27384200000000003</v>
      </c>
      <c r="M1552" s="58"/>
      <c r="N1552" s="58">
        <f>H1552*M1552</f>
        <v>0</v>
      </c>
      <c r="O1552" s="60">
        <v>21</v>
      </c>
      <c r="P1552" s="60">
        <f>J1552*(O1552/100)</f>
        <v>0</v>
      </c>
      <c r="Q1552" s="60">
        <f>J1552+P1552</f>
        <v>0</v>
      </c>
      <c r="R1552" s="15"/>
      <c r="S1552" s="15"/>
      <c r="T1552" s="15"/>
    </row>
    <row r="1553" spans="1:20" ht="9.75" outlineLevel="4" x14ac:dyDescent="0.2">
      <c r="A1553" s="61"/>
      <c r="B1553" s="62"/>
      <c r="C1553" s="62"/>
      <c r="D1553" s="63"/>
      <c r="E1553" s="64" t="s">
        <v>29</v>
      </c>
      <c r="F1553" s="65" t="s">
        <v>1342</v>
      </c>
      <c r="G1553" s="63"/>
      <c r="H1553" s="66">
        <v>101.80000000000001</v>
      </c>
      <c r="I1553" s="67"/>
      <c r="J1553" s="68"/>
      <c r="K1553" s="66"/>
      <c r="L1553" s="66"/>
      <c r="M1553" s="66"/>
      <c r="N1553" s="66"/>
      <c r="O1553" s="68"/>
      <c r="P1553" s="68"/>
      <c r="Q1553" s="68"/>
      <c r="R1553" s="10"/>
      <c r="S1553" s="15"/>
    </row>
    <row r="1554" spans="1:20" ht="7.5" customHeight="1" outlineLevel="4" x14ac:dyDescent="0.15">
      <c r="A1554" s="15"/>
      <c r="B1554" s="69"/>
      <c r="C1554" s="70"/>
      <c r="D1554" s="71"/>
      <c r="E1554" s="72"/>
      <c r="F1554" s="73"/>
      <c r="G1554" s="71"/>
      <c r="H1554" s="74"/>
      <c r="I1554" s="75"/>
      <c r="J1554" s="76"/>
      <c r="K1554" s="77"/>
      <c r="L1554" s="77"/>
      <c r="M1554" s="77"/>
      <c r="N1554" s="77"/>
      <c r="O1554" s="76"/>
      <c r="P1554" s="76"/>
      <c r="Q1554" s="76"/>
      <c r="R1554" s="10"/>
      <c r="S1554" s="15"/>
    </row>
    <row r="1555" spans="1:20" ht="11.25" outlineLevel="3" x14ac:dyDescent="0.2">
      <c r="A1555" s="52"/>
      <c r="B1555" s="53"/>
      <c r="C1555" s="54">
        <v>274</v>
      </c>
      <c r="D1555" s="55" t="s">
        <v>25</v>
      </c>
      <c r="E1555" s="56" t="s">
        <v>1343</v>
      </c>
      <c r="F1555" s="57" t="s">
        <v>1344</v>
      </c>
      <c r="G1555" s="55" t="s">
        <v>172</v>
      </c>
      <c r="H1555" s="58">
        <v>2.0999999999999996</v>
      </c>
      <c r="I1555" s="59"/>
      <c r="J1555" s="60">
        <f>H1555*I1555</f>
        <v>0</v>
      </c>
      <c r="K1555" s="58">
        <v>3.5799999999999998E-3</v>
      </c>
      <c r="L1555" s="58">
        <f>H1555*K1555</f>
        <v>7.5179999999999986E-3</v>
      </c>
      <c r="M1555" s="58"/>
      <c r="N1555" s="58">
        <f>H1555*M1555</f>
        <v>0</v>
      </c>
      <c r="O1555" s="60">
        <v>21</v>
      </c>
      <c r="P1555" s="60">
        <f>J1555*(O1555/100)</f>
        <v>0</v>
      </c>
      <c r="Q1555" s="60">
        <f>J1555+P1555</f>
        <v>0</v>
      </c>
      <c r="R1555" s="15"/>
      <c r="S1555" s="15"/>
      <c r="T1555" s="15"/>
    </row>
    <row r="1556" spans="1:20" ht="9.75" outlineLevel="4" x14ac:dyDescent="0.2">
      <c r="A1556" s="61"/>
      <c r="B1556" s="62"/>
      <c r="C1556" s="62"/>
      <c r="D1556" s="63"/>
      <c r="E1556" s="64" t="s">
        <v>29</v>
      </c>
      <c r="F1556" s="65" t="s">
        <v>1345</v>
      </c>
      <c r="G1556" s="63"/>
      <c r="H1556" s="66">
        <v>2.0999999999999996</v>
      </c>
      <c r="I1556" s="67"/>
      <c r="J1556" s="68"/>
      <c r="K1556" s="66"/>
      <c r="L1556" s="66"/>
      <c r="M1556" s="66"/>
      <c r="N1556" s="66"/>
      <c r="O1556" s="68"/>
      <c r="P1556" s="68"/>
      <c r="Q1556" s="68"/>
      <c r="R1556" s="10"/>
      <c r="S1556" s="15"/>
    </row>
    <row r="1557" spans="1:20" ht="7.5" customHeight="1" outlineLevel="4" x14ac:dyDescent="0.15">
      <c r="A1557" s="15"/>
      <c r="B1557" s="69"/>
      <c r="C1557" s="70"/>
      <c r="D1557" s="71"/>
      <c r="E1557" s="72"/>
      <c r="F1557" s="73"/>
      <c r="G1557" s="71"/>
      <c r="H1557" s="74"/>
      <c r="I1557" s="75"/>
      <c r="J1557" s="76"/>
      <c r="K1557" s="77"/>
      <c r="L1557" s="77"/>
      <c r="M1557" s="77"/>
      <c r="N1557" s="77"/>
      <c r="O1557" s="76"/>
      <c r="P1557" s="76"/>
      <c r="Q1557" s="76"/>
      <c r="R1557" s="10"/>
      <c r="S1557" s="15"/>
    </row>
    <row r="1558" spans="1:20" ht="11.25" outlineLevel="3" x14ac:dyDescent="0.2">
      <c r="A1558" s="52"/>
      <c r="B1558" s="53"/>
      <c r="C1558" s="54">
        <v>275</v>
      </c>
      <c r="D1558" s="55" t="s">
        <v>25</v>
      </c>
      <c r="E1558" s="56" t="s">
        <v>1346</v>
      </c>
      <c r="F1558" s="57" t="s">
        <v>1347</v>
      </c>
      <c r="G1558" s="55" t="s">
        <v>172</v>
      </c>
      <c r="H1558" s="58">
        <v>2.75</v>
      </c>
      <c r="I1558" s="59"/>
      <c r="J1558" s="60">
        <f>H1558*I1558</f>
        <v>0</v>
      </c>
      <c r="K1558" s="58">
        <v>5.3499999999999997E-3</v>
      </c>
      <c r="L1558" s="58">
        <f>H1558*K1558</f>
        <v>1.47125E-2</v>
      </c>
      <c r="M1558" s="58"/>
      <c r="N1558" s="58">
        <f>H1558*M1558</f>
        <v>0</v>
      </c>
      <c r="O1558" s="60">
        <v>21</v>
      </c>
      <c r="P1558" s="60">
        <f>J1558*(O1558/100)</f>
        <v>0</v>
      </c>
      <c r="Q1558" s="60">
        <f>J1558+P1558</f>
        <v>0</v>
      </c>
      <c r="R1558" s="15"/>
      <c r="S1558" s="15"/>
      <c r="T1558" s="15"/>
    </row>
    <row r="1559" spans="1:20" ht="9.75" outlineLevel="4" x14ac:dyDescent="0.2">
      <c r="A1559" s="61"/>
      <c r="B1559" s="62"/>
      <c r="C1559" s="62"/>
      <c r="D1559" s="63"/>
      <c r="E1559" s="64" t="s">
        <v>29</v>
      </c>
      <c r="F1559" s="65" t="s">
        <v>1348</v>
      </c>
      <c r="G1559" s="63"/>
      <c r="H1559" s="66">
        <v>2.75</v>
      </c>
      <c r="I1559" s="67"/>
      <c r="J1559" s="68"/>
      <c r="K1559" s="66"/>
      <c r="L1559" s="66"/>
      <c r="M1559" s="66"/>
      <c r="N1559" s="66"/>
      <c r="O1559" s="68"/>
      <c r="P1559" s="68"/>
      <c r="Q1559" s="68"/>
      <c r="R1559" s="10"/>
      <c r="S1559" s="15"/>
    </row>
    <row r="1560" spans="1:20" ht="7.5" customHeight="1" outlineLevel="4" x14ac:dyDescent="0.15">
      <c r="A1560" s="15"/>
      <c r="B1560" s="69"/>
      <c r="C1560" s="70"/>
      <c r="D1560" s="71"/>
      <c r="E1560" s="72"/>
      <c r="F1560" s="73"/>
      <c r="G1560" s="71"/>
      <c r="H1560" s="74"/>
      <c r="I1560" s="75"/>
      <c r="J1560" s="76"/>
      <c r="K1560" s="77"/>
      <c r="L1560" s="77"/>
      <c r="M1560" s="77"/>
      <c r="N1560" s="77"/>
      <c r="O1560" s="76"/>
      <c r="P1560" s="76"/>
      <c r="Q1560" s="76"/>
      <c r="R1560" s="10"/>
      <c r="S1560" s="15"/>
    </row>
    <row r="1561" spans="1:20" ht="11.25" outlineLevel="3" x14ac:dyDescent="0.2">
      <c r="A1561" s="52"/>
      <c r="B1561" s="53"/>
      <c r="C1561" s="54">
        <v>276</v>
      </c>
      <c r="D1561" s="55" t="s">
        <v>25</v>
      </c>
      <c r="E1561" s="56" t="s">
        <v>1349</v>
      </c>
      <c r="F1561" s="57" t="s">
        <v>1350</v>
      </c>
      <c r="G1561" s="55" t="s">
        <v>60</v>
      </c>
      <c r="H1561" s="58">
        <v>1.4167422999999999</v>
      </c>
      <c r="I1561" s="59"/>
      <c r="J1561" s="60">
        <f>H1561*I1561</f>
        <v>0</v>
      </c>
      <c r="K1561" s="58"/>
      <c r="L1561" s="58">
        <f>H1561*K1561</f>
        <v>0</v>
      </c>
      <c r="M1561" s="58"/>
      <c r="N1561" s="58">
        <f>H1561*M1561</f>
        <v>0</v>
      </c>
      <c r="O1561" s="60">
        <v>21</v>
      </c>
      <c r="P1561" s="60">
        <f>J1561*(O1561/100)</f>
        <v>0</v>
      </c>
      <c r="Q1561" s="60">
        <f>J1561+P1561</f>
        <v>0</v>
      </c>
      <c r="R1561" s="15"/>
      <c r="S1561" s="15"/>
      <c r="T1561" s="15"/>
    </row>
    <row r="1562" spans="1:20" ht="11.25" outlineLevel="3" x14ac:dyDescent="0.2">
      <c r="A1562" s="52"/>
      <c r="B1562" s="53"/>
      <c r="C1562" s="54">
        <v>277</v>
      </c>
      <c r="D1562" s="55" t="s">
        <v>342</v>
      </c>
      <c r="E1562" s="56" t="s">
        <v>1351</v>
      </c>
      <c r="F1562" s="57" t="s">
        <v>1352</v>
      </c>
      <c r="G1562" s="55" t="s">
        <v>172</v>
      </c>
      <c r="H1562" s="58">
        <v>3.6127249999999997</v>
      </c>
      <c r="I1562" s="59"/>
      <c r="J1562" s="60">
        <f>H1562*I1562</f>
        <v>0</v>
      </c>
      <c r="K1562" s="58"/>
      <c r="L1562" s="58">
        <f>H1562*K1562</f>
        <v>0</v>
      </c>
      <c r="M1562" s="58"/>
      <c r="N1562" s="58">
        <f>H1562*M1562</f>
        <v>0</v>
      </c>
      <c r="O1562" s="60">
        <v>21</v>
      </c>
      <c r="P1562" s="60">
        <f>J1562*(O1562/100)</f>
        <v>0</v>
      </c>
      <c r="Q1562" s="60">
        <f>J1562+P1562</f>
        <v>0</v>
      </c>
      <c r="R1562" s="15"/>
      <c r="S1562" s="15"/>
      <c r="T1562" s="15"/>
    </row>
    <row r="1563" spans="1:20" ht="9.75" outlineLevel="4" x14ac:dyDescent="0.2">
      <c r="A1563" s="61"/>
      <c r="B1563" s="62"/>
      <c r="C1563" s="62"/>
      <c r="D1563" s="63"/>
      <c r="E1563" s="64" t="s">
        <v>29</v>
      </c>
      <c r="F1563" s="65" t="s">
        <v>1353</v>
      </c>
      <c r="G1563" s="63"/>
      <c r="H1563" s="66">
        <v>3.6127249999999997</v>
      </c>
      <c r="I1563" s="67"/>
      <c r="J1563" s="68"/>
      <c r="K1563" s="66"/>
      <c r="L1563" s="66"/>
      <c r="M1563" s="66"/>
      <c r="N1563" s="66"/>
      <c r="O1563" s="68"/>
      <c r="P1563" s="68"/>
      <c r="Q1563" s="68"/>
      <c r="R1563" s="10"/>
      <c r="S1563" s="15"/>
    </row>
    <row r="1564" spans="1:20" ht="7.5" customHeight="1" outlineLevel="4" x14ac:dyDescent="0.15">
      <c r="A1564" s="15"/>
      <c r="B1564" s="69"/>
      <c r="C1564" s="70"/>
      <c r="D1564" s="71"/>
      <c r="E1564" s="72"/>
      <c r="F1564" s="73"/>
      <c r="G1564" s="71"/>
      <c r="H1564" s="74"/>
      <c r="I1564" s="75"/>
      <c r="J1564" s="76"/>
      <c r="K1564" s="77"/>
      <c r="L1564" s="77"/>
      <c r="M1564" s="77"/>
      <c r="N1564" s="77"/>
      <c r="O1564" s="76"/>
      <c r="P1564" s="76"/>
      <c r="Q1564" s="76"/>
      <c r="R1564" s="10"/>
      <c r="S1564" s="15"/>
    </row>
    <row r="1565" spans="1:20" ht="11.25" outlineLevel="3" x14ac:dyDescent="0.2">
      <c r="A1565" s="52"/>
      <c r="B1565" s="53"/>
      <c r="C1565" s="54">
        <v>278</v>
      </c>
      <c r="D1565" s="55" t="s">
        <v>342</v>
      </c>
      <c r="E1565" s="56" t="s">
        <v>1354</v>
      </c>
      <c r="F1565" s="57" t="s">
        <v>1355</v>
      </c>
      <c r="G1565" s="55" t="s">
        <v>67</v>
      </c>
      <c r="H1565" s="58">
        <v>8.2799999999999994</v>
      </c>
      <c r="I1565" s="59"/>
      <c r="J1565" s="60">
        <f>H1565*I1565</f>
        <v>0</v>
      </c>
      <c r="K1565" s="58">
        <v>1.0800000000000001E-2</v>
      </c>
      <c r="L1565" s="58">
        <f>H1565*K1565</f>
        <v>8.9424000000000003E-2</v>
      </c>
      <c r="M1565" s="58"/>
      <c r="N1565" s="58">
        <f>H1565*M1565</f>
        <v>0</v>
      </c>
      <c r="O1565" s="60">
        <v>21</v>
      </c>
      <c r="P1565" s="60">
        <f>J1565*(O1565/100)</f>
        <v>0</v>
      </c>
      <c r="Q1565" s="60">
        <f>J1565+P1565</f>
        <v>0</v>
      </c>
      <c r="R1565" s="15"/>
      <c r="S1565" s="15"/>
      <c r="T1565" s="15"/>
    </row>
    <row r="1566" spans="1:20" ht="9.75" outlineLevel="4" x14ac:dyDescent="0.2">
      <c r="A1566" s="61"/>
      <c r="B1566" s="62"/>
      <c r="C1566" s="62"/>
      <c r="D1566" s="63"/>
      <c r="E1566" s="64" t="s">
        <v>29</v>
      </c>
      <c r="F1566" s="65" t="s">
        <v>1356</v>
      </c>
      <c r="G1566" s="63"/>
      <c r="H1566" s="66">
        <v>8.2799999999999994</v>
      </c>
      <c r="I1566" s="67"/>
      <c r="J1566" s="68"/>
      <c r="K1566" s="66"/>
      <c r="L1566" s="66"/>
      <c r="M1566" s="66"/>
      <c r="N1566" s="66"/>
      <c r="O1566" s="68"/>
      <c r="P1566" s="68"/>
      <c r="Q1566" s="68"/>
      <c r="R1566" s="10"/>
      <c r="S1566" s="15"/>
    </row>
    <row r="1567" spans="1:20" ht="7.5" customHeight="1" outlineLevel="4" x14ac:dyDescent="0.15">
      <c r="A1567" s="15"/>
      <c r="B1567" s="69"/>
      <c r="C1567" s="70"/>
      <c r="D1567" s="71"/>
      <c r="E1567" s="72"/>
      <c r="F1567" s="73"/>
      <c r="G1567" s="71"/>
      <c r="H1567" s="74"/>
      <c r="I1567" s="75"/>
      <c r="J1567" s="76"/>
      <c r="K1567" s="77"/>
      <c r="L1567" s="77"/>
      <c r="M1567" s="77"/>
      <c r="N1567" s="77"/>
      <c r="O1567" s="76"/>
      <c r="P1567" s="76"/>
      <c r="Q1567" s="76"/>
      <c r="R1567" s="10"/>
      <c r="S1567" s="15"/>
    </row>
    <row r="1568" spans="1:20" outlineLevel="3" x14ac:dyDescent="0.15">
      <c r="B1568" s="10"/>
      <c r="C1568" s="10"/>
      <c r="D1568" s="10"/>
      <c r="E1568" s="10"/>
      <c r="F1568" s="10"/>
      <c r="G1568" s="10"/>
      <c r="H1568" s="10"/>
      <c r="I1568" s="15"/>
      <c r="J1568" s="15"/>
      <c r="K1568" s="10"/>
      <c r="L1568" s="10"/>
      <c r="M1568" s="10"/>
      <c r="N1568" s="10"/>
      <c r="O1568" s="10"/>
      <c r="P1568" s="15"/>
      <c r="Q1568" s="15"/>
    </row>
    <row r="1569" spans="1:20" ht="11.25" outlineLevel="2" x14ac:dyDescent="0.2">
      <c r="A1569" s="42" t="s">
        <v>1357</v>
      </c>
      <c r="B1569" s="43">
        <v>3</v>
      </c>
      <c r="C1569" s="44"/>
      <c r="D1569" s="45" t="s">
        <v>23</v>
      </c>
      <c r="E1569" s="45"/>
      <c r="F1569" s="46" t="s">
        <v>1358</v>
      </c>
      <c r="G1569" s="45"/>
      <c r="H1569" s="47"/>
      <c r="I1569" s="48"/>
      <c r="J1569" s="49">
        <f>SUBTOTAL(9,J1570:J1650)</f>
        <v>0</v>
      </c>
      <c r="K1569" s="47"/>
      <c r="L1569" s="50">
        <f>SUBTOTAL(9,L1570:L1650)</f>
        <v>1.9383600760000004</v>
      </c>
      <c r="M1569" s="47"/>
      <c r="N1569" s="50">
        <f>SUBTOTAL(9,N1570:N1650)</f>
        <v>0</v>
      </c>
      <c r="O1569" s="51"/>
      <c r="P1569" s="49">
        <f>SUBTOTAL(9,P1570:P1650)</f>
        <v>0</v>
      </c>
      <c r="Q1569" s="49">
        <f>SUBTOTAL(9,Q1570:Q1650)</f>
        <v>0</v>
      </c>
      <c r="R1569" s="10"/>
      <c r="S1569" s="15"/>
      <c r="T1569" s="15"/>
    </row>
    <row r="1570" spans="1:20" ht="11.25" outlineLevel="3" x14ac:dyDescent="0.2">
      <c r="A1570" s="52"/>
      <c r="B1570" s="53"/>
      <c r="C1570" s="54">
        <v>279</v>
      </c>
      <c r="D1570" s="55" t="s">
        <v>25</v>
      </c>
      <c r="E1570" s="56" t="s">
        <v>1359</v>
      </c>
      <c r="F1570" s="57" t="s">
        <v>1360</v>
      </c>
      <c r="G1570" s="55" t="s">
        <v>67</v>
      </c>
      <c r="H1570" s="58">
        <v>38.914999999999999</v>
      </c>
      <c r="I1570" s="59"/>
      <c r="J1570" s="60">
        <f>H1570*I1570</f>
        <v>0</v>
      </c>
      <c r="K1570" s="58"/>
      <c r="L1570" s="58">
        <f>H1570*K1570</f>
        <v>0</v>
      </c>
      <c r="M1570" s="58"/>
      <c r="N1570" s="58">
        <f>H1570*M1570</f>
        <v>0</v>
      </c>
      <c r="O1570" s="60">
        <v>21</v>
      </c>
      <c r="P1570" s="60">
        <f>J1570*(O1570/100)</f>
        <v>0</v>
      </c>
      <c r="Q1570" s="60">
        <f>J1570+P1570</f>
        <v>0</v>
      </c>
      <c r="R1570" s="15"/>
      <c r="S1570" s="15"/>
      <c r="T1570" s="15"/>
    </row>
    <row r="1571" spans="1:20" ht="9.75" outlineLevel="4" x14ac:dyDescent="0.2">
      <c r="A1571" s="61"/>
      <c r="B1571" s="62"/>
      <c r="C1571" s="62"/>
      <c r="D1571" s="63"/>
      <c r="E1571" s="64" t="s">
        <v>29</v>
      </c>
      <c r="F1571" s="65" t="s">
        <v>1361</v>
      </c>
      <c r="G1571" s="63"/>
      <c r="H1571" s="66">
        <v>38.914999999999999</v>
      </c>
      <c r="I1571" s="67"/>
      <c r="J1571" s="68"/>
      <c r="K1571" s="66"/>
      <c r="L1571" s="66"/>
      <c r="M1571" s="66"/>
      <c r="N1571" s="66"/>
      <c r="O1571" s="68"/>
      <c r="P1571" s="68"/>
      <c r="Q1571" s="68"/>
      <c r="R1571" s="10"/>
      <c r="S1571" s="15"/>
    </row>
    <row r="1572" spans="1:20" ht="7.5" customHeight="1" outlineLevel="4" x14ac:dyDescent="0.15">
      <c r="A1572" s="15"/>
      <c r="B1572" s="69"/>
      <c r="C1572" s="70"/>
      <c r="D1572" s="71"/>
      <c r="E1572" s="72"/>
      <c r="F1572" s="73"/>
      <c r="G1572" s="71"/>
      <c r="H1572" s="74"/>
      <c r="I1572" s="75"/>
      <c r="J1572" s="76"/>
      <c r="K1572" s="77"/>
      <c r="L1572" s="77"/>
      <c r="M1572" s="77"/>
      <c r="N1572" s="77"/>
      <c r="O1572" s="76"/>
      <c r="P1572" s="76"/>
      <c r="Q1572" s="76"/>
      <c r="R1572" s="10"/>
      <c r="S1572" s="15"/>
    </row>
    <row r="1573" spans="1:20" ht="11.25" outlineLevel="3" x14ac:dyDescent="0.2">
      <c r="A1573" s="52"/>
      <c r="B1573" s="53"/>
      <c r="C1573" s="54">
        <v>280</v>
      </c>
      <c r="D1573" s="55" t="s">
        <v>25</v>
      </c>
      <c r="E1573" s="56" t="s">
        <v>1362</v>
      </c>
      <c r="F1573" s="57" t="s">
        <v>1363</v>
      </c>
      <c r="G1573" s="55" t="s">
        <v>172</v>
      </c>
      <c r="H1573" s="58">
        <v>85.613</v>
      </c>
      <c r="I1573" s="59"/>
      <c r="J1573" s="60">
        <f>H1573*I1573</f>
        <v>0</v>
      </c>
      <c r="K1573" s="58"/>
      <c r="L1573" s="58">
        <f>H1573*K1573</f>
        <v>0</v>
      </c>
      <c r="M1573" s="58"/>
      <c r="N1573" s="58">
        <f>H1573*M1573</f>
        <v>0</v>
      </c>
      <c r="O1573" s="60">
        <v>21</v>
      </c>
      <c r="P1573" s="60">
        <f>J1573*(O1573/100)</f>
        <v>0</v>
      </c>
      <c r="Q1573" s="60">
        <f>J1573+P1573</f>
        <v>0</v>
      </c>
      <c r="R1573" s="15"/>
      <c r="S1573" s="15"/>
      <c r="T1573" s="15"/>
    </row>
    <row r="1574" spans="1:20" ht="9.75" outlineLevel="4" x14ac:dyDescent="0.2">
      <c r="A1574" s="61"/>
      <c r="B1574" s="62"/>
      <c r="C1574" s="62"/>
      <c r="D1574" s="63"/>
      <c r="E1574" s="64" t="s">
        <v>29</v>
      </c>
      <c r="F1574" s="65" t="s">
        <v>1364</v>
      </c>
      <c r="G1574" s="63"/>
      <c r="H1574" s="66">
        <v>85.613</v>
      </c>
      <c r="I1574" s="67"/>
      <c r="J1574" s="68"/>
      <c r="K1574" s="66"/>
      <c r="L1574" s="66"/>
      <c r="M1574" s="66"/>
      <c r="N1574" s="66"/>
      <c r="O1574" s="68"/>
      <c r="P1574" s="68"/>
      <c r="Q1574" s="68"/>
      <c r="R1574" s="10"/>
      <c r="S1574" s="15"/>
    </row>
    <row r="1575" spans="1:20" ht="7.5" customHeight="1" outlineLevel="4" x14ac:dyDescent="0.15">
      <c r="A1575" s="15"/>
      <c r="B1575" s="69"/>
      <c r="C1575" s="70"/>
      <c r="D1575" s="71"/>
      <c r="E1575" s="72"/>
      <c r="F1575" s="73"/>
      <c r="G1575" s="71"/>
      <c r="H1575" s="74"/>
      <c r="I1575" s="75"/>
      <c r="J1575" s="76"/>
      <c r="K1575" s="77"/>
      <c r="L1575" s="77"/>
      <c r="M1575" s="77"/>
      <c r="N1575" s="77"/>
      <c r="O1575" s="76"/>
      <c r="P1575" s="76"/>
      <c r="Q1575" s="76"/>
      <c r="R1575" s="10"/>
      <c r="S1575" s="15"/>
    </row>
    <row r="1576" spans="1:20" ht="11.25" outlineLevel="3" x14ac:dyDescent="0.2">
      <c r="A1576" s="52"/>
      <c r="B1576" s="53"/>
      <c r="C1576" s="54">
        <v>281</v>
      </c>
      <c r="D1576" s="55" t="s">
        <v>25</v>
      </c>
      <c r="E1576" s="56" t="s">
        <v>1365</v>
      </c>
      <c r="F1576" s="57" t="s">
        <v>1366</v>
      </c>
      <c r="G1576" s="55" t="s">
        <v>72</v>
      </c>
      <c r="H1576" s="58">
        <v>25</v>
      </c>
      <c r="I1576" s="59"/>
      <c r="J1576" s="60">
        <f>H1576*I1576</f>
        <v>0</v>
      </c>
      <c r="K1576" s="58"/>
      <c r="L1576" s="58">
        <f>H1576*K1576</f>
        <v>0</v>
      </c>
      <c r="M1576" s="58"/>
      <c r="N1576" s="58">
        <f>H1576*M1576</f>
        <v>0</v>
      </c>
      <c r="O1576" s="60">
        <v>21</v>
      </c>
      <c r="P1576" s="60">
        <f>J1576*(O1576/100)</f>
        <v>0</v>
      </c>
      <c r="Q1576" s="60">
        <f>J1576+P1576</f>
        <v>0</v>
      </c>
      <c r="R1576" s="15"/>
      <c r="S1576" s="15"/>
      <c r="T1576" s="15"/>
    </row>
    <row r="1577" spans="1:20" ht="11.25" outlineLevel="3" x14ac:dyDescent="0.2">
      <c r="A1577" s="52"/>
      <c r="B1577" s="53"/>
      <c r="C1577" s="54">
        <v>282</v>
      </c>
      <c r="D1577" s="55" t="s">
        <v>25</v>
      </c>
      <c r="E1577" s="56" t="s">
        <v>1367</v>
      </c>
      <c r="F1577" s="57" t="s">
        <v>1368</v>
      </c>
      <c r="G1577" s="55" t="s">
        <v>72</v>
      </c>
      <c r="H1577" s="58">
        <v>13</v>
      </c>
      <c r="I1577" s="59"/>
      <c r="J1577" s="60">
        <f>H1577*I1577</f>
        <v>0</v>
      </c>
      <c r="K1577" s="58"/>
      <c r="L1577" s="58">
        <f>H1577*K1577</f>
        <v>0</v>
      </c>
      <c r="M1577" s="58"/>
      <c r="N1577" s="58">
        <f>H1577*M1577</f>
        <v>0</v>
      </c>
      <c r="O1577" s="60">
        <v>21</v>
      </c>
      <c r="P1577" s="60">
        <f>J1577*(O1577/100)</f>
        <v>0</v>
      </c>
      <c r="Q1577" s="60">
        <f>J1577+P1577</f>
        <v>0</v>
      </c>
      <c r="R1577" s="15"/>
      <c r="S1577" s="15"/>
      <c r="T1577" s="15"/>
    </row>
    <row r="1578" spans="1:20" ht="11.25" outlineLevel="3" x14ac:dyDescent="0.2">
      <c r="A1578" s="52"/>
      <c r="B1578" s="53"/>
      <c r="C1578" s="54">
        <v>283</v>
      </c>
      <c r="D1578" s="55" t="s">
        <v>25</v>
      </c>
      <c r="E1578" s="56" t="s">
        <v>1369</v>
      </c>
      <c r="F1578" s="57" t="s">
        <v>1370</v>
      </c>
      <c r="G1578" s="55" t="s">
        <v>72</v>
      </c>
      <c r="H1578" s="58">
        <v>6</v>
      </c>
      <c r="I1578" s="59"/>
      <c r="J1578" s="60">
        <f>H1578*I1578</f>
        <v>0</v>
      </c>
      <c r="K1578" s="58"/>
      <c r="L1578" s="58">
        <f>H1578*K1578</f>
        <v>0</v>
      </c>
      <c r="M1578" s="58"/>
      <c r="N1578" s="58">
        <f>H1578*M1578</f>
        <v>0</v>
      </c>
      <c r="O1578" s="60">
        <v>21</v>
      </c>
      <c r="P1578" s="60">
        <f>J1578*(O1578/100)</f>
        <v>0</v>
      </c>
      <c r="Q1578" s="60">
        <f>J1578+P1578</f>
        <v>0</v>
      </c>
      <c r="R1578" s="15"/>
      <c r="S1578" s="15"/>
      <c r="T1578" s="15"/>
    </row>
    <row r="1579" spans="1:20" ht="11.25" outlineLevel="3" x14ac:dyDescent="0.2">
      <c r="A1579" s="52"/>
      <c r="B1579" s="53"/>
      <c r="C1579" s="54">
        <v>284</v>
      </c>
      <c r="D1579" s="55" t="s">
        <v>25</v>
      </c>
      <c r="E1579" s="56" t="s">
        <v>1371</v>
      </c>
      <c r="F1579" s="57" t="s">
        <v>1372</v>
      </c>
      <c r="G1579" s="55" t="s">
        <v>72</v>
      </c>
      <c r="H1579" s="58">
        <v>2</v>
      </c>
      <c r="I1579" s="59"/>
      <c r="J1579" s="60">
        <f>H1579*I1579</f>
        <v>0</v>
      </c>
      <c r="K1579" s="58"/>
      <c r="L1579" s="58">
        <f>H1579*K1579</f>
        <v>0</v>
      </c>
      <c r="M1579" s="58"/>
      <c r="N1579" s="58">
        <f>H1579*M1579</f>
        <v>0</v>
      </c>
      <c r="O1579" s="60">
        <v>21</v>
      </c>
      <c r="P1579" s="60">
        <f>J1579*(O1579/100)</f>
        <v>0</v>
      </c>
      <c r="Q1579" s="60">
        <f>J1579+P1579</f>
        <v>0</v>
      </c>
      <c r="R1579" s="15"/>
      <c r="S1579" s="15"/>
      <c r="T1579" s="15"/>
    </row>
    <row r="1580" spans="1:20" ht="11.25" outlineLevel="3" x14ac:dyDescent="0.2">
      <c r="A1580" s="52"/>
      <c r="B1580" s="53"/>
      <c r="C1580" s="54">
        <v>285</v>
      </c>
      <c r="D1580" s="55" t="s">
        <v>25</v>
      </c>
      <c r="E1580" s="56" t="s">
        <v>1373</v>
      </c>
      <c r="F1580" s="57" t="s">
        <v>1374</v>
      </c>
      <c r="G1580" s="55" t="s">
        <v>72</v>
      </c>
      <c r="H1580" s="58">
        <v>4</v>
      </c>
      <c r="I1580" s="59"/>
      <c r="J1580" s="60">
        <f>H1580*I1580</f>
        <v>0</v>
      </c>
      <c r="K1580" s="58"/>
      <c r="L1580" s="58">
        <f>H1580*K1580</f>
        <v>0</v>
      </c>
      <c r="M1580" s="58"/>
      <c r="N1580" s="58">
        <f>H1580*M1580</f>
        <v>0</v>
      </c>
      <c r="O1580" s="60">
        <v>21</v>
      </c>
      <c r="P1580" s="60">
        <f>J1580*(O1580/100)</f>
        <v>0</v>
      </c>
      <c r="Q1580" s="60">
        <f>J1580+P1580</f>
        <v>0</v>
      </c>
      <c r="R1580" s="15"/>
      <c r="S1580" s="15"/>
      <c r="T1580" s="15"/>
    </row>
    <row r="1581" spans="1:20" ht="9.75" outlineLevel="4" x14ac:dyDescent="0.2">
      <c r="A1581" s="61"/>
      <c r="B1581" s="62"/>
      <c r="C1581" s="62"/>
      <c r="D1581" s="63"/>
      <c r="E1581" s="64" t="s">
        <v>29</v>
      </c>
      <c r="F1581" s="65" t="s">
        <v>1375</v>
      </c>
      <c r="G1581" s="63"/>
      <c r="H1581" s="66">
        <v>0</v>
      </c>
      <c r="I1581" s="67"/>
      <c r="J1581" s="68"/>
      <c r="K1581" s="66"/>
      <c r="L1581" s="66"/>
      <c r="M1581" s="66"/>
      <c r="N1581" s="66"/>
      <c r="O1581" s="68"/>
      <c r="P1581" s="68"/>
      <c r="Q1581" s="68"/>
      <c r="R1581" s="10"/>
      <c r="S1581" s="15"/>
    </row>
    <row r="1582" spans="1:20" ht="9.75" outlineLevel="4" x14ac:dyDescent="0.2">
      <c r="A1582" s="61"/>
      <c r="B1582" s="62"/>
      <c r="C1582" s="62"/>
      <c r="D1582" s="63"/>
      <c r="E1582" s="64"/>
      <c r="F1582" s="65" t="s">
        <v>1376</v>
      </c>
      <c r="G1582" s="63"/>
      <c r="H1582" s="66">
        <v>4</v>
      </c>
      <c r="I1582" s="67"/>
      <c r="J1582" s="68"/>
      <c r="K1582" s="66"/>
      <c r="L1582" s="66"/>
      <c r="M1582" s="66"/>
      <c r="N1582" s="66"/>
      <c r="O1582" s="68"/>
      <c r="P1582" s="68"/>
      <c r="Q1582" s="68"/>
      <c r="R1582" s="10"/>
      <c r="S1582" s="15"/>
    </row>
    <row r="1583" spans="1:20" ht="7.5" customHeight="1" outlineLevel="4" x14ac:dyDescent="0.15">
      <c r="A1583" s="15"/>
      <c r="B1583" s="69"/>
      <c r="C1583" s="70"/>
      <c r="D1583" s="71"/>
      <c r="E1583" s="72"/>
      <c r="F1583" s="73"/>
      <c r="G1583" s="71"/>
      <c r="H1583" s="74"/>
      <c r="I1583" s="75"/>
      <c r="J1583" s="76"/>
      <c r="K1583" s="77"/>
      <c r="L1583" s="77"/>
      <c r="M1583" s="77"/>
      <c r="N1583" s="77"/>
      <c r="O1583" s="76"/>
      <c r="P1583" s="76"/>
      <c r="Q1583" s="76"/>
      <c r="R1583" s="10"/>
      <c r="S1583" s="15"/>
    </row>
    <row r="1584" spans="1:20" ht="11.25" outlineLevel="3" x14ac:dyDescent="0.2">
      <c r="A1584" s="52"/>
      <c r="B1584" s="53"/>
      <c r="C1584" s="54">
        <v>286</v>
      </c>
      <c r="D1584" s="55" t="s">
        <v>25</v>
      </c>
      <c r="E1584" s="56" t="s">
        <v>1377</v>
      </c>
      <c r="F1584" s="57" t="s">
        <v>1378</v>
      </c>
      <c r="G1584" s="55" t="s">
        <v>72</v>
      </c>
      <c r="H1584" s="58">
        <v>46</v>
      </c>
      <c r="I1584" s="59"/>
      <c r="J1584" s="60">
        <f>H1584*I1584</f>
        <v>0</v>
      </c>
      <c r="K1584" s="58"/>
      <c r="L1584" s="58">
        <f>H1584*K1584</f>
        <v>0</v>
      </c>
      <c r="M1584" s="58"/>
      <c r="N1584" s="58">
        <f>H1584*M1584</f>
        <v>0</v>
      </c>
      <c r="O1584" s="60">
        <v>21</v>
      </c>
      <c r="P1584" s="60">
        <f>J1584*(O1584/100)</f>
        <v>0</v>
      </c>
      <c r="Q1584" s="60">
        <f>J1584+P1584</f>
        <v>0</v>
      </c>
      <c r="R1584" s="15"/>
      <c r="S1584" s="15"/>
      <c r="T1584" s="15"/>
    </row>
    <row r="1585" spans="1:20" ht="11.25" outlineLevel="3" x14ac:dyDescent="0.2">
      <c r="A1585" s="52"/>
      <c r="B1585" s="53"/>
      <c r="C1585" s="54">
        <v>287</v>
      </c>
      <c r="D1585" s="55" t="s">
        <v>25</v>
      </c>
      <c r="E1585" s="56" t="s">
        <v>1379</v>
      </c>
      <c r="F1585" s="57" t="s">
        <v>1380</v>
      </c>
      <c r="G1585" s="55" t="s">
        <v>72</v>
      </c>
      <c r="H1585" s="58">
        <v>5</v>
      </c>
      <c r="I1585" s="59"/>
      <c r="J1585" s="60">
        <f>H1585*I1585</f>
        <v>0</v>
      </c>
      <c r="K1585" s="58"/>
      <c r="L1585" s="58">
        <f>H1585*K1585</f>
        <v>0</v>
      </c>
      <c r="M1585" s="58"/>
      <c r="N1585" s="58">
        <f>H1585*M1585</f>
        <v>0</v>
      </c>
      <c r="O1585" s="60">
        <v>21</v>
      </c>
      <c r="P1585" s="60">
        <f>J1585*(O1585/100)</f>
        <v>0</v>
      </c>
      <c r="Q1585" s="60">
        <f>J1585+P1585</f>
        <v>0</v>
      </c>
      <c r="R1585" s="15"/>
      <c r="S1585" s="15"/>
      <c r="T1585" s="15"/>
    </row>
    <row r="1586" spans="1:20" ht="9.75" outlineLevel="4" x14ac:dyDescent="0.2">
      <c r="A1586" s="61"/>
      <c r="B1586" s="62"/>
      <c r="C1586" s="62"/>
      <c r="D1586" s="63"/>
      <c r="E1586" s="64" t="s">
        <v>29</v>
      </c>
      <c r="F1586" s="65" t="s">
        <v>393</v>
      </c>
      <c r="G1586" s="63"/>
      <c r="H1586" s="66">
        <v>5</v>
      </c>
      <c r="I1586" s="67"/>
      <c r="J1586" s="68"/>
      <c r="K1586" s="66"/>
      <c r="L1586" s="66"/>
      <c r="M1586" s="66"/>
      <c r="N1586" s="66"/>
      <c r="O1586" s="68"/>
      <c r="P1586" s="68"/>
      <c r="Q1586" s="68"/>
      <c r="R1586" s="10"/>
      <c r="S1586" s="15"/>
    </row>
    <row r="1587" spans="1:20" ht="7.5" customHeight="1" outlineLevel="4" x14ac:dyDescent="0.15">
      <c r="A1587" s="15"/>
      <c r="B1587" s="69"/>
      <c r="C1587" s="70"/>
      <c r="D1587" s="71"/>
      <c r="E1587" s="72"/>
      <c r="F1587" s="73"/>
      <c r="G1587" s="71"/>
      <c r="H1587" s="74"/>
      <c r="I1587" s="75"/>
      <c r="J1587" s="76"/>
      <c r="K1587" s="77"/>
      <c r="L1587" s="77"/>
      <c r="M1587" s="77"/>
      <c r="N1587" s="77"/>
      <c r="O1587" s="76"/>
      <c r="P1587" s="76"/>
      <c r="Q1587" s="76"/>
      <c r="R1587" s="10"/>
      <c r="S1587" s="15"/>
    </row>
    <row r="1588" spans="1:20" ht="11.25" outlineLevel="3" x14ac:dyDescent="0.2">
      <c r="A1588" s="52"/>
      <c r="B1588" s="53"/>
      <c r="C1588" s="54">
        <v>288</v>
      </c>
      <c r="D1588" s="55" t="s">
        <v>25</v>
      </c>
      <c r="E1588" s="56" t="s">
        <v>1381</v>
      </c>
      <c r="F1588" s="57" t="s">
        <v>1382</v>
      </c>
      <c r="G1588" s="55" t="s">
        <v>72</v>
      </c>
      <c r="H1588" s="58">
        <v>11</v>
      </c>
      <c r="I1588" s="59"/>
      <c r="J1588" s="60">
        <f>H1588*I1588</f>
        <v>0</v>
      </c>
      <c r="K1588" s="58"/>
      <c r="L1588" s="58">
        <f>H1588*K1588</f>
        <v>0</v>
      </c>
      <c r="M1588" s="58"/>
      <c r="N1588" s="58">
        <f>H1588*M1588</f>
        <v>0</v>
      </c>
      <c r="O1588" s="60">
        <v>21</v>
      </c>
      <c r="P1588" s="60">
        <f>J1588*(O1588/100)</f>
        <v>0</v>
      </c>
      <c r="Q1588" s="60">
        <f>J1588+P1588</f>
        <v>0</v>
      </c>
      <c r="R1588" s="15"/>
      <c r="S1588" s="15"/>
      <c r="T1588" s="15"/>
    </row>
    <row r="1589" spans="1:20" ht="9.75" outlineLevel="4" x14ac:dyDescent="0.2">
      <c r="A1589" s="61"/>
      <c r="B1589" s="62"/>
      <c r="C1589" s="62"/>
      <c r="D1589" s="63"/>
      <c r="E1589" s="64" t="s">
        <v>29</v>
      </c>
      <c r="F1589" s="65" t="s">
        <v>389</v>
      </c>
      <c r="G1589" s="63"/>
      <c r="H1589" s="66">
        <v>3</v>
      </c>
      <c r="I1589" s="67"/>
      <c r="J1589" s="68"/>
      <c r="K1589" s="66"/>
      <c r="L1589" s="66"/>
      <c r="M1589" s="66"/>
      <c r="N1589" s="66"/>
      <c r="O1589" s="68"/>
      <c r="P1589" s="68"/>
      <c r="Q1589" s="68"/>
      <c r="R1589" s="10"/>
      <c r="S1589" s="15"/>
    </row>
    <row r="1590" spans="1:20" ht="9.75" outlineLevel="4" x14ac:dyDescent="0.2">
      <c r="A1590" s="61"/>
      <c r="B1590" s="62"/>
      <c r="C1590" s="62"/>
      <c r="D1590" s="63"/>
      <c r="E1590" s="64"/>
      <c r="F1590" s="65" t="s">
        <v>186</v>
      </c>
      <c r="G1590" s="63"/>
      <c r="H1590" s="66">
        <v>4</v>
      </c>
      <c r="I1590" s="67"/>
      <c r="J1590" s="68"/>
      <c r="K1590" s="66"/>
      <c r="L1590" s="66"/>
      <c r="M1590" s="66"/>
      <c r="N1590" s="66"/>
      <c r="O1590" s="68"/>
      <c r="P1590" s="68"/>
      <c r="Q1590" s="68"/>
      <c r="R1590" s="10"/>
      <c r="S1590" s="15"/>
    </row>
    <row r="1591" spans="1:20" ht="9.75" outlineLevel="4" x14ac:dyDescent="0.2">
      <c r="A1591" s="61"/>
      <c r="B1591" s="62"/>
      <c r="C1591" s="62"/>
      <c r="D1591" s="63"/>
      <c r="E1591" s="64"/>
      <c r="F1591" s="65" t="s">
        <v>187</v>
      </c>
      <c r="G1591" s="63"/>
      <c r="H1591" s="66">
        <v>4</v>
      </c>
      <c r="I1591" s="67"/>
      <c r="J1591" s="68"/>
      <c r="K1591" s="66"/>
      <c r="L1591" s="66"/>
      <c r="M1591" s="66"/>
      <c r="N1591" s="66"/>
      <c r="O1591" s="68"/>
      <c r="P1591" s="68"/>
      <c r="Q1591" s="68"/>
      <c r="R1591" s="10"/>
      <c r="S1591" s="15"/>
    </row>
    <row r="1592" spans="1:20" ht="7.5" customHeight="1" outlineLevel="4" x14ac:dyDescent="0.15">
      <c r="A1592" s="15"/>
      <c r="B1592" s="69"/>
      <c r="C1592" s="70"/>
      <c r="D1592" s="71"/>
      <c r="E1592" s="72"/>
      <c r="F1592" s="73"/>
      <c r="G1592" s="71"/>
      <c r="H1592" s="74"/>
      <c r="I1592" s="75"/>
      <c r="J1592" s="76"/>
      <c r="K1592" s="77"/>
      <c r="L1592" s="77"/>
      <c r="M1592" s="77"/>
      <c r="N1592" s="77"/>
      <c r="O1592" s="76"/>
      <c r="P1592" s="76"/>
      <c r="Q1592" s="76"/>
      <c r="R1592" s="10"/>
      <c r="S1592" s="15"/>
    </row>
    <row r="1593" spans="1:20" ht="11.25" outlineLevel="3" x14ac:dyDescent="0.2">
      <c r="A1593" s="52"/>
      <c r="B1593" s="53"/>
      <c r="C1593" s="54">
        <v>289</v>
      </c>
      <c r="D1593" s="55" t="s">
        <v>25</v>
      </c>
      <c r="E1593" s="56" t="s">
        <v>1383</v>
      </c>
      <c r="F1593" s="57" t="s">
        <v>1384</v>
      </c>
      <c r="G1593" s="55" t="s">
        <v>72</v>
      </c>
      <c r="H1593" s="58">
        <v>15</v>
      </c>
      <c r="I1593" s="59"/>
      <c r="J1593" s="60">
        <f>H1593*I1593</f>
        <v>0</v>
      </c>
      <c r="K1593" s="58"/>
      <c r="L1593" s="58">
        <f>H1593*K1593</f>
        <v>0</v>
      </c>
      <c r="M1593" s="58"/>
      <c r="N1593" s="58">
        <f>H1593*M1593</f>
        <v>0</v>
      </c>
      <c r="O1593" s="60">
        <v>21</v>
      </c>
      <c r="P1593" s="60">
        <f>J1593*(O1593/100)</f>
        <v>0</v>
      </c>
      <c r="Q1593" s="60">
        <f>J1593+P1593</f>
        <v>0</v>
      </c>
      <c r="R1593" s="15"/>
      <c r="S1593" s="15"/>
      <c r="T1593" s="15"/>
    </row>
    <row r="1594" spans="1:20" ht="9.75" outlineLevel="4" x14ac:dyDescent="0.2">
      <c r="A1594" s="61"/>
      <c r="B1594" s="62"/>
      <c r="C1594" s="62"/>
      <c r="D1594" s="63"/>
      <c r="E1594" s="64" t="s">
        <v>29</v>
      </c>
      <c r="F1594" s="65" t="s">
        <v>186</v>
      </c>
      <c r="G1594" s="63"/>
      <c r="H1594" s="66">
        <v>4</v>
      </c>
      <c r="I1594" s="67"/>
      <c r="J1594" s="68"/>
      <c r="K1594" s="66"/>
      <c r="L1594" s="66"/>
      <c r="M1594" s="66"/>
      <c r="N1594" s="66"/>
      <c r="O1594" s="68"/>
      <c r="P1594" s="68"/>
      <c r="Q1594" s="68"/>
      <c r="R1594" s="10"/>
      <c r="S1594" s="15"/>
    </row>
    <row r="1595" spans="1:20" ht="9.75" outlineLevel="4" x14ac:dyDescent="0.2">
      <c r="A1595" s="61"/>
      <c r="B1595" s="62"/>
      <c r="C1595" s="62"/>
      <c r="D1595" s="63"/>
      <c r="E1595" s="64"/>
      <c r="F1595" s="65" t="s">
        <v>1385</v>
      </c>
      <c r="G1595" s="63"/>
      <c r="H1595" s="66">
        <v>11</v>
      </c>
      <c r="I1595" s="67"/>
      <c r="J1595" s="68"/>
      <c r="K1595" s="66"/>
      <c r="L1595" s="66"/>
      <c r="M1595" s="66"/>
      <c r="N1595" s="66"/>
      <c r="O1595" s="68"/>
      <c r="P1595" s="68"/>
      <c r="Q1595" s="68"/>
      <c r="R1595" s="10"/>
      <c r="S1595" s="15"/>
    </row>
    <row r="1596" spans="1:20" ht="7.5" customHeight="1" outlineLevel="4" x14ac:dyDescent="0.15">
      <c r="A1596" s="15"/>
      <c r="B1596" s="69"/>
      <c r="C1596" s="70"/>
      <c r="D1596" s="71"/>
      <c r="E1596" s="72"/>
      <c r="F1596" s="73"/>
      <c r="G1596" s="71"/>
      <c r="H1596" s="74"/>
      <c r="I1596" s="75"/>
      <c r="J1596" s="76"/>
      <c r="K1596" s="77"/>
      <c r="L1596" s="77"/>
      <c r="M1596" s="77"/>
      <c r="N1596" s="77"/>
      <c r="O1596" s="76"/>
      <c r="P1596" s="76"/>
      <c r="Q1596" s="76"/>
      <c r="R1596" s="10"/>
      <c r="S1596" s="15"/>
    </row>
    <row r="1597" spans="1:20" ht="11.25" outlineLevel="3" x14ac:dyDescent="0.2">
      <c r="A1597" s="52"/>
      <c r="B1597" s="53"/>
      <c r="C1597" s="54">
        <v>290</v>
      </c>
      <c r="D1597" s="55" t="s">
        <v>25</v>
      </c>
      <c r="E1597" s="56" t="s">
        <v>1386</v>
      </c>
      <c r="F1597" s="57" t="s">
        <v>1387</v>
      </c>
      <c r="G1597" s="55" t="s">
        <v>72</v>
      </c>
      <c r="H1597" s="58">
        <v>4</v>
      </c>
      <c r="I1597" s="59"/>
      <c r="J1597" s="60">
        <f>H1597*I1597</f>
        <v>0</v>
      </c>
      <c r="K1597" s="58"/>
      <c r="L1597" s="58">
        <f>H1597*K1597</f>
        <v>0</v>
      </c>
      <c r="M1597" s="58"/>
      <c r="N1597" s="58">
        <f>H1597*M1597</f>
        <v>0</v>
      </c>
      <c r="O1597" s="60">
        <v>21</v>
      </c>
      <c r="P1597" s="60">
        <f>J1597*(O1597/100)</f>
        <v>0</v>
      </c>
      <c r="Q1597" s="60">
        <f>J1597+P1597</f>
        <v>0</v>
      </c>
      <c r="R1597" s="15"/>
      <c r="S1597" s="15"/>
      <c r="T1597" s="15"/>
    </row>
    <row r="1598" spans="1:20" ht="9.75" outlineLevel="4" x14ac:dyDescent="0.2">
      <c r="A1598" s="61"/>
      <c r="B1598" s="62"/>
      <c r="C1598" s="62"/>
      <c r="D1598" s="63"/>
      <c r="E1598" s="64" t="s">
        <v>29</v>
      </c>
      <c r="F1598" s="65" t="s">
        <v>186</v>
      </c>
      <c r="G1598" s="63"/>
      <c r="H1598" s="66">
        <v>4</v>
      </c>
      <c r="I1598" s="67"/>
      <c r="J1598" s="68"/>
      <c r="K1598" s="66"/>
      <c r="L1598" s="66"/>
      <c r="M1598" s="66"/>
      <c r="N1598" s="66"/>
      <c r="O1598" s="68"/>
      <c r="P1598" s="68"/>
      <c r="Q1598" s="68"/>
      <c r="R1598" s="10"/>
      <c r="S1598" s="15"/>
    </row>
    <row r="1599" spans="1:20" ht="7.5" customHeight="1" outlineLevel="4" x14ac:dyDescent="0.15">
      <c r="A1599" s="15"/>
      <c r="B1599" s="69"/>
      <c r="C1599" s="70"/>
      <c r="D1599" s="71"/>
      <c r="E1599" s="72"/>
      <c r="F1599" s="73"/>
      <c r="G1599" s="71"/>
      <c r="H1599" s="74"/>
      <c r="I1599" s="75"/>
      <c r="J1599" s="76"/>
      <c r="K1599" s="77"/>
      <c r="L1599" s="77"/>
      <c r="M1599" s="77"/>
      <c r="N1599" s="77"/>
      <c r="O1599" s="76"/>
      <c r="P1599" s="76"/>
      <c r="Q1599" s="76"/>
      <c r="R1599" s="10"/>
      <c r="S1599" s="15"/>
    </row>
    <row r="1600" spans="1:20" ht="11.25" outlineLevel="3" x14ac:dyDescent="0.2">
      <c r="A1600" s="52"/>
      <c r="B1600" s="53"/>
      <c r="C1600" s="54">
        <v>291</v>
      </c>
      <c r="D1600" s="55" t="s">
        <v>25</v>
      </c>
      <c r="E1600" s="56" t="s">
        <v>1388</v>
      </c>
      <c r="F1600" s="57" t="s">
        <v>1389</v>
      </c>
      <c r="G1600" s="55" t="s">
        <v>60</v>
      </c>
      <c r="H1600" s="58">
        <v>1.9383600760000004</v>
      </c>
      <c r="I1600" s="59"/>
      <c r="J1600" s="60">
        <f>H1600*I1600</f>
        <v>0</v>
      </c>
      <c r="K1600" s="58"/>
      <c r="L1600" s="58">
        <f>H1600*K1600</f>
        <v>0</v>
      </c>
      <c r="M1600" s="58"/>
      <c r="N1600" s="58">
        <f>H1600*M1600</f>
        <v>0</v>
      </c>
      <c r="O1600" s="60">
        <v>21</v>
      </c>
      <c r="P1600" s="60">
        <f>J1600*(O1600/100)</f>
        <v>0</v>
      </c>
      <c r="Q1600" s="60">
        <f>J1600+P1600</f>
        <v>0</v>
      </c>
      <c r="R1600" s="15"/>
      <c r="S1600" s="15"/>
      <c r="T1600" s="15"/>
    </row>
    <row r="1601" spans="1:20" ht="22.5" outlineLevel="3" x14ac:dyDescent="0.2">
      <c r="A1601" s="52"/>
      <c r="B1601" s="53"/>
      <c r="C1601" s="54">
        <v>292</v>
      </c>
      <c r="D1601" s="55" t="s">
        <v>25</v>
      </c>
      <c r="E1601" s="56" t="s">
        <v>1390</v>
      </c>
      <c r="F1601" s="57" t="s">
        <v>1391</v>
      </c>
      <c r="G1601" s="55" t="s">
        <v>72</v>
      </c>
      <c r="H1601" s="58">
        <v>12</v>
      </c>
      <c r="I1601" s="59"/>
      <c r="J1601" s="60">
        <f>H1601*I1601</f>
        <v>0</v>
      </c>
      <c r="K1601" s="58">
        <v>2.5999999999999999E-2</v>
      </c>
      <c r="L1601" s="58">
        <f>H1601*K1601</f>
        <v>0.312</v>
      </c>
      <c r="M1601" s="58"/>
      <c r="N1601" s="58">
        <f>H1601*M1601</f>
        <v>0</v>
      </c>
      <c r="O1601" s="60">
        <v>21</v>
      </c>
      <c r="P1601" s="60">
        <f>J1601*(O1601/100)</f>
        <v>0</v>
      </c>
      <c r="Q1601" s="60">
        <f>J1601+P1601</f>
        <v>0</v>
      </c>
      <c r="R1601" s="15"/>
      <c r="S1601" s="15"/>
      <c r="T1601" s="15"/>
    </row>
    <row r="1602" spans="1:20" ht="11.25" outlineLevel="3" x14ac:dyDescent="0.2">
      <c r="A1602" s="52"/>
      <c r="B1602" s="53"/>
      <c r="C1602" s="54">
        <v>293</v>
      </c>
      <c r="D1602" s="55" t="s">
        <v>342</v>
      </c>
      <c r="E1602" s="56" t="s">
        <v>1392</v>
      </c>
      <c r="F1602" s="57" t="s">
        <v>1393</v>
      </c>
      <c r="G1602" s="55" t="s">
        <v>72</v>
      </c>
      <c r="H1602" s="58">
        <v>5</v>
      </c>
      <c r="I1602" s="59"/>
      <c r="J1602" s="60">
        <f>H1602*I1602</f>
        <v>0</v>
      </c>
      <c r="K1602" s="58">
        <v>3.8E-3</v>
      </c>
      <c r="L1602" s="58">
        <f>H1602*K1602</f>
        <v>1.9E-2</v>
      </c>
      <c r="M1602" s="58"/>
      <c r="N1602" s="58">
        <f>H1602*M1602</f>
        <v>0</v>
      </c>
      <c r="O1602" s="60">
        <v>21</v>
      </c>
      <c r="P1602" s="60">
        <f>J1602*(O1602/100)</f>
        <v>0</v>
      </c>
      <c r="Q1602" s="60">
        <f>J1602+P1602</f>
        <v>0</v>
      </c>
      <c r="R1602" s="15"/>
      <c r="S1602" s="15"/>
      <c r="T1602" s="15"/>
    </row>
    <row r="1603" spans="1:20" ht="11.25" outlineLevel="3" x14ac:dyDescent="0.2">
      <c r="A1603" s="52"/>
      <c r="B1603" s="53"/>
      <c r="C1603" s="54">
        <v>294</v>
      </c>
      <c r="D1603" s="55" t="s">
        <v>342</v>
      </c>
      <c r="E1603" s="56" t="s">
        <v>1394</v>
      </c>
      <c r="F1603" s="57" t="s">
        <v>1395</v>
      </c>
      <c r="G1603" s="55" t="s">
        <v>28</v>
      </c>
      <c r="H1603" s="58">
        <v>0.22601832000000002</v>
      </c>
      <c r="I1603" s="59"/>
      <c r="J1603" s="60">
        <f>H1603*I1603</f>
        <v>0</v>
      </c>
      <c r="K1603" s="58">
        <v>0.55000000000000004</v>
      </c>
      <c r="L1603" s="58">
        <f>H1603*K1603</f>
        <v>0.12431007600000002</v>
      </c>
      <c r="M1603" s="58"/>
      <c r="N1603" s="58">
        <f>H1603*M1603</f>
        <v>0</v>
      </c>
      <c r="O1603" s="60">
        <v>21</v>
      </c>
      <c r="P1603" s="60">
        <f>J1603*(O1603/100)</f>
        <v>0</v>
      </c>
      <c r="Q1603" s="60">
        <f>J1603+P1603</f>
        <v>0</v>
      </c>
      <c r="R1603" s="15"/>
      <c r="S1603" s="15"/>
      <c r="T1603" s="15"/>
    </row>
    <row r="1604" spans="1:20" ht="19.5" outlineLevel="4" x14ac:dyDescent="0.2">
      <c r="A1604" s="61"/>
      <c r="B1604" s="62"/>
      <c r="C1604" s="62"/>
      <c r="D1604" s="63"/>
      <c r="E1604" s="64" t="s">
        <v>29</v>
      </c>
      <c r="F1604" s="65" t="s">
        <v>1396</v>
      </c>
      <c r="G1604" s="63"/>
      <c r="H1604" s="66">
        <v>0.22601832000000002</v>
      </c>
      <c r="I1604" s="67"/>
      <c r="J1604" s="68"/>
      <c r="K1604" s="66"/>
      <c r="L1604" s="66"/>
      <c r="M1604" s="66"/>
      <c r="N1604" s="66"/>
      <c r="O1604" s="68"/>
      <c r="P1604" s="68"/>
      <c r="Q1604" s="68"/>
      <c r="R1604" s="10"/>
      <c r="S1604" s="15"/>
    </row>
    <row r="1605" spans="1:20" ht="7.5" customHeight="1" outlineLevel="4" x14ac:dyDescent="0.15">
      <c r="A1605" s="15"/>
      <c r="B1605" s="69"/>
      <c r="C1605" s="70"/>
      <c r="D1605" s="71"/>
      <c r="E1605" s="72"/>
      <c r="F1605" s="73"/>
      <c r="G1605" s="71"/>
      <c r="H1605" s="74"/>
      <c r="I1605" s="75"/>
      <c r="J1605" s="76"/>
      <c r="K1605" s="77"/>
      <c r="L1605" s="77"/>
      <c r="M1605" s="77"/>
      <c r="N1605" s="77"/>
      <c r="O1605" s="76"/>
      <c r="P1605" s="76"/>
      <c r="Q1605" s="76"/>
      <c r="R1605" s="10"/>
      <c r="S1605" s="15"/>
    </row>
    <row r="1606" spans="1:20" ht="11.25" outlineLevel="3" x14ac:dyDescent="0.2">
      <c r="A1606" s="52"/>
      <c r="B1606" s="53"/>
      <c r="C1606" s="54">
        <v>295</v>
      </c>
      <c r="D1606" s="55" t="s">
        <v>342</v>
      </c>
      <c r="E1606" s="56" t="s">
        <v>1397</v>
      </c>
      <c r="F1606" s="57" t="s">
        <v>1398</v>
      </c>
      <c r="G1606" s="55" t="s">
        <v>172</v>
      </c>
      <c r="H1606" s="58">
        <v>82.610000000000014</v>
      </c>
      <c r="I1606" s="59"/>
      <c r="J1606" s="60">
        <f>H1606*I1606</f>
        <v>0</v>
      </c>
      <c r="K1606" s="58">
        <v>5.0000000000000001E-3</v>
      </c>
      <c r="L1606" s="58">
        <f>H1606*K1606</f>
        <v>0.41305000000000008</v>
      </c>
      <c r="M1606" s="58"/>
      <c r="N1606" s="58">
        <f>H1606*M1606</f>
        <v>0</v>
      </c>
      <c r="O1606" s="60">
        <v>21</v>
      </c>
      <c r="P1606" s="60">
        <f>J1606*(O1606/100)</f>
        <v>0</v>
      </c>
      <c r="Q1606" s="60">
        <f>J1606+P1606</f>
        <v>0</v>
      </c>
      <c r="R1606" s="15"/>
      <c r="S1606" s="15"/>
      <c r="T1606" s="15"/>
    </row>
    <row r="1607" spans="1:20" ht="9.75" outlineLevel="4" x14ac:dyDescent="0.2">
      <c r="A1607" s="61"/>
      <c r="B1607" s="62"/>
      <c r="C1607" s="62"/>
      <c r="D1607" s="63"/>
      <c r="E1607" s="64" t="s">
        <v>29</v>
      </c>
      <c r="F1607" s="65" t="s">
        <v>1399</v>
      </c>
      <c r="G1607" s="63"/>
      <c r="H1607" s="66">
        <v>4.2900000000000009</v>
      </c>
      <c r="I1607" s="67"/>
      <c r="J1607" s="68"/>
      <c r="K1607" s="66"/>
      <c r="L1607" s="66"/>
      <c r="M1607" s="66"/>
      <c r="N1607" s="66"/>
      <c r="O1607" s="68"/>
      <c r="P1607" s="68"/>
      <c r="Q1607" s="68"/>
      <c r="R1607" s="10"/>
      <c r="S1607" s="15"/>
    </row>
    <row r="1608" spans="1:20" ht="9.75" outlineLevel="4" x14ac:dyDescent="0.2">
      <c r="A1608" s="61"/>
      <c r="B1608" s="62"/>
      <c r="C1608" s="62"/>
      <c r="D1608" s="63"/>
      <c r="E1608" s="64"/>
      <c r="F1608" s="65" t="s">
        <v>1400</v>
      </c>
      <c r="G1608" s="63"/>
      <c r="H1608" s="66">
        <v>44.110000000000007</v>
      </c>
      <c r="I1608" s="67"/>
      <c r="J1608" s="68"/>
      <c r="K1608" s="66"/>
      <c r="L1608" s="66"/>
      <c r="M1608" s="66"/>
      <c r="N1608" s="66"/>
      <c r="O1608" s="68"/>
      <c r="P1608" s="68"/>
      <c r="Q1608" s="68"/>
      <c r="R1608" s="10"/>
      <c r="S1608" s="15"/>
    </row>
    <row r="1609" spans="1:20" ht="9.75" outlineLevel="4" x14ac:dyDescent="0.2">
      <c r="A1609" s="61"/>
      <c r="B1609" s="62"/>
      <c r="C1609" s="62"/>
      <c r="D1609" s="63"/>
      <c r="E1609" s="64"/>
      <c r="F1609" s="65" t="s">
        <v>1401</v>
      </c>
      <c r="G1609" s="63"/>
      <c r="H1609" s="66">
        <v>34.21</v>
      </c>
      <c r="I1609" s="67"/>
      <c r="J1609" s="68"/>
      <c r="K1609" s="66"/>
      <c r="L1609" s="66"/>
      <c r="M1609" s="66"/>
      <c r="N1609" s="66"/>
      <c r="O1609" s="68"/>
      <c r="P1609" s="68"/>
      <c r="Q1609" s="68"/>
      <c r="R1609" s="10"/>
      <c r="S1609" s="15"/>
    </row>
    <row r="1610" spans="1:20" ht="7.5" customHeight="1" outlineLevel="4" x14ac:dyDescent="0.15">
      <c r="A1610" s="15"/>
      <c r="B1610" s="69"/>
      <c r="C1610" s="70"/>
      <c r="D1610" s="71"/>
      <c r="E1610" s="72"/>
      <c r="F1610" s="73"/>
      <c r="G1610" s="71"/>
      <c r="H1610" s="74"/>
      <c r="I1610" s="75"/>
      <c r="J1610" s="76"/>
      <c r="K1610" s="77"/>
      <c r="L1610" s="77"/>
      <c r="M1610" s="77"/>
      <c r="N1610" s="77"/>
      <c r="O1610" s="76"/>
      <c r="P1610" s="76"/>
      <c r="Q1610" s="76"/>
      <c r="R1610" s="10"/>
      <c r="S1610" s="15"/>
    </row>
    <row r="1611" spans="1:20" ht="22.5" outlineLevel="3" x14ac:dyDescent="0.2">
      <c r="A1611" s="52"/>
      <c r="B1611" s="53"/>
      <c r="C1611" s="54">
        <v>296</v>
      </c>
      <c r="D1611" s="55" t="s">
        <v>342</v>
      </c>
      <c r="E1611" s="56" t="s">
        <v>1402</v>
      </c>
      <c r="F1611" s="57" t="s">
        <v>1403</v>
      </c>
      <c r="G1611" s="55" t="s">
        <v>72</v>
      </c>
      <c r="H1611" s="58">
        <v>1</v>
      </c>
      <c r="I1611" s="59"/>
      <c r="J1611" s="60">
        <f>H1611*I1611</f>
        <v>0</v>
      </c>
      <c r="K1611" s="58">
        <v>2.4E-2</v>
      </c>
      <c r="L1611" s="58">
        <f>H1611*K1611</f>
        <v>2.4E-2</v>
      </c>
      <c r="M1611" s="58"/>
      <c r="N1611" s="58">
        <f>H1611*M1611</f>
        <v>0</v>
      </c>
      <c r="O1611" s="60">
        <v>21</v>
      </c>
      <c r="P1611" s="60">
        <f>J1611*(O1611/100)</f>
        <v>0</v>
      </c>
      <c r="Q1611" s="60">
        <f>J1611+P1611</f>
        <v>0</v>
      </c>
      <c r="R1611" s="15"/>
      <c r="S1611" s="15"/>
      <c r="T1611" s="15"/>
    </row>
    <row r="1612" spans="1:20" ht="9.75" outlineLevel="4" x14ac:dyDescent="0.2">
      <c r="A1612" s="61"/>
      <c r="B1612" s="62"/>
      <c r="C1612" s="62"/>
      <c r="D1612" s="63"/>
      <c r="E1612" s="64" t="s">
        <v>29</v>
      </c>
      <c r="F1612" s="65" t="s">
        <v>1404</v>
      </c>
      <c r="G1612" s="63"/>
      <c r="H1612" s="66">
        <v>1</v>
      </c>
      <c r="I1612" s="67"/>
      <c r="J1612" s="68"/>
      <c r="K1612" s="66"/>
      <c r="L1612" s="66"/>
      <c r="M1612" s="66"/>
      <c r="N1612" s="66"/>
      <c r="O1612" s="68"/>
      <c r="P1612" s="68"/>
      <c r="Q1612" s="68"/>
      <c r="R1612" s="10"/>
      <c r="S1612" s="15"/>
    </row>
    <row r="1613" spans="1:20" ht="7.5" customHeight="1" outlineLevel="4" x14ac:dyDescent="0.15">
      <c r="A1613" s="15"/>
      <c r="B1613" s="69"/>
      <c r="C1613" s="70"/>
      <c r="D1613" s="71"/>
      <c r="E1613" s="72"/>
      <c r="F1613" s="73"/>
      <c r="G1613" s="71"/>
      <c r="H1613" s="74"/>
      <c r="I1613" s="75"/>
      <c r="J1613" s="76"/>
      <c r="K1613" s="77"/>
      <c r="L1613" s="77"/>
      <c r="M1613" s="77"/>
      <c r="N1613" s="77"/>
      <c r="O1613" s="76"/>
      <c r="P1613" s="76"/>
      <c r="Q1613" s="76"/>
      <c r="R1613" s="10"/>
      <c r="S1613" s="15"/>
    </row>
    <row r="1614" spans="1:20" ht="22.5" outlineLevel="3" x14ac:dyDescent="0.2">
      <c r="A1614" s="52"/>
      <c r="B1614" s="53"/>
      <c r="C1614" s="54">
        <v>297</v>
      </c>
      <c r="D1614" s="55" t="s">
        <v>342</v>
      </c>
      <c r="E1614" s="56" t="s">
        <v>1405</v>
      </c>
      <c r="F1614" s="57" t="s">
        <v>1406</v>
      </c>
      <c r="G1614" s="55" t="s">
        <v>72</v>
      </c>
      <c r="H1614" s="58">
        <v>1</v>
      </c>
      <c r="I1614" s="59"/>
      <c r="J1614" s="60">
        <f>H1614*I1614</f>
        <v>0</v>
      </c>
      <c r="K1614" s="58">
        <v>4.3999999999999997E-2</v>
      </c>
      <c r="L1614" s="58">
        <f>H1614*K1614</f>
        <v>4.3999999999999997E-2</v>
      </c>
      <c r="M1614" s="58"/>
      <c r="N1614" s="58">
        <f>H1614*M1614</f>
        <v>0</v>
      </c>
      <c r="O1614" s="60">
        <v>21</v>
      </c>
      <c r="P1614" s="60">
        <f>J1614*(O1614/100)</f>
        <v>0</v>
      </c>
      <c r="Q1614" s="60">
        <f>J1614+P1614</f>
        <v>0</v>
      </c>
      <c r="R1614" s="15"/>
      <c r="S1614" s="15"/>
      <c r="T1614" s="15"/>
    </row>
    <row r="1615" spans="1:20" ht="9.75" outlineLevel="4" x14ac:dyDescent="0.2">
      <c r="A1615" s="61"/>
      <c r="B1615" s="62"/>
      <c r="C1615" s="62"/>
      <c r="D1615" s="63"/>
      <c r="E1615" s="64" t="s">
        <v>29</v>
      </c>
      <c r="F1615" s="65" t="s">
        <v>1407</v>
      </c>
      <c r="G1615" s="63"/>
      <c r="H1615" s="66">
        <v>1</v>
      </c>
      <c r="I1615" s="67"/>
      <c r="J1615" s="68"/>
      <c r="K1615" s="66"/>
      <c r="L1615" s="66"/>
      <c r="M1615" s="66"/>
      <c r="N1615" s="66"/>
      <c r="O1615" s="68"/>
      <c r="P1615" s="68"/>
      <c r="Q1615" s="68"/>
      <c r="R1615" s="10"/>
      <c r="S1615" s="15"/>
    </row>
    <row r="1616" spans="1:20" ht="7.5" customHeight="1" outlineLevel="4" x14ac:dyDescent="0.15">
      <c r="A1616" s="15"/>
      <c r="B1616" s="69"/>
      <c r="C1616" s="70"/>
      <c r="D1616" s="71"/>
      <c r="E1616" s="72"/>
      <c r="F1616" s="73"/>
      <c r="G1616" s="71"/>
      <c r="H1616" s="74"/>
      <c r="I1616" s="75"/>
      <c r="J1616" s="76"/>
      <c r="K1616" s="77"/>
      <c r="L1616" s="77"/>
      <c r="M1616" s="77"/>
      <c r="N1616" s="77"/>
      <c r="O1616" s="76"/>
      <c r="P1616" s="76"/>
      <c r="Q1616" s="76"/>
      <c r="R1616" s="10"/>
      <c r="S1616" s="15"/>
    </row>
    <row r="1617" spans="1:20" ht="22.5" outlineLevel="3" x14ac:dyDescent="0.2">
      <c r="A1617" s="52"/>
      <c r="B1617" s="53"/>
      <c r="C1617" s="54">
        <v>298</v>
      </c>
      <c r="D1617" s="55" t="s">
        <v>342</v>
      </c>
      <c r="E1617" s="56" t="s">
        <v>1408</v>
      </c>
      <c r="F1617" s="57" t="s">
        <v>1406</v>
      </c>
      <c r="G1617" s="55" t="s">
        <v>72</v>
      </c>
      <c r="H1617" s="58">
        <v>1</v>
      </c>
      <c r="I1617" s="59"/>
      <c r="J1617" s="60">
        <f>H1617*I1617</f>
        <v>0</v>
      </c>
      <c r="K1617" s="58">
        <v>4.3999999999999997E-2</v>
      </c>
      <c r="L1617" s="58">
        <f>H1617*K1617</f>
        <v>4.3999999999999997E-2</v>
      </c>
      <c r="M1617" s="58"/>
      <c r="N1617" s="58">
        <f>H1617*M1617</f>
        <v>0</v>
      </c>
      <c r="O1617" s="60">
        <v>21</v>
      </c>
      <c r="P1617" s="60">
        <f>J1617*(O1617/100)</f>
        <v>0</v>
      </c>
      <c r="Q1617" s="60">
        <f>J1617+P1617</f>
        <v>0</v>
      </c>
      <c r="R1617" s="15"/>
      <c r="S1617" s="15"/>
      <c r="T1617" s="15"/>
    </row>
    <row r="1618" spans="1:20" ht="9.75" outlineLevel="4" x14ac:dyDescent="0.2">
      <c r="A1618" s="61"/>
      <c r="B1618" s="62"/>
      <c r="C1618" s="62"/>
      <c r="D1618" s="63"/>
      <c r="E1618" s="64" t="s">
        <v>29</v>
      </c>
      <c r="F1618" s="65" t="s">
        <v>1409</v>
      </c>
      <c r="G1618" s="63"/>
      <c r="H1618" s="66">
        <v>1</v>
      </c>
      <c r="I1618" s="67"/>
      <c r="J1618" s="68"/>
      <c r="K1618" s="66"/>
      <c r="L1618" s="66"/>
      <c r="M1618" s="66"/>
      <c r="N1618" s="66"/>
      <c r="O1618" s="68"/>
      <c r="P1618" s="68"/>
      <c r="Q1618" s="68"/>
      <c r="R1618" s="10"/>
      <c r="S1618" s="15"/>
    </row>
    <row r="1619" spans="1:20" ht="7.5" customHeight="1" outlineLevel="4" x14ac:dyDescent="0.15">
      <c r="A1619" s="15"/>
      <c r="B1619" s="69"/>
      <c r="C1619" s="70"/>
      <c r="D1619" s="71"/>
      <c r="E1619" s="72"/>
      <c r="F1619" s="73"/>
      <c r="G1619" s="71"/>
      <c r="H1619" s="74"/>
      <c r="I1619" s="75"/>
      <c r="J1619" s="76"/>
      <c r="K1619" s="77"/>
      <c r="L1619" s="77"/>
      <c r="M1619" s="77"/>
      <c r="N1619" s="77"/>
      <c r="O1619" s="76"/>
      <c r="P1619" s="76"/>
      <c r="Q1619" s="76"/>
      <c r="R1619" s="10"/>
      <c r="S1619" s="15"/>
    </row>
    <row r="1620" spans="1:20" ht="22.5" outlineLevel="3" x14ac:dyDescent="0.2">
      <c r="A1620" s="52"/>
      <c r="B1620" s="53"/>
      <c r="C1620" s="54">
        <v>299</v>
      </c>
      <c r="D1620" s="55" t="s">
        <v>342</v>
      </c>
      <c r="E1620" s="56" t="s">
        <v>1410</v>
      </c>
      <c r="F1620" s="57" t="s">
        <v>1411</v>
      </c>
      <c r="G1620" s="55" t="s">
        <v>72</v>
      </c>
      <c r="H1620" s="58">
        <v>2</v>
      </c>
      <c r="I1620" s="59"/>
      <c r="J1620" s="60">
        <f>H1620*I1620</f>
        <v>0</v>
      </c>
      <c r="K1620" s="58">
        <v>2.4E-2</v>
      </c>
      <c r="L1620" s="58">
        <f>H1620*K1620</f>
        <v>4.8000000000000001E-2</v>
      </c>
      <c r="M1620" s="58"/>
      <c r="N1620" s="58">
        <f>H1620*M1620</f>
        <v>0</v>
      </c>
      <c r="O1620" s="60">
        <v>21</v>
      </c>
      <c r="P1620" s="60">
        <f>J1620*(O1620/100)</f>
        <v>0</v>
      </c>
      <c r="Q1620" s="60">
        <f>J1620+P1620</f>
        <v>0</v>
      </c>
      <c r="R1620" s="15"/>
      <c r="S1620" s="15"/>
      <c r="T1620" s="15"/>
    </row>
    <row r="1621" spans="1:20" ht="9.75" outlineLevel="4" x14ac:dyDescent="0.2">
      <c r="A1621" s="61"/>
      <c r="B1621" s="62"/>
      <c r="C1621" s="62"/>
      <c r="D1621" s="63"/>
      <c r="E1621" s="64" t="s">
        <v>29</v>
      </c>
      <c r="F1621" s="65" t="s">
        <v>1412</v>
      </c>
      <c r="G1621" s="63"/>
      <c r="H1621" s="66">
        <v>2</v>
      </c>
      <c r="I1621" s="67"/>
      <c r="J1621" s="68"/>
      <c r="K1621" s="66"/>
      <c r="L1621" s="66"/>
      <c r="M1621" s="66"/>
      <c r="N1621" s="66"/>
      <c r="O1621" s="68"/>
      <c r="P1621" s="68"/>
      <c r="Q1621" s="68"/>
      <c r="R1621" s="10"/>
      <c r="S1621" s="15"/>
    </row>
    <row r="1622" spans="1:20" ht="7.5" customHeight="1" outlineLevel="4" x14ac:dyDescent="0.15">
      <c r="A1622" s="15"/>
      <c r="B1622" s="69"/>
      <c r="C1622" s="70"/>
      <c r="D1622" s="71"/>
      <c r="E1622" s="72"/>
      <c r="F1622" s="73"/>
      <c r="G1622" s="71"/>
      <c r="H1622" s="74"/>
      <c r="I1622" s="75"/>
      <c r="J1622" s="76"/>
      <c r="K1622" s="77"/>
      <c r="L1622" s="77"/>
      <c r="M1622" s="77"/>
      <c r="N1622" s="77"/>
      <c r="O1622" s="76"/>
      <c r="P1622" s="76"/>
      <c r="Q1622" s="76"/>
      <c r="R1622" s="10"/>
      <c r="S1622" s="15"/>
    </row>
    <row r="1623" spans="1:20" ht="22.5" outlineLevel="3" x14ac:dyDescent="0.2">
      <c r="A1623" s="52"/>
      <c r="B1623" s="53"/>
      <c r="C1623" s="54">
        <v>300</v>
      </c>
      <c r="D1623" s="55" t="s">
        <v>342</v>
      </c>
      <c r="E1623" s="56" t="s">
        <v>1413</v>
      </c>
      <c r="F1623" s="57" t="s">
        <v>1414</v>
      </c>
      <c r="G1623" s="55" t="s">
        <v>72</v>
      </c>
      <c r="H1623" s="58">
        <v>1</v>
      </c>
      <c r="I1623" s="59"/>
      <c r="J1623" s="60">
        <f>H1623*I1623</f>
        <v>0</v>
      </c>
      <c r="K1623" s="58">
        <v>2.4E-2</v>
      </c>
      <c r="L1623" s="58">
        <f>H1623*K1623</f>
        <v>2.4E-2</v>
      </c>
      <c r="M1623" s="58"/>
      <c r="N1623" s="58">
        <f>H1623*M1623</f>
        <v>0</v>
      </c>
      <c r="O1623" s="60">
        <v>21</v>
      </c>
      <c r="P1623" s="60">
        <f>J1623*(O1623/100)</f>
        <v>0</v>
      </c>
      <c r="Q1623" s="60">
        <f>J1623+P1623</f>
        <v>0</v>
      </c>
      <c r="R1623" s="15"/>
      <c r="S1623" s="15"/>
      <c r="T1623" s="15"/>
    </row>
    <row r="1624" spans="1:20" ht="19.5" outlineLevel="4" x14ac:dyDescent="0.2">
      <c r="A1624" s="61"/>
      <c r="B1624" s="62"/>
      <c r="C1624" s="62"/>
      <c r="D1624" s="63"/>
      <c r="E1624" s="64" t="s">
        <v>29</v>
      </c>
      <c r="F1624" s="65" t="s">
        <v>1415</v>
      </c>
      <c r="G1624" s="63"/>
      <c r="H1624" s="66">
        <v>1</v>
      </c>
      <c r="I1624" s="67"/>
      <c r="J1624" s="68"/>
      <c r="K1624" s="66"/>
      <c r="L1624" s="66"/>
      <c r="M1624" s="66"/>
      <c r="N1624" s="66"/>
      <c r="O1624" s="68"/>
      <c r="P1624" s="68"/>
      <c r="Q1624" s="68"/>
      <c r="R1624" s="10"/>
      <c r="S1624" s="15"/>
    </row>
    <row r="1625" spans="1:20" ht="7.5" customHeight="1" outlineLevel="4" x14ac:dyDescent="0.15">
      <c r="A1625" s="15"/>
      <c r="B1625" s="69"/>
      <c r="C1625" s="70"/>
      <c r="D1625" s="71"/>
      <c r="E1625" s="72"/>
      <c r="F1625" s="73"/>
      <c r="G1625" s="71"/>
      <c r="H1625" s="74"/>
      <c r="I1625" s="75"/>
      <c r="J1625" s="76"/>
      <c r="K1625" s="77"/>
      <c r="L1625" s="77"/>
      <c r="M1625" s="77"/>
      <c r="N1625" s="77"/>
      <c r="O1625" s="76"/>
      <c r="P1625" s="76"/>
      <c r="Q1625" s="76"/>
      <c r="R1625" s="10"/>
      <c r="S1625" s="15"/>
    </row>
    <row r="1626" spans="1:20" ht="22.5" outlineLevel="3" x14ac:dyDescent="0.2">
      <c r="A1626" s="52"/>
      <c r="B1626" s="53"/>
      <c r="C1626" s="54">
        <v>301</v>
      </c>
      <c r="D1626" s="55" t="s">
        <v>342</v>
      </c>
      <c r="E1626" s="56" t="s">
        <v>1416</v>
      </c>
      <c r="F1626" s="57" t="s">
        <v>1417</v>
      </c>
      <c r="G1626" s="55" t="s">
        <v>72</v>
      </c>
      <c r="H1626" s="58">
        <v>2</v>
      </c>
      <c r="I1626" s="59"/>
      <c r="J1626" s="60">
        <f>H1626*I1626</f>
        <v>0</v>
      </c>
      <c r="K1626" s="58">
        <v>2.4E-2</v>
      </c>
      <c r="L1626" s="58">
        <f>H1626*K1626</f>
        <v>4.8000000000000001E-2</v>
      </c>
      <c r="M1626" s="58"/>
      <c r="N1626" s="58">
        <f>H1626*M1626</f>
        <v>0</v>
      </c>
      <c r="O1626" s="60">
        <v>21</v>
      </c>
      <c r="P1626" s="60">
        <f>J1626*(O1626/100)</f>
        <v>0</v>
      </c>
      <c r="Q1626" s="60">
        <f>J1626+P1626</f>
        <v>0</v>
      </c>
      <c r="R1626" s="15"/>
      <c r="S1626" s="15"/>
      <c r="T1626" s="15"/>
    </row>
    <row r="1627" spans="1:20" ht="19.5" outlineLevel="4" x14ac:dyDescent="0.2">
      <c r="A1627" s="61"/>
      <c r="B1627" s="62"/>
      <c r="C1627" s="62"/>
      <c r="D1627" s="63"/>
      <c r="E1627" s="64" t="s">
        <v>29</v>
      </c>
      <c r="F1627" s="65" t="s">
        <v>1418</v>
      </c>
      <c r="G1627" s="63"/>
      <c r="H1627" s="66">
        <v>2</v>
      </c>
      <c r="I1627" s="67"/>
      <c r="J1627" s="68"/>
      <c r="K1627" s="66"/>
      <c r="L1627" s="66"/>
      <c r="M1627" s="66"/>
      <c r="N1627" s="66"/>
      <c r="O1627" s="68"/>
      <c r="P1627" s="68"/>
      <c r="Q1627" s="68"/>
      <c r="R1627" s="10"/>
      <c r="S1627" s="15"/>
    </row>
    <row r="1628" spans="1:20" ht="7.5" customHeight="1" outlineLevel="4" x14ac:dyDescent="0.15">
      <c r="A1628" s="15"/>
      <c r="B1628" s="69"/>
      <c r="C1628" s="70"/>
      <c r="D1628" s="71"/>
      <c r="E1628" s="72"/>
      <c r="F1628" s="73"/>
      <c r="G1628" s="71"/>
      <c r="H1628" s="74"/>
      <c r="I1628" s="75"/>
      <c r="J1628" s="76"/>
      <c r="K1628" s="77"/>
      <c r="L1628" s="77"/>
      <c r="M1628" s="77"/>
      <c r="N1628" s="77"/>
      <c r="O1628" s="76"/>
      <c r="P1628" s="76"/>
      <c r="Q1628" s="76"/>
      <c r="R1628" s="10"/>
      <c r="S1628" s="15"/>
    </row>
    <row r="1629" spans="1:20" ht="22.5" outlineLevel="3" x14ac:dyDescent="0.2">
      <c r="A1629" s="52"/>
      <c r="B1629" s="53"/>
      <c r="C1629" s="54">
        <v>302</v>
      </c>
      <c r="D1629" s="55" t="s">
        <v>342</v>
      </c>
      <c r="E1629" s="56" t="s">
        <v>1419</v>
      </c>
      <c r="F1629" s="57" t="s">
        <v>1420</v>
      </c>
      <c r="G1629" s="55" t="s">
        <v>72</v>
      </c>
      <c r="H1629" s="58">
        <v>1</v>
      </c>
      <c r="I1629" s="59"/>
      <c r="J1629" s="60">
        <f>H1629*I1629</f>
        <v>0</v>
      </c>
      <c r="K1629" s="58">
        <v>2.8000000000000001E-2</v>
      </c>
      <c r="L1629" s="58">
        <f>H1629*K1629</f>
        <v>2.8000000000000001E-2</v>
      </c>
      <c r="M1629" s="58"/>
      <c r="N1629" s="58">
        <f>H1629*M1629</f>
        <v>0</v>
      </c>
      <c r="O1629" s="60">
        <v>21</v>
      </c>
      <c r="P1629" s="60">
        <f>J1629*(O1629/100)</f>
        <v>0</v>
      </c>
      <c r="Q1629" s="60">
        <f>J1629+P1629</f>
        <v>0</v>
      </c>
      <c r="R1629" s="15"/>
      <c r="S1629" s="15"/>
      <c r="T1629" s="15"/>
    </row>
    <row r="1630" spans="1:20" ht="9.75" outlineLevel="4" x14ac:dyDescent="0.2">
      <c r="A1630" s="61"/>
      <c r="B1630" s="62"/>
      <c r="C1630" s="62"/>
      <c r="D1630" s="63"/>
      <c r="E1630" s="64" t="s">
        <v>29</v>
      </c>
      <c r="F1630" s="65" t="s">
        <v>1421</v>
      </c>
      <c r="G1630" s="63"/>
      <c r="H1630" s="66">
        <v>1</v>
      </c>
      <c r="I1630" s="67"/>
      <c r="J1630" s="68"/>
      <c r="K1630" s="66"/>
      <c r="L1630" s="66"/>
      <c r="M1630" s="66"/>
      <c r="N1630" s="66"/>
      <c r="O1630" s="68"/>
      <c r="P1630" s="68"/>
      <c r="Q1630" s="68"/>
      <c r="R1630" s="10"/>
      <c r="S1630" s="15"/>
    </row>
    <row r="1631" spans="1:20" ht="7.5" customHeight="1" outlineLevel="4" x14ac:dyDescent="0.15">
      <c r="A1631" s="15"/>
      <c r="B1631" s="69"/>
      <c r="C1631" s="70"/>
      <c r="D1631" s="71"/>
      <c r="E1631" s="72"/>
      <c r="F1631" s="73"/>
      <c r="G1631" s="71"/>
      <c r="H1631" s="74"/>
      <c r="I1631" s="75"/>
      <c r="J1631" s="76"/>
      <c r="K1631" s="77"/>
      <c r="L1631" s="77"/>
      <c r="M1631" s="77"/>
      <c r="N1631" s="77"/>
      <c r="O1631" s="76"/>
      <c r="P1631" s="76"/>
      <c r="Q1631" s="76"/>
      <c r="R1631" s="10"/>
      <c r="S1631" s="15"/>
    </row>
    <row r="1632" spans="1:20" ht="22.5" outlineLevel="3" x14ac:dyDescent="0.2">
      <c r="A1632" s="52"/>
      <c r="B1632" s="53"/>
      <c r="C1632" s="54">
        <v>303</v>
      </c>
      <c r="D1632" s="55" t="s">
        <v>342</v>
      </c>
      <c r="E1632" s="56" t="s">
        <v>1422</v>
      </c>
      <c r="F1632" s="57" t="s">
        <v>1423</v>
      </c>
      <c r="G1632" s="55" t="s">
        <v>72</v>
      </c>
      <c r="H1632" s="58">
        <v>11</v>
      </c>
      <c r="I1632" s="59"/>
      <c r="J1632" s="60">
        <f>H1632*I1632</f>
        <v>0</v>
      </c>
      <c r="K1632" s="58">
        <v>2.1999999999999999E-2</v>
      </c>
      <c r="L1632" s="58">
        <f>H1632*K1632</f>
        <v>0.24199999999999999</v>
      </c>
      <c r="M1632" s="58"/>
      <c r="N1632" s="58">
        <f>H1632*M1632</f>
        <v>0</v>
      </c>
      <c r="O1632" s="60">
        <v>21</v>
      </c>
      <c r="P1632" s="60">
        <f>J1632*(O1632/100)</f>
        <v>0</v>
      </c>
      <c r="Q1632" s="60">
        <f>J1632+P1632</f>
        <v>0</v>
      </c>
      <c r="R1632" s="15"/>
      <c r="S1632" s="15"/>
      <c r="T1632" s="15"/>
    </row>
    <row r="1633" spans="1:20" ht="9.75" outlineLevel="4" x14ac:dyDescent="0.2">
      <c r="A1633" s="61"/>
      <c r="B1633" s="62"/>
      <c r="C1633" s="62"/>
      <c r="D1633" s="63"/>
      <c r="E1633" s="64" t="s">
        <v>29</v>
      </c>
      <c r="F1633" s="65" t="s">
        <v>1424</v>
      </c>
      <c r="G1633" s="63"/>
      <c r="H1633" s="66">
        <v>11</v>
      </c>
      <c r="I1633" s="67"/>
      <c r="J1633" s="68"/>
      <c r="K1633" s="66"/>
      <c r="L1633" s="66"/>
      <c r="M1633" s="66"/>
      <c r="N1633" s="66"/>
      <c r="O1633" s="68"/>
      <c r="P1633" s="68"/>
      <c r="Q1633" s="68"/>
      <c r="R1633" s="10"/>
      <c r="S1633" s="15"/>
    </row>
    <row r="1634" spans="1:20" ht="7.5" customHeight="1" outlineLevel="4" x14ac:dyDescent="0.15">
      <c r="A1634" s="15"/>
      <c r="B1634" s="69"/>
      <c r="C1634" s="70"/>
      <c r="D1634" s="71"/>
      <c r="E1634" s="72"/>
      <c r="F1634" s="73"/>
      <c r="G1634" s="71"/>
      <c r="H1634" s="74"/>
      <c r="I1634" s="75"/>
      <c r="J1634" s="76"/>
      <c r="K1634" s="77"/>
      <c r="L1634" s="77"/>
      <c r="M1634" s="77"/>
      <c r="N1634" s="77"/>
      <c r="O1634" s="76"/>
      <c r="P1634" s="76"/>
      <c r="Q1634" s="76"/>
      <c r="R1634" s="10"/>
      <c r="S1634" s="15"/>
    </row>
    <row r="1635" spans="1:20" ht="22.5" outlineLevel="3" x14ac:dyDescent="0.2">
      <c r="A1635" s="52"/>
      <c r="B1635" s="53"/>
      <c r="C1635" s="54">
        <v>304</v>
      </c>
      <c r="D1635" s="55" t="s">
        <v>342</v>
      </c>
      <c r="E1635" s="56" t="s">
        <v>1425</v>
      </c>
      <c r="F1635" s="57" t="s">
        <v>1426</v>
      </c>
      <c r="G1635" s="55" t="s">
        <v>72</v>
      </c>
      <c r="H1635" s="58">
        <v>11</v>
      </c>
      <c r="I1635" s="59"/>
      <c r="J1635" s="60">
        <f>H1635*I1635</f>
        <v>0</v>
      </c>
      <c r="K1635" s="58">
        <v>0.02</v>
      </c>
      <c r="L1635" s="58">
        <f>H1635*K1635</f>
        <v>0.22</v>
      </c>
      <c r="M1635" s="58"/>
      <c r="N1635" s="58">
        <f>H1635*M1635</f>
        <v>0</v>
      </c>
      <c r="O1635" s="60">
        <v>21</v>
      </c>
      <c r="P1635" s="60">
        <f>J1635*(O1635/100)</f>
        <v>0</v>
      </c>
      <c r="Q1635" s="60">
        <f>J1635+P1635</f>
        <v>0</v>
      </c>
      <c r="R1635" s="15"/>
      <c r="S1635" s="15"/>
      <c r="T1635" s="15"/>
    </row>
    <row r="1636" spans="1:20" ht="9.75" outlineLevel="4" x14ac:dyDescent="0.2">
      <c r="A1636" s="61"/>
      <c r="B1636" s="62"/>
      <c r="C1636" s="62"/>
      <c r="D1636" s="63"/>
      <c r="E1636" s="64" t="s">
        <v>29</v>
      </c>
      <c r="F1636" s="65" t="s">
        <v>1427</v>
      </c>
      <c r="G1636" s="63"/>
      <c r="H1636" s="66">
        <v>11</v>
      </c>
      <c r="I1636" s="67"/>
      <c r="J1636" s="68"/>
      <c r="K1636" s="66"/>
      <c r="L1636" s="66"/>
      <c r="M1636" s="66"/>
      <c r="N1636" s="66"/>
      <c r="O1636" s="68"/>
      <c r="P1636" s="68"/>
      <c r="Q1636" s="68"/>
      <c r="R1636" s="10"/>
      <c r="S1636" s="15"/>
    </row>
    <row r="1637" spans="1:20" ht="7.5" customHeight="1" outlineLevel="4" x14ac:dyDescent="0.15">
      <c r="A1637" s="15"/>
      <c r="B1637" s="69"/>
      <c r="C1637" s="70"/>
      <c r="D1637" s="71"/>
      <c r="E1637" s="72"/>
      <c r="F1637" s="73"/>
      <c r="G1637" s="71"/>
      <c r="H1637" s="74"/>
      <c r="I1637" s="75"/>
      <c r="J1637" s="76"/>
      <c r="K1637" s="77"/>
      <c r="L1637" s="77"/>
      <c r="M1637" s="77"/>
      <c r="N1637" s="77"/>
      <c r="O1637" s="76"/>
      <c r="P1637" s="76"/>
      <c r="Q1637" s="76"/>
      <c r="R1637" s="10"/>
      <c r="S1637" s="15"/>
    </row>
    <row r="1638" spans="1:20" ht="22.5" outlineLevel="3" x14ac:dyDescent="0.2">
      <c r="A1638" s="52"/>
      <c r="B1638" s="53"/>
      <c r="C1638" s="54">
        <v>305</v>
      </c>
      <c r="D1638" s="55" t="s">
        <v>342</v>
      </c>
      <c r="E1638" s="56" t="s">
        <v>1428</v>
      </c>
      <c r="F1638" s="57" t="s">
        <v>1429</v>
      </c>
      <c r="G1638" s="55" t="s">
        <v>72</v>
      </c>
      <c r="H1638" s="58">
        <v>3</v>
      </c>
      <c r="I1638" s="59"/>
      <c r="J1638" s="60">
        <f>H1638*I1638</f>
        <v>0</v>
      </c>
      <c r="K1638" s="58">
        <v>0.02</v>
      </c>
      <c r="L1638" s="58">
        <f>H1638*K1638</f>
        <v>0.06</v>
      </c>
      <c r="M1638" s="58"/>
      <c r="N1638" s="58">
        <f>H1638*M1638</f>
        <v>0</v>
      </c>
      <c r="O1638" s="60">
        <v>21</v>
      </c>
      <c r="P1638" s="60">
        <f>J1638*(O1638/100)</f>
        <v>0</v>
      </c>
      <c r="Q1638" s="60">
        <f>J1638+P1638</f>
        <v>0</v>
      </c>
      <c r="R1638" s="15"/>
      <c r="S1638" s="15"/>
      <c r="T1638" s="15"/>
    </row>
    <row r="1639" spans="1:20" ht="9.75" outlineLevel="4" x14ac:dyDescent="0.2">
      <c r="A1639" s="61"/>
      <c r="B1639" s="62"/>
      <c r="C1639" s="62"/>
      <c r="D1639" s="63"/>
      <c r="E1639" s="64" t="s">
        <v>29</v>
      </c>
      <c r="F1639" s="65" t="s">
        <v>1430</v>
      </c>
      <c r="G1639" s="63"/>
      <c r="H1639" s="66">
        <v>3</v>
      </c>
      <c r="I1639" s="67"/>
      <c r="J1639" s="68"/>
      <c r="K1639" s="66"/>
      <c r="L1639" s="66"/>
      <c r="M1639" s="66"/>
      <c r="N1639" s="66"/>
      <c r="O1639" s="68"/>
      <c r="P1639" s="68"/>
      <c r="Q1639" s="68"/>
      <c r="R1639" s="10"/>
      <c r="S1639" s="15"/>
    </row>
    <row r="1640" spans="1:20" ht="7.5" customHeight="1" outlineLevel="4" x14ac:dyDescent="0.15">
      <c r="A1640" s="15"/>
      <c r="B1640" s="69"/>
      <c r="C1640" s="70"/>
      <c r="D1640" s="71"/>
      <c r="E1640" s="72"/>
      <c r="F1640" s="73"/>
      <c r="G1640" s="71"/>
      <c r="H1640" s="74"/>
      <c r="I1640" s="75"/>
      <c r="J1640" s="76"/>
      <c r="K1640" s="77"/>
      <c r="L1640" s="77"/>
      <c r="M1640" s="77"/>
      <c r="N1640" s="77"/>
      <c r="O1640" s="76"/>
      <c r="P1640" s="76"/>
      <c r="Q1640" s="76"/>
      <c r="R1640" s="10"/>
      <c r="S1640" s="15"/>
    </row>
    <row r="1641" spans="1:20" ht="22.5" outlineLevel="3" x14ac:dyDescent="0.2">
      <c r="A1641" s="52"/>
      <c r="B1641" s="53"/>
      <c r="C1641" s="54">
        <v>306</v>
      </c>
      <c r="D1641" s="55" t="s">
        <v>342</v>
      </c>
      <c r="E1641" s="56" t="s">
        <v>1431</v>
      </c>
      <c r="F1641" s="57" t="s">
        <v>1432</v>
      </c>
      <c r="G1641" s="55" t="s">
        <v>72</v>
      </c>
      <c r="H1641" s="58">
        <v>1</v>
      </c>
      <c r="I1641" s="59"/>
      <c r="J1641" s="60">
        <f>H1641*I1641</f>
        <v>0</v>
      </c>
      <c r="K1641" s="58">
        <v>2.4E-2</v>
      </c>
      <c r="L1641" s="58">
        <f>H1641*K1641</f>
        <v>2.4E-2</v>
      </c>
      <c r="M1641" s="58"/>
      <c r="N1641" s="58">
        <f>H1641*M1641</f>
        <v>0</v>
      </c>
      <c r="O1641" s="60">
        <v>21</v>
      </c>
      <c r="P1641" s="60">
        <f>J1641*(O1641/100)</f>
        <v>0</v>
      </c>
      <c r="Q1641" s="60">
        <f>J1641+P1641</f>
        <v>0</v>
      </c>
      <c r="R1641" s="15"/>
      <c r="S1641" s="15"/>
      <c r="T1641" s="15"/>
    </row>
    <row r="1642" spans="1:20" ht="9.75" outlineLevel="4" x14ac:dyDescent="0.2">
      <c r="A1642" s="61"/>
      <c r="B1642" s="62"/>
      <c r="C1642" s="62"/>
      <c r="D1642" s="63"/>
      <c r="E1642" s="64" t="s">
        <v>29</v>
      </c>
      <c r="F1642" s="65" t="s">
        <v>1433</v>
      </c>
      <c r="G1642" s="63"/>
      <c r="H1642" s="66">
        <v>1</v>
      </c>
      <c r="I1642" s="67"/>
      <c r="J1642" s="68"/>
      <c r="K1642" s="66"/>
      <c r="L1642" s="66"/>
      <c r="M1642" s="66"/>
      <c r="N1642" s="66"/>
      <c r="O1642" s="68"/>
      <c r="P1642" s="68"/>
      <c r="Q1642" s="68"/>
      <c r="R1642" s="10"/>
      <c r="S1642" s="15"/>
    </row>
    <row r="1643" spans="1:20" ht="7.5" customHeight="1" outlineLevel="4" x14ac:dyDescent="0.15">
      <c r="A1643" s="15"/>
      <c r="B1643" s="69"/>
      <c r="C1643" s="70"/>
      <c r="D1643" s="71"/>
      <c r="E1643" s="72"/>
      <c r="F1643" s="73"/>
      <c r="G1643" s="71"/>
      <c r="H1643" s="74"/>
      <c r="I1643" s="75"/>
      <c r="J1643" s="76"/>
      <c r="K1643" s="77"/>
      <c r="L1643" s="77"/>
      <c r="M1643" s="77"/>
      <c r="N1643" s="77"/>
      <c r="O1643" s="76"/>
      <c r="P1643" s="76"/>
      <c r="Q1643" s="76"/>
      <c r="R1643" s="10"/>
      <c r="S1643" s="15"/>
    </row>
    <row r="1644" spans="1:20" ht="22.5" outlineLevel="3" x14ac:dyDescent="0.2">
      <c r="A1644" s="52"/>
      <c r="B1644" s="53"/>
      <c r="C1644" s="54">
        <v>307</v>
      </c>
      <c r="D1644" s="55" t="s">
        <v>342</v>
      </c>
      <c r="E1644" s="56" t="s">
        <v>1434</v>
      </c>
      <c r="F1644" s="57" t="s">
        <v>1435</v>
      </c>
      <c r="G1644" s="55" t="s">
        <v>72</v>
      </c>
      <c r="H1644" s="58">
        <v>10</v>
      </c>
      <c r="I1644" s="59"/>
      <c r="J1644" s="60">
        <f>H1644*I1644</f>
        <v>0</v>
      </c>
      <c r="K1644" s="58">
        <v>2.4E-2</v>
      </c>
      <c r="L1644" s="58">
        <f>H1644*K1644</f>
        <v>0.24</v>
      </c>
      <c r="M1644" s="58"/>
      <c r="N1644" s="58">
        <f>H1644*M1644</f>
        <v>0</v>
      </c>
      <c r="O1644" s="60">
        <v>21</v>
      </c>
      <c r="P1644" s="60">
        <f>J1644*(O1644/100)</f>
        <v>0</v>
      </c>
      <c r="Q1644" s="60">
        <f>J1644+P1644</f>
        <v>0</v>
      </c>
      <c r="R1644" s="15"/>
      <c r="S1644" s="15"/>
      <c r="T1644" s="15"/>
    </row>
    <row r="1645" spans="1:20" ht="9.75" outlineLevel="4" x14ac:dyDescent="0.2">
      <c r="A1645" s="61"/>
      <c r="B1645" s="62"/>
      <c r="C1645" s="62"/>
      <c r="D1645" s="63"/>
      <c r="E1645" s="64" t="s">
        <v>29</v>
      </c>
      <c r="F1645" s="65" t="s">
        <v>1436</v>
      </c>
      <c r="G1645" s="63"/>
      <c r="H1645" s="66">
        <v>10</v>
      </c>
      <c r="I1645" s="67"/>
      <c r="J1645" s="68"/>
      <c r="K1645" s="66"/>
      <c r="L1645" s="66"/>
      <c r="M1645" s="66"/>
      <c r="N1645" s="66"/>
      <c r="O1645" s="68"/>
      <c r="P1645" s="68"/>
      <c r="Q1645" s="68"/>
      <c r="R1645" s="10"/>
      <c r="S1645" s="15"/>
    </row>
    <row r="1646" spans="1:20" ht="7.5" customHeight="1" outlineLevel="4" x14ac:dyDescent="0.15">
      <c r="A1646" s="15"/>
      <c r="B1646" s="69"/>
      <c r="C1646" s="70"/>
      <c r="D1646" s="71"/>
      <c r="E1646" s="72"/>
      <c r="F1646" s="73"/>
      <c r="G1646" s="71"/>
      <c r="H1646" s="74"/>
      <c r="I1646" s="75"/>
      <c r="J1646" s="76"/>
      <c r="K1646" s="77"/>
      <c r="L1646" s="77"/>
      <c r="M1646" s="77"/>
      <c r="N1646" s="77"/>
      <c r="O1646" s="76"/>
      <c r="P1646" s="76"/>
      <c r="Q1646" s="76"/>
      <c r="R1646" s="10"/>
      <c r="S1646" s="15"/>
    </row>
    <row r="1647" spans="1:20" ht="22.5" outlineLevel="3" x14ac:dyDescent="0.2">
      <c r="A1647" s="52"/>
      <c r="B1647" s="53"/>
      <c r="C1647" s="54">
        <v>308</v>
      </c>
      <c r="D1647" s="55" t="s">
        <v>342</v>
      </c>
      <c r="E1647" s="56" t="s">
        <v>1437</v>
      </c>
      <c r="F1647" s="57" t="s">
        <v>1438</v>
      </c>
      <c r="G1647" s="55" t="s">
        <v>72</v>
      </c>
      <c r="H1647" s="58">
        <v>1</v>
      </c>
      <c r="I1647" s="59"/>
      <c r="J1647" s="60">
        <f>H1647*I1647</f>
        <v>0</v>
      </c>
      <c r="K1647" s="58">
        <v>2.4E-2</v>
      </c>
      <c r="L1647" s="58">
        <f>H1647*K1647</f>
        <v>2.4E-2</v>
      </c>
      <c r="M1647" s="58"/>
      <c r="N1647" s="58">
        <f>H1647*M1647</f>
        <v>0</v>
      </c>
      <c r="O1647" s="60">
        <v>21</v>
      </c>
      <c r="P1647" s="60">
        <f>J1647*(O1647/100)</f>
        <v>0</v>
      </c>
      <c r="Q1647" s="60">
        <f>J1647+P1647</f>
        <v>0</v>
      </c>
      <c r="R1647" s="15"/>
      <c r="S1647" s="15"/>
      <c r="T1647" s="15"/>
    </row>
    <row r="1648" spans="1:20" ht="9.75" outlineLevel="4" x14ac:dyDescent="0.2">
      <c r="A1648" s="61"/>
      <c r="B1648" s="62"/>
      <c r="C1648" s="62"/>
      <c r="D1648" s="63"/>
      <c r="E1648" s="64" t="s">
        <v>29</v>
      </c>
      <c r="F1648" s="65" t="s">
        <v>1439</v>
      </c>
      <c r="G1648" s="63"/>
      <c r="H1648" s="66">
        <v>1</v>
      </c>
      <c r="I1648" s="67"/>
      <c r="J1648" s="68"/>
      <c r="K1648" s="66"/>
      <c r="L1648" s="66"/>
      <c r="M1648" s="66"/>
      <c r="N1648" s="66"/>
      <c r="O1648" s="68"/>
      <c r="P1648" s="68"/>
      <c r="Q1648" s="68"/>
      <c r="R1648" s="10"/>
      <c r="S1648" s="15"/>
    </row>
    <row r="1649" spans="1:20" ht="7.5" customHeight="1" outlineLevel="4" x14ac:dyDescent="0.15">
      <c r="A1649" s="15"/>
      <c r="B1649" s="69"/>
      <c r="C1649" s="70"/>
      <c r="D1649" s="71"/>
      <c r="E1649" s="72"/>
      <c r="F1649" s="73"/>
      <c r="G1649" s="71"/>
      <c r="H1649" s="74"/>
      <c r="I1649" s="75"/>
      <c r="J1649" s="76"/>
      <c r="K1649" s="77"/>
      <c r="L1649" s="77"/>
      <c r="M1649" s="77"/>
      <c r="N1649" s="77"/>
      <c r="O1649" s="76"/>
      <c r="P1649" s="76"/>
      <c r="Q1649" s="76"/>
      <c r="R1649" s="10"/>
      <c r="S1649" s="15"/>
    </row>
    <row r="1650" spans="1:20" outlineLevel="3" x14ac:dyDescent="0.15">
      <c r="B1650" s="10"/>
      <c r="C1650" s="10"/>
      <c r="D1650" s="10"/>
      <c r="E1650" s="10"/>
      <c r="F1650" s="10"/>
      <c r="G1650" s="10"/>
      <c r="H1650" s="10"/>
      <c r="I1650" s="15"/>
      <c r="J1650" s="15"/>
      <c r="K1650" s="10"/>
      <c r="L1650" s="10"/>
      <c r="M1650" s="10"/>
      <c r="N1650" s="10"/>
      <c r="O1650" s="10"/>
      <c r="P1650" s="15"/>
      <c r="Q1650" s="15"/>
    </row>
    <row r="1651" spans="1:20" ht="11.25" outlineLevel="2" x14ac:dyDescent="0.2">
      <c r="A1651" s="42" t="s">
        <v>1440</v>
      </c>
      <c r="B1651" s="43">
        <v>3</v>
      </c>
      <c r="C1651" s="44"/>
      <c r="D1651" s="45" t="s">
        <v>23</v>
      </c>
      <c r="E1651" s="45"/>
      <c r="F1651" s="46" t="s">
        <v>1441</v>
      </c>
      <c r="G1651" s="45"/>
      <c r="H1651" s="47"/>
      <c r="I1651" s="48"/>
      <c r="J1651" s="49">
        <f>SUBTOTAL(9,J1652:J1834)</f>
        <v>0</v>
      </c>
      <c r="K1651" s="47"/>
      <c r="L1651" s="50">
        <f>SUBTOTAL(9,L1652:L1834)</f>
        <v>9.2184897500000016</v>
      </c>
      <c r="M1651" s="47"/>
      <c r="N1651" s="50">
        <f>SUBTOTAL(9,N1652:N1834)</f>
        <v>0</v>
      </c>
      <c r="O1651" s="51"/>
      <c r="P1651" s="49">
        <f>SUBTOTAL(9,P1652:P1834)</f>
        <v>0</v>
      </c>
      <c r="Q1651" s="49">
        <f>SUBTOTAL(9,Q1652:Q1834)</f>
        <v>0</v>
      </c>
      <c r="R1651" s="10"/>
      <c r="S1651" s="15"/>
      <c r="T1651" s="15"/>
    </row>
    <row r="1652" spans="1:20" ht="11.25" outlineLevel="3" x14ac:dyDescent="0.2">
      <c r="A1652" s="52"/>
      <c r="B1652" s="53"/>
      <c r="C1652" s="54">
        <v>309</v>
      </c>
      <c r="D1652" s="55" t="s">
        <v>25</v>
      </c>
      <c r="E1652" s="56" t="s">
        <v>1442</v>
      </c>
      <c r="F1652" s="57" t="s">
        <v>1443</v>
      </c>
      <c r="G1652" s="55" t="s">
        <v>67</v>
      </c>
      <c r="H1652" s="58">
        <v>4</v>
      </c>
      <c r="I1652" s="59"/>
      <c r="J1652" s="60">
        <f>H1652*I1652</f>
        <v>0</v>
      </c>
      <c r="K1652" s="58"/>
      <c r="L1652" s="58">
        <f>H1652*K1652</f>
        <v>0</v>
      </c>
      <c r="M1652" s="58"/>
      <c r="N1652" s="58">
        <f>H1652*M1652</f>
        <v>0</v>
      </c>
      <c r="O1652" s="60">
        <v>21</v>
      </c>
      <c r="P1652" s="60">
        <f>J1652*(O1652/100)</f>
        <v>0</v>
      </c>
      <c r="Q1652" s="60">
        <f>J1652+P1652</f>
        <v>0</v>
      </c>
      <c r="R1652" s="15"/>
      <c r="S1652" s="15"/>
      <c r="T1652" s="15"/>
    </row>
    <row r="1653" spans="1:20" ht="19.5" outlineLevel="4" x14ac:dyDescent="0.2">
      <c r="A1653" s="61"/>
      <c r="B1653" s="62"/>
      <c r="C1653" s="62"/>
      <c r="D1653" s="63"/>
      <c r="E1653" s="64" t="s">
        <v>29</v>
      </c>
      <c r="F1653" s="65" t="s">
        <v>1444</v>
      </c>
      <c r="G1653" s="63"/>
      <c r="H1653" s="66">
        <v>4</v>
      </c>
      <c r="I1653" s="67"/>
      <c r="J1653" s="68"/>
      <c r="K1653" s="66"/>
      <c r="L1653" s="66"/>
      <c r="M1653" s="66"/>
      <c r="N1653" s="66"/>
      <c r="O1653" s="68"/>
      <c r="P1653" s="68"/>
      <c r="Q1653" s="68"/>
      <c r="R1653" s="10"/>
      <c r="S1653" s="15"/>
    </row>
    <row r="1654" spans="1:20" ht="7.5" customHeight="1" outlineLevel="4" x14ac:dyDescent="0.15">
      <c r="A1654" s="15"/>
      <c r="B1654" s="69"/>
      <c r="C1654" s="70"/>
      <c r="D1654" s="71"/>
      <c r="E1654" s="72"/>
      <c r="F1654" s="73"/>
      <c r="G1654" s="71"/>
      <c r="H1654" s="74"/>
      <c r="I1654" s="75"/>
      <c r="J1654" s="76"/>
      <c r="K1654" s="77"/>
      <c r="L1654" s="77"/>
      <c r="M1654" s="77"/>
      <c r="N1654" s="77"/>
      <c r="O1654" s="76"/>
      <c r="P1654" s="76"/>
      <c r="Q1654" s="76"/>
      <c r="R1654" s="10"/>
      <c r="S1654" s="15"/>
    </row>
    <row r="1655" spans="1:20" ht="11.25" outlineLevel="3" x14ac:dyDescent="0.2">
      <c r="A1655" s="52"/>
      <c r="B1655" s="53"/>
      <c r="C1655" s="54">
        <v>310</v>
      </c>
      <c r="D1655" s="55" t="s">
        <v>25</v>
      </c>
      <c r="E1655" s="56" t="s">
        <v>1445</v>
      </c>
      <c r="F1655" s="57" t="s">
        <v>1446</v>
      </c>
      <c r="G1655" s="55" t="s">
        <v>172</v>
      </c>
      <c r="H1655" s="58">
        <v>8</v>
      </c>
      <c r="I1655" s="59"/>
      <c r="J1655" s="60">
        <f>H1655*I1655</f>
        <v>0</v>
      </c>
      <c r="K1655" s="58"/>
      <c r="L1655" s="58">
        <f>H1655*K1655</f>
        <v>0</v>
      </c>
      <c r="M1655" s="58"/>
      <c r="N1655" s="58">
        <f>H1655*M1655</f>
        <v>0</v>
      </c>
      <c r="O1655" s="60">
        <v>21</v>
      </c>
      <c r="P1655" s="60">
        <f>J1655*(O1655/100)</f>
        <v>0</v>
      </c>
      <c r="Q1655" s="60">
        <f>J1655+P1655</f>
        <v>0</v>
      </c>
      <c r="R1655" s="15"/>
      <c r="S1655" s="15"/>
      <c r="T1655" s="15"/>
    </row>
    <row r="1656" spans="1:20" ht="9.75" outlineLevel="4" x14ac:dyDescent="0.2">
      <c r="A1656" s="61"/>
      <c r="B1656" s="62"/>
      <c r="C1656" s="62"/>
      <c r="D1656" s="63"/>
      <c r="E1656" s="64" t="s">
        <v>29</v>
      </c>
      <c r="F1656" s="65" t="s">
        <v>1447</v>
      </c>
      <c r="G1656" s="63"/>
      <c r="H1656" s="66">
        <v>8</v>
      </c>
      <c r="I1656" s="67"/>
      <c r="J1656" s="68"/>
      <c r="K1656" s="66"/>
      <c r="L1656" s="66"/>
      <c r="M1656" s="66"/>
      <c r="N1656" s="66"/>
      <c r="O1656" s="68"/>
      <c r="P1656" s="68"/>
      <c r="Q1656" s="68"/>
      <c r="R1656" s="10"/>
      <c r="S1656" s="15"/>
    </row>
    <row r="1657" spans="1:20" ht="7.5" customHeight="1" outlineLevel="4" x14ac:dyDescent="0.15">
      <c r="A1657" s="15"/>
      <c r="B1657" s="69"/>
      <c r="C1657" s="70"/>
      <c r="D1657" s="71"/>
      <c r="E1657" s="72"/>
      <c r="F1657" s="73"/>
      <c r="G1657" s="71"/>
      <c r="H1657" s="74"/>
      <c r="I1657" s="75"/>
      <c r="J1657" s="76"/>
      <c r="K1657" s="77"/>
      <c r="L1657" s="77"/>
      <c r="M1657" s="77"/>
      <c r="N1657" s="77"/>
      <c r="O1657" s="76"/>
      <c r="P1657" s="76"/>
      <c r="Q1657" s="76"/>
      <c r="R1657" s="10"/>
      <c r="S1657" s="15"/>
    </row>
    <row r="1658" spans="1:20" ht="11.25" outlineLevel="3" x14ac:dyDescent="0.2">
      <c r="A1658" s="52"/>
      <c r="B1658" s="53"/>
      <c r="C1658" s="54">
        <v>311</v>
      </c>
      <c r="D1658" s="55" t="s">
        <v>25</v>
      </c>
      <c r="E1658" s="56" t="s">
        <v>1448</v>
      </c>
      <c r="F1658" s="57" t="s">
        <v>1449</v>
      </c>
      <c r="G1658" s="55" t="s">
        <v>67</v>
      </c>
      <c r="H1658" s="58">
        <v>1.92</v>
      </c>
      <c r="I1658" s="59"/>
      <c r="J1658" s="60">
        <f>H1658*I1658</f>
        <v>0</v>
      </c>
      <c r="K1658" s="58">
        <v>3.6999999999999999E-4</v>
      </c>
      <c r="L1658" s="58">
        <f>H1658*K1658</f>
        <v>7.1039999999999992E-4</v>
      </c>
      <c r="M1658" s="58"/>
      <c r="N1658" s="58">
        <f>H1658*M1658</f>
        <v>0</v>
      </c>
      <c r="O1658" s="60">
        <v>21</v>
      </c>
      <c r="P1658" s="60">
        <f>J1658*(O1658/100)</f>
        <v>0</v>
      </c>
      <c r="Q1658" s="60">
        <f>J1658+P1658</f>
        <v>0</v>
      </c>
      <c r="R1658" s="15"/>
      <c r="S1658" s="15"/>
      <c r="T1658" s="15"/>
    </row>
    <row r="1659" spans="1:20" ht="9.75" outlineLevel="4" x14ac:dyDescent="0.2">
      <c r="A1659" s="61"/>
      <c r="B1659" s="62"/>
      <c r="C1659" s="62"/>
      <c r="D1659" s="63"/>
      <c r="E1659" s="64" t="s">
        <v>29</v>
      </c>
      <c r="F1659" s="65" t="s">
        <v>1335</v>
      </c>
      <c r="G1659" s="63"/>
      <c r="H1659" s="66">
        <v>0</v>
      </c>
      <c r="I1659" s="67"/>
      <c r="J1659" s="68"/>
      <c r="K1659" s="66"/>
      <c r="L1659" s="66"/>
      <c r="M1659" s="66"/>
      <c r="N1659" s="66"/>
      <c r="O1659" s="68"/>
      <c r="P1659" s="68"/>
      <c r="Q1659" s="68"/>
      <c r="R1659" s="10"/>
      <c r="S1659" s="15"/>
    </row>
    <row r="1660" spans="1:20" ht="9.75" outlineLevel="4" x14ac:dyDescent="0.2">
      <c r="A1660" s="61"/>
      <c r="B1660" s="62"/>
      <c r="C1660" s="62"/>
      <c r="D1660" s="63"/>
      <c r="E1660" s="64"/>
      <c r="F1660" s="65" t="s">
        <v>1450</v>
      </c>
      <c r="G1660" s="63"/>
      <c r="H1660" s="66">
        <v>1.92</v>
      </c>
      <c r="I1660" s="67"/>
      <c r="J1660" s="68"/>
      <c r="K1660" s="66"/>
      <c r="L1660" s="66"/>
      <c r="M1660" s="66"/>
      <c r="N1660" s="66"/>
      <c r="O1660" s="68"/>
      <c r="P1660" s="68"/>
      <c r="Q1660" s="68"/>
      <c r="R1660" s="10"/>
      <c r="S1660" s="15"/>
    </row>
    <row r="1661" spans="1:20" ht="7.5" customHeight="1" outlineLevel="4" x14ac:dyDescent="0.15">
      <c r="A1661" s="15"/>
      <c r="B1661" s="69"/>
      <c r="C1661" s="70"/>
      <c r="D1661" s="71"/>
      <c r="E1661" s="72"/>
      <c r="F1661" s="73"/>
      <c r="G1661" s="71"/>
      <c r="H1661" s="74"/>
      <c r="I1661" s="75"/>
      <c r="J1661" s="76"/>
      <c r="K1661" s="77"/>
      <c r="L1661" s="77"/>
      <c r="M1661" s="77"/>
      <c r="N1661" s="77"/>
      <c r="O1661" s="76"/>
      <c r="P1661" s="76"/>
      <c r="Q1661" s="76"/>
      <c r="R1661" s="10"/>
      <c r="S1661" s="15"/>
    </row>
    <row r="1662" spans="1:20" ht="11.25" outlineLevel="3" x14ac:dyDescent="0.2">
      <c r="A1662" s="52"/>
      <c r="B1662" s="53"/>
      <c r="C1662" s="54">
        <v>312</v>
      </c>
      <c r="D1662" s="55" t="s">
        <v>25</v>
      </c>
      <c r="E1662" s="56" t="s">
        <v>1451</v>
      </c>
      <c r="F1662" s="57" t="s">
        <v>1452</v>
      </c>
      <c r="G1662" s="55" t="s">
        <v>67</v>
      </c>
      <c r="H1662" s="58">
        <v>51.975000000000009</v>
      </c>
      <c r="I1662" s="59"/>
      <c r="J1662" s="60">
        <f>H1662*I1662</f>
        <v>0</v>
      </c>
      <c r="K1662" s="58">
        <v>2.7E-4</v>
      </c>
      <c r="L1662" s="58">
        <f>H1662*K1662</f>
        <v>1.4033250000000002E-2</v>
      </c>
      <c r="M1662" s="58"/>
      <c r="N1662" s="58">
        <f>H1662*M1662</f>
        <v>0</v>
      </c>
      <c r="O1662" s="60">
        <v>21</v>
      </c>
      <c r="P1662" s="60">
        <f>J1662*(O1662/100)</f>
        <v>0</v>
      </c>
      <c r="Q1662" s="60">
        <f>J1662+P1662</f>
        <v>0</v>
      </c>
      <c r="R1662" s="15"/>
      <c r="S1662" s="15"/>
      <c r="T1662" s="15"/>
    </row>
    <row r="1663" spans="1:20" ht="9.75" outlineLevel="4" x14ac:dyDescent="0.2">
      <c r="A1663" s="61"/>
      <c r="B1663" s="62"/>
      <c r="C1663" s="62"/>
      <c r="D1663" s="63"/>
      <c r="E1663" s="64" t="s">
        <v>29</v>
      </c>
      <c r="F1663" s="65" t="s">
        <v>1335</v>
      </c>
      <c r="G1663" s="63"/>
      <c r="H1663" s="66">
        <v>0</v>
      </c>
      <c r="I1663" s="67"/>
      <c r="J1663" s="68"/>
      <c r="K1663" s="66"/>
      <c r="L1663" s="66"/>
      <c r="M1663" s="66"/>
      <c r="N1663" s="66"/>
      <c r="O1663" s="68"/>
      <c r="P1663" s="68"/>
      <c r="Q1663" s="68"/>
      <c r="R1663" s="10"/>
      <c r="S1663" s="15"/>
    </row>
    <row r="1664" spans="1:20" ht="9.75" outlineLevel="4" x14ac:dyDescent="0.2">
      <c r="A1664" s="61"/>
      <c r="B1664" s="62"/>
      <c r="C1664" s="62"/>
      <c r="D1664" s="63"/>
      <c r="E1664" s="64"/>
      <c r="F1664" s="65" t="s">
        <v>1453</v>
      </c>
      <c r="G1664" s="63"/>
      <c r="H1664" s="66">
        <v>20.790000000000003</v>
      </c>
      <c r="I1664" s="67"/>
      <c r="J1664" s="68"/>
      <c r="K1664" s="66"/>
      <c r="L1664" s="66"/>
      <c r="M1664" s="66"/>
      <c r="N1664" s="66"/>
      <c r="O1664" s="68"/>
      <c r="P1664" s="68"/>
      <c r="Q1664" s="68"/>
      <c r="R1664" s="10"/>
      <c r="S1664" s="15"/>
    </row>
    <row r="1665" spans="1:20" ht="9.75" outlineLevel="4" x14ac:dyDescent="0.2">
      <c r="A1665" s="61"/>
      <c r="B1665" s="62"/>
      <c r="C1665" s="62"/>
      <c r="D1665" s="63"/>
      <c r="E1665" s="64"/>
      <c r="F1665" s="65" t="s">
        <v>1454</v>
      </c>
      <c r="G1665" s="63"/>
      <c r="H1665" s="66">
        <v>31.184999999999999</v>
      </c>
      <c r="I1665" s="67"/>
      <c r="J1665" s="68"/>
      <c r="K1665" s="66"/>
      <c r="L1665" s="66"/>
      <c r="M1665" s="66"/>
      <c r="N1665" s="66"/>
      <c r="O1665" s="68"/>
      <c r="P1665" s="68"/>
      <c r="Q1665" s="68"/>
      <c r="R1665" s="10"/>
      <c r="S1665" s="15"/>
    </row>
    <row r="1666" spans="1:20" ht="7.5" customHeight="1" outlineLevel="4" x14ac:dyDescent="0.15">
      <c r="A1666" s="15"/>
      <c r="B1666" s="69"/>
      <c r="C1666" s="70"/>
      <c r="D1666" s="71"/>
      <c r="E1666" s="72"/>
      <c r="F1666" s="73"/>
      <c r="G1666" s="71"/>
      <c r="H1666" s="74"/>
      <c r="I1666" s="75"/>
      <c r="J1666" s="76"/>
      <c r="K1666" s="77"/>
      <c r="L1666" s="77"/>
      <c r="M1666" s="77"/>
      <c r="N1666" s="77"/>
      <c r="O1666" s="76"/>
      <c r="P1666" s="76"/>
      <c r="Q1666" s="76"/>
      <c r="R1666" s="10"/>
      <c r="S1666" s="15"/>
    </row>
    <row r="1667" spans="1:20" ht="11.25" outlineLevel="3" x14ac:dyDescent="0.2">
      <c r="A1667" s="52"/>
      <c r="B1667" s="53"/>
      <c r="C1667" s="54">
        <v>313</v>
      </c>
      <c r="D1667" s="55" t="s">
        <v>25</v>
      </c>
      <c r="E1667" s="56" t="s">
        <v>1455</v>
      </c>
      <c r="F1667" s="57" t="s">
        <v>1456</v>
      </c>
      <c r="G1667" s="55" t="s">
        <v>67</v>
      </c>
      <c r="H1667" s="58">
        <v>0.27999999999999997</v>
      </c>
      <c r="I1667" s="59"/>
      <c r="J1667" s="60">
        <f>H1667*I1667</f>
        <v>0</v>
      </c>
      <c r="K1667" s="58">
        <v>4.0000000000000002E-4</v>
      </c>
      <c r="L1667" s="58">
        <f>H1667*K1667</f>
        <v>1.12E-4</v>
      </c>
      <c r="M1667" s="58"/>
      <c r="N1667" s="58">
        <f>H1667*M1667</f>
        <v>0</v>
      </c>
      <c r="O1667" s="60">
        <v>21</v>
      </c>
      <c r="P1667" s="60">
        <f>J1667*(O1667/100)</f>
        <v>0</v>
      </c>
      <c r="Q1667" s="60">
        <f>J1667+P1667</f>
        <v>0</v>
      </c>
      <c r="R1667" s="15"/>
      <c r="S1667" s="15"/>
      <c r="T1667" s="15"/>
    </row>
    <row r="1668" spans="1:20" ht="9.75" outlineLevel="4" x14ac:dyDescent="0.2">
      <c r="A1668" s="61"/>
      <c r="B1668" s="62"/>
      <c r="C1668" s="62"/>
      <c r="D1668" s="63"/>
      <c r="E1668" s="64" t="s">
        <v>29</v>
      </c>
      <c r="F1668" s="65" t="s">
        <v>1335</v>
      </c>
      <c r="G1668" s="63"/>
      <c r="H1668" s="66">
        <v>0</v>
      </c>
      <c r="I1668" s="67"/>
      <c r="J1668" s="68"/>
      <c r="K1668" s="66"/>
      <c r="L1668" s="66"/>
      <c r="M1668" s="66"/>
      <c r="N1668" s="66"/>
      <c r="O1668" s="68"/>
      <c r="P1668" s="68"/>
      <c r="Q1668" s="68"/>
      <c r="R1668" s="10"/>
      <c r="S1668" s="15"/>
    </row>
    <row r="1669" spans="1:20" ht="9.75" outlineLevel="4" x14ac:dyDescent="0.2">
      <c r="A1669" s="61"/>
      <c r="B1669" s="62"/>
      <c r="C1669" s="62"/>
      <c r="D1669" s="63"/>
      <c r="E1669" s="64"/>
      <c r="F1669" s="65" t="s">
        <v>1457</v>
      </c>
      <c r="G1669" s="63"/>
      <c r="H1669" s="66">
        <v>0.27999999999999997</v>
      </c>
      <c r="I1669" s="67"/>
      <c r="J1669" s="68"/>
      <c r="K1669" s="66"/>
      <c r="L1669" s="66"/>
      <c r="M1669" s="66"/>
      <c r="N1669" s="66"/>
      <c r="O1669" s="68"/>
      <c r="P1669" s="68"/>
      <c r="Q1669" s="68"/>
      <c r="R1669" s="10"/>
      <c r="S1669" s="15"/>
    </row>
    <row r="1670" spans="1:20" ht="7.5" customHeight="1" outlineLevel="4" x14ac:dyDescent="0.15">
      <c r="A1670" s="15"/>
      <c r="B1670" s="69"/>
      <c r="C1670" s="70"/>
      <c r="D1670" s="71"/>
      <c r="E1670" s="72"/>
      <c r="F1670" s="73"/>
      <c r="G1670" s="71"/>
      <c r="H1670" s="74"/>
      <c r="I1670" s="75"/>
      <c r="J1670" s="76"/>
      <c r="K1670" s="77"/>
      <c r="L1670" s="77"/>
      <c r="M1670" s="77"/>
      <c r="N1670" s="77"/>
      <c r="O1670" s="76"/>
      <c r="P1670" s="76"/>
      <c r="Q1670" s="76"/>
      <c r="R1670" s="10"/>
      <c r="S1670" s="15"/>
    </row>
    <row r="1671" spans="1:20" ht="11.25" outlineLevel="3" x14ac:dyDescent="0.2">
      <c r="A1671" s="52"/>
      <c r="B1671" s="53"/>
      <c r="C1671" s="54">
        <v>314</v>
      </c>
      <c r="D1671" s="55" t="s">
        <v>25</v>
      </c>
      <c r="E1671" s="56" t="s">
        <v>1458</v>
      </c>
      <c r="F1671" s="57" t="s">
        <v>1459</v>
      </c>
      <c r="G1671" s="55" t="s">
        <v>67</v>
      </c>
      <c r="H1671" s="58">
        <v>7.78</v>
      </c>
      <c r="I1671" s="59"/>
      <c r="J1671" s="60">
        <f>H1671*I1671</f>
        <v>0</v>
      </c>
      <c r="K1671" s="58">
        <v>3.6999999999999999E-4</v>
      </c>
      <c r="L1671" s="58">
        <f>H1671*K1671</f>
        <v>2.8786000000000003E-3</v>
      </c>
      <c r="M1671" s="58"/>
      <c r="N1671" s="58">
        <f>H1671*M1671</f>
        <v>0</v>
      </c>
      <c r="O1671" s="60">
        <v>21</v>
      </c>
      <c r="P1671" s="60">
        <f>J1671*(O1671/100)</f>
        <v>0</v>
      </c>
      <c r="Q1671" s="60">
        <f>J1671+P1671</f>
        <v>0</v>
      </c>
      <c r="R1671" s="15"/>
      <c r="S1671" s="15"/>
      <c r="T1671" s="15"/>
    </row>
    <row r="1672" spans="1:20" ht="9.75" outlineLevel="4" x14ac:dyDescent="0.2">
      <c r="A1672" s="61"/>
      <c r="B1672" s="62"/>
      <c r="C1672" s="62"/>
      <c r="D1672" s="63"/>
      <c r="E1672" s="64" t="s">
        <v>29</v>
      </c>
      <c r="F1672" s="65" t="s">
        <v>1335</v>
      </c>
      <c r="G1672" s="63"/>
      <c r="H1672" s="66">
        <v>0</v>
      </c>
      <c r="I1672" s="67"/>
      <c r="J1672" s="68"/>
      <c r="K1672" s="66"/>
      <c r="L1672" s="66"/>
      <c r="M1672" s="66"/>
      <c r="N1672" s="66"/>
      <c r="O1672" s="68"/>
      <c r="P1672" s="68"/>
      <c r="Q1672" s="68"/>
      <c r="R1672" s="10"/>
      <c r="S1672" s="15"/>
    </row>
    <row r="1673" spans="1:20" ht="9.75" outlineLevel="4" x14ac:dyDescent="0.2">
      <c r="A1673" s="61"/>
      <c r="B1673" s="62"/>
      <c r="C1673" s="62"/>
      <c r="D1673" s="63"/>
      <c r="E1673" s="64"/>
      <c r="F1673" s="65" t="s">
        <v>1460</v>
      </c>
      <c r="G1673" s="63"/>
      <c r="H1673" s="66">
        <v>1.3</v>
      </c>
      <c r="I1673" s="67"/>
      <c r="J1673" s="68"/>
      <c r="K1673" s="66"/>
      <c r="L1673" s="66"/>
      <c r="M1673" s="66"/>
      <c r="N1673" s="66"/>
      <c r="O1673" s="68"/>
      <c r="P1673" s="68"/>
      <c r="Q1673" s="68"/>
      <c r="R1673" s="10"/>
      <c r="S1673" s="15"/>
    </row>
    <row r="1674" spans="1:20" ht="9.75" outlineLevel="4" x14ac:dyDescent="0.2">
      <c r="A1674" s="61"/>
      <c r="B1674" s="62"/>
      <c r="C1674" s="62"/>
      <c r="D1674" s="63"/>
      <c r="E1674" s="64"/>
      <c r="F1674" s="65" t="s">
        <v>1461</v>
      </c>
      <c r="G1674" s="63"/>
      <c r="H1674" s="66">
        <v>3.78</v>
      </c>
      <c r="I1674" s="67"/>
      <c r="J1674" s="68"/>
      <c r="K1674" s="66"/>
      <c r="L1674" s="66"/>
      <c r="M1674" s="66"/>
      <c r="N1674" s="66"/>
      <c r="O1674" s="68"/>
      <c r="P1674" s="68"/>
      <c r="Q1674" s="68"/>
      <c r="R1674" s="10"/>
      <c r="S1674" s="15"/>
    </row>
    <row r="1675" spans="1:20" ht="9.75" outlineLevel="4" x14ac:dyDescent="0.2">
      <c r="A1675" s="61"/>
      <c r="B1675" s="62"/>
      <c r="C1675" s="62"/>
      <c r="D1675" s="63"/>
      <c r="E1675" s="64"/>
      <c r="F1675" s="65" t="s">
        <v>1462</v>
      </c>
      <c r="G1675" s="63"/>
      <c r="H1675" s="66">
        <v>2.7</v>
      </c>
      <c r="I1675" s="67"/>
      <c r="J1675" s="68"/>
      <c r="K1675" s="66"/>
      <c r="L1675" s="66"/>
      <c r="M1675" s="66"/>
      <c r="N1675" s="66"/>
      <c r="O1675" s="68"/>
      <c r="P1675" s="68"/>
      <c r="Q1675" s="68"/>
      <c r="R1675" s="10"/>
      <c r="S1675" s="15"/>
    </row>
    <row r="1676" spans="1:20" ht="7.5" customHeight="1" outlineLevel="4" x14ac:dyDescent="0.15">
      <c r="A1676" s="15"/>
      <c r="B1676" s="69"/>
      <c r="C1676" s="70"/>
      <c r="D1676" s="71"/>
      <c r="E1676" s="72"/>
      <c r="F1676" s="73"/>
      <c r="G1676" s="71"/>
      <c r="H1676" s="74"/>
      <c r="I1676" s="75"/>
      <c r="J1676" s="76"/>
      <c r="K1676" s="77"/>
      <c r="L1676" s="77"/>
      <c r="M1676" s="77"/>
      <c r="N1676" s="77"/>
      <c r="O1676" s="76"/>
      <c r="P1676" s="76"/>
      <c r="Q1676" s="76"/>
      <c r="R1676" s="10"/>
      <c r="S1676" s="15"/>
    </row>
    <row r="1677" spans="1:20" ht="11.25" outlineLevel="3" x14ac:dyDescent="0.2">
      <c r="A1677" s="52"/>
      <c r="B1677" s="53"/>
      <c r="C1677" s="54">
        <v>315</v>
      </c>
      <c r="D1677" s="55" t="s">
        <v>25</v>
      </c>
      <c r="E1677" s="56" t="s">
        <v>1463</v>
      </c>
      <c r="F1677" s="57" t="s">
        <v>1464</v>
      </c>
      <c r="G1677" s="55" t="s">
        <v>67</v>
      </c>
      <c r="H1677" s="58">
        <v>3.9000000000000004</v>
      </c>
      <c r="I1677" s="59"/>
      <c r="J1677" s="60">
        <f>H1677*I1677</f>
        <v>0</v>
      </c>
      <c r="K1677" s="58">
        <v>3.3E-4</v>
      </c>
      <c r="L1677" s="58">
        <f>H1677*K1677</f>
        <v>1.2870000000000002E-3</v>
      </c>
      <c r="M1677" s="58"/>
      <c r="N1677" s="58">
        <f>H1677*M1677</f>
        <v>0</v>
      </c>
      <c r="O1677" s="60">
        <v>21</v>
      </c>
      <c r="P1677" s="60">
        <f>J1677*(O1677/100)</f>
        <v>0</v>
      </c>
      <c r="Q1677" s="60">
        <f>J1677+P1677</f>
        <v>0</v>
      </c>
      <c r="R1677" s="15"/>
      <c r="S1677" s="15"/>
      <c r="T1677" s="15"/>
    </row>
    <row r="1678" spans="1:20" ht="19.5" outlineLevel="4" x14ac:dyDescent="0.2">
      <c r="A1678" s="61"/>
      <c r="B1678" s="62"/>
      <c r="C1678" s="62"/>
      <c r="D1678" s="63"/>
      <c r="E1678" s="64" t="s">
        <v>29</v>
      </c>
      <c r="F1678" s="65" t="s">
        <v>1465</v>
      </c>
      <c r="G1678" s="63"/>
      <c r="H1678" s="66">
        <v>0</v>
      </c>
      <c r="I1678" s="67"/>
      <c r="J1678" s="68"/>
      <c r="K1678" s="66"/>
      <c r="L1678" s="66"/>
      <c r="M1678" s="66"/>
      <c r="N1678" s="66"/>
      <c r="O1678" s="68"/>
      <c r="P1678" s="68"/>
      <c r="Q1678" s="68"/>
      <c r="R1678" s="10"/>
      <c r="S1678" s="15"/>
    </row>
    <row r="1679" spans="1:20" ht="19.5" outlineLevel="4" x14ac:dyDescent="0.2">
      <c r="A1679" s="61"/>
      <c r="B1679" s="62"/>
      <c r="C1679" s="62"/>
      <c r="D1679" s="63"/>
      <c r="E1679" s="64"/>
      <c r="F1679" s="65" t="s">
        <v>1466</v>
      </c>
      <c r="G1679" s="63"/>
      <c r="H1679" s="66">
        <v>3.9000000000000004</v>
      </c>
      <c r="I1679" s="67"/>
      <c r="J1679" s="68"/>
      <c r="K1679" s="66"/>
      <c r="L1679" s="66"/>
      <c r="M1679" s="66"/>
      <c r="N1679" s="66"/>
      <c r="O1679" s="68"/>
      <c r="P1679" s="68"/>
      <c r="Q1679" s="68"/>
      <c r="R1679" s="10"/>
      <c r="S1679" s="15"/>
    </row>
    <row r="1680" spans="1:20" ht="7.5" customHeight="1" outlineLevel="4" x14ac:dyDescent="0.15">
      <c r="A1680" s="15"/>
      <c r="B1680" s="69"/>
      <c r="C1680" s="70"/>
      <c r="D1680" s="71"/>
      <c r="E1680" s="72"/>
      <c r="F1680" s="73"/>
      <c r="G1680" s="71"/>
      <c r="H1680" s="74"/>
      <c r="I1680" s="75"/>
      <c r="J1680" s="76"/>
      <c r="K1680" s="77"/>
      <c r="L1680" s="77"/>
      <c r="M1680" s="77"/>
      <c r="N1680" s="77"/>
      <c r="O1680" s="76"/>
      <c r="P1680" s="76"/>
      <c r="Q1680" s="76"/>
      <c r="R1680" s="10"/>
      <c r="S1680" s="15"/>
    </row>
    <row r="1681" spans="1:20" ht="11.25" outlineLevel="3" x14ac:dyDescent="0.2">
      <c r="A1681" s="52"/>
      <c r="B1681" s="53"/>
      <c r="C1681" s="54">
        <v>316</v>
      </c>
      <c r="D1681" s="55" t="s">
        <v>25</v>
      </c>
      <c r="E1681" s="56" t="s">
        <v>1467</v>
      </c>
      <c r="F1681" s="57" t="s">
        <v>1468</v>
      </c>
      <c r="G1681" s="55" t="s">
        <v>67</v>
      </c>
      <c r="H1681" s="58">
        <v>123.30000000000001</v>
      </c>
      <c r="I1681" s="59"/>
      <c r="J1681" s="60">
        <f>H1681*I1681</f>
        <v>0</v>
      </c>
      <c r="K1681" s="58">
        <v>2.7E-4</v>
      </c>
      <c r="L1681" s="58">
        <f>H1681*K1681</f>
        <v>3.3291000000000001E-2</v>
      </c>
      <c r="M1681" s="58"/>
      <c r="N1681" s="58">
        <f>H1681*M1681</f>
        <v>0</v>
      </c>
      <c r="O1681" s="60">
        <v>21</v>
      </c>
      <c r="P1681" s="60">
        <f>J1681*(O1681/100)</f>
        <v>0</v>
      </c>
      <c r="Q1681" s="60">
        <f>J1681+P1681</f>
        <v>0</v>
      </c>
      <c r="R1681" s="15"/>
      <c r="S1681" s="15"/>
      <c r="T1681" s="15"/>
    </row>
    <row r="1682" spans="1:20" ht="19.5" outlineLevel="4" x14ac:dyDescent="0.2">
      <c r="A1682" s="61"/>
      <c r="B1682" s="62"/>
      <c r="C1682" s="62"/>
      <c r="D1682" s="63"/>
      <c r="E1682" s="64" t="s">
        <v>29</v>
      </c>
      <c r="F1682" s="65" t="s">
        <v>1465</v>
      </c>
      <c r="G1682" s="63"/>
      <c r="H1682" s="66">
        <v>0</v>
      </c>
      <c r="I1682" s="67"/>
      <c r="J1682" s="68"/>
      <c r="K1682" s="66"/>
      <c r="L1682" s="66"/>
      <c r="M1682" s="66"/>
      <c r="N1682" s="66"/>
      <c r="O1682" s="68"/>
      <c r="P1682" s="68"/>
      <c r="Q1682" s="68"/>
      <c r="R1682" s="10"/>
      <c r="S1682" s="15"/>
    </row>
    <row r="1683" spans="1:20" ht="19.5" outlineLevel="4" x14ac:dyDescent="0.2">
      <c r="A1683" s="61"/>
      <c r="B1683" s="62"/>
      <c r="C1683" s="62"/>
      <c r="D1683" s="63"/>
      <c r="E1683" s="64"/>
      <c r="F1683" s="65" t="s">
        <v>1469</v>
      </c>
      <c r="G1683" s="63"/>
      <c r="H1683" s="66">
        <v>24.3</v>
      </c>
      <c r="I1683" s="67"/>
      <c r="J1683" s="68"/>
      <c r="K1683" s="66"/>
      <c r="L1683" s="66"/>
      <c r="M1683" s="66"/>
      <c r="N1683" s="66"/>
      <c r="O1683" s="68"/>
      <c r="P1683" s="68"/>
      <c r="Q1683" s="68"/>
      <c r="R1683" s="10"/>
      <c r="S1683" s="15"/>
    </row>
    <row r="1684" spans="1:20" ht="9.75" outlineLevel="4" x14ac:dyDescent="0.2">
      <c r="A1684" s="61"/>
      <c r="B1684" s="62"/>
      <c r="C1684" s="62"/>
      <c r="D1684" s="63"/>
      <c r="E1684" s="64"/>
      <c r="F1684" s="65" t="s">
        <v>1470</v>
      </c>
      <c r="G1684" s="63"/>
      <c r="H1684" s="66">
        <v>32.400000000000006</v>
      </c>
      <c r="I1684" s="67"/>
      <c r="J1684" s="68"/>
      <c r="K1684" s="66"/>
      <c r="L1684" s="66"/>
      <c r="M1684" s="66"/>
      <c r="N1684" s="66"/>
      <c r="O1684" s="68"/>
      <c r="P1684" s="68"/>
      <c r="Q1684" s="68"/>
      <c r="R1684" s="10"/>
      <c r="S1684" s="15"/>
    </row>
    <row r="1685" spans="1:20" ht="9.75" outlineLevel="4" x14ac:dyDescent="0.2">
      <c r="A1685" s="61"/>
      <c r="B1685" s="62"/>
      <c r="C1685" s="62"/>
      <c r="D1685" s="63"/>
      <c r="E1685" s="64"/>
      <c r="F1685" s="65" t="s">
        <v>1471</v>
      </c>
      <c r="G1685" s="63"/>
      <c r="H1685" s="66">
        <v>9.5399999999999991</v>
      </c>
      <c r="I1685" s="67"/>
      <c r="J1685" s="68"/>
      <c r="K1685" s="66"/>
      <c r="L1685" s="66"/>
      <c r="M1685" s="66"/>
      <c r="N1685" s="66"/>
      <c r="O1685" s="68"/>
      <c r="P1685" s="68"/>
      <c r="Q1685" s="68"/>
      <c r="R1685" s="10"/>
      <c r="S1685" s="15"/>
    </row>
    <row r="1686" spans="1:20" ht="9.75" outlineLevel="4" x14ac:dyDescent="0.2">
      <c r="A1686" s="61"/>
      <c r="B1686" s="62"/>
      <c r="C1686" s="62"/>
      <c r="D1686" s="63"/>
      <c r="E1686" s="64"/>
      <c r="F1686" s="65" t="s">
        <v>1472</v>
      </c>
      <c r="G1686" s="63"/>
      <c r="H1686" s="66">
        <v>12.96</v>
      </c>
      <c r="I1686" s="67"/>
      <c r="J1686" s="68"/>
      <c r="K1686" s="66"/>
      <c r="L1686" s="66"/>
      <c r="M1686" s="66"/>
      <c r="N1686" s="66"/>
      <c r="O1686" s="68"/>
      <c r="P1686" s="68"/>
      <c r="Q1686" s="68"/>
      <c r="R1686" s="10"/>
      <c r="S1686" s="15"/>
    </row>
    <row r="1687" spans="1:20" ht="9.75" outlineLevel="4" x14ac:dyDescent="0.2">
      <c r="A1687" s="61"/>
      <c r="B1687" s="62"/>
      <c r="C1687" s="62"/>
      <c r="D1687" s="63"/>
      <c r="E1687" s="64"/>
      <c r="F1687" s="65" t="s">
        <v>1473</v>
      </c>
      <c r="G1687" s="63"/>
      <c r="H1687" s="66">
        <v>11.880000000000003</v>
      </c>
      <c r="I1687" s="67"/>
      <c r="J1687" s="68"/>
      <c r="K1687" s="66"/>
      <c r="L1687" s="66"/>
      <c r="M1687" s="66"/>
      <c r="N1687" s="66"/>
      <c r="O1687" s="68"/>
      <c r="P1687" s="68"/>
      <c r="Q1687" s="68"/>
      <c r="R1687" s="10"/>
      <c r="S1687" s="15"/>
    </row>
    <row r="1688" spans="1:20" ht="9.75" outlineLevel="4" x14ac:dyDescent="0.2">
      <c r="A1688" s="61"/>
      <c r="B1688" s="62"/>
      <c r="C1688" s="62"/>
      <c r="D1688" s="63"/>
      <c r="E1688" s="64"/>
      <c r="F1688" s="65" t="s">
        <v>1474</v>
      </c>
      <c r="G1688" s="63"/>
      <c r="H1688" s="66">
        <v>17.82</v>
      </c>
      <c r="I1688" s="67"/>
      <c r="J1688" s="68"/>
      <c r="K1688" s="66"/>
      <c r="L1688" s="66"/>
      <c r="M1688" s="66"/>
      <c r="N1688" s="66"/>
      <c r="O1688" s="68"/>
      <c r="P1688" s="68"/>
      <c r="Q1688" s="68"/>
      <c r="R1688" s="10"/>
      <c r="S1688" s="15"/>
    </row>
    <row r="1689" spans="1:20" ht="9.75" outlineLevel="4" x14ac:dyDescent="0.2">
      <c r="A1689" s="61"/>
      <c r="B1689" s="62"/>
      <c r="C1689" s="62"/>
      <c r="D1689" s="63"/>
      <c r="E1689" s="64"/>
      <c r="F1689" s="65" t="s">
        <v>1475</v>
      </c>
      <c r="G1689" s="63"/>
      <c r="H1689" s="66">
        <v>14.4</v>
      </c>
      <c r="I1689" s="67"/>
      <c r="J1689" s="68"/>
      <c r="K1689" s="66"/>
      <c r="L1689" s="66"/>
      <c r="M1689" s="66"/>
      <c r="N1689" s="66"/>
      <c r="O1689" s="68"/>
      <c r="P1689" s="68"/>
      <c r="Q1689" s="68"/>
      <c r="R1689" s="10"/>
      <c r="S1689" s="15"/>
    </row>
    <row r="1690" spans="1:20" ht="7.5" customHeight="1" outlineLevel="4" x14ac:dyDescent="0.15">
      <c r="A1690" s="15"/>
      <c r="B1690" s="69"/>
      <c r="C1690" s="70"/>
      <c r="D1690" s="71"/>
      <c r="E1690" s="72"/>
      <c r="F1690" s="73"/>
      <c r="G1690" s="71"/>
      <c r="H1690" s="74"/>
      <c r="I1690" s="75"/>
      <c r="J1690" s="76"/>
      <c r="K1690" s="77"/>
      <c r="L1690" s="77"/>
      <c r="M1690" s="77"/>
      <c r="N1690" s="77"/>
      <c r="O1690" s="76"/>
      <c r="P1690" s="76"/>
      <c r="Q1690" s="76"/>
      <c r="R1690" s="10"/>
      <c r="S1690" s="15"/>
    </row>
    <row r="1691" spans="1:20" ht="11.25" outlineLevel="3" x14ac:dyDescent="0.2">
      <c r="A1691" s="52"/>
      <c r="B1691" s="53"/>
      <c r="C1691" s="54">
        <v>317</v>
      </c>
      <c r="D1691" s="55" t="s">
        <v>25</v>
      </c>
      <c r="E1691" s="56" t="s">
        <v>1476</v>
      </c>
      <c r="F1691" s="57" t="s">
        <v>1477</v>
      </c>
      <c r="G1691" s="55" t="s">
        <v>172</v>
      </c>
      <c r="H1691" s="58">
        <v>384.75</v>
      </c>
      <c r="I1691" s="59"/>
      <c r="J1691" s="60">
        <f>H1691*I1691</f>
        <v>0</v>
      </c>
      <c r="K1691" s="58">
        <v>2.9E-4</v>
      </c>
      <c r="L1691" s="58">
        <f>H1691*K1691</f>
        <v>0.1115775</v>
      </c>
      <c r="M1691" s="58"/>
      <c r="N1691" s="58">
        <f>H1691*M1691</f>
        <v>0</v>
      </c>
      <c r="O1691" s="60">
        <v>21</v>
      </c>
      <c r="P1691" s="60">
        <f>J1691*(O1691/100)</f>
        <v>0</v>
      </c>
      <c r="Q1691" s="60">
        <f>J1691+P1691</f>
        <v>0</v>
      </c>
      <c r="R1691" s="15"/>
      <c r="S1691" s="15"/>
      <c r="T1691" s="15"/>
    </row>
    <row r="1692" spans="1:20" ht="9.75" outlineLevel="4" x14ac:dyDescent="0.2">
      <c r="A1692" s="61"/>
      <c r="B1692" s="62"/>
      <c r="C1692" s="62"/>
      <c r="D1692" s="63"/>
      <c r="E1692" s="64" t="s">
        <v>29</v>
      </c>
      <c r="F1692" s="65" t="s">
        <v>1478</v>
      </c>
      <c r="G1692" s="63"/>
      <c r="H1692" s="66">
        <v>0</v>
      </c>
      <c r="I1692" s="67"/>
      <c r="J1692" s="68"/>
      <c r="K1692" s="66"/>
      <c r="L1692" s="66"/>
      <c r="M1692" s="66"/>
      <c r="N1692" s="66"/>
      <c r="O1692" s="68"/>
      <c r="P1692" s="68"/>
      <c r="Q1692" s="68"/>
      <c r="R1692" s="10"/>
      <c r="S1692" s="15"/>
    </row>
    <row r="1693" spans="1:20" ht="29.25" outlineLevel="4" x14ac:dyDescent="0.2">
      <c r="A1693" s="61"/>
      <c r="B1693" s="62"/>
      <c r="C1693" s="62"/>
      <c r="D1693" s="63"/>
      <c r="E1693" s="64"/>
      <c r="F1693" s="65" t="s">
        <v>1479</v>
      </c>
      <c r="G1693" s="63"/>
      <c r="H1693" s="66">
        <v>326.95</v>
      </c>
      <c r="I1693" s="67"/>
      <c r="J1693" s="68"/>
      <c r="K1693" s="66"/>
      <c r="L1693" s="66"/>
      <c r="M1693" s="66"/>
      <c r="N1693" s="66"/>
      <c r="O1693" s="68"/>
      <c r="P1693" s="68"/>
      <c r="Q1693" s="68"/>
      <c r="R1693" s="10"/>
      <c r="S1693" s="15"/>
    </row>
    <row r="1694" spans="1:20" ht="9.75" outlineLevel="4" x14ac:dyDescent="0.2">
      <c r="A1694" s="61"/>
      <c r="B1694" s="62"/>
      <c r="C1694" s="62"/>
      <c r="D1694" s="63"/>
      <c r="E1694" s="64"/>
      <c r="F1694" s="65" t="s">
        <v>1480</v>
      </c>
      <c r="G1694" s="63"/>
      <c r="H1694" s="66">
        <v>57.8</v>
      </c>
      <c r="I1694" s="67"/>
      <c r="J1694" s="68"/>
      <c r="K1694" s="66"/>
      <c r="L1694" s="66"/>
      <c r="M1694" s="66"/>
      <c r="N1694" s="66"/>
      <c r="O1694" s="68"/>
      <c r="P1694" s="68"/>
      <c r="Q1694" s="68"/>
      <c r="R1694" s="10"/>
      <c r="S1694" s="15"/>
    </row>
    <row r="1695" spans="1:20" ht="7.5" customHeight="1" outlineLevel="4" x14ac:dyDescent="0.15">
      <c r="A1695" s="15"/>
      <c r="B1695" s="69"/>
      <c r="C1695" s="70"/>
      <c r="D1695" s="71"/>
      <c r="E1695" s="72"/>
      <c r="F1695" s="73"/>
      <c r="G1695" s="71"/>
      <c r="H1695" s="74"/>
      <c r="I1695" s="75"/>
      <c r="J1695" s="76"/>
      <c r="K1695" s="77"/>
      <c r="L1695" s="77"/>
      <c r="M1695" s="77"/>
      <c r="N1695" s="77"/>
      <c r="O1695" s="76"/>
      <c r="P1695" s="76"/>
      <c r="Q1695" s="76"/>
      <c r="R1695" s="10"/>
      <c r="S1695" s="15"/>
    </row>
    <row r="1696" spans="1:20" ht="11.25" outlineLevel="3" x14ac:dyDescent="0.2">
      <c r="A1696" s="52"/>
      <c r="B1696" s="53"/>
      <c r="C1696" s="54">
        <v>318</v>
      </c>
      <c r="D1696" s="55" t="s">
        <v>25</v>
      </c>
      <c r="E1696" s="56" t="s">
        <v>1481</v>
      </c>
      <c r="F1696" s="57" t="s">
        <v>1482</v>
      </c>
      <c r="G1696" s="55" t="s">
        <v>72</v>
      </c>
      <c r="H1696" s="58">
        <v>3</v>
      </c>
      <c r="I1696" s="59"/>
      <c r="J1696" s="60">
        <f>H1696*I1696</f>
        <v>0</v>
      </c>
      <c r="K1696" s="58"/>
      <c r="L1696" s="58">
        <f>H1696*K1696</f>
        <v>0</v>
      </c>
      <c r="M1696" s="58"/>
      <c r="N1696" s="58">
        <f>H1696*M1696</f>
        <v>0</v>
      </c>
      <c r="O1696" s="60">
        <v>21</v>
      </c>
      <c r="P1696" s="60">
        <f>J1696*(O1696/100)</f>
        <v>0</v>
      </c>
      <c r="Q1696" s="60">
        <f>J1696+P1696</f>
        <v>0</v>
      </c>
      <c r="R1696" s="15"/>
      <c r="S1696" s="15"/>
      <c r="T1696" s="15"/>
    </row>
    <row r="1697" spans="1:20" ht="19.5" outlineLevel="4" x14ac:dyDescent="0.2">
      <c r="A1697" s="61"/>
      <c r="B1697" s="62"/>
      <c r="C1697" s="62"/>
      <c r="D1697" s="63"/>
      <c r="E1697" s="64" t="s">
        <v>29</v>
      </c>
      <c r="F1697" s="65" t="s">
        <v>1483</v>
      </c>
      <c r="G1697" s="63"/>
      <c r="H1697" s="66">
        <v>3</v>
      </c>
      <c r="I1697" s="67"/>
      <c r="J1697" s="68"/>
      <c r="K1697" s="66"/>
      <c r="L1697" s="66"/>
      <c r="M1697" s="66"/>
      <c r="N1697" s="66"/>
      <c r="O1697" s="68"/>
      <c r="P1697" s="68"/>
      <c r="Q1697" s="68"/>
      <c r="R1697" s="10"/>
      <c r="S1697" s="15"/>
    </row>
    <row r="1698" spans="1:20" ht="7.5" customHeight="1" outlineLevel="4" x14ac:dyDescent="0.15">
      <c r="A1698" s="15"/>
      <c r="B1698" s="69"/>
      <c r="C1698" s="70"/>
      <c r="D1698" s="71"/>
      <c r="E1698" s="72"/>
      <c r="F1698" s="73"/>
      <c r="G1698" s="71"/>
      <c r="H1698" s="74"/>
      <c r="I1698" s="75"/>
      <c r="J1698" s="76"/>
      <c r="K1698" s="77"/>
      <c r="L1698" s="77"/>
      <c r="M1698" s="77"/>
      <c r="N1698" s="77"/>
      <c r="O1698" s="76"/>
      <c r="P1698" s="76"/>
      <c r="Q1698" s="76"/>
      <c r="R1698" s="10"/>
      <c r="S1698" s="15"/>
    </row>
    <row r="1699" spans="1:20" ht="11.25" outlineLevel="3" x14ac:dyDescent="0.2">
      <c r="A1699" s="52"/>
      <c r="B1699" s="53"/>
      <c r="C1699" s="54">
        <v>319</v>
      </c>
      <c r="D1699" s="55" t="s">
        <v>25</v>
      </c>
      <c r="E1699" s="56" t="s">
        <v>1484</v>
      </c>
      <c r="F1699" s="57" t="s">
        <v>1485</v>
      </c>
      <c r="G1699" s="55" t="s">
        <v>72</v>
      </c>
      <c r="H1699" s="58">
        <v>2</v>
      </c>
      <c r="I1699" s="59"/>
      <c r="J1699" s="60">
        <f>H1699*I1699</f>
        <v>0</v>
      </c>
      <c r="K1699" s="58"/>
      <c r="L1699" s="58">
        <f>H1699*K1699</f>
        <v>0</v>
      </c>
      <c r="M1699" s="58"/>
      <c r="N1699" s="58">
        <f>H1699*M1699</f>
        <v>0</v>
      </c>
      <c r="O1699" s="60">
        <v>21</v>
      </c>
      <c r="P1699" s="60">
        <f>J1699*(O1699/100)</f>
        <v>0</v>
      </c>
      <c r="Q1699" s="60">
        <f>J1699+P1699</f>
        <v>0</v>
      </c>
      <c r="R1699" s="15"/>
      <c r="S1699" s="15"/>
      <c r="T1699" s="15"/>
    </row>
    <row r="1700" spans="1:20" ht="9.75" outlineLevel="4" x14ac:dyDescent="0.2">
      <c r="A1700" s="61"/>
      <c r="B1700" s="62"/>
      <c r="C1700" s="62"/>
      <c r="D1700" s="63"/>
      <c r="E1700" s="64" t="s">
        <v>29</v>
      </c>
      <c r="F1700" s="65" t="s">
        <v>1486</v>
      </c>
      <c r="G1700" s="63"/>
      <c r="H1700" s="66">
        <v>2</v>
      </c>
      <c r="I1700" s="67"/>
      <c r="J1700" s="68"/>
      <c r="K1700" s="66"/>
      <c r="L1700" s="66"/>
      <c r="M1700" s="66"/>
      <c r="N1700" s="66"/>
      <c r="O1700" s="68"/>
      <c r="P1700" s="68"/>
      <c r="Q1700" s="68"/>
      <c r="R1700" s="10"/>
      <c r="S1700" s="15"/>
    </row>
    <row r="1701" spans="1:20" ht="7.5" customHeight="1" outlineLevel="4" x14ac:dyDescent="0.15">
      <c r="A1701" s="15"/>
      <c r="B1701" s="69"/>
      <c r="C1701" s="70"/>
      <c r="D1701" s="71"/>
      <c r="E1701" s="72"/>
      <c r="F1701" s="73"/>
      <c r="G1701" s="71"/>
      <c r="H1701" s="74"/>
      <c r="I1701" s="75"/>
      <c r="J1701" s="76"/>
      <c r="K1701" s="77"/>
      <c r="L1701" s="77"/>
      <c r="M1701" s="77"/>
      <c r="N1701" s="77"/>
      <c r="O1701" s="76"/>
      <c r="P1701" s="76"/>
      <c r="Q1701" s="76"/>
      <c r="R1701" s="10"/>
      <c r="S1701" s="15"/>
    </row>
    <row r="1702" spans="1:20" ht="11.25" outlineLevel="3" x14ac:dyDescent="0.2">
      <c r="A1702" s="52"/>
      <c r="B1702" s="53"/>
      <c r="C1702" s="54">
        <v>320</v>
      </c>
      <c r="D1702" s="55" t="s">
        <v>25</v>
      </c>
      <c r="E1702" s="56" t="s">
        <v>1487</v>
      </c>
      <c r="F1702" s="57" t="s">
        <v>1488</v>
      </c>
      <c r="G1702" s="55" t="s">
        <v>72</v>
      </c>
      <c r="H1702" s="58">
        <v>2</v>
      </c>
      <c r="I1702" s="59"/>
      <c r="J1702" s="60">
        <f>H1702*I1702</f>
        <v>0</v>
      </c>
      <c r="K1702" s="58"/>
      <c r="L1702" s="58">
        <f>H1702*K1702</f>
        <v>0</v>
      </c>
      <c r="M1702" s="58"/>
      <c r="N1702" s="58">
        <f>H1702*M1702</f>
        <v>0</v>
      </c>
      <c r="O1702" s="60">
        <v>21</v>
      </c>
      <c r="P1702" s="60">
        <f>J1702*(O1702/100)</f>
        <v>0</v>
      </c>
      <c r="Q1702" s="60">
        <f>J1702+P1702</f>
        <v>0</v>
      </c>
      <c r="R1702" s="15"/>
      <c r="S1702" s="15"/>
      <c r="T1702" s="15"/>
    </row>
    <row r="1703" spans="1:20" ht="9.75" outlineLevel="4" x14ac:dyDescent="0.2">
      <c r="A1703" s="61"/>
      <c r="B1703" s="62"/>
      <c r="C1703" s="62"/>
      <c r="D1703" s="63"/>
      <c r="E1703" s="64" t="s">
        <v>29</v>
      </c>
      <c r="F1703" s="65" t="s">
        <v>1489</v>
      </c>
      <c r="G1703" s="63"/>
      <c r="H1703" s="66">
        <v>2</v>
      </c>
      <c r="I1703" s="67"/>
      <c r="J1703" s="68"/>
      <c r="K1703" s="66"/>
      <c r="L1703" s="66"/>
      <c r="M1703" s="66"/>
      <c r="N1703" s="66"/>
      <c r="O1703" s="68"/>
      <c r="P1703" s="68"/>
      <c r="Q1703" s="68"/>
      <c r="R1703" s="10"/>
      <c r="S1703" s="15"/>
    </row>
    <row r="1704" spans="1:20" ht="7.5" customHeight="1" outlineLevel="4" x14ac:dyDescent="0.15">
      <c r="A1704" s="15"/>
      <c r="B1704" s="69"/>
      <c r="C1704" s="70"/>
      <c r="D1704" s="71"/>
      <c r="E1704" s="72"/>
      <c r="F1704" s="73"/>
      <c r="G1704" s="71"/>
      <c r="H1704" s="74"/>
      <c r="I1704" s="75"/>
      <c r="J1704" s="76"/>
      <c r="K1704" s="77"/>
      <c r="L1704" s="77"/>
      <c r="M1704" s="77"/>
      <c r="N1704" s="77"/>
      <c r="O1704" s="76"/>
      <c r="P1704" s="76"/>
      <c r="Q1704" s="76"/>
      <c r="R1704" s="10"/>
      <c r="S1704" s="15"/>
    </row>
    <row r="1705" spans="1:20" ht="11.25" outlineLevel="3" x14ac:dyDescent="0.2">
      <c r="A1705" s="52"/>
      <c r="B1705" s="53"/>
      <c r="C1705" s="54">
        <v>321</v>
      </c>
      <c r="D1705" s="55" t="s">
        <v>25</v>
      </c>
      <c r="E1705" s="56" t="s">
        <v>1490</v>
      </c>
      <c r="F1705" s="57" t="s">
        <v>1491</v>
      </c>
      <c r="G1705" s="55" t="s">
        <v>72</v>
      </c>
      <c r="H1705" s="58">
        <v>1</v>
      </c>
      <c r="I1705" s="59"/>
      <c r="J1705" s="60">
        <f>H1705*I1705</f>
        <v>0</v>
      </c>
      <c r="K1705" s="58"/>
      <c r="L1705" s="58">
        <f>H1705*K1705</f>
        <v>0</v>
      </c>
      <c r="M1705" s="58"/>
      <c r="N1705" s="58">
        <f>H1705*M1705</f>
        <v>0</v>
      </c>
      <c r="O1705" s="60">
        <v>21</v>
      </c>
      <c r="P1705" s="60">
        <f>J1705*(O1705/100)</f>
        <v>0</v>
      </c>
      <c r="Q1705" s="60">
        <f>J1705+P1705</f>
        <v>0</v>
      </c>
      <c r="R1705" s="15"/>
      <c r="S1705" s="15"/>
      <c r="T1705" s="15"/>
    </row>
    <row r="1706" spans="1:20" ht="9.75" outlineLevel="4" x14ac:dyDescent="0.2">
      <c r="A1706" s="61"/>
      <c r="B1706" s="62"/>
      <c r="C1706" s="62"/>
      <c r="D1706" s="63"/>
      <c r="E1706" s="64" t="s">
        <v>29</v>
      </c>
      <c r="F1706" s="65" t="s">
        <v>1492</v>
      </c>
      <c r="G1706" s="63"/>
      <c r="H1706" s="66">
        <v>1</v>
      </c>
      <c r="I1706" s="67"/>
      <c r="J1706" s="68"/>
      <c r="K1706" s="66"/>
      <c r="L1706" s="66"/>
      <c r="M1706" s="66"/>
      <c r="N1706" s="66"/>
      <c r="O1706" s="68"/>
      <c r="P1706" s="68"/>
      <c r="Q1706" s="68"/>
      <c r="R1706" s="10"/>
      <c r="S1706" s="15"/>
    </row>
    <row r="1707" spans="1:20" ht="7.5" customHeight="1" outlineLevel="4" x14ac:dyDescent="0.15">
      <c r="A1707" s="15"/>
      <c r="B1707" s="69"/>
      <c r="C1707" s="70"/>
      <c r="D1707" s="71"/>
      <c r="E1707" s="72"/>
      <c r="F1707" s="73"/>
      <c r="G1707" s="71"/>
      <c r="H1707" s="74"/>
      <c r="I1707" s="75"/>
      <c r="J1707" s="76"/>
      <c r="K1707" s="77"/>
      <c r="L1707" s="77"/>
      <c r="M1707" s="77"/>
      <c r="N1707" s="77"/>
      <c r="O1707" s="76"/>
      <c r="P1707" s="76"/>
      <c r="Q1707" s="76"/>
      <c r="R1707" s="10"/>
      <c r="S1707" s="15"/>
    </row>
    <row r="1708" spans="1:20" ht="11.25" outlineLevel="3" x14ac:dyDescent="0.2">
      <c r="A1708" s="52"/>
      <c r="B1708" s="53"/>
      <c r="C1708" s="54">
        <v>322</v>
      </c>
      <c r="D1708" s="55" t="s">
        <v>25</v>
      </c>
      <c r="E1708" s="56" t="s">
        <v>1493</v>
      </c>
      <c r="F1708" s="57" t="s">
        <v>1494</v>
      </c>
      <c r="G1708" s="55" t="s">
        <v>72</v>
      </c>
      <c r="H1708" s="58">
        <v>2</v>
      </c>
      <c r="I1708" s="59"/>
      <c r="J1708" s="60">
        <f>H1708*I1708</f>
        <v>0</v>
      </c>
      <c r="K1708" s="58"/>
      <c r="L1708" s="58">
        <f>H1708*K1708</f>
        <v>0</v>
      </c>
      <c r="M1708" s="58"/>
      <c r="N1708" s="58">
        <f>H1708*M1708</f>
        <v>0</v>
      </c>
      <c r="O1708" s="60">
        <v>21</v>
      </c>
      <c r="P1708" s="60">
        <f>J1708*(O1708/100)</f>
        <v>0</v>
      </c>
      <c r="Q1708" s="60">
        <f>J1708+P1708</f>
        <v>0</v>
      </c>
      <c r="R1708" s="15"/>
      <c r="S1708" s="15"/>
      <c r="T1708" s="15"/>
    </row>
    <row r="1709" spans="1:20" ht="9.75" outlineLevel="4" x14ac:dyDescent="0.2">
      <c r="A1709" s="61"/>
      <c r="B1709" s="62"/>
      <c r="C1709" s="62"/>
      <c r="D1709" s="63"/>
      <c r="E1709" s="64" t="s">
        <v>29</v>
      </c>
      <c r="F1709" s="65" t="s">
        <v>1495</v>
      </c>
      <c r="G1709" s="63"/>
      <c r="H1709" s="66">
        <v>2</v>
      </c>
      <c r="I1709" s="67"/>
      <c r="J1709" s="68"/>
      <c r="K1709" s="66"/>
      <c r="L1709" s="66"/>
      <c r="M1709" s="66"/>
      <c r="N1709" s="66"/>
      <c r="O1709" s="68"/>
      <c r="P1709" s="68"/>
      <c r="Q1709" s="68"/>
      <c r="R1709" s="10"/>
      <c r="S1709" s="15"/>
    </row>
    <row r="1710" spans="1:20" ht="7.5" customHeight="1" outlineLevel="4" x14ac:dyDescent="0.15">
      <c r="A1710" s="15"/>
      <c r="B1710" s="69"/>
      <c r="C1710" s="70"/>
      <c r="D1710" s="71"/>
      <c r="E1710" s="72"/>
      <c r="F1710" s="73"/>
      <c r="G1710" s="71"/>
      <c r="H1710" s="74"/>
      <c r="I1710" s="75"/>
      <c r="J1710" s="76"/>
      <c r="K1710" s="77"/>
      <c r="L1710" s="77"/>
      <c r="M1710" s="77"/>
      <c r="N1710" s="77"/>
      <c r="O1710" s="76"/>
      <c r="P1710" s="76"/>
      <c r="Q1710" s="76"/>
      <c r="R1710" s="10"/>
      <c r="S1710" s="15"/>
    </row>
    <row r="1711" spans="1:20" ht="11.25" outlineLevel="3" x14ac:dyDescent="0.2">
      <c r="A1711" s="52"/>
      <c r="B1711" s="53"/>
      <c r="C1711" s="54">
        <v>323</v>
      </c>
      <c r="D1711" s="55" t="s">
        <v>25</v>
      </c>
      <c r="E1711" s="56" t="s">
        <v>1496</v>
      </c>
      <c r="F1711" s="57" t="s">
        <v>1497</v>
      </c>
      <c r="G1711" s="55" t="s">
        <v>60</v>
      </c>
      <c r="H1711" s="58">
        <v>9.2184897499999998</v>
      </c>
      <c r="I1711" s="59"/>
      <c r="J1711" s="60">
        <f>H1711*I1711</f>
        <v>0</v>
      </c>
      <c r="K1711" s="58"/>
      <c r="L1711" s="58">
        <f>H1711*K1711</f>
        <v>0</v>
      </c>
      <c r="M1711" s="58"/>
      <c r="N1711" s="58">
        <f>H1711*M1711</f>
        <v>0</v>
      </c>
      <c r="O1711" s="60">
        <v>21</v>
      </c>
      <c r="P1711" s="60">
        <f>J1711*(O1711/100)</f>
        <v>0</v>
      </c>
      <c r="Q1711" s="60">
        <f>J1711+P1711</f>
        <v>0</v>
      </c>
      <c r="R1711" s="15"/>
      <c r="S1711" s="15"/>
      <c r="T1711" s="15"/>
    </row>
    <row r="1712" spans="1:20" ht="11.25" outlineLevel="3" x14ac:dyDescent="0.2">
      <c r="A1712" s="52"/>
      <c r="B1712" s="53"/>
      <c r="C1712" s="54">
        <v>324</v>
      </c>
      <c r="D1712" s="55" t="s">
        <v>25</v>
      </c>
      <c r="E1712" s="56" t="s">
        <v>1498</v>
      </c>
      <c r="F1712" s="57" t="s">
        <v>1499</v>
      </c>
      <c r="G1712" s="55" t="s">
        <v>72</v>
      </c>
      <c r="H1712" s="58">
        <v>4</v>
      </c>
      <c r="I1712" s="59"/>
      <c r="J1712" s="60">
        <f>H1712*I1712</f>
        <v>0</v>
      </c>
      <c r="K1712" s="58">
        <v>8.0000000000000002E-3</v>
      </c>
      <c r="L1712" s="58">
        <f>H1712*K1712</f>
        <v>3.2000000000000001E-2</v>
      </c>
      <c r="M1712" s="58"/>
      <c r="N1712" s="58">
        <f>H1712*M1712</f>
        <v>0</v>
      </c>
      <c r="O1712" s="60">
        <v>21</v>
      </c>
      <c r="P1712" s="60">
        <f>J1712*(O1712/100)</f>
        <v>0</v>
      </c>
      <c r="Q1712" s="60">
        <f>J1712+P1712</f>
        <v>0</v>
      </c>
      <c r="R1712" s="15"/>
      <c r="S1712" s="15"/>
      <c r="T1712" s="15"/>
    </row>
    <row r="1713" spans="1:20" ht="9.75" outlineLevel="4" x14ac:dyDescent="0.2">
      <c r="A1713" s="61"/>
      <c r="B1713" s="62"/>
      <c r="C1713" s="62"/>
      <c r="D1713" s="63"/>
      <c r="E1713" s="64" t="s">
        <v>29</v>
      </c>
      <c r="F1713" s="65" t="s">
        <v>1500</v>
      </c>
      <c r="G1713" s="63"/>
      <c r="H1713" s="66">
        <v>4</v>
      </c>
      <c r="I1713" s="67"/>
      <c r="J1713" s="68"/>
      <c r="K1713" s="66"/>
      <c r="L1713" s="66"/>
      <c r="M1713" s="66"/>
      <c r="N1713" s="66"/>
      <c r="O1713" s="68"/>
      <c r="P1713" s="68"/>
      <c r="Q1713" s="68"/>
      <c r="R1713" s="10"/>
      <c r="S1713" s="15"/>
    </row>
    <row r="1714" spans="1:20" ht="7.5" customHeight="1" outlineLevel="4" x14ac:dyDescent="0.15">
      <c r="A1714" s="15"/>
      <c r="B1714" s="69"/>
      <c r="C1714" s="70"/>
      <c r="D1714" s="71"/>
      <c r="E1714" s="72"/>
      <c r="F1714" s="73"/>
      <c r="G1714" s="71"/>
      <c r="H1714" s="74"/>
      <c r="I1714" s="75"/>
      <c r="J1714" s="76"/>
      <c r="K1714" s="77"/>
      <c r="L1714" s="77"/>
      <c r="M1714" s="77"/>
      <c r="N1714" s="77"/>
      <c r="O1714" s="76"/>
      <c r="P1714" s="76"/>
      <c r="Q1714" s="76"/>
      <c r="R1714" s="10"/>
      <c r="S1714" s="15"/>
    </row>
    <row r="1715" spans="1:20" ht="11.25" outlineLevel="3" x14ac:dyDescent="0.2">
      <c r="A1715" s="52"/>
      <c r="B1715" s="53"/>
      <c r="C1715" s="54">
        <v>325</v>
      </c>
      <c r="D1715" s="55" t="s">
        <v>25</v>
      </c>
      <c r="E1715" s="56" t="s">
        <v>1501</v>
      </c>
      <c r="F1715" s="57" t="s">
        <v>1502</v>
      </c>
      <c r="G1715" s="55" t="s">
        <v>72</v>
      </c>
      <c r="H1715" s="58">
        <v>1</v>
      </c>
      <c r="I1715" s="59"/>
      <c r="J1715" s="60">
        <f>H1715*I1715</f>
        <v>0</v>
      </c>
      <c r="K1715" s="58">
        <v>0.2</v>
      </c>
      <c r="L1715" s="58">
        <f>H1715*K1715</f>
        <v>0.2</v>
      </c>
      <c r="M1715" s="58"/>
      <c r="N1715" s="58">
        <f>H1715*M1715</f>
        <v>0</v>
      </c>
      <c r="O1715" s="60">
        <v>21</v>
      </c>
      <c r="P1715" s="60">
        <f>J1715*(O1715/100)</f>
        <v>0</v>
      </c>
      <c r="Q1715" s="60">
        <f>J1715+P1715</f>
        <v>0</v>
      </c>
      <c r="R1715" s="15"/>
      <c r="S1715" s="15"/>
      <c r="T1715" s="15"/>
    </row>
    <row r="1716" spans="1:20" ht="22.5" outlineLevel="3" x14ac:dyDescent="0.2">
      <c r="A1716" s="52"/>
      <c r="B1716" s="53"/>
      <c r="C1716" s="54">
        <v>326</v>
      </c>
      <c r="D1716" s="55" t="s">
        <v>25</v>
      </c>
      <c r="E1716" s="56" t="s">
        <v>1503</v>
      </c>
      <c r="F1716" s="57" t="s">
        <v>1504</v>
      </c>
      <c r="G1716" s="55" t="s">
        <v>1505</v>
      </c>
      <c r="H1716" s="58">
        <v>1</v>
      </c>
      <c r="I1716" s="59"/>
      <c r="J1716" s="60">
        <f>H1716*I1716</f>
        <v>0</v>
      </c>
      <c r="K1716" s="58">
        <v>0.5</v>
      </c>
      <c r="L1716" s="58">
        <f>H1716*K1716</f>
        <v>0.5</v>
      </c>
      <c r="M1716" s="58"/>
      <c r="N1716" s="58">
        <f>H1716*M1716</f>
        <v>0</v>
      </c>
      <c r="O1716" s="60">
        <v>21</v>
      </c>
      <c r="P1716" s="60">
        <f>J1716*(O1716/100)</f>
        <v>0</v>
      </c>
      <c r="Q1716" s="60">
        <f>J1716+P1716</f>
        <v>0</v>
      </c>
      <c r="R1716" s="15"/>
      <c r="S1716" s="15"/>
      <c r="T1716" s="15"/>
    </row>
    <row r="1717" spans="1:20" ht="11.25" outlineLevel="3" x14ac:dyDescent="0.2">
      <c r="A1717" s="52"/>
      <c r="B1717" s="53"/>
      <c r="C1717" s="54">
        <v>327</v>
      </c>
      <c r="D1717" s="55" t="s">
        <v>25</v>
      </c>
      <c r="E1717" s="56" t="s">
        <v>1506</v>
      </c>
      <c r="F1717" s="57" t="s">
        <v>1507</v>
      </c>
      <c r="G1717" s="55" t="s">
        <v>72</v>
      </c>
      <c r="H1717" s="58">
        <v>54</v>
      </c>
      <c r="I1717" s="59"/>
      <c r="J1717" s="60">
        <f>H1717*I1717</f>
        <v>0</v>
      </c>
      <c r="K1717" s="58">
        <v>2.0000000000000001E-4</v>
      </c>
      <c r="L1717" s="58">
        <f>H1717*K1717</f>
        <v>1.0800000000000001E-2</v>
      </c>
      <c r="M1717" s="58"/>
      <c r="N1717" s="58">
        <f>H1717*M1717</f>
        <v>0</v>
      </c>
      <c r="O1717" s="60">
        <v>21</v>
      </c>
      <c r="P1717" s="60">
        <f>J1717*(O1717/100)</f>
        <v>0</v>
      </c>
      <c r="Q1717" s="60">
        <f>J1717+P1717</f>
        <v>0</v>
      </c>
      <c r="R1717" s="15"/>
      <c r="S1717" s="15"/>
      <c r="T1717" s="15"/>
    </row>
    <row r="1718" spans="1:20" ht="22.5" outlineLevel="3" x14ac:dyDescent="0.2">
      <c r="A1718" s="52"/>
      <c r="B1718" s="53"/>
      <c r="C1718" s="54">
        <v>328</v>
      </c>
      <c r="D1718" s="55" t="s">
        <v>25</v>
      </c>
      <c r="E1718" s="56" t="s">
        <v>1508</v>
      </c>
      <c r="F1718" s="57" t="s">
        <v>1509</v>
      </c>
      <c r="G1718" s="55" t="s">
        <v>72</v>
      </c>
      <c r="H1718" s="58">
        <v>95</v>
      </c>
      <c r="I1718" s="59"/>
      <c r="J1718" s="60">
        <f>H1718*I1718</f>
        <v>0</v>
      </c>
      <c r="K1718" s="58">
        <v>3.0000000000000001E-3</v>
      </c>
      <c r="L1718" s="58">
        <f>H1718*K1718</f>
        <v>0.28500000000000003</v>
      </c>
      <c r="M1718" s="58"/>
      <c r="N1718" s="58">
        <f>H1718*M1718</f>
        <v>0</v>
      </c>
      <c r="O1718" s="60">
        <v>21</v>
      </c>
      <c r="P1718" s="60">
        <f>J1718*(O1718/100)</f>
        <v>0</v>
      </c>
      <c r="Q1718" s="60">
        <f>J1718+P1718</f>
        <v>0</v>
      </c>
      <c r="R1718" s="15"/>
      <c r="S1718" s="15"/>
      <c r="T1718" s="15"/>
    </row>
    <row r="1719" spans="1:20" ht="9.75" outlineLevel="4" x14ac:dyDescent="0.2">
      <c r="A1719" s="61"/>
      <c r="B1719" s="62"/>
      <c r="C1719" s="62"/>
      <c r="D1719" s="63"/>
      <c r="E1719" s="64" t="s">
        <v>29</v>
      </c>
      <c r="F1719" s="65" t="s">
        <v>1510</v>
      </c>
      <c r="G1719" s="63"/>
      <c r="H1719" s="66">
        <v>95</v>
      </c>
      <c r="I1719" s="67"/>
      <c r="J1719" s="68"/>
      <c r="K1719" s="66"/>
      <c r="L1719" s="66"/>
      <c r="M1719" s="66"/>
      <c r="N1719" s="66"/>
      <c r="O1719" s="68"/>
      <c r="P1719" s="68"/>
      <c r="Q1719" s="68"/>
      <c r="R1719" s="10"/>
      <c r="S1719" s="15"/>
    </row>
    <row r="1720" spans="1:20" ht="7.5" customHeight="1" outlineLevel="4" x14ac:dyDescent="0.15">
      <c r="A1720" s="15"/>
      <c r="B1720" s="69"/>
      <c r="C1720" s="70"/>
      <c r="D1720" s="71"/>
      <c r="E1720" s="72"/>
      <c r="F1720" s="73"/>
      <c r="G1720" s="71"/>
      <c r="H1720" s="74"/>
      <c r="I1720" s="75"/>
      <c r="J1720" s="76"/>
      <c r="K1720" s="77"/>
      <c r="L1720" s="77"/>
      <c r="M1720" s="77"/>
      <c r="N1720" s="77"/>
      <c r="O1720" s="76"/>
      <c r="P1720" s="76"/>
      <c r="Q1720" s="76"/>
      <c r="R1720" s="10"/>
      <c r="S1720" s="15"/>
    </row>
    <row r="1721" spans="1:20" ht="11.25" outlineLevel="3" x14ac:dyDescent="0.2">
      <c r="A1721" s="52"/>
      <c r="B1721" s="53"/>
      <c r="C1721" s="54">
        <v>329</v>
      </c>
      <c r="D1721" s="55" t="s">
        <v>25</v>
      </c>
      <c r="E1721" s="56" t="s">
        <v>1511</v>
      </c>
      <c r="F1721" s="57" t="s">
        <v>1512</v>
      </c>
      <c r="G1721" s="55" t="s">
        <v>172</v>
      </c>
      <c r="H1721" s="58">
        <v>26.5</v>
      </c>
      <c r="I1721" s="59"/>
      <c r="J1721" s="60">
        <f>H1721*I1721</f>
        <v>0</v>
      </c>
      <c r="K1721" s="58">
        <v>4.0000000000000001E-3</v>
      </c>
      <c r="L1721" s="58">
        <f>H1721*K1721</f>
        <v>0.106</v>
      </c>
      <c r="M1721" s="58"/>
      <c r="N1721" s="58">
        <f>H1721*M1721</f>
        <v>0</v>
      </c>
      <c r="O1721" s="60">
        <v>21</v>
      </c>
      <c r="P1721" s="60">
        <f>J1721*(O1721/100)</f>
        <v>0</v>
      </c>
      <c r="Q1721" s="60">
        <f>J1721+P1721</f>
        <v>0</v>
      </c>
      <c r="R1721" s="15"/>
      <c r="S1721" s="15"/>
      <c r="T1721" s="15"/>
    </row>
    <row r="1722" spans="1:20" ht="9.75" outlineLevel="4" x14ac:dyDescent="0.2">
      <c r="A1722" s="61"/>
      <c r="B1722" s="62"/>
      <c r="C1722" s="62"/>
      <c r="D1722" s="63"/>
      <c r="E1722" s="64" t="s">
        <v>29</v>
      </c>
      <c r="F1722" s="65" t="s">
        <v>1513</v>
      </c>
      <c r="G1722" s="63"/>
      <c r="H1722" s="66">
        <v>26.5</v>
      </c>
      <c r="I1722" s="67"/>
      <c r="J1722" s="68"/>
      <c r="K1722" s="66"/>
      <c r="L1722" s="66"/>
      <c r="M1722" s="66"/>
      <c r="N1722" s="66"/>
      <c r="O1722" s="68"/>
      <c r="P1722" s="68"/>
      <c r="Q1722" s="68"/>
      <c r="R1722" s="10"/>
      <c r="S1722" s="15"/>
    </row>
    <row r="1723" spans="1:20" ht="7.5" customHeight="1" outlineLevel="4" x14ac:dyDescent="0.15">
      <c r="A1723" s="15"/>
      <c r="B1723" s="69"/>
      <c r="C1723" s="70"/>
      <c r="D1723" s="71"/>
      <c r="E1723" s="72"/>
      <c r="F1723" s="73"/>
      <c r="G1723" s="71"/>
      <c r="H1723" s="74"/>
      <c r="I1723" s="75"/>
      <c r="J1723" s="76"/>
      <c r="K1723" s="77"/>
      <c r="L1723" s="77"/>
      <c r="M1723" s="77"/>
      <c r="N1723" s="77"/>
      <c r="O1723" s="76"/>
      <c r="P1723" s="76"/>
      <c r="Q1723" s="76"/>
      <c r="R1723" s="10"/>
      <c r="S1723" s="15"/>
    </row>
    <row r="1724" spans="1:20" ht="11.25" outlineLevel="3" x14ac:dyDescent="0.2">
      <c r="A1724" s="52"/>
      <c r="B1724" s="53"/>
      <c r="C1724" s="54">
        <v>330</v>
      </c>
      <c r="D1724" s="55" t="s">
        <v>25</v>
      </c>
      <c r="E1724" s="56" t="s">
        <v>1514</v>
      </c>
      <c r="F1724" s="57" t="s">
        <v>1515</v>
      </c>
      <c r="G1724" s="55" t="s">
        <v>72</v>
      </c>
      <c r="H1724" s="58">
        <v>1</v>
      </c>
      <c r="I1724" s="59"/>
      <c r="J1724" s="60">
        <f>H1724*I1724</f>
        <v>0</v>
      </c>
      <c r="K1724" s="58">
        <v>0.12</v>
      </c>
      <c r="L1724" s="58">
        <f>H1724*K1724</f>
        <v>0.12</v>
      </c>
      <c r="M1724" s="58"/>
      <c r="N1724" s="58">
        <f>H1724*M1724</f>
        <v>0</v>
      </c>
      <c r="O1724" s="60">
        <v>21</v>
      </c>
      <c r="P1724" s="60">
        <f>J1724*(O1724/100)</f>
        <v>0</v>
      </c>
      <c r="Q1724" s="60">
        <f>J1724+P1724</f>
        <v>0</v>
      </c>
      <c r="R1724" s="15"/>
      <c r="S1724" s="15"/>
      <c r="T1724" s="15"/>
    </row>
    <row r="1725" spans="1:20" ht="9.75" outlineLevel="4" x14ac:dyDescent="0.2">
      <c r="A1725" s="61"/>
      <c r="B1725" s="62"/>
      <c r="C1725" s="62"/>
      <c r="D1725" s="63"/>
      <c r="E1725" s="64" t="s">
        <v>29</v>
      </c>
      <c r="F1725" s="65" t="s">
        <v>1276</v>
      </c>
      <c r="G1725" s="63"/>
      <c r="H1725" s="66">
        <v>1</v>
      </c>
      <c r="I1725" s="67"/>
      <c r="J1725" s="68"/>
      <c r="K1725" s="66"/>
      <c r="L1725" s="66"/>
      <c r="M1725" s="66"/>
      <c r="N1725" s="66"/>
      <c r="O1725" s="68"/>
      <c r="P1725" s="68"/>
      <c r="Q1725" s="68"/>
      <c r="R1725" s="10"/>
      <c r="S1725" s="15"/>
    </row>
    <row r="1726" spans="1:20" ht="7.5" customHeight="1" outlineLevel="4" x14ac:dyDescent="0.15">
      <c r="A1726" s="15"/>
      <c r="B1726" s="69"/>
      <c r="C1726" s="70"/>
      <c r="D1726" s="71"/>
      <c r="E1726" s="72"/>
      <c r="F1726" s="73"/>
      <c r="G1726" s="71"/>
      <c r="H1726" s="74"/>
      <c r="I1726" s="75"/>
      <c r="J1726" s="76"/>
      <c r="K1726" s="77"/>
      <c r="L1726" s="77"/>
      <c r="M1726" s="77"/>
      <c r="N1726" s="77"/>
      <c r="O1726" s="76"/>
      <c r="P1726" s="76"/>
      <c r="Q1726" s="76"/>
      <c r="R1726" s="10"/>
      <c r="S1726" s="15"/>
    </row>
    <row r="1727" spans="1:20" ht="22.5" outlineLevel="3" x14ac:dyDescent="0.2">
      <c r="A1727" s="52"/>
      <c r="B1727" s="53"/>
      <c r="C1727" s="54">
        <v>331</v>
      </c>
      <c r="D1727" s="55" t="s">
        <v>25</v>
      </c>
      <c r="E1727" s="56" t="s">
        <v>1274</v>
      </c>
      <c r="F1727" s="57" t="s">
        <v>1516</v>
      </c>
      <c r="G1727" s="55" t="s">
        <v>72</v>
      </c>
      <c r="H1727" s="58">
        <v>1</v>
      </c>
      <c r="I1727" s="59"/>
      <c r="J1727" s="60">
        <f>H1727*I1727</f>
        <v>0</v>
      </c>
      <c r="K1727" s="58">
        <v>0.02</v>
      </c>
      <c r="L1727" s="58">
        <f>H1727*K1727</f>
        <v>0.02</v>
      </c>
      <c r="M1727" s="58"/>
      <c r="N1727" s="58">
        <f>H1727*M1727</f>
        <v>0</v>
      </c>
      <c r="O1727" s="60">
        <v>21</v>
      </c>
      <c r="P1727" s="60">
        <f>J1727*(O1727/100)</f>
        <v>0</v>
      </c>
      <c r="Q1727" s="60">
        <f>J1727+P1727</f>
        <v>0</v>
      </c>
      <c r="R1727" s="15"/>
      <c r="S1727" s="15"/>
      <c r="T1727" s="15"/>
    </row>
    <row r="1728" spans="1:20" ht="9.75" outlineLevel="4" x14ac:dyDescent="0.2">
      <c r="A1728" s="61"/>
      <c r="B1728" s="62"/>
      <c r="C1728" s="62"/>
      <c r="D1728" s="63"/>
      <c r="E1728" s="64" t="s">
        <v>29</v>
      </c>
      <c r="F1728" s="65" t="s">
        <v>1276</v>
      </c>
      <c r="G1728" s="63"/>
      <c r="H1728" s="66">
        <v>1</v>
      </c>
      <c r="I1728" s="67"/>
      <c r="J1728" s="68"/>
      <c r="K1728" s="66"/>
      <c r="L1728" s="66"/>
      <c r="M1728" s="66"/>
      <c r="N1728" s="66"/>
      <c r="O1728" s="68"/>
      <c r="P1728" s="68"/>
      <c r="Q1728" s="68"/>
      <c r="R1728" s="10"/>
      <c r="S1728" s="15"/>
    </row>
    <row r="1729" spans="1:20" ht="7.5" customHeight="1" outlineLevel="4" x14ac:dyDescent="0.15">
      <c r="A1729" s="15"/>
      <c r="B1729" s="69"/>
      <c r="C1729" s="70"/>
      <c r="D1729" s="71"/>
      <c r="E1729" s="72"/>
      <c r="F1729" s="73"/>
      <c r="G1729" s="71"/>
      <c r="H1729" s="74"/>
      <c r="I1729" s="75"/>
      <c r="J1729" s="76"/>
      <c r="K1729" s="77"/>
      <c r="L1729" s="77"/>
      <c r="M1729" s="77"/>
      <c r="N1729" s="77"/>
      <c r="O1729" s="76"/>
      <c r="P1729" s="76"/>
      <c r="Q1729" s="76"/>
      <c r="R1729" s="10"/>
      <c r="S1729" s="15"/>
    </row>
    <row r="1730" spans="1:20" ht="11.25" outlineLevel="3" x14ac:dyDescent="0.2">
      <c r="A1730" s="52"/>
      <c r="B1730" s="53"/>
      <c r="C1730" s="54">
        <v>332</v>
      </c>
      <c r="D1730" s="55" t="s">
        <v>25</v>
      </c>
      <c r="E1730" s="56" t="s">
        <v>1517</v>
      </c>
      <c r="F1730" s="57" t="s">
        <v>1518</v>
      </c>
      <c r="G1730" s="55" t="s">
        <v>169</v>
      </c>
      <c r="H1730" s="58">
        <v>1</v>
      </c>
      <c r="I1730" s="59"/>
      <c r="J1730" s="60">
        <f>H1730*I1730</f>
        <v>0</v>
      </c>
      <c r="K1730" s="58">
        <v>5.0000000000000001E-3</v>
      </c>
      <c r="L1730" s="58">
        <f>H1730*K1730</f>
        <v>5.0000000000000001E-3</v>
      </c>
      <c r="M1730" s="58"/>
      <c r="N1730" s="58">
        <f>H1730*M1730</f>
        <v>0</v>
      </c>
      <c r="O1730" s="60">
        <v>21</v>
      </c>
      <c r="P1730" s="60">
        <f>J1730*(O1730/100)</f>
        <v>0</v>
      </c>
      <c r="Q1730" s="60">
        <f>J1730+P1730</f>
        <v>0</v>
      </c>
      <c r="R1730" s="15"/>
      <c r="S1730" s="15"/>
      <c r="T1730" s="15"/>
    </row>
    <row r="1731" spans="1:20" ht="22.5" outlineLevel="3" x14ac:dyDescent="0.2">
      <c r="A1731" s="52"/>
      <c r="B1731" s="53"/>
      <c r="C1731" s="54">
        <v>333</v>
      </c>
      <c r="D1731" s="55" t="s">
        <v>25</v>
      </c>
      <c r="E1731" s="56" t="s">
        <v>1519</v>
      </c>
      <c r="F1731" s="57" t="s">
        <v>1520</v>
      </c>
      <c r="G1731" s="55" t="s">
        <v>172</v>
      </c>
      <c r="H1731" s="58">
        <v>28.7</v>
      </c>
      <c r="I1731" s="59"/>
      <c r="J1731" s="60">
        <f>H1731*I1731</f>
        <v>0</v>
      </c>
      <c r="K1731" s="58">
        <v>1.4999999999999999E-2</v>
      </c>
      <c r="L1731" s="58">
        <f>H1731*K1731</f>
        <v>0.43049999999999999</v>
      </c>
      <c r="M1731" s="58"/>
      <c r="N1731" s="58">
        <f>H1731*M1731</f>
        <v>0</v>
      </c>
      <c r="O1731" s="60">
        <v>21</v>
      </c>
      <c r="P1731" s="60">
        <f>J1731*(O1731/100)</f>
        <v>0</v>
      </c>
      <c r="Q1731" s="60">
        <f>J1731+P1731</f>
        <v>0</v>
      </c>
      <c r="R1731" s="15"/>
      <c r="S1731" s="15"/>
      <c r="T1731" s="15"/>
    </row>
    <row r="1732" spans="1:20" ht="9.75" outlineLevel="4" x14ac:dyDescent="0.2">
      <c r="A1732" s="61"/>
      <c r="B1732" s="62"/>
      <c r="C1732" s="62"/>
      <c r="D1732" s="63"/>
      <c r="E1732" s="64" t="s">
        <v>29</v>
      </c>
      <c r="F1732" s="65" t="s">
        <v>1521</v>
      </c>
      <c r="G1732" s="63"/>
      <c r="H1732" s="66">
        <v>28.7</v>
      </c>
      <c r="I1732" s="67"/>
      <c r="J1732" s="68"/>
      <c r="K1732" s="66"/>
      <c r="L1732" s="66"/>
      <c r="M1732" s="66"/>
      <c r="N1732" s="66"/>
      <c r="O1732" s="68"/>
      <c r="P1732" s="68"/>
      <c r="Q1732" s="68"/>
      <c r="R1732" s="10"/>
      <c r="S1732" s="15"/>
    </row>
    <row r="1733" spans="1:20" ht="7.5" customHeight="1" outlineLevel="4" x14ac:dyDescent="0.15">
      <c r="A1733" s="15"/>
      <c r="B1733" s="69"/>
      <c r="C1733" s="70"/>
      <c r="D1733" s="71"/>
      <c r="E1733" s="72"/>
      <c r="F1733" s="73"/>
      <c r="G1733" s="71"/>
      <c r="H1733" s="74"/>
      <c r="I1733" s="75"/>
      <c r="J1733" s="76"/>
      <c r="K1733" s="77"/>
      <c r="L1733" s="77"/>
      <c r="M1733" s="77"/>
      <c r="N1733" s="77"/>
      <c r="O1733" s="76"/>
      <c r="P1733" s="76"/>
      <c r="Q1733" s="76"/>
      <c r="R1733" s="10"/>
      <c r="S1733" s="15"/>
    </row>
    <row r="1734" spans="1:20" ht="22.5" outlineLevel="3" x14ac:dyDescent="0.2">
      <c r="A1734" s="52"/>
      <c r="B1734" s="53"/>
      <c r="C1734" s="54">
        <v>334</v>
      </c>
      <c r="D1734" s="55" t="s">
        <v>25</v>
      </c>
      <c r="E1734" s="56" t="s">
        <v>1522</v>
      </c>
      <c r="F1734" s="57" t="s">
        <v>1523</v>
      </c>
      <c r="G1734" s="55" t="s">
        <v>172</v>
      </c>
      <c r="H1734" s="58">
        <v>2.1</v>
      </c>
      <c r="I1734" s="59"/>
      <c r="J1734" s="60">
        <f>H1734*I1734</f>
        <v>0</v>
      </c>
      <c r="K1734" s="58">
        <v>1.4999999999999999E-2</v>
      </c>
      <c r="L1734" s="58">
        <f>H1734*K1734</f>
        <v>3.15E-2</v>
      </c>
      <c r="M1734" s="58"/>
      <c r="N1734" s="58">
        <f>H1734*M1734</f>
        <v>0</v>
      </c>
      <c r="O1734" s="60">
        <v>21</v>
      </c>
      <c r="P1734" s="60">
        <f>J1734*(O1734/100)</f>
        <v>0</v>
      </c>
      <c r="Q1734" s="60">
        <f>J1734+P1734</f>
        <v>0</v>
      </c>
      <c r="R1734" s="15"/>
      <c r="S1734" s="15"/>
      <c r="T1734" s="15"/>
    </row>
    <row r="1735" spans="1:20" ht="9.75" outlineLevel="4" x14ac:dyDescent="0.2">
      <c r="A1735" s="61"/>
      <c r="B1735" s="62"/>
      <c r="C1735" s="62"/>
      <c r="D1735" s="63"/>
      <c r="E1735" s="64" t="s">
        <v>29</v>
      </c>
      <c r="F1735" s="65" t="s">
        <v>1524</v>
      </c>
      <c r="G1735" s="63"/>
      <c r="H1735" s="66">
        <v>2.1</v>
      </c>
      <c r="I1735" s="67"/>
      <c r="J1735" s="68"/>
      <c r="K1735" s="66"/>
      <c r="L1735" s="66"/>
      <c r="M1735" s="66"/>
      <c r="N1735" s="66"/>
      <c r="O1735" s="68"/>
      <c r="P1735" s="68"/>
      <c r="Q1735" s="68"/>
      <c r="R1735" s="10"/>
      <c r="S1735" s="15"/>
    </row>
    <row r="1736" spans="1:20" ht="7.5" customHeight="1" outlineLevel="4" x14ac:dyDescent="0.15">
      <c r="A1736" s="15"/>
      <c r="B1736" s="69"/>
      <c r="C1736" s="70"/>
      <c r="D1736" s="71"/>
      <c r="E1736" s="72"/>
      <c r="F1736" s="73"/>
      <c r="G1736" s="71"/>
      <c r="H1736" s="74"/>
      <c r="I1736" s="75"/>
      <c r="J1736" s="76"/>
      <c r="K1736" s="77"/>
      <c r="L1736" s="77"/>
      <c r="M1736" s="77"/>
      <c r="N1736" s="77"/>
      <c r="O1736" s="76"/>
      <c r="P1736" s="76"/>
      <c r="Q1736" s="76"/>
      <c r="R1736" s="10"/>
      <c r="S1736" s="15"/>
    </row>
    <row r="1737" spans="1:20" ht="22.5" outlineLevel="3" x14ac:dyDescent="0.2">
      <c r="A1737" s="52"/>
      <c r="B1737" s="53"/>
      <c r="C1737" s="54">
        <v>335</v>
      </c>
      <c r="D1737" s="55" t="s">
        <v>25</v>
      </c>
      <c r="E1737" s="56" t="s">
        <v>1525</v>
      </c>
      <c r="F1737" s="57" t="s">
        <v>1526</v>
      </c>
      <c r="G1737" s="55" t="s">
        <v>72</v>
      </c>
      <c r="H1737" s="58">
        <v>1</v>
      </c>
      <c r="I1737" s="59"/>
      <c r="J1737" s="60">
        <f>H1737*I1737</f>
        <v>0</v>
      </c>
      <c r="K1737" s="58">
        <v>0.2</v>
      </c>
      <c r="L1737" s="58">
        <f>H1737*K1737</f>
        <v>0.2</v>
      </c>
      <c r="M1737" s="58"/>
      <c r="N1737" s="58">
        <f>H1737*M1737</f>
        <v>0</v>
      </c>
      <c r="O1737" s="60">
        <v>21</v>
      </c>
      <c r="P1737" s="60">
        <f>J1737*(O1737/100)</f>
        <v>0</v>
      </c>
      <c r="Q1737" s="60">
        <f>J1737+P1737</f>
        <v>0</v>
      </c>
      <c r="R1737" s="15"/>
      <c r="S1737" s="15"/>
      <c r="T1737" s="15"/>
    </row>
    <row r="1738" spans="1:20" ht="9.75" outlineLevel="4" x14ac:dyDescent="0.2">
      <c r="A1738" s="61"/>
      <c r="B1738" s="62"/>
      <c r="C1738" s="62"/>
      <c r="D1738" s="63"/>
      <c r="E1738" s="64" t="s">
        <v>29</v>
      </c>
      <c r="F1738" s="65" t="s">
        <v>1527</v>
      </c>
      <c r="G1738" s="63"/>
      <c r="H1738" s="66">
        <v>1</v>
      </c>
      <c r="I1738" s="67"/>
      <c r="J1738" s="68"/>
      <c r="K1738" s="66"/>
      <c r="L1738" s="66"/>
      <c r="M1738" s="66"/>
      <c r="N1738" s="66"/>
      <c r="O1738" s="68"/>
      <c r="P1738" s="68"/>
      <c r="Q1738" s="68"/>
      <c r="R1738" s="10"/>
      <c r="S1738" s="15"/>
    </row>
    <row r="1739" spans="1:20" ht="7.5" customHeight="1" outlineLevel="4" x14ac:dyDescent="0.15">
      <c r="A1739" s="15"/>
      <c r="B1739" s="69"/>
      <c r="C1739" s="70"/>
      <c r="D1739" s="71"/>
      <c r="E1739" s="72"/>
      <c r="F1739" s="73"/>
      <c r="G1739" s="71"/>
      <c r="H1739" s="74"/>
      <c r="I1739" s="75"/>
      <c r="J1739" s="76"/>
      <c r="K1739" s="77"/>
      <c r="L1739" s="77"/>
      <c r="M1739" s="77"/>
      <c r="N1739" s="77"/>
      <c r="O1739" s="76"/>
      <c r="P1739" s="76"/>
      <c r="Q1739" s="76"/>
      <c r="R1739" s="10"/>
      <c r="S1739" s="15"/>
    </row>
    <row r="1740" spans="1:20" ht="22.5" outlineLevel="3" x14ac:dyDescent="0.2">
      <c r="A1740" s="52"/>
      <c r="B1740" s="53"/>
      <c r="C1740" s="54">
        <v>336</v>
      </c>
      <c r="D1740" s="55" t="s">
        <v>25</v>
      </c>
      <c r="E1740" s="56" t="s">
        <v>1528</v>
      </c>
      <c r="F1740" s="57" t="s">
        <v>1529</v>
      </c>
      <c r="G1740" s="55" t="s">
        <v>72</v>
      </c>
      <c r="H1740" s="58">
        <v>1</v>
      </c>
      <c r="I1740" s="59"/>
      <c r="J1740" s="60">
        <f>H1740*I1740</f>
        <v>0</v>
      </c>
      <c r="K1740" s="58">
        <v>0.15</v>
      </c>
      <c r="L1740" s="58">
        <f>H1740*K1740</f>
        <v>0.15</v>
      </c>
      <c r="M1740" s="58"/>
      <c r="N1740" s="58">
        <f>H1740*M1740</f>
        <v>0</v>
      </c>
      <c r="O1740" s="60">
        <v>21</v>
      </c>
      <c r="P1740" s="60">
        <f>J1740*(O1740/100)</f>
        <v>0</v>
      </c>
      <c r="Q1740" s="60">
        <f>J1740+P1740</f>
        <v>0</v>
      </c>
      <c r="R1740" s="15"/>
      <c r="S1740" s="15"/>
      <c r="T1740" s="15"/>
    </row>
    <row r="1741" spans="1:20" ht="9.75" outlineLevel="4" x14ac:dyDescent="0.2">
      <c r="A1741" s="61"/>
      <c r="B1741" s="62"/>
      <c r="C1741" s="62"/>
      <c r="D1741" s="63"/>
      <c r="E1741" s="64" t="s">
        <v>29</v>
      </c>
      <c r="F1741" s="65" t="s">
        <v>1530</v>
      </c>
      <c r="G1741" s="63"/>
      <c r="H1741" s="66">
        <v>1</v>
      </c>
      <c r="I1741" s="67"/>
      <c r="J1741" s="68"/>
      <c r="K1741" s="66"/>
      <c r="L1741" s="66"/>
      <c r="M1741" s="66"/>
      <c r="N1741" s="66"/>
      <c r="O1741" s="68"/>
      <c r="P1741" s="68"/>
      <c r="Q1741" s="68"/>
      <c r="R1741" s="10"/>
      <c r="S1741" s="15"/>
    </row>
    <row r="1742" spans="1:20" ht="7.5" customHeight="1" outlineLevel="4" x14ac:dyDescent="0.15">
      <c r="A1742" s="15"/>
      <c r="B1742" s="69"/>
      <c r="C1742" s="70"/>
      <c r="D1742" s="71"/>
      <c r="E1742" s="72"/>
      <c r="F1742" s="73"/>
      <c r="G1742" s="71"/>
      <c r="H1742" s="74"/>
      <c r="I1742" s="75"/>
      <c r="J1742" s="76"/>
      <c r="K1742" s="77"/>
      <c r="L1742" s="77"/>
      <c r="M1742" s="77"/>
      <c r="N1742" s="77"/>
      <c r="O1742" s="76"/>
      <c r="P1742" s="76"/>
      <c r="Q1742" s="76"/>
      <c r="R1742" s="10"/>
      <c r="S1742" s="15"/>
    </row>
    <row r="1743" spans="1:20" ht="22.5" outlineLevel="3" x14ac:dyDescent="0.2">
      <c r="A1743" s="52"/>
      <c r="B1743" s="53"/>
      <c r="C1743" s="54">
        <v>337</v>
      </c>
      <c r="D1743" s="55" t="s">
        <v>25</v>
      </c>
      <c r="E1743" s="56" t="s">
        <v>1531</v>
      </c>
      <c r="F1743" s="57" t="s">
        <v>1532</v>
      </c>
      <c r="G1743" s="55" t="s">
        <v>72</v>
      </c>
      <c r="H1743" s="58">
        <v>3</v>
      </c>
      <c r="I1743" s="59"/>
      <c r="J1743" s="60">
        <f>H1743*I1743</f>
        <v>0</v>
      </c>
      <c r="K1743" s="58">
        <v>6.9000000000000006E-2</v>
      </c>
      <c r="L1743" s="58">
        <f>H1743*K1743</f>
        <v>0.20700000000000002</v>
      </c>
      <c r="M1743" s="58"/>
      <c r="N1743" s="58">
        <f>H1743*M1743</f>
        <v>0</v>
      </c>
      <c r="O1743" s="60">
        <v>21</v>
      </c>
      <c r="P1743" s="60">
        <f>J1743*(O1743/100)</f>
        <v>0</v>
      </c>
      <c r="Q1743" s="60">
        <f>J1743+P1743</f>
        <v>0</v>
      </c>
      <c r="R1743" s="15"/>
      <c r="S1743" s="15"/>
      <c r="T1743" s="15"/>
    </row>
    <row r="1744" spans="1:20" ht="9.75" outlineLevel="4" x14ac:dyDescent="0.2">
      <c r="A1744" s="61"/>
      <c r="B1744" s="62"/>
      <c r="C1744" s="62"/>
      <c r="D1744" s="63"/>
      <c r="E1744" s="64" t="s">
        <v>29</v>
      </c>
      <c r="F1744" s="65" t="s">
        <v>1533</v>
      </c>
      <c r="G1744" s="63"/>
      <c r="H1744" s="66">
        <v>3</v>
      </c>
      <c r="I1744" s="67"/>
      <c r="J1744" s="68"/>
      <c r="K1744" s="66"/>
      <c r="L1744" s="66"/>
      <c r="M1744" s="66"/>
      <c r="N1744" s="66"/>
      <c r="O1744" s="68"/>
      <c r="P1744" s="68"/>
      <c r="Q1744" s="68"/>
      <c r="R1744" s="10"/>
      <c r="S1744" s="15"/>
    </row>
    <row r="1745" spans="1:20" ht="7.5" customHeight="1" outlineLevel="4" x14ac:dyDescent="0.15">
      <c r="A1745" s="15"/>
      <c r="B1745" s="69"/>
      <c r="C1745" s="70"/>
      <c r="D1745" s="71"/>
      <c r="E1745" s="72"/>
      <c r="F1745" s="73"/>
      <c r="G1745" s="71"/>
      <c r="H1745" s="74"/>
      <c r="I1745" s="75"/>
      <c r="J1745" s="76"/>
      <c r="K1745" s="77"/>
      <c r="L1745" s="77"/>
      <c r="M1745" s="77"/>
      <c r="N1745" s="77"/>
      <c r="O1745" s="76"/>
      <c r="P1745" s="76"/>
      <c r="Q1745" s="76"/>
      <c r="R1745" s="10"/>
      <c r="S1745" s="15"/>
    </row>
    <row r="1746" spans="1:20" ht="22.5" outlineLevel="3" x14ac:dyDescent="0.2">
      <c r="A1746" s="52"/>
      <c r="B1746" s="53"/>
      <c r="C1746" s="54">
        <v>338</v>
      </c>
      <c r="D1746" s="55" t="s">
        <v>25</v>
      </c>
      <c r="E1746" s="56" t="s">
        <v>1534</v>
      </c>
      <c r="F1746" s="57" t="s">
        <v>1535</v>
      </c>
      <c r="G1746" s="55" t="s">
        <v>72</v>
      </c>
      <c r="H1746" s="58">
        <v>1</v>
      </c>
      <c r="I1746" s="59"/>
      <c r="J1746" s="60">
        <f>H1746*I1746</f>
        <v>0</v>
      </c>
      <c r="K1746" s="58">
        <v>7.0000000000000007E-2</v>
      </c>
      <c r="L1746" s="58">
        <f>H1746*K1746</f>
        <v>7.0000000000000007E-2</v>
      </c>
      <c r="M1746" s="58"/>
      <c r="N1746" s="58">
        <f>H1746*M1746</f>
        <v>0</v>
      </c>
      <c r="O1746" s="60">
        <v>21</v>
      </c>
      <c r="P1746" s="60">
        <f>J1746*(O1746/100)</f>
        <v>0</v>
      </c>
      <c r="Q1746" s="60">
        <f>J1746+P1746</f>
        <v>0</v>
      </c>
      <c r="R1746" s="15"/>
      <c r="S1746" s="15"/>
      <c r="T1746" s="15"/>
    </row>
    <row r="1747" spans="1:20" ht="9.75" outlineLevel="4" x14ac:dyDescent="0.2">
      <c r="A1747" s="61"/>
      <c r="B1747" s="62"/>
      <c r="C1747" s="62"/>
      <c r="D1747" s="63"/>
      <c r="E1747" s="64" t="s">
        <v>29</v>
      </c>
      <c r="F1747" s="65" t="s">
        <v>1536</v>
      </c>
      <c r="G1747" s="63"/>
      <c r="H1747" s="66">
        <v>1</v>
      </c>
      <c r="I1747" s="67"/>
      <c r="J1747" s="68"/>
      <c r="K1747" s="66"/>
      <c r="L1747" s="66"/>
      <c r="M1747" s="66"/>
      <c r="N1747" s="66"/>
      <c r="O1747" s="68"/>
      <c r="P1747" s="68"/>
      <c r="Q1747" s="68"/>
      <c r="R1747" s="10"/>
      <c r="S1747" s="15"/>
    </row>
    <row r="1748" spans="1:20" ht="7.5" customHeight="1" outlineLevel="4" x14ac:dyDescent="0.15">
      <c r="A1748" s="15"/>
      <c r="B1748" s="69"/>
      <c r="C1748" s="70"/>
      <c r="D1748" s="71"/>
      <c r="E1748" s="72"/>
      <c r="F1748" s="73"/>
      <c r="G1748" s="71"/>
      <c r="H1748" s="74"/>
      <c r="I1748" s="75"/>
      <c r="J1748" s="76"/>
      <c r="K1748" s="77"/>
      <c r="L1748" s="77"/>
      <c r="M1748" s="77"/>
      <c r="N1748" s="77"/>
      <c r="O1748" s="76"/>
      <c r="P1748" s="76"/>
      <c r="Q1748" s="76"/>
      <c r="R1748" s="10"/>
      <c r="S1748" s="15"/>
    </row>
    <row r="1749" spans="1:20" ht="22.5" outlineLevel="3" x14ac:dyDescent="0.2">
      <c r="A1749" s="52"/>
      <c r="B1749" s="53"/>
      <c r="C1749" s="54">
        <v>339</v>
      </c>
      <c r="D1749" s="55" t="s">
        <v>25</v>
      </c>
      <c r="E1749" s="56" t="s">
        <v>1537</v>
      </c>
      <c r="F1749" s="57" t="s">
        <v>1538</v>
      </c>
      <c r="G1749" s="55" t="s">
        <v>1539</v>
      </c>
      <c r="H1749" s="58">
        <v>50</v>
      </c>
      <c r="I1749" s="59"/>
      <c r="J1749" s="60">
        <f>H1749*I1749</f>
        <v>0</v>
      </c>
      <c r="K1749" s="58">
        <v>2.0000000000000001E-4</v>
      </c>
      <c r="L1749" s="58">
        <f>H1749*K1749</f>
        <v>0.01</v>
      </c>
      <c r="M1749" s="58"/>
      <c r="N1749" s="58">
        <f>H1749*M1749</f>
        <v>0</v>
      </c>
      <c r="O1749" s="60">
        <v>21</v>
      </c>
      <c r="P1749" s="60">
        <f>J1749*(O1749/100)</f>
        <v>0</v>
      </c>
      <c r="Q1749" s="60">
        <f>J1749+P1749</f>
        <v>0</v>
      </c>
      <c r="R1749" s="15"/>
      <c r="S1749" s="15"/>
      <c r="T1749" s="15"/>
    </row>
    <row r="1750" spans="1:20" ht="11.25" outlineLevel="3" x14ac:dyDescent="0.2">
      <c r="A1750" s="52"/>
      <c r="B1750" s="53"/>
      <c r="C1750" s="54">
        <v>340</v>
      </c>
      <c r="D1750" s="55" t="s">
        <v>342</v>
      </c>
      <c r="E1750" s="56" t="s">
        <v>1540</v>
      </c>
      <c r="F1750" s="57" t="s">
        <v>1541</v>
      </c>
      <c r="G1750" s="55" t="s">
        <v>72</v>
      </c>
      <c r="H1750" s="58">
        <v>2</v>
      </c>
      <c r="I1750" s="59"/>
      <c r="J1750" s="60">
        <f>H1750*I1750</f>
        <v>0</v>
      </c>
      <c r="K1750" s="58">
        <v>2.0000000000000001E-4</v>
      </c>
      <c r="L1750" s="58">
        <f>H1750*K1750</f>
        <v>4.0000000000000002E-4</v>
      </c>
      <c r="M1750" s="58"/>
      <c r="N1750" s="58">
        <f>H1750*M1750</f>
        <v>0</v>
      </c>
      <c r="O1750" s="60">
        <v>21</v>
      </c>
      <c r="P1750" s="60">
        <f>J1750*(O1750/100)</f>
        <v>0</v>
      </c>
      <c r="Q1750" s="60">
        <f>J1750+P1750</f>
        <v>0</v>
      </c>
      <c r="R1750" s="15"/>
      <c r="S1750" s="15"/>
      <c r="T1750" s="15"/>
    </row>
    <row r="1751" spans="1:20" ht="9.75" outlineLevel="4" x14ac:dyDescent="0.2">
      <c r="A1751" s="61"/>
      <c r="B1751" s="62"/>
      <c r="C1751" s="62"/>
      <c r="D1751" s="63"/>
      <c r="E1751" s="64" t="s">
        <v>29</v>
      </c>
      <c r="F1751" s="65" t="s">
        <v>1495</v>
      </c>
      <c r="G1751" s="63"/>
      <c r="H1751" s="66">
        <v>2</v>
      </c>
      <c r="I1751" s="67"/>
      <c r="J1751" s="68"/>
      <c r="K1751" s="66"/>
      <c r="L1751" s="66"/>
      <c r="M1751" s="66"/>
      <c r="N1751" s="66"/>
      <c r="O1751" s="68"/>
      <c r="P1751" s="68"/>
      <c r="Q1751" s="68"/>
      <c r="R1751" s="10"/>
      <c r="S1751" s="15"/>
    </row>
    <row r="1752" spans="1:20" ht="7.5" customHeight="1" outlineLevel="4" x14ac:dyDescent="0.15">
      <c r="A1752" s="15"/>
      <c r="B1752" s="69"/>
      <c r="C1752" s="70"/>
      <c r="D1752" s="71"/>
      <c r="E1752" s="72"/>
      <c r="F1752" s="73"/>
      <c r="G1752" s="71"/>
      <c r="H1752" s="74"/>
      <c r="I1752" s="75"/>
      <c r="J1752" s="76"/>
      <c r="K1752" s="77"/>
      <c r="L1752" s="77"/>
      <c r="M1752" s="77"/>
      <c r="N1752" s="77"/>
      <c r="O1752" s="76"/>
      <c r="P1752" s="76"/>
      <c r="Q1752" s="76"/>
      <c r="R1752" s="10"/>
      <c r="S1752" s="15"/>
    </row>
    <row r="1753" spans="1:20" ht="11.25" outlineLevel="3" x14ac:dyDescent="0.2">
      <c r="A1753" s="52"/>
      <c r="B1753" s="53"/>
      <c r="C1753" s="54">
        <v>341</v>
      </c>
      <c r="D1753" s="55" t="s">
        <v>342</v>
      </c>
      <c r="E1753" s="56" t="s">
        <v>1542</v>
      </c>
      <c r="F1753" s="57" t="s">
        <v>1543</v>
      </c>
      <c r="G1753" s="55" t="s">
        <v>67</v>
      </c>
      <c r="H1753" s="58">
        <v>4.4000000000000004</v>
      </c>
      <c r="I1753" s="59"/>
      <c r="J1753" s="60">
        <f>H1753*I1753</f>
        <v>0</v>
      </c>
      <c r="K1753" s="58">
        <v>3.3999999999999998E-3</v>
      </c>
      <c r="L1753" s="58">
        <f>H1753*K1753</f>
        <v>1.4960000000000001E-2</v>
      </c>
      <c r="M1753" s="58"/>
      <c r="N1753" s="58">
        <f>H1753*M1753</f>
        <v>0</v>
      </c>
      <c r="O1753" s="60">
        <v>21</v>
      </c>
      <c r="P1753" s="60">
        <f>J1753*(O1753/100)</f>
        <v>0</v>
      </c>
      <c r="Q1753" s="60">
        <f>J1753+P1753</f>
        <v>0</v>
      </c>
      <c r="R1753" s="15"/>
      <c r="S1753" s="15"/>
      <c r="T1753" s="15"/>
    </row>
    <row r="1754" spans="1:20" ht="9.75" outlineLevel="4" x14ac:dyDescent="0.2">
      <c r="A1754" s="61"/>
      <c r="B1754" s="62"/>
      <c r="C1754" s="62"/>
      <c r="D1754" s="63"/>
      <c r="E1754" s="64" t="s">
        <v>29</v>
      </c>
      <c r="F1754" s="65" t="s">
        <v>1544</v>
      </c>
      <c r="G1754" s="63"/>
      <c r="H1754" s="66">
        <v>4.4000000000000004</v>
      </c>
      <c r="I1754" s="67"/>
      <c r="J1754" s="68"/>
      <c r="K1754" s="66"/>
      <c r="L1754" s="66"/>
      <c r="M1754" s="66"/>
      <c r="N1754" s="66"/>
      <c r="O1754" s="68"/>
      <c r="P1754" s="68"/>
      <c r="Q1754" s="68"/>
      <c r="R1754" s="10"/>
      <c r="S1754" s="15"/>
    </row>
    <row r="1755" spans="1:20" ht="7.5" customHeight="1" outlineLevel="4" x14ac:dyDescent="0.15">
      <c r="A1755" s="15"/>
      <c r="B1755" s="69"/>
      <c r="C1755" s="70"/>
      <c r="D1755" s="71"/>
      <c r="E1755" s="72"/>
      <c r="F1755" s="73"/>
      <c r="G1755" s="71"/>
      <c r="H1755" s="74"/>
      <c r="I1755" s="75"/>
      <c r="J1755" s="76"/>
      <c r="K1755" s="77"/>
      <c r="L1755" s="77"/>
      <c r="M1755" s="77"/>
      <c r="N1755" s="77"/>
      <c r="O1755" s="76"/>
      <c r="P1755" s="76"/>
      <c r="Q1755" s="76"/>
      <c r="R1755" s="10"/>
      <c r="S1755" s="15"/>
    </row>
    <row r="1756" spans="1:20" ht="11.25" outlineLevel="3" x14ac:dyDescent="0.2">
      <c r="A1756" s="52"/>
      <c r="B1756" s="53"/>
      <c r="C1756" s="54">
        <v>342</v>
      </c>
      <c r="D1756" s="55" t="s">
        <v>342</v>
      </c>
      <c r="E1756" s="56" t="s">
        <v>1545</v>
      </c>
      <c r="F1756" s="57" t="s">
        <v>1546</v>
      </c>
      <c r="G1756" s="55" t="s">
        <v>172</v>
      </c>
      <c r="H1756" s="58">
        <v>8.8000000000000007</v>
      </c>
      <c r="I1756" s="59"/>
      <c r="J1756" s="60">
        <f>H1756*I1756</f>
        <v>0</v>
      </c>
      <c r="K1756" s="58">
        <v>2.0000000000000001E-4</v>
      </c>
      <c r="L1756" s="58">
        <f>H1756*K1756</f>
        <v>1.7600000000000003E-3</v>
      </c>
      <c r="M1756" s="58"/>
      <c r="N1756" s="58">
        <f>H1756*M1756</f>
        <v>0</v>
      </c>
      <c r="O1756" s="60">
        <v>21</v>
      </c>
      <c r="P1756" s="60">
        <f>J1756*(O1756/100)</f>
        <v>0</v>
      </c>
      <c r="Q1756" s="60">
        <f>J1756+P1756</f>
        <v>0</v>
      </c>
      <c r="R1756" s="15"/>
      <c r="S1756" s="15"/>
      <c r="T1756" s="15"/>
    </row>
    <row r="1757" spans="1:20" ht="9.75" outlineLevel="4" x14ac:dyDescent="0.2">
      <c r="A1757" s="61"/>
      <c r="B1757" s="62"/>
      <c r="C1757" s="62"/>
      <c r="D1757" s="63"/>
      <c r="E1757" s="64" t="s">
        <v>29</v>
      </c>
      <c r="F1757" s="65" t="s">
        <v>1547</v>
      </c>
      <c r="G1757" s="63"/>
      <c r="H1757" s="66">
        <v>8.8000000000000007</v>
      </c>
      <c r="I1757" s="67"/>
      <c r="J1757" s="68"/>
      <c r="K1757" s="66"/>
      <c r="L1757" s="66"/>
      <c r="M1757" s="66"/>
      <c r="N1757" s="66"/>
      <c r="O1757" s="68"/>
      <c r="P1757" s="68"/>
      <c r="Q1757" s="68"/>
      <c r="R1757" s="10"/>
      <c r="S1757" s="15"/>
    </row>
    <row r="1758" spans="1:20" ht="7.5" customHeight="1" outlineLevel="4" x14ac:dyDescent="0.15">
      <c r="A1758" s="15"/>
      <c r="B1758" s="69"/>
      <c r="C1758" s="70"/>
      <c r="D1758" s="71"/>
      <c r="E1758" s="72"/>
      <c r="F1758" s="73"/>
      <c r="G1758" s="71"/>
      <c r="H1758" s="74"/>
      <c r="I1758" s="75"/>
      <c r="J1758" s="76"/>
      <c r="K1758" s="77"/>
      <c r="L1758" s="77"/>
      <c r="M1758" s="77"/>
      <c r="N1758" s="77"/>
      <c r="O1758" s="76"/>
      <c r="P1758" s="76"/>
      <c r="Q1758" s="76"/>
      <c r="R1758" s="10"/>
      <c r="S1758" s="15"/>
    </row>
    <row r="1759" spans="1:20" ht="22.5" outlineLevel="3" x14ac:dyDescent="0.2">
      <c r="A1759" s="52"/>
      <c r="B1759" s="53"/>
      <c r="C1759" s="54">
        <v>343</v>
      </c>
      <c r="D1759" s="55" t="s">
        <v>342</v>
      </c>
      <c r="E1759" s="56" t="s">
        <v>1548</v>
      </c>
      <c r="F1759" s="57" t="s">
        <v>1549</v>
      </c>
      <c r="G1759" s="55" t="s">
        <v>72</v>
      </c>
      <c r="H1759" s="58">
        <v>1</v>
      </c>
      <c r="I1759" s="59"/>
      <c r="J1759" s="60">
        <f>H1759*I1759</f>
        <v>0</v>
      </c>
      <c r="K1759" s="58">
        <v>0.22</v>
      </c>
      <c r="L1759" s="58">
        <f>H1759*K1759</f>
        <v>0.22</v>
      </c>
      <c r="M1759" s="58"/>
      <c r="N1759" s="58">
        <f>H1759*M1759</f>
        <v>0</v>
      </c>
      <c r="O1759" s="60">
        <v>21</v>
      </c>
      <c r="P1759" s="60">
        <f>J1759*(O1759/100)</f>
        <v>0</v>
      </c>
      <c r="Q1759" s="60">
        <f>J1759+P1759</f>
        <v>0</v>
      </c>
      <c r="R1759" s="15"/>
      <c r="S1759" s="15"/>
      <c r="T1759" s="15"/>
    </row>
    <row r="1760" spans="1:20" ht="9.75" outlineLevel="4" x14ac:dyDescent="0.2">
      <c r="A1760" s="61"/>
      <c r="B1760" s="62"/>
      <c r="C1760" s="62"/>
      <c r="D1760" s="63"/>
      <c r="E1760" s="64" t="s">
        <v>29</v>
      </c>
      <c r="F1760" s="65" t="s">
        <v>1550</v>
      </c>
      <c r="G1760" s="63"/>
      <c r="H1760" s="66">
        <v>1</v>
      </c>
      <c r="I1760" s="67"/>
      <c r="J1760" s="68"/>
      <c r="K1760" s="66"/>
      <c r="L1760" s="66"/>
      <c r="M1760" s="66"/>
      <c r="N1760" s="66"/>
      <c r="O1760" s="68"/>
      <c r="P1760" s="68"/>
      <c r="Q1760" s="68"/>
      <c r="R1760" s="10"/>
      <c r="S1760" s="15"/>
    </row>
    <row r="1761" spans="1:20" ht="7.5" customHeight="1" outlineLevel="4" x14ac:dyDescent="0.15">
      <c r="A1761" s="15"/>
      <c r="B1761" s="69"/>
      <c r="C1761" s="70"/>
      <c r="D1761" s="71"/>
      <c r="E1761" s="72"/>
      <c r="F1761" s="73"/>
      <c r="G1761" s="71"/>
      <c r="H1761" s="74"/>
      <c r="I1761" s="75"/>
      <c r="J1761" s="76"/>
      <c r="K1761" s="77"/>
      <c r="L1761" s="77"/>
      <c r="M1761" s="77"/>
      <c r="N1761" s="77"/>
      <c r="O1761" s="76"/>
      <c r="P1761" s="76"/>
      <c r="Q1761" s="76"/>
      <c r="R1761" s="10"/>
      <c r="S1761" s="15"/>
    </row>
    <row r="1762" spans="1:20" ht="22.5" outlineLevel="3" x14ac:dyDescent="0.2">
      <c r="A1762" s="52"/>
      <c r="B1762" s="53"/>
      <c r="C1762" s="54">
        <v>344</v>
      </c>
      <c r="D1762" s="55" t="s">
        <v>342</v>
      </c>
      <c r="E1762" s="56" t="s">
        <v>1551</v>
      </c>
      <c r="F1762" s="57" t="s">
        <v>1552</v>
      </c>
      <c r="G1762" s="55" t="s">
        <v>72</v>
      </c>
      <c r="H1762" s="58">
        <v>1</v>
      </c>
      <c r="I1762" s="59"/>
      <c r="J1762" s="60">
        <f>H1762*I1762</f>
        <v>0</v>
      </c>
      <c r="K1762" s="58">
        <v>0.47499999999999998</v>
      </c>
      <c r="L1762" s="58">
        <f>H1762*K1762</f>
        <v>0.47499999999999998</v>
      </c>
      <c r="M1762" s="58"/>
      <c r="N1762" s="58">
        <f>H1762*M1762</f>
        <v>0</v>
      </c>
      <c r="O1762" s="60">
        <v>21</v>
      </c>
      <c r="P1762" s="60">
        <f>J1762*(O1762/100)</f>
        <v>0</v>
      </c>
      <c r="Q1762" s="60">
        <f>J1762+P1762</f>
        <v>0</v>
      </c>
      <c r="R1762" s="15"/>
      <c r="S1762" s="15"/>
      <c r="T1762" s="15"/>
    </row>
    <row r="1763" spans="1:20" ht="9.75" outlineLevel="4" x14ac:dyDescent="0.2">
      <c r="A1763" s="61"/>
      <c r="B1763" s="62"/>
      <c r="C1763" s="62"/>
      <c r="D1763" s="63"/>
      <c r="E1763" s="64" t="s">
        <v>29</v>
      </c>
      <c r="F1763" s="65" t="s">
        <v>1492</v>
      </c>
      <c r="G1763" s="63"/>
      <c r="H1763" s="66">
        <v>1</v>
      </c>
      <c r="I1763" s="67"/>
      <c r="J1763" s="68"/>
      <c r="K1763" s="66"/>
      <c r="L1763" s="66"/>
      <c r="M1763" s="66"/>
      <c r="N1763" s="66"/>
      <c r="O1763" s="68"/>
      <c r="P1763" s="68"/>
      <c r="Q1763" s="68"/>
      <c r="R1763" s="10"/>
      <c r="S1763" s="15"/>
    </row>
    <row r="1764" spans="1:20" ht="7.5" customHeight="1" outlineLevel="4" x14ac:dyDescent="0.15">
      <c r="A1764" s="15"/>
      <c r="B1764" s="69"/>
      <c r="C1764" s="70"/>
      <c r="D1764" s="71"/>
      <c r="E1764" s="72"/>
      <c r="F1764" s="73"/>
      <c r="G1764" s="71"/>
      <c r="H1764" s="74"/>
      <c r="I1764" s="75"/>
      <c r="J1764" s="76"/>
      <c r="K1764" s="77"/>
      <c r="L1764" s="77"/>
      <c r="M1764" s="77"/>
      <c r="N1764" s="77"/>
      <c r="O1764" s="76"/>
      <c r="P1764" s="76"/>
      <c r="Q1764" s="76"/>
      <c r="R1764" s="10"/>
      <c r="S1764" s="15"/>
    </row>
    <row r="1765" spans="1:20" ht="22.5" outlineLevel="3" x14ac:dyDescent="0.2">
      <c r="A1765" s="52"/>
      <c r="B1765" s="53"/>
      <c r="C1765" s="54">
        <v>345</v>
      </c>
      <c r="D1765" s="55" t="s">
        <v>342</v>
      </c>
      <c r="E1765" s="56" t="s">
        <v>1553</v>
      </c>
      <c r="F1765" s="57" t="s">
        <v>1554</v>
      </c>
      <c r="G1765" s="55" t="s">
        <v>72</v>
      </c>
      <c r="H1765" s="58">
        <v>2</v>
      </c>
      <c r="I1765" s="59"/>
      <c r="J1765" s="60">
        <f>H1765*I1765</f>
        <v>0</v>
      </c>
      <c r="K1765" s="58">
        <v>0.129</v>
      </c>
      <c r="L1765" s="58">
        <f>H1765*K1765</f>
        <v>0.25800000000000001</v>
      </c>
      <c r="M1765" s="58"/>
      <c r="N1765" s="58">
        <f>H1765*M1765</f>
        <v>0</v>
      </c>
      <c r="O1765" s="60">
        <v>21</v>
      </c>
      <c r="P1765" s="60">
        <f>J1765*(O1765/100)</f>
        <v>0</v>
      </c>
      <c r="Q1765" s="60">
        <f>J1765+P1765</f>
        <v>0</v>
      </c>
      <c r="R1765" s="15"/>
      <c r="S1765" s="15"/>
      <c r="T1765" s="15"/>
    </row>
    <row r="1766" spans="1:20" ht="9.75" outlineLevel="4" x14ac:dyDescent="0.2">
      <c r="A1766" s="61"/>
      <c r="B1766" s="62"/>
      <c r="C1766" s="62"/>
      <c r="D1766" s="63"/>
      <c r="E1766" s="64" t="s">
        <v>29</v>
      </c>
      <c r="F1766" s="65" t="s">
        <v>1555</v>
      </c>
      <c r="G1766" s="63"/>
      <c r="H1766" s="66">
        <v>2</v>
      </c>
      <c r="I1766" s="67"/>
      <c r="J1766" s="68"/>
      <c r="K1766" s="66"/>
      <c r="L1766" s="66"/>
      <c r="M1766" s="66"/>
      <c r="N1766" s="66"/>
      <c r="O1766" s="68"/>
      <c r="P1766" s="68"/>
      <c r="Q1766" s="68"/>
      <c r="R1766" s="10"/>
      <c r="S1766" s="15"/>
    </row>
    <row r="1767" spans="1:20" ht="7.5" customHeight="1" outlineLevel="4" x14ac:dyDescent="0.15">
      <c r="A1767" s="15"/>
      <c r="B1767" s="69"/>
      <c r="C1767" s="70"/>
      <c r="D1767" s="71"/>
      <c r="E1767" s="72"/>
      <c r="F1767" s="73"/>
      <c r="G1767" s="71"/>
      <c r="H1767" s="74"/>
      <c r="I1767" s="75"/>
      <c r="J1767" s="76"/>
      <c r="K1767" s="77"/>
      <c r="L1767" s="77"/>
      <c r="M1767" s="77"/>
      <c r="N1767" s="77"/>
      <c r="O1767" s="76"/>
      <c r="P1767" s="76"/>
      <c r="Q1767" s="76"/>
      <c r="R1767" s="10"/>
      <c r="S1767" s="15"/>
    </row>
    <row r="1768" spans="1:20" ht="22.5" outlineLevel="3" x14ac:dyDescent="0.2">
      <c r="A1768" s="52"/>
      <c r="B1768" s="53"/>
      <c r="C1768" s="54">
        <v>346</v>
      </c>
      <c r="D1768" s="55" t="s">
        <v>342</v>
      </c>
      <c r="E1768" s="56" t="s">
        <v>1556</v>
      </c>
      <c r="F1768" s="57" t="s">
        <v>1557</v>
      </c>
      <c r="G1768" s="55" t="s">
        <v>72</v>
      </c>
      <c r="H1768" s="58">
        <v>3</v>
      </c>
      <c r="I1768" s="59"/>
      <c r="J1768" s="60">
        <f>H1768*I1768</f>
        <v>0</v>
      </c>
      <c r="K1768" s="58">
        <v>0.129</v>
      </c>
      <c r="L1768" s="58">
        <f>H1768*K1768</f>
        <v>0.38700000000000001</v>
      </c>
      <c r="M1768" s="58"/>
      <c r="N1768" s="58">
        <f>H1768*M1768</f>
        <v>0</v>
      </c>
      <c r="O1768" s="60">
        <v>21</v>
      </c>
      <c r="P1768" s="60">
        <f>J1768*(O1768/100)</f>
        <v>0</v>
      </c>
      <c r="Q1768" s="60">
        <f>J1768+P1768</f>
        <v>0</v>
      </c>
      <c r="R1768" s="15"/>
      <c r="S1768" s="15"/>
      <c r="T1768" s="15"/>
    </row>
    <row r="1769" spans="1:20" ht="9.75" outlineLevel="4" x14ac:dyDescent="0.2">
      <c r="A1769" s="61"/>
      <c r="B1769" s="62"/>
      <c r="C1769" s="62"/>
      <c r="D1769" s="63"/>
      <c r="E1769" s="64" t="s">
        <v>29</v>
      </c>
      <c r="F1769" s="65" t="s">
        <v>1558</v>
      </c>
      <c r="G1769" s="63"/>
      <c r="H1769" s="66">
        <v>3</v>
      </c>
      <c r="I1769" s="67"/>
      <c r="J1769" s="68"/>
      <c r="K1769" s="66"/>
      <c r="L1769" s="66"/>
      <c r="M1769" s="66"/>
      <c r="N1769" s="66"/>
      <c r="O1769" s="68"/>
      <c r="P1769" s="68"/>
      <c r="Q1769" s="68"/>
      <c r="R1769" s="10"/>
      <c r="S1769" s="15"/>
    </row>
    <row r="1770" spans="1:20" ht="7.5" customHeight="1" outlineLevel="4" x14ac:dyDescent="0.15">
      <c r="A1770" s="15"/>
      <c r="B1770" s="69"/>
      <c r="C1770" s="70"/>
      <c r="D1770" s="71"/>
      <c r="E1770" s="72"/>
      <c r="F1770" s="73"/>
      <c r="G1770" s="71"/>
      <c r="H1770" s="74"/>
      <c r="I1770" s="75"/>
      <c r="J1770" s="76"/>
      <c r="K1770" s="77"/>
      <c r="L1770" s="77"/>
      <c r="M1770" s="77"/>
      <c r="N1770" s="77"/>
      <c r="O1770" s="76"/>
      <c r="P1770" s="76"/>
      <c r="Q1770" s="76"/>
      <c r="R1770" s="10"/>
      <c r="S1770" s="15"/>
    </row>
    <row r="1771" spans="1:20" ht="22.5" outlineLevel="3" x14ac:dyDescent="0.2">
      <c r="A1771" s="52"/>
      <c r="B1771" s="53"/>
      <c r="C1771" s="54">
        <v>347</v>
      </c>
      <c r="D1771" s="55" t="s">
        <v>342</v>
      </c>
      <c r="E1771" s="56" t="s">
        <v>1559</v>
      </c>
      <c r="F1771" s="57" t="s">
        <v>1560</v>
      </c>
      <c r="G1771" s="55" t="s">
        <v>72</v>
      </c>
      <c r="H1771" s="58">
        <v>1</v>
      </c>
      <c r="I1771" s="59"/>
      <c r="J1771" s="60">
        <f>H1771*I1771</f>
        <v>0</v>
      </c>
      <c r="K1771" s="58">
        <v>0.17</v>
      </c>
      <c r="L1771" s="58">
        <f>H1771*K1771</f>
        <v>0.17</v>
      </c>
      <c r="M1771" s="58"/>
      <c r="N1771" s="58">
        <f>H1771*M1771</f>
        <v>0</v>
      </c>
      <c r="O1771" s="60">
        <v>21</v>
      </c>
      <c r="P1771" s="60">
        <f>J1771*(O1771/100)</f>
        <v>0</v>
      </c>
      <c r="Q1771" s="60">
        <f>J1771+P1771</f>
        <v>0</v>
      </c>
      <c r="R1771" s="15"/>
      <c r="S1771" s="15"/>
      <c r="T1771" s="15"/>
    </row>
    <row r="1772" spans="1:20" ht="9.75" outlineLevel="4" x14ac:dyDescent="0.2">
      <c r="A1772" s="61"/>
      <c r="B1772" s="62"/>
      <c r="C1772" s="62"/>
      <c r="D1772" s="63"/>
      <c r="E1772" s="64" t="s">
        <v>29</v>
      </c>
      <c r="F1772" s="65" t="s">
        <v>1561</v>
      </c>
      <c r="G1772" s="63"/>
      <c r="H1772" s="66">
        <v>1</v>
      </c>
      <c r="I1772" s="67"/>
      <c r="J1772" s="68"/>
      <c r="K1772" s="66"/>
      <c r="L1772" s="66"/>
      <c r="M1772" s="66"/>
      <c r="N1772" s="66"/>
      <c r="O1772" s="68"/>
      <c r="P1772" s="68"/>
      <c r="Q1772" s="68"/>
      <c r="R1772" s="10"/>
      <c r="S1772" s="15"/>
    </row>
    <row r="1773" spans="1:20" ht="7.5" customHeight="1" outlineLevel="4" x14ac:dyDescent="0.15">
      <c r="A1773" s="15"/>
      <c r="B1773" s="69"/>
      <c r="C1773" s="70"/>
      <c r="D1773" s="71"/>
      <c r="E1773" s="72"/>
      <c r="F1773" s="73"/>
      <c r="G1773" s="71"/>
      <c r="H1773" s="74"/>
      <c r="I1773" s="75"/>
      <c r="J1773" s="76"/>
      <c r="K1773" s="77"/>
      <c r="L1773" s="77"/>
      <c r="M1773" s="77"/>
      <c r="N1773" s="77"/>
      <c r="O1773" s="76"/>
      <c r="P1773" s="76"/>
      <c r="Q1773" s="76"/>
      <c r="R1773" s="10"/>
      <c r="S1773" s="15"/>
    </row>
    <row r="1774" spans="1:20" ht="22.5" outlineLevel="3" x14ac:dyDescent="0.2">
      <c r="A1774" s="52"/>
      <c r="B1774" s="53"/>
      <c r="C1774" s="54">
        <v>348</v>
      </c>
      <c r="D1774" s="55" t="s">
        <v>342</v>
      </c>
      <c r="E1774" s="56" t="s">
        <v>1562</v>
      </c>
      <c r="F1774" s="57" t="s">
        <v>1563</v>
      </c>
      <c r="G1774" s="55" t="s">
        <v>72</v>
      </c>
      <c r="H1774" s="58">
        <v>1</v>
      </c>
      <c r="I1774" s="59"/>
      <c r="J1774" s="60">
        <f>H1774*I1774</f>
        <v>0</v>
      </c>
      <c r="K1774" s="58">
        <v>3.5000000000000003E-2</v>
      </c>
      <c r="L1774" s="58">
        <f>H1774*K1774</f>
        <v>3.5000000000000003E-2</v>
      </c>
      <c r="M1774" s="58"/>
      <c r="N1774" s="58">
        <f>H1774*M1774</f>
        <v>0</v>
      </c>
      <c r="O1774" s="60">
        <v>21</v>
      </c>
      <c r="P1774" s="60">
        <f>J1774*(O1774/100)</f>
        <v>0</v>
      </c>
      <c r="Q1774" s="60">
        <f>J1774+P1774</f>
        <v>0</v>
      </c>
      <c r="R1774" s="15"/>
      <c r="S1774" s="15"/>
      <c r="T1774" s="15"/>
    </row>
    <row r="1775" spans="1:20" ht="9.75" outlineLevel="4" x14ac:dyDescent="0.2">
      <c r="A1775" s="61"/>
      <c r="B1775" s="62"/>
      <c r="C1775" s="62"/>
      <c r="D1775" s="63"/>
      <c r="E1775" s="64" t="s">
        <v>29</v>
      </c>
      <c r="F1775" s="65" t="s">
        <v>1335</v>
      </c>
      <c r="G1775" s="63"/>
      <c r="H1775" s="66">
        <v>0</v>
      </c>
      <c r="I1775" s="67"/>
      <c r="J1775" s="68"/>
      <c r="K1775" s="66"/>
      <c r="L1775" s="66"/>
      <c r="M1775" s="66"/>
      <c r="N1775" s="66"/>
      <c r="O1775" s="68"/>
      <c r="P1775" s="68"/>
      <c r="Q1775" s="68"/>
      <c r="R1775" s="10"/>
      <c r="S1775" s="15"/>
    </row>
    <row r="1776" spans="1:20" ht="9.75" outlineLevel="4" x14ac:dyDescent="0.2">
      <c r="A1776" s="61"/>
      <c r="B1776" s="62"/>
      <c r="C1776" s="62"/>
      <c r="D1776" s="63"/>
      <c r="E1776" s="64"/>
      <c r="F1776" s="65" t="s">
        <v>1564</v>
      </c>
      <c r="G1776" s="63"/>
      <c r="H1776" s="66">
        <v>1</v>
      </c>
      <c r="I1776" s="67"/>
      <c r="J1776" s="68"/>
      <c r="K1776" s="66"/>
      <c r="L1776" s="66"/>
      <c r="M1776" s="66"/>
      <c r="N1776" s="66"/>
      <c r="O1776" s="68"/>
      <c r="P1776" s="68"/>
      <c r="Q1776" s="68"/>
      <c r="R1776" s="10"/>
      <c r="S1776" s="15"/>
    </row>
    <row r="1777" spans="1:20" ht="7.5" customHeight="1" outlineLevel="4" x14ac:dyDescent="0.15">
      <c r="A1777" s="15"/>
      <c r="B1777" s="69"/>
      <c r="C1777" s="70"/>
      <c r="D1777" s="71"/>
      <c r="E1777" s="72"/>
      <c r="F1777" s="73"/>
      <c r="G1777" s="71"/>
      <c r="H1777" s="74"/>
      <c r="I1777" s="75"/>
      <c r="J1777" s="76"/>
      <c r="K1777" s="77"/>
      <c r="L1777" s="77"/>
      <c r="M1777" s="77"/>
      <c r="N1777" s="77"/>
      <c r="O1777" s="76"/>
      <c r="P1777" s="76"/>
      <c r="Q1777" s="76"/>
      <c r="R1777" s="10"/>
      <c r="S1777" s="15"/>
    </row>
    <row r="1778" spans="1:20" ht="22.5" outlineLevel="3" x14ac:dyDescent="0.2">
      <c r="A1778" s="52"/>
      <c r="B1778" s="53"/>
      <c r="C1778" s="54">
        <v>349</v>
      </c>
      <c r="D1778" s="55" t="s">
        <v>342</v>
      </c>
      <c r="E1778" s="56" t="s">
        <v>1565</v>
      </c>
      <c r="F1778" s="57" t="s">
        <v>1566</v>
      </c>
      <c r="G1778" s="55" t="s">
        <v>72</v>
      </c>
      <c r="H1778" s="58">
        <v>2</v>
      </c>
      <c r="I1778" s="59"/>
      <c r="J1778" s="60">
        <f>H1778*I1778</f>
        <v>0</v>
      </c>
      <c r="K1778" s="58">
        <v>5.3449999999999998E-2</v>
      </c>
      <c r="L1778" s="58">
        <f>H1778*K1778</f>
        <v>0.1069</v>
      </c>
      <c r="M1778" s="58"/>
      <c r="N1778" s="58">
        <f>H1778*M1778</f>
        <v>0</v>
      </c>
      <c r="O1778" s="60">
        <v>21</v>
      </c>
      <c r="P1778" s="60">
        <f>J1778*(O1778/100)</f>
        <v>0</v>
      </c>
      <c r="Q1778" s="60">
        <f>J1778+P1778</f>
        <v>0</v>
      </c>
      <c r="R1778" s="15"/>
      <c r="S1778" s="15"/>
      <c r="T1778" s="15"/>
    </row>
    <row r="1779" spans="1:20" ht="9.75" outlineLevel="4" x14ac:dyDescent="0.2">
      <c r="A1779" s="61"/>
      <c r="B1779" s="62"/>
      <c r="C1779" s="62"/>
      <c r="D1779" s="63"/>
      <c r="E1779" s="64" t="s">
        <v>29</v>
      </c>
      <c r="F1779" s="65" t="s">
        <v>1335</v>
      </c>
      <c r="G1779" s="63"/>
      <c r="H1779" s="66">
        <v>0</v>
      </c>
      <c r="I1779" s="67"/>
      <c r="J1779" s="68"/>
      <c r="K1779" s="66"/>
      <c r="L1779" s="66"/>
      <c r="M1779" s="66"/>
      <c r="N1779" s="66"/>
      <c r="O1779" s="68"/>
      <c r="P1779" s="68"/>
      <c r="Q1779" s="68"/>
      <c r="R1779" s="10"/>
      <c r="S1779" s="15"/>
    </row>
    <row r="1780" spans="1:20" ht="9.75" outlineLevel="4" x14ac:dyDescent="0.2">
      <c r="A1780" s="61"/>
      <c r="B1780" s="62"/>
      <c r="C1780" s="62"/>
      <c r="D1780" s="63"/>
      <c r="E1780" s="64"/>
      <c r="F1780" s="65" t="s">
        <v>1567</v>
      </c>
      <c r="G1780" s="63"/>
      <c r="H1780" s="66">
        <v>2</v>
      </c>
      <c r="I1780" s="67"/>
      <c r="J1780" s="68"/>
      <c r="K1780" s="66"/>
      <c r="L1780" s="66"/>
      <c r="M1780" s="66"/>
      <c r="N1780" s="66"/>
      <c r="O1780" s="68"/>
      <c r="P1780" s="68"/>
      <c r="Q1780" s="68"/>
      <c r="R1780" s="10"/>
      <c r="S1780" s="15"/>
    </row>
    <row r="1781" spans="1:20" ht="7.5" customHeight="1" outlineLevel="4" x14ac:dyDescent="0.15">
      <c r="A1781" s="15"/>
      <c r="B1781" s="69"/>
      <c r="C1781" s="70"/>
      <c r="D1781" s="71"/>
      <c r="E1781" s="72"/>
      <c r="F1781" s="73"/>
      <c r="G1781" s="71"/>
      <c r="H1781" s="74"/>
      <c r="I1781" s="75"/>
      <c r="J1781" s="76"/>
      <c r="K1781" s="77"/>
      <c r="L1781" s="77"/>
      <c r="M1781" s="77"/>
      <c r="N1781" s="77"/>
      <c r="O1781" s="76"/>
      <c r="P1781" s="76"/>
      <c r="Q1781" s="76"/>
      <c r="R1781" s="10"/>
      <c r="S1781" s="15"/>
    </row>
    <row r="1782" spans="1:20" ht="22.5" outlineLevel="3" x14ac:dyDescent="0.2">
      <c r="A1782" s="52"/>
      <c r="B1782" s="53"/>
      <c r="C1782" s="54">
        <v>350</v>
      </c>
      <c r="D1782" s="55" t="s">
        <v>342</v>
      </c>
      <c r="E1782" s="56" t="s">
        <v>1568</v>
      </c>
      <c r="F1782" s="57" t="s">
        <v>1569</v>
      </c>
      <c r="G1782" s="55" t="s">
        <v>72</v>
      </c>
      <c r="H1782" s="58">
        <v>9</v>
      </c>
      <c r="I1782" s="59"/>
      <c r="J1782" s="60">
        <f>H1782*I1782</f>
        <v>0</v>
      </c>
      <c r="K1782" s="58">
        <v>7.3999999999999996E-2</v>
      </c>
      <c r="L1782" s="58">
        <f>H1782*K1782</f>
        <v>0.66599999999999993</v>
      </c>
      <c r="M1782" s="58"/>
      <c r="N1782" s="58">
        <f>H1782*M1782</f>
        <v>0</v>
      </c>
      <c r="O1782" s="60">
        <v>21</v>
      </c>
      <c r="P1782" s="60">
        <f>J1782*(O1782/100)</f>
        <v>0</v>
      </c>
      <c r="Q1782" s="60">
        <f>J1782+P1782</f>
        <v>0</v>
      </c>
      <c r="R1782" s="15"/>
      <c r="S1782" s="15"/>
      <c r="T1782" s="15"/>
    </row>
    <row r="1783" spans="1:20" ht="9.75" outlineLevel="4" x14ac:dyDescent="0.2">
      <c r="A1783" s="61"/>
      <c r="B1783" s="62"/>
      <c r="C1783" s="62"/>
      <c r="D1783" s="63"/>
      <c r="E1783" s="64" t="s">
        <v>29</v>
      </c>
      <c r="F1783" s="65" t="s">
        <v>1335</v>
      </c>
      <c r="G1783" s="63"/>
      <c r="H1783" s="66">
        <v>0</v>
      </c>
      <c r="I1783" s="67"/>
      <c r="J1783" s="68"/>
      <c r="K1783" s="66"/>
      <c r="L1783" s="66"/>
      <c r="M1783" s="66"/>
      <c r="N1783" s="66"/>
      <c r="O1783" s="68"/>
      <c r="P1783" s="68"/>
      <c r="Q1783" s="68"/>
      <c r="R1783" s="10"/>
      <c r="S1783" s="15"/>
    </row>
    <row r="1784" spans="1:20" ht="9.75" outlineLevel="4" x14ac:dyDescent="0.2">
      <c r="A1784" s="61"/>
      <c r="B1784" s="62"/>
      <c r="C1784" s="62"/>
      <c r="D1784" s="63"/>
      <c r="E1784" s="64"/>
      <c r="F1784" s="65" t="s">
        <v>1570</v>
      </c>
      <c r="G1784" s="63"/>
      <c r="H1784" s="66">
        <v>9</v>
      </c>
      <c r="I1784" s="67"/>
      <c r="J1784" s="68"/>
      <c r="K1784" s="66"/>
      <c r="L1784" s="66"/>
      <c r="M1784" s="66"/>
      <c r="N1784" s="66"/>
      <c r="O1784" s="68"/>
      <c r="P1784" s="68"/>
      <c r="Q1784" s="68"/>
      <c r="R1784" s="10"/>
      <c r="S1784" s="15"/>
    </row>
    <row r="1785" spans="1:20" ht="7.5" customHeight="1" outlineLevel="4" x14ac:dyDescent="0.15">
      <c r="A1785" s="15"/>
      <c r="B1785" s="69"/>
      <c r="C1785" s="70"/>
      <c r="D1785" s="71"/>
      <c r="E1785" s="72"/>
      <c r="F1785" s="73"/>
      <c r="G1785" s="71"/>
      <c r="H1785" s="74"/>
      <c r="I1785" s="75"/>
      <c r="J1785" s="76"/>
      <c r="K1785" s="77"/>
      <c r="L1785" s="77"/>
      <c r="M1785" s="77"/>
      <c r="N1785" s="77"/>
      <c r="O1785" s="76"/>
      <c r="P1785" s="76"/>
      <c r="Q1785" s="76"/>
      <c r="R1785" s="10"/>
      <c r="S1785" s="15"/>
    </row>
    <row r="1786" spans="1:20" ht="22.5" outlineLevel="3" x14ac:dyDescent="0.2">
      <c r="A1786" s="52"/>
      <c r="B1786" s="53"/>
      <c r="C1786" s="54">
        <v>351</v>
      </c>
      <c r="D1786" s="55" t="s">
        <v>342</v>
      </c>
      <c r="E1786" s="56" t="s">
        <v>1571</v>
      </c>
      <c r="F1786" s="57" t="s">
        <v>1572</v>
      </c>
      <c r="G1786" s="55" t="s">
        <v>72</v>
      </c>
      <c r="H1786" s="58">
        <v>3</v>
      </c>
      <c r="I1786" s="59"/>
      <c r="J1786" s="60">
        <f>H1786*I1786</f>
        <v>0</v>
      </c>
      <c r="K1786" s="58">
        <v>0.29599999999999999</v>
      </c>
      <c r="L1786" s="58">
        <f>H1786*K1786</f>
        <v>0.8879999999999999</v>
      </c>
      <c r="M1786" s="58"/>
      <c r="N1786" s="58">
        <f>H1786*M1786</f>
        <v>0</v>
      </c>
      <c r="O1786" s="60">
        <v>21</v>
      </c>
      <c r="P1786" s="60">
        <f>J1786*(O1786/100)</f>
        <v>0</v>
      </c>
      <c r="Q1786" s="60">
        <f>J1786+P1786</f>
        <v>0</v>
      </c>
      <c r="R1786" s="15"/>
      <c r="S1786" s="15"/>
      <c r="T1786" s="15"/>
    </row>
    <row r="1787" spans="1:20" ht="9.75" outlineLevel="4" x14ac:dyDescent="0.2">
      <c r="A1787" s="61"/>
      <c r="B1787" s="62"/>
      <c r="C1787" s="62"/>
      <c r="D1787" s="63"/>
      <c r="E1787" s="64" t="s">
        <v>29</v>
      </c>
      <c r="F1787" s="65" t="s">
        <v>1335</v>
      </c>
      <c r="G1787" s="63"/>
      <c r="H1787" s="66">
        <v>0</v>
      </c>
      <c r="I1787" s="67"/>
      <c r="J1787" s="68"/>
      <c r="K1787" s="66"/>
      <c r="L1787" s="66"/>
      <c r="M1787" s="66"/>
      <c r="N1787" s="66"/>
      <c r="O1787" s="68"/>
      <c r="P1787" s="68"/>
      <c r="Q1787" s="68"/>
      <c r="R1787" s="10"/>
      <c r="S1787" s="15"/>
    </row>
    <row r="1788" spans="1:20" ht="9.75" outlineLevel="4" x14ac:dyDescent="0.2">
      <c r="A1788" s="61"/>
      <c r="B1788" s="62"/>
      <c r="C1788" s="62"/>
      <c r="D1788" s="63"/>
      <c r="E1788" s="64"/>
      <c r="F1788" s="65" t="s">
        <v>1573</v>
      </c>
      <c r="G1788" s="63"/>
      <c r="H1788" s="66">
        <v>3</v>
      </c>
      <c r="I1788" s="67"/>
      <c r="J1788" s="68"/>
      <c r="K1788" s="66"/>
      <c r="L1788" s="66"/>
      <c r="M1788" s="66"/>
      <c r="N1788" s="66"/>
      <c r="O1788" s="68"/>
      <c r="P1788" s="68"/>
      <c r="Q1788" s="68"/>
      <c r="R1788" s="10"/>
      <c r="S1788" s="15"/>
    </row>
    <row r="1789" spans="1:20" ht="7.5" customHeight="1" outlineLevel="4" x14ac:dyDescent="0.15">
      <c r="A1789" s="15"/>
      <c r="B1789" s="69"/>
      <c r="C1789" s="70"/>
      <c r="D1789" s="71"/>
      <c r="E1789" s="72"/>
      <c r="F1789" s="73"/>
      <c r="G1789" s="71"/>
      <c r="H1789" s="74"/>
      <c r="I1789" s="75"/>
      <c r="J1789" s="76"/>
      <c r="K1789" s="77"/>
      <c r="L1789" s="77"/>
      <c r="M1789" s="77"/>
      <c r="N1789" s="77"/>
      <c r="O1789" s="76"/>
      <c r="P1789" s="76"/>
      <c r="Q1789" s="76"/>
      <c r="R1789" s="10"/>
      <c r="S1789" s="15"/>
    </row>
    <row r="1790" spans="1:20" ht="22.5" outlineLevel="3" x14ac:dyDescent="0.2">
      <c r="A1790" s="52"/>
      <c r="B1790" s="53"/>
      <c r="C1790" s="54">
        <v>352</v>
      </c>
      <c r="D1790" s="55" t="s">
        <v>342</v>
      </c>
      <c r="E1790" s="56" t="s">
        <v>1574</v>
      </c>
      <c r="F1790" s="57" t="s">
        <v>1575</v>
      </c>
      <c r="G1790" s="55" t="s">
        <v>72</v>
      </c>
      <c r="H1790" s="58">
        <v>1</v>
      </c>
      <c r="I1790" s="59"/>
      <c r="J1790" s="60">
        <f>H1790*I1790</f>
        <v>0</v>
      </c>
      <c r="K1790" s="58">
        <v>0.26150000000000001</v>
      </c>
      <c r="L1790" s="58">
        <f>H1790*K1790</f>
        <v>0.26150000000000001</v>
      </c>
      <c r="M1790" s="58"/>
      <c r="N1790" s="58">
        <f>H1790*M1790</f>
        <v>0</v>
      </c>
      <c r="O1790" s="60">
        <v>21</v>
      </c>
      <c r="P1790" s="60">
        <f>J1790*(O1790/100)</f>
        <v>0</v>
      </c>
      <c r="Q1790" s="60">
        <f>J1790+P1790</f>
        <v>0</v>
      </c>
      <c r="R1790" s="15"/>
      <c r="S1790" s="15"/>
      <c r="T1790" s="15"/>
    </row>
    <row r="1791" spans="1:20" ht="9.75" outlineLevel="4" x14ac:dyDescent="0.2">
      <c r="A1791" s="61"/>
      <c r="B1791" s="62"/>
      <c r="C1791" s="62"/>
      <c r="D1791" s="63"/>
      <c r="E1791" s="64" t="s">
        <v>29</v>
      </c>
      <c r="F1791" s="65" t="s">
        <v>1335</v>
      </c>
      <c r="G1791" s="63"/>
      <c r="H1791" s="66">
        <v>0</v>
      </c>
      <c r="I1791" s="67"/>
      <c r="J1791" s="68"/>
      <c r="K1791" s="66"/>
      <c r="L1791" s="66"/>
      <c r="M1791" s="66"/>
      <c r="N1791" s="66"/>
      <c r="O1791" s="68"/>
      <c r="P1791" s="68"/>
      <c r="Q1791" s="68"/>
      <c r="R1791" s="10"/>
      <c r="S1791" s="15"/>
    </row>
    <row r="1792" spans="1:20" ht="9.75" outlineLevel="4" x14ac:dyDescent="0.2">
      <c r="A1792" s="61"/>
      <c r="B1792" s="62"/>
      <c r="C1792" s="62"/>
      <c r="D1792" s="63"/>
      <c r="E1792" s="64"/>
      <c r="F1792" s="65" t="s">
        <v>1576</v>
      </c>
      <c r="G1792" s="63"/>
      <c r="H1792" s="66">
        <v>1</v>
      </c>
      <c r="I1792" s="67"/>
      <c r="J1792" s="68"/>
      <c r="K1792" s="66"/>
      <c r="L1792" s="66"/>
      <c r="M1792" s="66"/>
      <c r="N1792" s="66"/>
      <c r="O1792" s="68"/>
      <c r="P1792" s="68"/>
      <c r="Q1792" s="68"/>
      <c r="R1792" s="10"/>
      <c r="S1792" s="15"/>
    </row>
    <row r="1793" spans="1:20" ht="7.5" customHeight="1" outlineLevel="4" x14ac:dyDescent="0.15">
      <c r="A1793" s="15"/>
      <c r="B1793" s="69"/>
      <c r="C1793" s="70"/>
      <c r="D1793" s="71"/>
      <c r="E1793" s="72"/>
      <c r="F1793" s="73"/>
      <c r="G1793" s="71"/>
      <c r="H1793" s="74"/>
      <c r="I1793" s="75"/>
      <c r="J1793" s="76"/>
      <c r="K1793" s="77"/>
      <c r="L1793" s="77"/>
      <c r="M1793" s="77"/>
      <c r="N1793" s="77"/>
      <c r="O1793" s="76"/>
      <c r="P1793" s="76"/>
      <c r="Q1793" s="76"/>
      <c r="R1793" s="10"/>
      <c r="S1793" s="15"/>
    </row>
    <row r="1794" spans="1:20" ht="22.5" outlineLevel="3" x14ac:dyDescent="0.2">
      <c r="A1794" s="52"/>
      <c r="B1794" s="53"/>
      <c r="C1794" s="54">
        <v>353</v>
      </c>
      <c r="D1794" s="55" t="s">
        <v>342</v>
      </c>
      <c r="E1794" s="56" t="s">
        <v>1577</v>
      </c>
      <c r="F1794" s="57" t="s">
        <v>1578</v>
      </c>
      <c r="G1794" s="55" t="s">
        <v>72</v>
      </c>
      <c r="H1794" s="58">
        <v>4</v>
      </c>
      <c r="I1794" s="59"/>
      <c r="J1794" s="60">
        <f>H1794*I1794</f>
        <v>0</v>
      </c>
      <c r="K1794" s="58">
        <v>8.8999999999999996E-2</v>
      </c>
      <c r="L1794" s="58">
        <f>H1794*K1794</f>
        <v>0.35599999999999998</v>
      </c>
      <c r="M1794" s="58"/>
      <c r="N1794" s="58">
        <f>H1794*M1794</f>
        <v>0</v>
      </c>
      <c r="O1794" s="60">
        <v>21</v>
      </c>
      <c r="P1794" s="60">
        <f>J1794*(O1794/100)</f>
        <v>0</v>
      </c>
      <c r="Q1794" s="60">
        <f>J1794+P1794</f>
        <v>0</v>
      </c>
      <c r="R1794" s="15"/>
      <c r="S1794" s="15"/>
      <c r="T1794" s="15"/>
    </row>
    <row r="1795" spans="1:20" ht="9.75" outlineLevel="4" x14ac:dyDescent="0.2">
      <c r="A1795" s="61"/>
      <c r="B1795" s="62"/>
      <c r="C1795" s="62"/>
      <c r="D1795" s="63"/>
      <c r="E1795" s="64" t="s">
        <v>29</v>
      </c>
      <c r="F1795" s="65" t="s">
        <v>1335</v>
      </c>
      <c r="G1795" s="63"/>
      <c r="H1795" s="66">
        <v>0</v>
      </c>
      <c r="I1795" s="67"/>
      <c r="J1795" s="68"/>
      <c r="K1795" s="66"/>
      <c r="L1795" s="66"/>
      <c r="M1795" s="66"/>
      <c r="N1795" s="66"/>
      <c r="O1795" s="68"/>
      <c r="P1795" s="68"/>
      <c r="Q1795" s="68"/>
      <c r="R1795" s="10"/>
      <c r="S1795" s="15"/>
    </row>
    <row r="1796" spans="1:20" ht="9.75" outlineLevel="4" x14ac:dyDescent="0.2">
      <c r="A1796" s="61"/>
      <c r="B1796" s="62"/>
      <c r="C1796" s="62"/>
      <c r="D1796" s="63"/>
      <c r="E1796" s="64"/>
      <c r="F1796" s="65" t="s">
        <v>1579</v>
      </c>
      <c r="G1796" s="63"/>
      <c r="H1796" s="66">
        <v>4</v>
      </c>
      <c r="I1796" s="67"/>
      <c r="J1796" s="68"/>
      <c r="K1796" s="66"/>
      <c r="L1796" s="66"/>
      <c r="M1796" s="66"/>
      <c r="N1796" s="66"/>
      <c r="O1796" s="68"/>
      <c r="P1796" s="68"/>
      <c r="Q1796" s="68"/>
      <c r="R1796" s="10"/>
      <c r="S1796" s="15"/>
    </row>
    <row r="1797" spans="1:20" ht="7.5" customHeight="1" outlineLevel="4" x14ac:dyDescent="0.15">
      <c r="A1797" s="15"/>
      <c r="B1797" s="69"/>
      <c r="C1797" s="70"/>
      <c r="D1797" s="71"/>
      <c r="E1797" s="72"/>
      <c r="F1797" s="73"/>
      <c r="G1797" s="71"/>
      <c r="H1797" s="74"/>
      <c r="I1797" s="75"/>
      <c r="J1797" s="76"/>
      <c r="K1797" s="77"/>
      <c r="L1797" s="77"/>
      <c r="M1797" s="77"/>
      <c r="N1797" s="77"/>
      <c r="O1797" s="76"/>
      <c r="P1797" s="76"/>
      <c r="Q1797" s="76"/>
      <c r="R1797" s="10"/>
      <c r="S1797" s="15"/>
    </row>
    <row r="1798" spans="1:20" ht="22.5" outlineLevel="3" x14ac:dyDescent="0.2">
      <c r="A1798" s="52"/>
      <c r="B1798" s="53"/>
      <c r="C1798" s="54">
        <v>354</v>
      </c>
      <c r="D1798" s="55" t="s">
        <v>342</v>
      </c>
      <c r="E1798" s="56" t="s">
        <v>1580</v>
      </c>
      <c r="F1798" s="57" t="s">
        <v>1581</v>
      </c>
      <c r="G1798" s="55" t="s">
        <v>72</v>
      </c>
      <c r="H1798" s="58">
        <v>3</v>
      </c>
      <c r="I1798" s="59"/>
      <c r="J1798" s="60">
        <f>H1798*I1798</f>
        <v>0</v>
      </c>
      <c r="K1798" s="58">
        <v>0.187</v>
      </c>
      <c r="L1798" s="58">
        <f>H1798*K1798</f>
        <v>0.56099999999999994</v>
      </c>
      <c r="M1798" s="58"/>
      <c r="N1798" s="58">
        <f>H1798*M1798</f>
        <v>0</v>
      </c>
      <c r="O1798" s="60">
        <v>21</v>
      </c>
      <c r="P1798" s="60">
        <f>J1798*(O1798/100)</f>
        <v>0</v>
      </c>
      <c r="Q1798" s="60">
        <f>J1798+P1798</f>
        <v>0</v>
      </c>
      <c r="R1798" s="15"/>
      <c r="S1798" s="15"/>
      <c r="T1798" s="15"/>
    </row>
    <row r="1799" spans="1:20" ht="9.75" outlineLevel="4" x14ac:dyDescent="0.2">
      <c r="A1799" s="61"/>
      <c r="B1799" s="62"/>
      <c r="C1799" s="62"/>
      <c r="D1799" s="63"/>
      <c r="E1799" s="64" t="s">
        <v>29</v>
      </c>
      <c r="F1799" s="65" t="s">
        <v>1335</v>
      </c>
      <c r="G1799" s="63"/>
      <c r="H1799" s="66">
        <v>0</v>
      </c>
      <c r="I1799" s="67"/>
      <c r="J1799" s="68"/>
      <c r="K1799" s="66"/>
      <c r="L1799" s="66"/>
      <c r="M1799" s="66"/>
      <c r="N1799" s="66"/>
      <c r="O1799" s="68"/>
      <c r="P1799" s="68"/>
      <c r="Q1799" s="68"/>
      <c r="R1799" s="10"/>
      <c r="S1799" s="15"/>
    </row>
    <row r="1800" spans="1:20" ht="9.75" outlineLevel="4" x14ac:dyDescent="0.2">
      <c r="A1800" s="61"/>
      <c r="B1800" s="62"/>
      <c r="C1800" s="62"/>
      <c r="D1800" s="63"/>
      <c r="E1800" s="64"/>
      <c r="F1800" s="65" t="s">
        <v>1582</v>
      </c>
      <c r="G1800" s="63"/>
      <c r="H1800" s="66">
        <v>3</v>
      </c>
      <c r="I1800" s="67"/>
      <c r="J1800" s="68"/>
      <c r="K1800" s="66"/>
      <c r="L1800" s="66"/>
      <c r="M1800" s="66"/>
      <c r="N1800" s="66"/>
      <c r="O1800" s="68"/>
      <c r="P1800" s="68"/>
      <c r="Q1800" s="68"/>
      <c r="R1800" s="10"/>
      <c r="S1800" s="15"/>
    </row>
    <row r="1801" spans="1:20" ht="7.5" customHeight="1" outlineLevel="4" x14ac:dyDescent="0.15">
      <c r="A1801" s="15"/>
      <c r="B1801" s="69"/>
      <c r="C1801" s="70"/>
      <c r="D1801" s="71"/>
      <c r="E1801" s="72"/>
      <c r="F1801" s="73"/>
      <c r="G1801" s="71"/>
      <c r="H1801" s="74"/>
      <c r="I1801" s="75"/>
      <c r="J1801" s="76"/>
      <c r="K1801" s="77"/>
      <c r="L1801" s="77"/>
      <c r="M1801" s="77"/>
      <c r="N1801" s="77"/>
      <c r="O1801" s="76"/>
      <c r="P1801" s="76"/>
      <c r="Q1801" s="76"/>
      <c r="R1801" s="10"/>
      <c r="S1801" s="15"/>
    </row>
    <row r="1802" spans="1:20" ht="22.5" outlineLevel="3" x14ac:dyDescent="0.2">
      <c r="A1802" s="52"/>
      <c r="B1802" s="53"/>
      <c r="C1802" s="54">
        <v>355</v>
      </c>
      <c r="D1802" s="55" t="s">
        <v>342</v>
      </c>
      <c r="E1802" s="56" t="s">
        <v>1583</v>
      </c>
      <c r="F1802" s="57" t="s">
        <v>1584</v>
      </c>
      <c r="G1802" s="55" t="s">
        <v>72</v>
      </c>
      <c r="H1802" s="58">
        <v>3</v>
      </c>
      <c r="I1802" s="59"/>
      <c r="J1802" s="60">
        <f>H1802*I1802</f>
        <v>0</v>
      </c>
      <c r="K1802" s="58">
        <v>3.4500000000000003E-2</v>
      </c>
      <c r="L1802" s="58">
        <f>H1802*K1802</f>
        <v>0.10350000000000001</v>
      </c>
      <c r="M1802" s="58"/>
      <c r="N1802" s="58">
        <f>H1802*M1802</f>
        <v>0</v>
      </c>
      <c r="O1802" s="60">
        <v>21</v>
      </c>
      <c r="P1802" s="60">
        <f>J1802*(O1802/100)</f>
        <v>0</v>
      </c>
      <c r="Q1802" s="60">
        <f>J1802+P1802</f>
        <v>0</v>
      </c>
      <c r="R1802" s="15"/>
      <c r="S1802" s="15"/>
      <c r="T1802" s="15"/>
    </row>
    <row r="1803" spans="1:20" ht="9.75" outlineLevel="4" x14ac:dyDescent="0.2">
      <c r="A1803" s="61"/>
      <c r="B1803" s="62"/>
      <c r="C1803" s="62"/>
      <c r="D1803" s="63"/>
      <c r="E1803" s="64" t="s">
        <v>29</v>
      </c>
      <c r="F1803" s="65" t="s">
        <v>1335</v>
      </c>
      <c r="G1803" s="63"/>
      <c r="H1803" s="66">
        <v>0</v>
      </c>
      <c r="I1803" s="67"/>
      <c r="J1803" s="68"/>
      <c r="K1803" s="66"/>
      <c r="L1803" s="66"/>
      <c r="M1803" s="66"/>
      <c r="N1803" s="66"/>
      <c r="O1803" s="68"/>
      <c r="P1803" s="68"/>
      <c r="Q1803" s="68"/>
      <c r="R1803" s="10"/>
      <c r="S1803" s="15"/>
    </row>
    <row r="1804" spans="1:20" ht="9.75" outlineLevel="4" x14ac:dyDescent="0.2">
      <c r="A1804" s="61"/>
      <c r="B1804" s="62"/>
      <c r="C1804" s="62"/>
      <c r="D1804" s="63"/>
      <c r="E1804" s="64"/>
      <c r="F1804" s="65" t="s">
        <v>1585</v>
      </c>
      <c r="G1804" s="63"/>
      <c r="H1804" s="66">
        <v>3</v>
      </c>
      <c r="I1804" s="67"/>
      <c r="J1804" s="68"/>
      <c r="K1804" s="66"/>
      <c r="L1804" s="66"/>
      <c r="M1804" s="66"/>
      <c r="N1804" s="66"/>
      <c r="O1804" s="68"/>
      <c r="P1804" s="68"/>
      <c r="Q1804" s="68"/>
      <c r="R1804" s="10"/>
      <c r="S1804" s="15"/>
    </row>
    <row r="1805" spans="1:20" ht="7.5" customHeight="1" outlineLevel="4" x14ac:dyDescent="0.15">
      <c r="A1805" s="15"/>
      <c r="B1805" s="69"/>
      <c r="C1805" s="70"/>
      <c r="D1805" s="71"/>
      <c r="E1805" s="72"/>
      <c r="F1805" s="73"/>
      <c r="G1805" s="71"/>
      <c r="H1805" s="74"/>
      <c r="I1805" s="75"/>
      <c r="J1805" s="76"/>
      <c r="K1805" s="77"/>
      <c r="L1805" s="77"/>
      <c r="M1805" s="77"/>
      <c r="N1805" s="77"/>
      <c r="O1805" s="76"/>
      <c r="P1805" s="76"/>
      <c r="Q1805" s="76"/>
      <c r="R1805" s="10"/>
      <c r="S1805" s="15"/>
    </row>
    <row r="1806" spans="1:20" ht="22.5" outlineLevel="3" x14ac:dyDescent="0.2">
      <c r="A1806" s="52"/>
      <c r="B1806" s="53"/>
      <c r="C1806" s="54">
        <v>356</v>
      </c>
      <c r="D1806" s="55" t="s">
        <v>342</v>
      </c>
      <c r="E1806" s="56" t="s">
        <v>1586</v>
      </c>
      <c r="F1806" s="57" t="s">
        <v>1587</v>
      </c>
      <c r="G1806" s="55" t="s">
        <v>72</v>
      </c>
      <c r="H1806" s="58">
        <v>2</v>
      </c>
      <c r="I1806" s="59"/>
      <c r="J1806" s="60">
        <f>H1806*I1806</f>
        <v>0</v>
      </c>
      <c r="K1806" s="58">
        <v>3.6999999999999998E-2</v>
      </c>
      <c r="L1806" s="58">
        <f>H1806*K1806</f>
        <v>7.3999999999999996E-2</v>
      </c>
      <c r="M1806" s="58"/>
      <c r="N1806" s="58">
        <f>H1806*M1806</f>
        <v>0</v>
      </c>
      <c r="O1806" s="60">
        <v>21</v>
      </c>
      <c r="P1806" s="60">
        <f>J1806*(O1806/100)</f>
        <v>0</v>
      </c>
      <c r="Q1806" s="60">
        <f>J1806+P1806</f>
        <v>0</v>
      </c>
      <c r="R1806" s="15"/>
      <c r="S1806" s="15"/>
      <c r="T1806" s="15"/>
    </row>
    <row r="1807" spans="1:20" ht="9.75" outlineLevel="4" x14ac:dyDescent="0.2">
      <c r="A1807" s="61"/>
      <c r="B1807" s="62"/>
      <c r="C1807" s="62"/>
      <c r="D1807" s="63"/>
      <c r="E1807" s="64" t="s">
        <v>29</v>
      </c>
      <c r="F1807" s="65" t="s">
        <v>1335</v>
      </c>
      <c r="G1807" s="63"/>
      <c r="H1807" s="66">
        <v>0</v>
      </c>
      <c r="I1807" s="67"/>
      <c r="J1807" s="68"/>
      <c r="K1807" s="66"/>
      <c r="L1807" s="66"/>
      <c r="M1807" s="66"/>
      <c r="N1807" s="66"/>
      <c r="O1807" s="68"/>
      <c r="P1807" s="68"/>
      <c r="Q1807" s="68"/>
      <c r="R1807" s="10"/>
      <c r="S1807" s="15"/>
    </row>
    <row r="1808" spans="1:20" ht="9.75" outlineLevel="4" x14ac:dyDescent="0.2">
      <c r="A1808" s="61"/>
      <c r="B1808" s="62"/>
      <c r="C1808" s="62"/>
      <c r="D1808" s="63"/>
      <c r="E1808" s="64"/>
      <c r="F1808" s="65" t="s">
        <v>1588</v>
      </c>
      <c r="G1808" s="63"/>
      <c r="H1808" s="66">
        <v>2</v>
      </c>
      <c r="I1808" s="67"/>
      <c r="J1808" s="68"/>
      <c r="K1808" s="66"/>
      <c r="L1808" s="66"/>
      <c r="M1808" s="66"/>
      <c r="N1808" s="66"/>
      <c r="O1808" s="68"/>
      <c r="P1808" s="68"/>
      <c r="Q1808" s="68"/>
      <c r="R1808" s="10"/>
      <c r="S1808" s="15"/>
    </row>
    <row r="1809" spans="1:20" ht="7.5" customHeight="1" outlineLevel="4" x14ac:dyDescent="0.15">
      <c r="A1809" s="15"/>
      <c r="B1809" s="69"/>
      <c r="C1809" s="70"/>
      <c r="D1809" s="71"/>
      <c r="E1809" s="72"/>
      <c r="F1809" s="73"/>
      <c r="G1809" s="71"/>
      <c r="H1809" s="74"/>
      <c r="I1809" s="75"/>
      <c r="J1809" s="76"/>
      <c r="K1809" s="77"/>
      <c r="L1809" s="77"/>
      <c r="M1809" s="77"/>
      <c r="N1809" s="77"/>
      <c r="O1809" s="76"/>
      <c r="P1809" s="76"/>
      <c r="Q1809" s="76"/>
      <c r="R1809" s="10"/>
      <c r="S1809" s="15"/>
    </row>
    <row r="1810" spans="1:20" ht="22.5" outlineLevel="3" x14ac:dyDescent="0.2">
      <c r="A1810" s="52"/>
      <c r="B1810" s="53"/>
      <c r="C1810" s="54">
        <v>357</v>
      </c>
      <c r="D1810" s="55" t="s">
        <v>342</v>
      </c>
      <c r="E1810" s="56" t="s">
        <v>1589</v>
      </c>
      <c r="F1810" s="57" t="s">
        <v>1590</v>
      </c>
      <c r="G1810" s="55" t="s">
        <v>72</v>
      </c>
      <c r="H1810" s="58">
        <v>2</v>
      </c>
      <c r="I1810" s="59"/>
      <c r="J1810" s="60">
        <f>H1810*I1810</f>
        <v>0</v>
      </c>
      <c r="K1810" s="58">
        <v>2.4140000000000002E-2</v>
      </c>
      <c r="L1810" s="58">
        <f>H1810*K1810</f>
        <v>4.8280000000000003E-2</v>
      </c>
      <c r="M1810" s="58"/>
      <c r="N1810" s="58">
        <f>H1810*M1810</f>
        <v>0</v>
      </c>
      <c r="O1810" s="60">
        <v>21</v>
      </c>
      <c r="P1810" s="60">
        <f>J1810*(O1810/100)</f>
        <v>0</v>
      </c>
      <c r="Q1810" s="60">
        <f>J1810+P1810</f>
        <v>0</v>
      </c>
      <c r="R1810" s="15"/>
      <c r="S1810" s="15"/>
      <c r="T1810" s="15"/>
    </row>
    <row r="1811" spans="1:20" ht="9.75" outlineLevel="4" x14ac:dyDescent="0.2">
      <c r="A1811" s="61"/>
      <c r="B1811" s="62"/>
      <c r="C1811" s="62"/>
      <c r="D1811" s="63"/>
      <c r="E1811" s="64" t="s">
        <v>29</v>
      </c>
      <c r="F1811" s="65" t="s">
        <v>1335</v>
      </c>
      <c r="G1811" s="63"/>
      <c r="H1811" s="66">
        <v>0</v>
      </c>
      <c r="I1811" s="67"/>
      <c r="J1811" s="68"/>
      <c r="K1811" s="66"/>
      <c r="L1811" s="66"/>
      <c r="M1811" s="66"/>
      <c r="N1811" s="66"/>
      <c r="O1811" s="68"/>
      <c r="P1811" s="68"/>
      <c r="Q1811" s="68"/>
      <c r="R1811" s="10"/>
      <c r="S1811" s="15"/>
    </row>
    <row r="1812" spans="1:20" ht="9.75" outlineLevel="4" x14ac:dyDescent="0.2">
      <c r="A1812" s="61"/>
      <c r="B1812" s="62"/>
      <c r="C1812" s="62"/>
      <c r="D1812" s="63"/>
      <c r="E1812" s="64"/>
      <c r="F1812" s="65" t="s">
        <v>1591</v>
      </c>
      <c r="G1812" s="63"/>
      <c r="H1812" s="66">
        <v>2</v>
      </c>
      <c r="I1812" s="67"/>
      <c r="J1812" s="68"/>
      <c r="K1812" s="66"/>
      <c r="L1812" s="66"/>
      <c r="M1812" s="66"/>
      <c r="N1812" s="66"/>
      <c r="O1812" s="68"/>
      <c r="P1812" s="68"/>
      <c r="Q1812" s="68"/>
      <c r="R1812" s="10"/>
      <c r="S1812" s="15"/>
    </row>
    <row r="1813" spans="1:20" ht="7.5" customHeight="1" outlineLevel="4" x14ac:dyDescent="0.15">
      <c r="A1813" s="15"/>
      <c r="B1813" s="69"/>
      <c r="C1813" s="70"/>
      <c r="D1813" s="71"/>
      <c r="E1813" s="72"/>
      <c r="F1813" s="73"/>
      <c r="G1813" s="71"/>
      <c r="H1813" s="74"/>
      <c r="I1813" s="75"/>
      <c r="J1813" s="76"/>
      <c r="K1813" s="77"/>
      <c r="L1813" s="77"/>
      <c r="M1813" s="77"/>
      <c r="N1813" s="77"/>
      <c r="O1813" s="76"/>
      <c r="P1813" s="76"/>
      <c r="Q1813" s="76"/>
      <c r="R1813" s="10"/>
      <c r="S1813" s="15"/>
    </row>
    <row r="1814" spans="1:20" ht="22.5" outlineLevel="3" x14ac:dyDescent="0.2">
      <c r="A1814" s="52"/>
      <c r="B1814" s="53"/>
      <c r="C1814" s="54">
        <v>358</v>
      </c>
      <c r="D1814" s="55" t="s">
        <v>342</v>
      </c>
      <c r="E1814" s="56" t="s">
        <v>1592</v>
      </c>
      <c r="F1814" s="57" t="s">
        <v>1593</v>
      </c>
      <c r="G1814" s="55" t="s">
        <v>72</v>
      </c>
      <c r="H1814" s="58">
        <v>1</v>
      </c>
      <c r="I1814" s="59"/>
      <c r="J1814" s="60">
        <f>H1814*I1814</f>
        <v>0</v>
      </c>
      <c r="K1814" s="58">
        <v>0.32300000000000001</v>
      </c>
      <c r="L1814" s="58">
        <f>H1814*K1814</f>
        <v>0.32300000000000001</v>
      </c>
      <c r="M1814" s="58"/>
      <c r="N1814" s="58">
        <f>H1814*M1814</f>
        <v>0</v>
      </c>
      <c r="O1814" s="60">
        <v>21</v>
      </c>
      <c r="P1814" s="60">
        <f>J1814*(O1814/100)</f>
        <v>0</v>
      </c>
      <c r="Q1814" s="60">
        <f>J1814+P1814</f>
        <v>0</v>
      </c>
      <c r="R1814" s="15"/>
      <c r="S1814" s="15"/>
      <c r="T1814" s="15"/>
    </row>
    <row r="1815" spans="1:20" ht="9.75" outlineLevel="4" x14ac:dyDescent="0.2">
      <c r="A1815" s="61"/>
      <c r="B1815" s="62"/>
      <c r="C1815" s="62"/>
      <c r="D1815" s="63"/>
      <c r="E1815" s="64" t="s">
        <v>29</v>
      </c>
      <c r="F1815" s="65" t="s">
        <v>1335</v>
      </c>
      <c r="G1815" s="63"/>
      <c r="H1815" s="66">
        <v>0</v>
      </c>
      <c r="I1815" s="67"/>
      <c r="J1815" s="68"/>
      <c r="K1815" s="66"/>
      <c r="L1815" s="66"/>
      <c r="M1815" s="66"/>
      <c r="N1815" s="66"/>
      <c r="O1815" s="68"/>
      <c r="P1815" s="68"/>
      <c r="Q1815" s="68"/>
      <c r="R1815" s="10"/>
      <c r="S1815" s="15"/>
    </row>
    <row r="1816" spans="1:20" ht="9.75" outlineLevel="4" x14ac:dyDescent="0.2">
      <c r="A1816" s="61"/>
      <c r="B1816" s="62"/>
      <c r="C1816" s="62"/>
      <c r="D1816" s="63"/>
      <c r="E1816" s="64"/>
      <c r="F1816" s="65" t="s">
        <v>1594</v>
      </c>
      <c r="G1816" s="63"/>
      <c r="H1816" s="66">
        <v>1</v>
      </c>
      <c r="I1816" s="67"/>
      <c r="J1816" s="68"/>
      <c r="K1816" s="66"/>
      <c r="L1816" s="66"/>
      <c r="M1816" s="66"/>
      <c r="N1816" s="66"/>
      <c r="O1816" s="68"/>
      <c r="P1816" s="68"/>
      <c r="Q1816" s="68"/>
      <c r="R1816" s="10"/>
      <c r="S1816" s="15"/>
    </row>
    <row r="1817" spans="1:20" ht="7.5" customHeight="1" outlineLevel="4" x14ac:dyDescent="0.15">
      <c r="A1817" s="15"/>
      <c r="B1817" s="69"/>
      <c r="C1817" s="70"/>
      <c r="D1817" s="71"/>
      <c r="E1817" s="72"/>
      <c r="F1817" s="73"/>
      <c r="G1817" s="71"/>
      <c r="H1817" s="74"/>
      <c r="I1817" s="75"/>
      <c r="J1817" s="76"/>
      <c r="K1817" s="77"/>
      <c r="L1817" s="77"/>
      <c r="M1817" s="77"/>
      <c r="N1817" s="77"/>
      <c r="O1817" s="76"/>
      <c r="P1817" s="76"/>
      <c r="Q1817" s="76"/>
      <c r="R1817" s="10"/>
      <c r="S1817" s="15"/>
    </row>
    <row r="1818" spans="1:20" ht="22.5" outlineLevel="3" x14ac:dyDescent="0.2">
      <c r="A1818" s="52"/>
      <c r="B1818" s="53"/>
      <c r="C1818" s="54">
        <v>359</v>
      </c>
      <c r="D1818" s="55" t="s">
        <v>342</v>
      </c>
      <c r="E1818" s="56" t="s">
        <v>1595</v>
      </c>
      <c r="F1818" s="57" t="s">
        <v>1596</v>
      </c>
      <c r="G1818" s="55" t="s">
        <v>72</v>
      </c>
      <c r="H1818" s="58">
        <v>1</v>
      </c>
      <c r="I1818" s="59"/>
      <c r="J1818" s="60">
        <f>H1818*I1818</f>
        <v>0</v>
      </c>
      <c r="K1818" s="58">
        <v>7.4999999999999997E-3</v>
      </c>
      <c r="L1818" s="58">
        <f>H1818*K1818</f>
        <v>7.4999999999999997E-3</v>
      </c>
      <c r="M1818" s="58"/>
      <c r="N1818" s="58">
        <f>H1818*M1818</f>
        <v>0</v>
      </c>
      <c r="O1818" s="60">
        <v>21</v>
      </c>
      <c r="P1818" s="60">
        <f>J1818*(O1818/100)</f>
        <v>0</v>
      </c>
      <c r="Q1818" s="60">
        <f>J1818+P1818</f>
        <v>0</v>
      </c>
      <c r="R1818" s="15"/>
      <c r="S1818" s="15"/>
      <c r="T1818" s="15"/>
    </row>
    <row r="1819" spans="1:20" ht="9.75" outlineLevel="4" x14ac:dyDescent="0.2">
      <c r="A1819" s="61"/>
      <c r="B1819" s="62"/>
      <c r="C1819" s="62"/>
      <c r="D1819" s="63"/>
      <c r="E1819" s="64" t="s">
        <v>29</v>
      </c>
      <c r="F1819" s="65" t="s">
        <v>1335</v>
      </c>
      <c r="G1819" s="63"/>
      <c r="H1819" s="66">
        <v>0</v>
      </c>
      <c r="I1819" s="67"/>
      <c r="J1819" s="68"/>
      <c r="K1819" s="66"/>
      <c r="L1819" s="66"/>
      <c r="M1819" s="66"/>
      <c r="N1819" s="66"/>
      <c r="O1819" s="68"/>
      <c r="P1819" s="68"/>
      <c r="Q1819" s="68"/>
      <c r="R1819" s="10"/>
      <c r="S1819" s="15"/>
    </row>
    <row r="1820" spans="1:20" ht="9.75" outlineLevel="4" x14ac:dyDescent="0.2">
      <c r="A1820" s="61"/>
      <c r="B1820" s="62"/>
      <c r="C1820" s="62"/>
      <c r="D1820" s="63"/>
      <c r="E1820" s="64"/>
      <c r="F1820" s="65" t="s">
        <v>1597</v>
      </c>
      <c r="G1820" s="63"/>
      <c r="H1820" s="66">
        <v>1</v>
      </c>
      <c r="I1820" s="67"/>
      <c r="J1820" s="68"/>
      <c r="K1820" s="66"/>
      <c r="L1820" s="66"/>
      <c r="M1820" s="66"/>
      <c r="N1820" s="66"/>
      <c r="O1820" s="68"/>
      <c r="P1820" s="68"/>
      <c r="Q1820" s="68"/>
      <c r="R1820" s="10"/>
      <c r="S1820" s="15"/>
    </row>
    <row r="1821" spans="1:20" ht="7.5" customHeight="1" outlineLevel="4" x14ac:dyDescent="0.15">
      <c r="A1821" s="15"/>
      <c r="B1821" s="69"/>
      <c r="C1821" s="70"/>
      <c r="D1821" s="71"/>
      <c r="E1821" s="72"/>
      <c r="F1821" s="73"/>
      <c r="G1821" s="71"/>
      <c r="H1821" s="74"/>
      <c r="I1821" s="75"/>
      <c r="J1821" s="76"/>
      <c r="K1821" s="77"/>
      <c r="L1821" s="77"/>
      <c r="M1821" s="77"/>
      <c r="N1821" s="77"/>
      <c r="O1821" s="76"/>
      <c r="P1821" s="76"/>
      <c r="Q1821" s="76"/>
      <c r="R1821" s="10"/>
      <c r="S1821" s="15"/>
    </row>
    <row r="1822" spans="1:20" ht="22.5" outlineLevel="3" x14ac:dyDescent="0.2">
      <c r="A1822" s="52"/>
      <c r="B1822" s="53"/>
      <c r="C1822" s="54">
        <v>360</v>
      </c>
      <c r="D1822" s="55" t="s">
        <v>342</v>
      </c>
      <c r="E1822" s="56" t="s">
        <v>1598</v>
      </c>
      <c r="F1822" s="57" t="s">
        <v>1599</v>
      </c>
      <c r="G1822" s="55" t="s">
        <v>72</v>
      </c>
      <c r="H1822" s="58">
        <v>3</v>
      </c>
      <c r="I1822" s="59"/>
      <c r="J1822" s="60">
        <f>H1822*I1822</f>
        <v>0</v>
      </c>
      <c r="K1822" s="58">
        <v>0.1628</v>
      </c>
      <c r="L1822" s="58">
        <f>H1822*K1822</f>
        <v>0.4884</v>
      </c>
      <c r="M1822" s="58"/>
      <c r="N1822" s="58">
        <f>H1822*M1822</f>
        <v>0</v>
      </c>
      <c r="O1822" s="60">
        <v>21</v>
      </c>
      <c r="P1822" s="60">
        <f>J1822*(O1822/100)</f>
        <v>0</v>
      </c>
      <c r="Q1822" s="60">
        <f>J1822+P1822</f>
        <v>0</v>
      </c>
      <c r="R1822" s="15"/>
      <c r="S1822" s="15"/>
      <c r="T1822" s="15"/>
    </row>
    <row r="1823" spans="1:20" ht="9.75" outlineLevel="4" x14ac:dyDescent="0.2">
      <c r="A1823" s="61"/>
      <c r="B1823" s="62"/>
      <c r="C1823" s="62"/>
      <c r="D1823" s="63"/>
      <c r="E1823" s="64" t="s">
        <v>29</v>
      </c>
      <c r="F1823" s="65" t="s">
        <v>1335</v>
      </c>
      <c r="G1823" s="63"/>
      <c r="H1823" s="66">
        <v>0</v>
      </c>
      <c r="I1823" s="67"/>
      <c r="J1823" s="68"/>
      <c r="K1823" s="66"/>
      <c r="L1823" s="66"/>
      <c r="M1823" s="66"/>
      <c r="N1823" s="66"/>
      <c r="O1823" s="68"/>
      <c r="P1823" s="68"/>
      <c r="Q1823" s="68"/>
      <c r="R1823" s="10"/>
      <c r="S1823" s="15"/>
    </row>
    <row r="1824" spans="1:20" ht="9.75" outlineLevel="4" x14ac:dyDescent="0.2">
      <c r="A1824" s="61"/>
      <c r="B1824" s="62"/>
      <c r="C1824" s="62"/>
      <c r="D1824" s="63"/>
      <c r="E1824" s="64"/>
      <c r="F1824" s="65" t="s">
        <v>1600</v>
      </c>
      <c r="G1824" s="63"/>
      <c r="H1824" s="66">
        <v>3</v>
      </c>
      <c r="I1824" s="67"/>
      <c r="J1824" s="68"/>
      <c r="K1824" s="66"/>
      <c r="L1824" s="66"/>
      <c r="M1824" s="66"/>
      <c r="N1824" s="66"/>
      <c r="O1824" s="68"/>
      <c r="P1824" s="68"/>
      <c r="Q1824" s="68"/>
      <c r="R1824" s="10"/>
      <c r="S1824" s="15"/>
    </row>
    <row r="1825" spans="1:20" ht="7.5" customHeight="1" outlineLevel="4" x14ac:dyDescent="0.15">
      <c r="A1825" s="15"/>
      <c r="B1825" s="69"/>
      <c r="C1825" s="70"/>
      <c r="D1825" s="71"/>
      <c r="E1825" s="72"/>
      <c r="F1825" s="73"/>
      <c r="G1825" s="71"/>
      <c r="H1825" s="74"/>
      <c r="I1825" s="75"/>
      <c r="J1825" s="76"/>
      <c r="K1825" s="77"/>
      <c r="L1825" s="77"/>
      <c r="M1825" s="77"/>
      <c r="N1825" s="77"/>
      <c r="O1825" s="76"/>
      <c r="P1825" s="76"/>
      <c r="Q1825" s="76"/>
      <c r="R1825" s="10"/>
      <c r="S1825" s="15"/>
    </row>
    <row r="1826" spans="1:20" ht="22.5" outlineLevel="3" x14ac:dyDescent="0.2">
      <c r="A1826" s="52"/>
      <c r="B1826" s="53"/>
      <c r="C1826" s="54">
        <v>361</v>
      </c>
      <c r="D1826" s="55" t="s">
        <v>342</v>
      </c>
      <c r="E1826" s="56" t="s">
        <v>1601</v>
      </c>
      <c r="F1826" s="57" t="s">
        <v>1602</v>
      </c>
      <c r="G1826" s="55" t="s">
        <v>72</v>
      </c>
      <c r="H1826" s="58">
        <v>4</v>
      </c>
      <c r="I1826" s="59"/>
      <c r="J1826" s="60">
        <f>H1826*I1826</f>
        <v>0</v>
      </c>
      <c r="K1826" s="58">
        <v>9.8699999999999996E-2</v>
      </c>
      <c r="L1826" s="58">
        <f>H1826*K1826</f>
        <v>0.39479999999999998</v>
      </c>
      <c r="M1826" s="58"/>
      <c r="N1826" s="58">
        <f>H1826*M1826</f>
        <v>0</v>
      </c>
      <c r="O1826" s="60">
        <v>21</v>
      </c>
      <c r="P1826" s="60">
        <f>J1826*(O1826/100)</f>
        <v>0</v>
      </c>
      <c r="Q1826" s="60">
        <f>J1826+P1826</f>
        <v>0</v>
      </c>
      <c r="R1826" s="15"/>
      <c r="S1826" s="15"/>
      <c r="T1826" s="15"/>
    </row>
    <row r="1827" spans="1:20" ht="9.75" outlineLevel="4" x14ac:dyDescent="0.2">
      <c r="A1827" s="61"/>
      <c r="B1827" s="62"/>
      <c r="C1827" s="62"/>
      <c r="D1827" s="63"/>
      <c r="E1827" s="64" t="s">
        <v>29</v>
      </c>
      <c r="F1827" s="65" t="s">
        <v>1335</v>
      </c>
      <c r="G1827" s="63"/>
      <c r="H1827" s="66">
        <v>0</v>
      </c>
      <c r="I1827" s="67"/>
      <c r="J1827" s="68"/>
      <c r="K1827" s="66"/>
      <c r="L1827" s="66"/>
      <c r="M1827" s="66"/>
      <c r="N1827" s="66"/>
      <c r="O1827" s="68"/>
      <c r="P1827" s="68"/>
      <c r="Q1827" s="68"/>
      <c r="R1827" s="10"/>
      <c r="S1827" s="15"/>
    </row>
    <row r="1828" spans="1:20" ht="9.75" outlineLevel="4" x14ac:dyDescent="0.2">
      <c r="A1828" s="61"/>
      <c r="B1828" s="62"/>
      <c r="C1828" s="62"/>
      <c r="D1828" s="63"/>
      <c r="E1828" s="64"/>
      <c r="F1828" s="65" t="s">
        <v>1603</v>
      </c>
      <c r="G1828" s="63"/>
      <c r="H1828" s="66">
        <v>4</v>
      </c>
      <c r="I1828" s="67"/>
      <c r="J1828" s="68"/>
      <c r="K1828" s="66"/>
      <c r="L1828" s="66"/>
      <c r="M1828" s="66"/>
      <c r="N1828" s="66"/>
      <c r="O1828" s="68"/>
      <c r="P1828" s="68"/>
      <c r="Q1828" s="68"/>
      <c r="R1828" s="10"/>
      <c r="S1828" s="15"/>
    </row>
    <row r="1829" spans="1:20" ht="7.5" customHeight="1" outlineLevel="4" x14ac:dyDescent="0.15">
      <c r="A1829" s="15"/>
      <c r="B1829" s="69"/>
      <c r="C1829" s="70"/>
      <c r="D1829" s="71"/>
      <c r="E1829" s="72"/>
      <c r="F1829" s="73"/>
      <c r="G1829" s="71"/>
      <c r="H1829" s="74"/>
      <c r="I1829" s="75"/>
      <c r="J1829" s="76"/>
      <c r="K1829" s="77"/>
      <c r="L1829" s="77"/>
      <c r="M1829" s="77"/>
      <c r="N1829" s="77"/>
      <c r="O1829" s="76"/>
      <c r="P1829" s="76"/>
      <c r="Q1829" s="76"/>
      <c r="R1829" s="10"/>
      <c r="S1829" s="15"/>
    </row>
    <row r="1830" spans="1:20" ht="22.5" outlineLevel="3" x14ac:dyDescent="0.2">
      <c r="A1830" s="52"/>
      <c r="B1830" s="53"/>
      <c r="C1830" s="54">
        <v>362</v>
      </c>
      <c r="D1830" s="55" t="s">
        <v>342</v>
      </c>
      <c r="E1830" s="56" t="s">
        <v>1604</v>
      </c>
      <c r="F1830" s="57" t="s">
        <v>1605</v>
      </c>
      <c r="G1830" s="55" t="s">
        <v>72</v>
      </c>
      <c r="H1830" s="58">
        <v>3</v>
      </c>
      <c r="I1830" s="59"/>
      <c r="J1830" s="60">
        <f>H1830*I1830</f>
        <v>0</v>
      </c>
      <c r="K1830" s="58">
        <v>0.27860000000000001</v>
      </c>
      <c r="L1830" s="58">
        <f>H1830*K1830</f>
        <v>0.8358000000000001</v>
      </c>
      <c r="M1830" s="58"/>
      <c r="N1830" s="58">
        <f>H1830*M1830</f>
        <v>0</v>
      </c>
      <c r="O1830" s="60">
        <v>21</v>
      </c>
      <c r="P1830" s="60">
        <f>J1830*(O1830/100)</f>
        <v>0</v>
      </c>
      <c r="Q1830" s="60">
        <f>J1830+P1830</f>
        <v>0</v>
      </c>
      <c r="R1830" s="15"/>
      <c r="S1830" s="15"/>
      <c r="T1830" s="15"/>
    </row>
    <row r="1831" spans="1:20" ht="9.75" outlineLevel="4" x14ac:dyDescent="0.2">
      <c r="A1831" s="61"/>
      <c r="B1831" s="62"/>
      <c r="C1831" s="62"/>
      <c r="D1831" s="63"/>
      <c r="E1831" s="64" t="s">
        <v>29</v>
      </c>
      <c r="F1831" s="65" t="s">
        <v>1335</v>
      </c>
      <c r="G1831" s="63"/>
      <c r="H1831" s="66">
        <v>0</v>
      </c>
      <c r="I1831" s="67"/>
      <c r="J1831" s="68"/>
      <c r="K1831" s="66"/>
      <c r="L1831" s="66"/>
      <c r="M1831" s="66"/>
      <c r="N1831" s="66"/>
      <c r="O1831" s="68"/>
      <c r="P1831" s="68"/>
      <c r="Q1831" s="68"/>
      <c r="R1831" s="10"/>
      <c r="S1831" s="15"/>
    </row>
    <row r="1832" spans="1:20" ht="9.75" outlineLevel="4" x14ac:dyDescent="0.2">
      <c r="A1832" s="61"/>
      <c r="B1832" s="62"/>
      <c r="C1832" s="62"/>
      <c r="D1832" s="63"/>
      <c r="E1832" s="64"/>
      <c r="F1832" s="65" t="s">
        <v>1606</v>
      </c>
      <c r="G1832" s="63"/>
      <c r="H1832" s="66">
        <v>3</v>
      </c>
      <c r="I1832" s="67"/>
      <c r="J1832" s="68"/>
      <c r="K1832" s="66"/>
      <c r="L1832" s="66"/>
      <c r="M1832" s="66"/>
      <c r="N1832" s="66"/>
      <c r="O1832" s="68"/>
      <c r="P1832" s="68"/>
      <c r="Q1832" s="68"/>
      <c r="R1832" s="10"/>
      <c r="S1832" s="15"/>
    </row>
    <row r="1833" spans="1:20" ht="7.5" customHeight="1" outlineLevel="4" x14ac:dyDescent="0.15">
      <c r="A1833" s="15"/>
      <c r="B1833" s="69"/>
      <c r="C1833" s="70"/>
      <c r="D1833" s="71"/>
      <c r="E1833" s="72"/>
      <c r="F1833" s="73"/>
      <c r="G1833" s="71"/>
      <c r="H1833" s="74"/>
      <c r="I1833" s="75"/>
      <c r="J1833" s="76"/>
      <c r="K1833" s="77"/>
      <c r="L1833" s="77"/>
      <c r="M1833" s="77"/>
      <c r="N1833" s="77"/>
      <c r="O1833" s="76"/>
      <c r="P1833" s="76"/>
      <c r="Q1833" s="76"/>
      <c r="R1833" s="10"/>
      <c r="S1833" s="15"/>
    </row>
    <row r="1834" spans="1:20" outlineLevel="3" x14ac:dyDescent="0.15">
      <c r="B1834" s="10"/>
      <c r="C1834" s="10"/>
      <c r="D1834" s="10"/>
      <c r="E1834" s="10"/>
      <c r="F1834" s="10"/>
      <c r="G1834" s="10"/>
      <c r="H1834" s="10"/>
      <c r="I1834" s="15"/>
      <c r="J1834" s="15"/>
      <c r="K1834" s="10"/>
      <c r="L1834" s="10"/>
      <c r="M1834" s="10"/>
      <c r="N1834" s="10"/>
      <c r="O1834" s="10"/>
      <c r="P1834" s="15"/>
      <c r="Q1834" s="15"/>
    </row>
    <row r="1835" spans="1:20" ht="11.25" outlineLevel="2" x14ac:dyDescent="0.2">
      <c r="A1835" s="42" t="s">
        <v>1607</v>
      </c>
      <c r="B1835" s="43">
        <v>3</v>
      </c>
      <c r="C1835" s="44"/>
      <c r="D1835" s="45" t="s">
        <v>23</v>
      </c>
      <c r="E1835" s="45"/>
      <c r="F1835" s="46" t="s">
        <v>1608</v>
      </c>
      <c r="G1835" s="45"/>
      <c r="H1835" s="47"/>
      <c r="I1835" s="48"/>
      <c r="J1835" s="49">
        <f>SUBTOTAL(9,J1836:J1947)</f>
        <v>0</v>
      </c>
      <c r="K1835" s="47"/>
      <c r="L1835" s="50">
        <f>SUBTOTAL(9,L1836:L1947)</f>
        <v>15.466880786499996</v>
      </c>
      <c r="M1835" s="47"/>
      <c r="N1835" s="50">
        <f>SUBTOTAL(9,N1836:N1947)</f>
        <v>0</v>
      </c>
      <c r="O1835" s="51"/>
      <c r="P1835" s="49">
        <f>SUBTOTAL(9,P1836:P1947)</f>
        <v>0</v>
      </c>
      <c r="Q1835" s="49">
        <f>SUBTOTAL(9,Q1836:Q1947)</f>
        <v>0</v>
      </c>
      <c r="R1835" s="10"/>
      <c r="S1835" s="15"/>
      <c r="T1835" s="15"/>
    </row>
    <row r="1836" spans="1:20" ht="11.25" outlineLevel="3" x14ac:dyDescent="0.2">
      <c r="A1836" s="52"/>
      <c r="B1836" s="53"/>
      <c r="C1836" s="54">
        <v>363</v>
      </c>
      <c r="D1836" s="55" t="s">
        <v>25</v>
      </c>
      <c r="E1836" s="56" t="s">
        <v>1609</v>
      </c>
      <c r="F1836" s="57" t="s">
        <v>1610</v>
      </c>
      <c r="G1836" s="55" t="s">
        <v>67</v>
      </c>
      <c r="H1836" s="58">
        <v>480.5</v>
      </c>
      <c r="I1836" s="59"/>
      <c r="J1836" s="60">
        <f>H1836*I1836</f>
        <v>0</v>
      </c>
      <c r="K1836" s="58">
        <v>2.9999999999999997E-4</v>
      </c>
      <c r="L1836" s="58">
        <f>H1836*K1836</f>
        <v>0.14415</v>
      </c>
      <c r="M1836" s="58"/>
      <c r="N1836" s="58">
        <f>H1836*M1836</f>
        <v>0</v>
      </c>
      <c r="O1836" s="60">
        <v>21</v>
      </c>
      <c r="P1836" s="60">
        <f>J1836*(O1836/100)</f>
        <v>0</v>
      </c>
      <c r="Q1836" s="60">
        <f>J1836+P1836</f>
        <v>0</v>
      </c>
      <c r="R1836" s="15"/>
      <c r="S1836" s="15"/>
      <c r="T1836" s="15"/>
    </row>
    <row r="1837" spans="1:20" ht="9.75" outlineLevel="4" x14ac:dyDescent="0.2">
      <c r="A1837" s="61"/>
      <c r="B1837" s="62"/>
      <c r="C1837" s="62"/>
      <c r="D1837" s="63"/>
      <c r="E1837" s="64" t="s">
        <v>29</v>
      </c>
      <c r="F1837" s="65" t="s">
        <v>1611</v>
      </c>
      <c r="G1837" s="63"/>
      <c r="H1837" s="66">
        <v>480.5</v>
      </c>
      <c r="I1837" s="67"/>
      <c r="J1837" s="68"/>
      <c r="K1837" s="66"/>
      <c r="L1837" s="66"/>
      <c r="M1837" s="66"/>
      <c r="N1837" s="66"/>
      <c r="O1837" s="68"/>
      <c r="P1837" s="68"/>
      <c r="Q1837" s="68"/>
      <c r="R1837" s="10"/>
      <c r="S1837" s="15"/>
    </row>
    <row r="1838" spans="1:20" ht="7.5" customHeight="1" outlineLevel="4" x14ac:dyDescent="0.15">
      <c r="A1838" s="15"/>
      <c r="B1838" s="69"/>
      <c r="C1838" s="70"/>
      <c r="D1838" s="71"/>
      <c r="E1838" s="72"/>
      <c r="F1838" s="73"/>
      <c r="G1838" s="71"/>
      <c r="H1838" s="74"/>
      <c r="I1838" s="75"/>
      <c r="J1838" s="76"/>
      <c r="K1838" s="77"/>
      <c r="L1838" s="77"/>
      <c r="M1838" s="77"/>
      <c r="N1838" s="77"/>
      <c r="O1838" s="76"/>
      <c r="P1838" s="76"/>
      <c r="Q1838" s="76"/>
      <c r="R1838" s="10"/>
      <c r="S1838" s="15"/>
    </row>
    <row r="1839" spans="1:20" ht="11.25" outlineLevel="3" x14ac:dyDescent="0.2">
      <c r="A1839" s="52"/>
      <c r="B1839" s="53"/>
      <c r="C1839" s="54">
        <v>364</v>
      </c>
      <c r="D1839" s="55" t="s">
        <v>25</v>
      </c>
      <c r="E1839" s="56" t="s">
        <v>1612</v>
      </c>
      <c r="F1839" s="57" t="s">
        <v>1613</v>
      </c>
      <c r="G1839" s="55" t="s">
        <v>172</v>
      </c>
      <c r="H1839" s="58">
        <v>287.61602499999998</v>
      </c>
      <c r="I1839" s="59"/>
      <c r="J1839" s="60">
        <f>H1839*I1839</f>
        <v>0</v>
      </c>
      <c r="K1839" s="58">
        <v>5.8E-4</v>
      </c>
      <c r="L1839" s="58">
        <f>H1839*K1839</f>
        <v>0.16681729449999999</v>
      </c>
      <c r="M1839" s="58"/>
      <c r="N1839" s="58">
        <f>H1839*M1839</f>
        <v>0</v>
      </c>
      <c r="O1839" s="60">
        <v>21</v>
      </c>
      <c r="P1839" s="60">
        <f>J1839*(O1839/100)</f>
        <v>0</v>
      </c>
      <c r="Q1839" s="60">
        <f>J1839+P1839</f>
        <v>0</v>
      </c>
      <c r="R1839" s="15"/>
      <c r="S1839" s="15"/>
      <c r="T1839" s="15"/>
    </row>
    <row r="1840" spans="1:20" ht="19.5" outlineLevel="4" x14ac:dyDescent="0.2">
      <c r="A1840" s="61"/>
      <c r="B1840" s="62"/>
      <c r="C1840" s="62"/>
      <c r="D1840" s="63"/>
      <c r="E1840" s="64" t="s">
        <v>29</v>
      </c>
      <c r="F1840" s="65" t="s">
        <v>911</v>
      </c>
      <c r="G1840" s="63"/>
      <c r="H1840" s="66">
        <v>0</v>
      </c>
      <c r="I1840" s="67"/>
      <c r="J1840" s="68"/>
      <c r="K1840" s="66"/>
      <c r="L1840" s="66"/>
      <c r="M1840" s="66"/>
      <c r="N1840" s="66"/>
      <c r="O1840" s="68"/>
      <c r="P1840" s="68"/>
      <c r="Q1840" s="68"/>
      <c r="R1840" s="10"/>
      <c r="S1840" s="15"/>
    </row>
    <row r="1841" spans="1:20" ht="19.5" outlineLevel="4" x14ac:dyDescent="0.2">
      <c r="A1841" s="61"/>
      <c r="B1841" s="62"/>
      <c r="C1841" s="62"/>
      <c r="D1841" s="63"/>
      <c r="E1841" s="64"/>
      <c r="F1841" s="65" t="s">
        <v>718</v>
      </c>
      <c r="G1841" s="63"/>
      <c r="H1841" s="66">
        <v>50.8</v>
      </c>
      <c r="I1841" s="67"/>
      <c r="J1841" s="68"/>
      <c r="K1841" s="66"/>
      <c r="L1841" s="66"/>
      <c r="M1841" s="66"/>
      <c r="N1841" s="66"/>
      <c r="O1841" s="68"/>
      <c r="P1841" s="68"/>
      <c r="Q1841" s="68"/>
      <c r="R1841" s="10"/>
      <c r="S1841" s="15"/>
    </row>
    <row r="1842" spans="1:20" ht="19.5" outlineLevel="4" x14ac:dyDescent="0.2">
      <c r="A1842" s="61"/>
      <c r="B1842" s="62"/>
      <c r="C1842" s="62"/>
      <c r="D1842" s="63"/>
      <c r="E1842" s="64"/>
      <c r="F1842" s="65" t="s">
        <v>719</v>
      </c>
      <c r="G1842" s="63"/>
      <c r="H1842" s="66">
        <v>11.9</v>
      </c>
      <c r="I1842" s="67"/>
      <c r="J1842" s="68"/>
      <c r="K1842" s="66"/>
      <c r="L1842" s="66"/>
      <c r="M1842" s="66"/>
      <c r="N1842" s="66"/>
      <c r="O1842" s="68"/>
      <c r="P1842" s="68"/>
      <c r="Q1842" s="68"/>
      <c r="R1842" s="10"/>
      <c r="S1842" s="15"/>
    </row>
    <row r="1843" spans="1:20" ht="19.5" outlineLevel="4" x14ac:dyDescent="0.2">
      <c r="A1843" s="61"/>
      <c r="B1843" s="62"/>
      <c r="C1843" s="62"/>
      <c r="D1843" s="63"/>
      <c r="E1843" s="64"/>
      <c r="F1843" s="65" t="s">
        <v>720</v>
      </c>
      <c r="G1843" s="63"/>
      <c r="H1843" s="66">
        <v>8.4</v>
      </c>
      <c r="I1843" s="67"/>
      <c r="J1843" s="68"/>
      <c r="K1843" s="66"/>
      <c r="L1843" s="66"/>
      <c r="M1843" s="66"/>
      <c r="N1843" s="66"/>
      <c r="O1843" s="68"/>
      <c r="P1843" s="68"/>
      <c r="Q1843" s="68"/>
      <c r="R1843" s="10"/>
      <c r="S1843" s="15"/>
    </row>
    <row r="1844" spans="1:20" ht="19.5" outlineLevel="4" x14ac:dyDescent="0.2">
      <c r="A1844" s="61"/>
      <c r="B1844" s="62"/>
      <c r="C1844" s="62"/>
      <c r="D1844" s="63"/>
      <c r="E1844" s="64"/>
      <c r="F1844" s="65" t="s">
        <v>721</v>
      </c>
      <c r="G1844" s="63"/>
      <c r="H1844" s="66">
        <v>24.6</v>
      </c>
      <c r="I1844" s="67"/>
      <c r="J1844" s="68"/>
      <c r="K1844" s="66"/>
      <c r="L1844" s="66"/>
      <c r="M1844" s="66"/>
      <c r="N1844" s="66"/>
      <c r="O1844" s="68"/>
      <c r="P1844" s="68"/>
      <c r="Q1844" s="68"/>
      <c r="R1844" s="10"/>
      <c r="S1844" s="15"/>
    </row>
    <row r="1845" spans="1:20" ht="9.75" outlineLevel="4" x14ac:dyDescent="0.2">
      <c r="A1845" s="61"/>
      <c r="B1845" s="62"/>
      <c r="C1845" s="62"/>
      <c r="D1845" s="63"/>
      <c r="E1845" s="64"/>
      <c r="F1845" s="65" t="s">
        <v>126</v>
      </c>
      <c r="G1845" s="63"/>
      <c r="H1845" s="66">
        <v>0</v>
      </c>
      <c r="I1845" s="67"/>
      <c r="J1845" s="68"/>
      <c r="K1845" s="66"/>
      <c r="L1845" s="66"/>
      <c r="M1845" s="66"/>
      <c r="N1845" s="66"/>
      <c r="O1845" s="68"/>
      <c r="P1845" s="68"/>
      <c r="Q1845" s="68"/>
      <c r="R1845" s="10"/>
      <c r="S1845" s="15"/>
    </row>
    <row r="1846" spans="1:20" ht="29.25" outlineLevel="4" x14ac:dyDescent="0.2">
      <c r="A1846" s="61"/>
      <c r="B1846" s="62"/>
      <c r="C1846" s="62"/>
      <c r="D1846" s="63"/>
      <c r="E1846" s="64"/>
      <c r="F1846" s="65" t="s">
        <v>722</v>
      </c>
      <c r="G1846" s="63"/>
      <c r="H1846" s="66">
        <v>125.941025</v>
      </c>
      <c r="I1846" s="67"/>
      <c r="J1846" s="68"/>
      <c r="K1846" s="66"/>
      <c r="L1846" s="66"/>
      <c r="M1846" s="66"/>
      <c r="N1846" s="66"/>
      <c r="O1846" s="68"/>
      <c r="P1846" s="68"/>
      <c r="Q1846" s="68"/>
      <c r="R1846" s="10"/>
      <c r="S1846" s="15"/>
    </row>
    <row r="1847" spans="1:20" ht="9.75" outlineLevel="4" x14ac:dyDescent="0.2">
      <c r="A1847" s="61"/>
      <c r="B1847" s="62"/>
      <c r="C1847" s="62"/>
      <c r="D1847" s="63"/>
      <c r="E1847" s="64"/>
      <c r="F1847" s="65" t="s">
        <v>1614</v>
      </c>
      <c r="G1847" s="63"/>
      <c r="H1847" s="66">
        <v>-14.600000000000001</v>
      </c>
      <c r="I1847" s="67"/>
      <c r="J1847" s="68"/>
      <c r="K1847" s="66"/>
      <c r="L1847" s="66"/>
      <c r="M1847" s="66"/>
      <c r="N1847" s="66"/>
      <c r="O1847" s="68"/>
      <c r="P1847" s="68"/>
      <c r="Q1847" s="68"/>
      <c r="R1847" s="10"/>
      <c r="S1847" s="15"/>
    </row>
    <row r="1848" spans="1:20" ht="19.5" outlineLevel="4" x14ac:dyDescent="0.2">
      <c r="A1848" s="61"/>
      <c r="B1848" s="62"/>
      <c r="C1848" s="62"/>
      <c r="D1848" s="63"/>
      <c r="E1848" s="64"/>
      <c r="F1848" s="65" t="s">
        <v>724</v>
      </c>
      <c r="G1848" s="63"/>
      <c r="H1848" s="66">
        <v>6.64</v>
      </c>
      <c r="I1848" s="67"/>
      <c r="J1848" s="68"/>
      <c r="K1848" s="66"/>
      <c r="L1848" s="66"/>
      <c r="M1848" s="66"/>
      <c r="N1848" s="66"/>
      <c r="O1848" s="68"/>
      <c r="P1848" s="68"/>
      <c r="Q1848" s="68"/>
      <c r="R1848" s="10"/>
      <c r="S1848" s="15"/>
    </row>
    <row r="1849" spans="1:20" ht="9.75" outlineLevel="4" x14ac:dyDescent="0.2">
      <c r="A1849" s="61"/>
      <c r="B1849" s="62"/>
      <c r="C1849" s="62"/>
      <c r="D1849" s="63"/>
      <c r="E1849" s="64"/>
      <c r="F1849" s="65" t="s">
        <v>126</v>
      </c>
      <c r="G1849" s="63"/>
      <c r="H1849" s="66">
        <v>0</v>
      </c>
      <c r="I1849" s="67"/>
      <c r="J1849" s="68"/>
      <c r="K1849" s="66"/>
      <c r="L1849" s="66"/>
      <c r="M1849" s="66"/>
      <c r="N1849" s="66"/>
      <c r="O1849" s="68"/>
      <c r="P1849" s="68"/>
      <c r="Q1849" s="68"/>
      <c r="R1849" s="10"/>
      <c r="S1849" s="15"/>
    </row>
    <row r="1850" spans="1:20" ht="29.25" outlineLevel="4" x14ac:dyDescent="0.2">
      <c r="A1850" s="61"/>
      <c r="B1850" s="62"/>
      <c r="C1850" s="62"/>
      <c r="D1850" s="63"/>
      <c r="E1850" s="64"/>
      <c r="F1850" s="65" t="s">
        <v>725</v>
      </c>
      <c r="G1850" s="63"/>
      <c r="H1850" s="66">
        <v>69.734999999999999</v>
      </c>
      <c r="I1850" s="67"/>
      <c r="J1850" s="68"/>
      <c r="K1850" s="66"/>
      <c r="L1850" s="66"/>
      <c r="M1850" s="66"/>
      <c r="N1850" s="66"/>
      <c r="O1850" s="68"/>
      <c r="P1850" s="68"/>
      <c r="Q1850" s="68"/>
      <c r="R1850" s="10"/>
      <c r="S1850" s="15"/>
    </row>
    <row r="1851" spans="1:20" ht="19.5" outlineLevel="4" x14ac:dyDescent="0.2">
      <c r="A1851" s="61"/>
      <c r="B1851" s="62"/>
      <c r="C1851" s="62"/>
      <c r="D1851" s="63"/>
      <c r="E1851" s="64"/>
      <c r="F1851" s="65" t="s">
        <v>726</v>
      </c>
      <c r="G1851" s="63"/>
      <c r="H1851" s="66">
        <v>4.2</v>
      </c>
      <c r="I1851" s="67"/>
      <c r="J1851" s="68"/>
      <c r="K1851" s="66"/>
      <c r="L1851" s="66"/>
      <c r="M1851" s="66"/>
      <c r="N1851" s="66"/>
      <c r="O1851" s="68"/>
      <c r="P1851" s="68"/>
      <c r="Q1851" s="68"/>
      <c r="R1851" s="10"/>
      <c r="S1851" s="15"/>
    </row>
    <row r="1852" spans="1:20" ht="7.5" customHeight="1" outlineLevel="4" x14ac:dyDescent="0.15">
      <c r="A1852" s="15"/>
      <c r="B1852" s="69"/>
      <c r="C1852" s="70"/>
      <c r="D1852" s="71"/>
      <c r="E1852" s="72"/>
      <c r="F1852" s="73"/>
      <c r="G1852" s="71"/>
      <c r="H1852" s="74"/>
      <c r="I1852" s="75"/>
      <c r="J1852" s="76"/>
      <c r="K1852" s="77"/>
      <c r="L1852" s="77"/>
      <c r="M1852" s="77"/>
      <c r="N1852" s="77"/>
      <c r="O1852" s="76"/>
      <c r="P1852" s="76"/>
      <c r="Q1852" s="76"/>
      <c r="R1852" s="10"/>
      <c r="S1852" s="15"/>
    </row>
    <row r="1853" spans="1:20" ht="11.25" outlineLevel="3" x14ac:dyDescent="0.2">
      <c r="A1853" s="52"/>
      <c r="B1853" s="53"/>
      <c r="C1853" s="54">
        <v>365</v>
      </c>
      <c r="D1853" s="55" t="s">
        <v>25</v>
      </c>
      <c r="E1853" s="56" t="s">
        <v>1615</v>
      </c>
      <c r="F1853" s="57" t="s">
        <v>1616</v>
      </c>
      <c r="G1853" s="55" t="s">
        <v>67</v>
      </c>
      <c r="H1853" s="58">
        <v>525.97500000000002</v>
      </c>
      <c r="I1853" s="59"/>
      <c r="J1853" s="60">
        <f>H1853*I1853</f>
        <v>0</v>
      </c>
      <c r="K1853" s="58">
        <v>7.4999999999999997E-3</v>
      </c>
      <c r="L1853" s="58">
        <f>H1853*K1853</f>
        <v>3.9448124999999998</v>
      </c>
      <c r="M1853" s="58"/>
      <c r="N1853" s="58">
        <f>H1853*M1853</f>
        <v>0</v>
      </c>
      <c r="O1853" s="60">
        <v>21</v>
      </c>
      <c r="P1853" s="60">
        <f>J1853*(O1853/100)</f>
        <v>0</v>
      </c>
      <c r="Q1853" s="60">
        <f>J1853+P1853</f>
        <v>0</v>
      </c>
      <c r="R1853" s="15"/>
      <c r="S1853" s="15"/>
      <c r="T1853" s="15"/>
    </row>
    <row r="1854" spans="1:20" ht="19.5" outlineLevel="4" x14ac:dyDescent="0.2">
      <c r="A1854" s="61"/>
      <c r="B1854" s="62"/>
      <c r="C1854" s="62"/>
      <c r="D1854" s="63"/>
      <c r="E1854" s="64" t="s">
        <v>29</v>
      </c>
      <c r="F1854" s="65" t="s">
        <v>1617</v>
      </c>
      <c r="G1854" s="63"/>
      <c r="H1854" s="66">
        <v>0</v>
      </c>
      <c r="I1854" s="67"/>
      <c r="J1854" s="68"/>
      <c r="K1854" s="66"/>
      <c r="L1854" s="66"/>
      <c r="M1854" s="66"/>
      <c r="N1854" s="66"/>
      <c r="O1854" s="68"/>
      <c r="P1854" s="68"/>
      <c r="Q1854" s="68"/>
      <c r="R1854" s="10"/>
      <c r="S1854" s="15"/>
    </row>
    <row r="1855" spans="1:20" ht="19.5" outlineLevel="4" x14ac:dyDescent="0.2">
      <c r="A1855" s="61"/>
      <c r="B1855" s="62"/>
      <c r="C1855" s="62"/>
      <c r="D1855" s="63"/>
      <c r="E1855" s="64"/>
      <c r="F1855" s="65" t="s">
        <v>1618</v>
      </c>
      <c r="G1855" s="63"/>
      <c r="H1855" s="66">
        <v>78.8</v>
      </c>
      <c r="I1855" s="67"/>
      <c r="J1855" s="68"/>
      <c r="K1855" s="66"/>
      <c r="L1855" s="66"/>
      <c r="M1855" s="66"/>
      <c r="N1855" s="66"/>
      <c r="O1855" s="68"/>
      <c r="P1855" s="68"/>
      <c r="Q1855" s="68"/>
      <c r="R1855" s="10"/>
      <c r="S1855" s="15"/>
    </row>
    <row r="1856" spans="1:20" ht="19.5" outlineLevel="4" x14ac:dyDescent="0.2">
      <c r="A1856" s="61"/>
      <c r="B1856" s="62"/>
      <c r="C1856" s="62"/>
      <c r="D1856" s="63"/>
      <c r="E1856" s="64"/>
      <c r="F1856" s="65" t="s">
        <v>1619</v>
      </c>
      <c r="G1856" s="63"/>
      <c r="H1856" s="66">
        <v>3.1</v>
      </c>
      <c r="I1856" s="67"/>
      <c r="J1856" s="68"/>
      <c r="K1856" s="66"/>
      <c r="L1856" s="66"/>
      <c r="M1856" s="66"/>
      <c r="N1856" s="66"/>
      <c r="O1856" s="68"/>
      <c r="P1856" s="68"/>
      <c r="Q1856" s="68"/>
      <c r="R1856" s="10"/>
      <c r="S1856" s="15"/>
    </row>
    <row r="1857" spans="1:19" ht="19.5" outlineLevel="4" x14ac:dyDescent="0.2">
      <c r="A1857" s="61"/>
      <c r="B1857" s="62"/>
      <c r="C1857" s="62"/>
      <c r="D1857" s="63"/>
      <c r="E1857" s="64"/>
      <c r="F1857" s="65" t="s">
        <v>1620</v>
      </c>
      <c r="G1857" s="63"/>
      <c r="H1857" s="66">
        <v>10.199999999999999</v>
      </c>
      <c r="I1857" s="67"/>
      <c r="J1857" s="68"/>
      <c r="K1857" s="66"/>
      <c r="L1857" s="66"/>
      <c r="M1857" s="66"/>
      <c r="N1857" s="66"/>
      <c r="O1857" s="68"/>
      <c r="P1857" s="68"/>
      <c r="Q1857" s="68"/>
      <c r="R1857" s="10"/>
      <c r="S1857" s="15"/>
    </row>
    <row r="1858" spans="1:19" ht="19.5" outlineLevel="4" x14ac:dyDescent="0.2">
      <c r="A1858" s="61"/>
      <c r="B1858" s="62"/>
      <c r="C1858" s="62"/>
      <c r="D1858" s="63"/>
      <c r="E1858" s="64"/>
      <c r="F1858" s="65" t="s">
        <v>1621</v>
      </c>
      <c r="G1858" s="63"/>
      <c r="H1858" s="66">
        <v>7.6</v>
      </c>
      <c r="I1858" s="67"/>
      <c r="J1858" s="68"/>
      <c r="K1858" s="66"/>
      <c r="L1858" s="66"/>
      <c r="M1858" s="66"/>
      <c r="N1858" s="66"/>
      <c r="O1858" s="68"/>
      <c r="P1858" s="68"/>
      <c r="Q1858" s="68"/>
      <c r="R1858" s="10"/>
      <c r="S1858" s="15"/>
    </row>
    <row r="1859" spans="1:19" ht="19.5" outlineLevel="4" x14ac:dyDescent="0.2">
      <c r="A1859" s="61"/>
      <c r="B1859" s="62"/>
      <c r="C1859" s="62"/>
      <c r="D1859" s="63"/>
      <c r="E1859" s="64"/>
      <c r="F1859" s="65" t="s">
        <v>1622</v>
      </c>
      <c r="G1859" s="63"/>
      <c r="H1859" s="66">
        <v>8.6999999999999993</v>
      </c>
      <c r="I1859" s="67"/>
      <c r="J1859" s="68"/>
      <c r="K1859" s="66"/>
      <c r="L1859" s="66"/>
      <c r="M1859" s="66"/>
      <c r="N1859" s="66"/>
      <c r="O1859" s="68"/>
      <c r="P1859" s="68"/>
      <c r="Q1859" s="68"/>
      <c r="R1859" s="10"/>
      <c r="S1859" s="15"/>
    </row>
    <row r="1860" spans="1:19" ht="19.5" outlineLevel="4" x14ac:dyDescent="0.2">
      <c r="A1860" s="61"/>
      <c r="B1860" s="62"/>
      <c r="C1860" s="62"/>
      <c r="D1860" s="63"/>
      <c r="E1860" s="64"/>
      <c r="F1860" s="65" t="s">
        <v>1623</v>
      </c>
      <c r="G1860" s="63"/>
      <c r="H1860" s="66">
        <v>1.8</v>
      </c>
      <c r="I1860" s="67"/>
      <c r="J1860" s="68"/>
      <c r="K1860" s="66"/>
      <c r="L1860" s="66"/>
      <c r="M1860" s="66"/>
      <c r="N1860" s="66"/>
      <c r="O1860" s="68"/>
      <c r="P1860" s="68"/>
      <c r="Q1860" s="68"/>
      <c r="R1860" s="10"/>
      <c r="S1860" s="15"/>
    </row>
    <row r="1861" spans="1:19" ht="19.5" outlineLevel="4" x14ac:dyDescent="0.2">
      <c r="A1861" s="61"/>
      <c r="B1861" s="62"/>
      <c r="C1861" s="62"/>
      <c r="D1861" s="63"/>
      <c r="E1861" s="64"/>
      <c r="F1861" s="65" t="s">
        <v>1624</v>
      </c>
      <c r="G1861" s="63"/>
      <c r="H1861" s="66">
        <v>8.8000000000000007</v>
      </c>
      <c r="I1861" s="67"/>
      <c r="J1861" s="68"/>
      <c r="K1861" s="66"/>
      <c r="L1861" s="66"/>
      <c r="M1861" s="66"/>
      <c r="N1861" s="66"/>
      <c r="O1861" s="68"/>
      <c r="P1861" s="68"/>
      <c r="Q1861" s="68"/>
      <c r="R1861" s="10"/>
      <c r="S1861" s="15"/>
    </row>
    <row r="1862" spans="1:19" ht="19.5" outlineLevel="4" x14ac:dyDescent="0.2">
      <c r="A1862" s="61"/>
      <c r="B1862" s="62"/>
      <c r="C1862" s="62"/>
      <c r="D1862" s="63"/>
      <c r="E1862" s="64"/>
      <c r="F1862" s="65" t="s">
        <v>1625</v>
      </c>
      <c r="G1862" s="63"/>
      <c r="H1862" s="66">
        <v>39.799999999999997</v>
      </c>
      <c r="I1862" s="67"/>
      <c r="J1862" s="68"/>
      <c r="K1862" s="66"/>
      <c r="L1862" s="66"/>
      <c r="M1862" s="66"/>
      <c r="N1862" s="66"/>
      <c r="O1862" s="68"/>
      <c r="P1862" s="68"/>
      <c r="Q1862" s="68"/>
      <c r="R1862" s="10"/>
      <c r="S1862" s="15"/>
    </row>
    <row r="1863" spans="1:19" ht="9.75" outlineLevel="4" x14ac:dyDescent="0.2">
      <c r="A1863" s="61"/>
      <c r="B1863" s="62"/>
      <c r="C1863" s="62"/>
      <c r="D1863" s="63"/>
      <c r="E1863" s="64"/>
      <c r="F1863" s="65" t="s">
        <v>126</v>
      </c>
      <c r="G1863" s="63"/>
      <c r="H1863" s="66">
        <v>0</v>
      </c>
      <c r="I1863" s="67"/>
      <c r="J1863" s="68"/>
      <c r="K1863" s="66"/>
      <c r="L1863" s="66"/>
      <c r="M1863" s="66"/>
      <c r="N1863" s="66"/>
      <c r="O1863" s="68"/>
      <c r="P1863" s="68"/>
      <c r="Q1863" s="68"/>
      <c r="R1863" s="10"/>
      <c r="S1863" s="15"/>
    </row>
    <row r="1864" spans="1:19" ht="19.5" outlineLevel="4" x14ac:dyDescent="0.2">
      <c r="A1864" s="61"/>
      <c r="B1864" s="62"/>
      <c r="C1864" s="62"/>
      <c r="D1864" s="63"/>
      <c r="E1864" s="64"/>
      <c r="F1864" s="65" t="s">
        <v>1626</v>
      </c>
      <c r="G1864" s="63"/>
      <c r="H1864" s="66">
        <v>143.19999999999999</v>
      </c>
      <c r="I1864" s="67"/>
      <c r="J1864" s="68"/>
      <c r="K1864" s="66"/>
      <c r="L1864" s="66"/>
      <c r="M1864" s="66"/>
      <c r="N1864" s="66"/>
      <c r="O1864" s="68"/>
      <c r="P1864" s="68"/>
      <c r="Q1864" s="68"/>
      <c r="R1864" s="10"/>
      <c r="S1864" s="15"/>
    </row>
    <row r="1865" spans="1:19" ht="19.5" outlineLevel="4" x14ac:dyDescent="0.2">
      <c r="A1865" s="61"/>
      <c r="B1865" s="62"/>
      <c r="C1865" s="62"/>
      <c r="D1865" s="63"/>
      <c r="E1865" s="64"/>
      <c r="F1865" s="65" t="s">
        <v>1627</v>
      </c>
      <c r="G1865" s="63"/>
      <c r="H1865" s="66">
        <v>8.6</v>
      </c>
      <c r="I1865" s="67"/>
      <c r="J1865" s="68"/>
      <c r="K1865" s="66"/>
      <c r="L1865" s="66"/>
      <c r="M1865" s="66"/>
      <c r="N1865" s="66"/>
      <c r="O1865" s="68"/>
      <c r="P1865" s="68"/>
      <c r="Q1865" s="68"/>
      <c r="R1865" s="10"/>
      <c r="S1865" s="15"/>
    </row>
    <row r="1866" spans="1:19" ht="19.5" outlineLevel="4" x14ac:dyDescent="0.2">
      <c r="A1866" s="61"/>
      <c r="B1866" s="62"/>
      <c r="C1866" s="62"/>
      <c r="D1866" s="63"/>
      <c r="E1866" s="64"/>
      <c r="F1866" s="65" t="s">
        <v>1628</v>
      </c>
      <c r="G1866" s="63"/>
      <c r="H1866" s="66">
        <v>9.7999999999999989</v>
      </c>
      <c r="I1866" s="67"/>
      <c r="J1866" s="68"/>
      <c r="K1866" s="66"/>
      <c r="L1866" s="66"/>
      <c r="M1866" s="66"/>
      <c r="N1866" s="66"/>
      <c r="O1866" s="68"/>
      <c r="P1866" s="68"/>
      <c r="Q1866" s="68"/>
      <c r="R1866" s="10"/>
      <c r="S1866" s="15"/>
    </row>
    <row r="1867" spans="1:19" ht="19.5" outlineLevel="4" x14ac:dyDescent="0.2">
      <c r="A1867" s="61"/>
      <c r="B1867" s="62"/>
      <c r="C1867" s="62"/>
      <c r="D1867" s="63"/>
      <c r="E1867" s="64"/>
      <c r="F1867" s="65" t="s">
        <v>1629</v>
      </c>
      <c r="G1867" s="63"/>
      <c r="H1867" s="66">
        <v>1.6</v>
      </c>
      <c r="I1867" s="67"/>
      <c r="J1867" s="68"/>
      <c r="K1867" s="66"/>
      <c r="L1867" s="66"/>
      <c r="M1867" s="66"/>
      <c r="N1867" s="66"/>
      <c r="O1867" s="68"/>
      <c r="P1867" s="68"/>
      <c r="Q1867" s="68"/>
      <c r="R1867" s="10"/>
      <c r="S1867" s="15"/>
    </row>
    <row r="1868" spans="1:19" ht="19.5" outlineLevel="4" x14ac:dyDescent="0.2">
      <c r="A1868" s="61"/>
      <c r="B1868" s="62"/>
      <c r="C1868" s="62"/>
      <c r="D1868" s="63"/>
      <c r="E1868" s="64"/>
      <c r="F1868" s="65" t="s">
        <v>1630</v>
      </c>
      <c r="G1868" s="63"/>
      <c r="H1868" s="66">
        <v>4.8</v>
      </c>
      <c r="I1868" s="67"/>
      <c r="J1868" s="68"/>
      <c r="K1868" s="66"/>
      <c r="L1868" s="66"/>
      <c r="M1868" s="66"/>
      <c r="N1868" s="66"/>
      <c r="O1868" s="68"/>
      <c r="P1868" s="68"/>
      <c r="Q1868" s="68"/>
      <c r="R1868" s="10"/>
      <c r="S1868" s="15"/>
    </row>
    <row r="1869" spans="1:19" ht="19.5" outlineLevel="4" x14ac:dyDescent="0.2">
      <c r="A1869" s="61"/>
      <c r="B1869" s="62"/>
      <c r="C1869" s="62"/>
      <c r="D1869" s="63"/>
      <c r="E1869" s="64"/>
      <c r="F1869" s="65" t="s">
        <v>1631</v>
      </c>
      <c r="G1869" s="63"/>
      <c r="H1869" s="66">
        <v>3.5</v>
      </c>
      <c r="I1869" s="67"/>
      <c r="J1869" s="68"/>
      <c r="K1869" s="66"/>
      <c r="L1869" s="66"/>
      <c r="M1869" s="66"/>
      <c r="N1869" s="66"/>
      <c r="O1869" s="68"/>
      <c r="P1869" s="68"/>
      <c r="Q1869" s="68"/>
      <c r="R1869" s="10"/>
      <c r="S1869" s="15"/>
    </row>
    <row r="1870" spans="1:19" ht="9.75" outlineLevel="4" x14ac:dyDescent="0.2">
      <c r="A1870" s="61"/>
      <c r="B1870" s="62"/>
      <c r="C1870" s="62"/>
      <c r="D1870" s="63"/>
      <c r="E1870" s="64"/>
      <c r="F1870" s="65" t="s">
        <v>126</v>
      </c>
      <c r="G1870" s="63"/>
      <c r="H1870" s="66">
        <v>0</v>
      </c>
      <c r="I1870" s="67"/>
      <c r="J1870" s="68"/>
      <c r="K1870" s="66"/>
      <c r="L1870" s="66"/>
      <c r="M1870" s="66"/>
      <c r="N1870" s="66"/>
      <c r="O1870" s="68"/>
      <c r="P1870" s="68"/>
      <c r="Q1870" s="68"/>
      <c r="R1870" s="10"/>
      <c r="S1870" s="15"/>
    </row>
    <row r="1871" spans="1:19" ht="19.5" outlineLevel="4" x14ac:dyDescent="0.2">
      <c r="A1871" s="61"/>
      <c r="B1871" s="62"/>
      <c r="C1871" s="62"/>
      <c r="D1871" s="63"/>
      <c r="E1871" s="64"/>
      <c r="F1871" s="65" t="s">
        <v>1632</v>
      </c>
      <c r="G1871" s="63"/>
      <c r="H1871" s="66">
        <v>113.6</v>
      </c>
      <c r="I1871" s="67"/>
      <c r="J1871" s="68"/>
      <c r="K1871" s="66"/>
      <c r="L1871" s="66"/>
      <c r="M1871" s="66"/>
      <c r="N1871" s="66"/>
      <c r="O1871" s="68"/>
      <c r="P1871" s="68"/>
      <c r="Q1871" s="68"/>
      <c r="R1871" s="10"/>
      <c r="S1871" s="15"/>
    </row>
    <row r="1872" spans="1:19" ht="19.5" outlineLevel="4" x14ac:dyDescent="0.2">
      <c r="A1872" s="61"/>
      <c r="B1872" s="62"/>
      <c r="C1872" s="62"/>
      <c r="D1872" s="63"/>
      <c r="E1872" s="64"/>
      <c r="F1872" s="65" t="s">
        <v>1633</v>
      </c>
      <c r="G1872" s="63"/>
      <c r="H1872" s="66">
        <v>2.2000000000000002</v>
      </c>
      <c r="I1872" s="67"/>
      <c r="J1872" s="68"/>
      <c r="K1872" s="66"/>
      <c r="L1872" s="66"/>
      <c r="M1872" s="66"/>
      <c r="N1872" s="66"/>
      <c r="O1872" s="68"/>
      <c r="P1872" s="68"/>
      <c r="Q1872" s="68"/>
      <c r="R1872" s="10"/>
      <c r="S1872" s="15"/>
    </row>
    <row r="1873" spans="1:20" ht="19.5" outlineLevel="4" x14ac:dyDescent="0.2">
      <c r="A1873" s="61"/>
      <c r="B1873" s="62"/>
      <c r="C1873" s="62"/>
      <c r="D1873" s="63"/>
      <c r="E1873" s="64"/>
      <c r="F1873" s="65" t="s">
        <v>1634</v>
      </c>
      <c r="G1873" s="63"/>
      <c r="H1873" s="66">
        <v>4.3</v>
      </c>
      <c r="I1873" s="67"/>
      <c r="J1873" s="68"/>
      <c r="K1873" s="66"/>
      <c r="L1873" s="66"/>
      <c r="M1873" s="66"/>
      <c r="N1873" s="66"/>
      <c r="O1873" s="68"/>
      <c r="P1873" s="68"/>
      <c r="Q1873" s="68"/>
      <c r="R1873" s="10"/>
      <c r="S1873" s="15"/>
    </row>
    <row r="1874" spans="1:20" ht="19.5" outlineLevel="4" x14ac:dyDescent="0.2">
      <c r="A1874" s="61"/>
      <c r="B1874" s="62"/>
      <c r="C1874" s="62"/>
      <c r="D1874" s="63"/>
      <c r="E1874" s="64"/>
      <c r="F1874" s="65" t="s">
        <v>1635</v>
      </c>
      <c r="G1874" s="63"/>
      <c r="H1874" s="66">
        <v>10.4</v>
      </c>
      <c r="I1874" s="67"/>
      <c r="J1874" s="68"/>
      <c r="K1874" s="66"/>
      <c r="L1874" s="66"/>
      <c r="M1874" s="66"/>
      <c r="N1874" s="66"/>
      <c r="O1874" s="68"/>
      <c r="P1874" s="68"/>
      <c r="Q1874" s="68"/>
      <c r="R1874" s="10"/>
      <c r="S1874" s="15"/>
    </row>
    <row r="1875" spans="1:20" ht="19.5" outlineLevel="4" x14ac:dyDescent="0.2">
      <c r="A1875" s="61"/>
      <c r="B1875" s="62"/>
      <c r="C1875" s="62"/>
      <c r="D1875" s="63"/>
      <c r="E1875" s="64"/>
      <c r="F1875" s="65" t="s">
        <v>1636</v>
      </c>
      <c r="G1875" s="63"/>
      <c r="H1875" s="66">
        <v>4.9000000000000004</v>
      </c>
      <c r="I1875" s="67"/>
      <c r="J1875" s="68"/>
      <c r="K1875" s="66"/>
      <c r="L1875" s="66"/>
      <c r="M1875" s="66"/>
      <c r="N1875" s="66"/>
      <c r="O1875" s="68"/>
      <c r="P1875" s="68"/>
      <c r="Q1875" s="68"/>
      <c r="R1875" s="10"/>
      <c r="S1875" s="15"/>
    </row>
    <row r="1876" spans="1:20" ht="19.5" outlineLevel="4" x14ac:dyDescent="0.2">
      <c r="A1876" s="61"/>
      <c r="B1876" s="62"/>
      <c r="C1876" s="62"/>
      <c r="D1876" s="63"/>
      <c r="E1876" s="64"/>
      <c r="F1876" s="65" t="s">
        <v>1637</v>
      </c>
      <c r="G1876" s="63"/>
      <c r="H1876" s="66">
        <v>9.9</v>
      </c>
      <c r="I1876" s="67"/>
      <c r="J1876" s="68"/>
      <c r="K1876" s="66"/>
      <c r="L1876" s="66"/>
      <c r="M1876" s="66"/>
      <c r="N1876" s="66"/>
      <c r="O1876" s="68"/>
      <c r="P1876" s="68"/>
      <c r="Q1876" s="68"/>
      <c r="R1876" s="10"/>
      <c r="S1876" s="15"/>
    </row>
    <row r="1877" spans="1:20" ht="19.5" outlineLevel="4" x14ac:dyDescent="0.2">
      <c r="A1877" s="61"/>
      <c r="B1877" s="62"/>
      <c r="C1877" s="62"/>
      <c r="D1877" s="63"/>
      <c r="E1877" s="64"/>
      <c r="F1877" s="65" t="s">
        <v>1638</v>
      </c>
      <c r="G1877" s="63"/>
      <c r="H1877" s="66">
        <v>4.9000000000000004</v>
      </c>
      <c r="I1877" s="67"/>
      <c r="J1877" s="68"/>
      <c r="K1877" s="66"/>
      <c r="L1877" s="66"/>
      <c r="M1877" s="66"/>
      <c r="N1877" s="66"/>
      <c r="O1877" s="68"/>
      <c r="P1877" s="68"/>
      <c r="Q1877" s="68"/>
      <c r="R1877" s="10"/>
      <c r="S1877" s="15"/>
    </row>
    <row r="1878" spans="1:20" ht="9.75" outlineLevel="4" x14ac:dyDescent="0.2">
      <c r="A1878" s="61"/>
      <c r="B1878" s="62"/>
      <c r="C1878" s="62"/>
      <c r="D1878" s="63"/>
      <c r="E1878" s="64"/>
      <c r="F1878" s="65" t="s">
        <v>134</v>
      </c>
      <c r="G1878" s="63"/>
      <c r="H1878" s="66">
        <v>0</v>
      </c>
      <c r="I1878" s="67"/>
      <c r="J1878" s="68"/>
      <c r="K1878" s="66"/>
      <c r="L1878" s="66"/>
      <c r="M1878" s="66"/>
      <c r="N1878" s="66"/>
      <c r="O1878" s="68"/>
      <c r="P1878" s="68"/>
      <c r="Q1878" s="68"/>
      <c r="R1878" s="10"/>
      <c r="S1878" s="15"/>
    </row>
    <row r="1879" spans="1:20" ht="9.75" outlineLevel="4" x14ac:dyDescent="0.2">
      <c r="A1879" s="61"/>
      <c r="B1879" s="62"/>
      <c r="C1879" s="62"/>
      <c r="D1879" s="63"/>
      <c r="E1879" s="64"/>
      <c r="F1879" s="65" t="s">
        <v>941</v>
      </c>
      <c r="G1879" s="63"/>
      <c r="H1879" s="66">
        <v>45.474999999999994</v>
      </c>
      <c r="I1879" s="67"/>
      <c r="J1879" s="68"/>
      <c r="K1879" s="66"/>
      <c r="L1879" s="66"/>
      <c r="M1879" s="66"/>
      <c r="N1879" s="66"/>
      <c r="O1879" s="68"/>
      <c r="P1879" s="68"/>
      <c r="Q1879" s="68"/>
      <c r="R1879" s="10"/>
      <c r="S1879" s="15"/>
    </row>
    <row r="1880" spans="1:20" ht="7.5" customHeight="1" outlineLevel="4" x14ac:dyDescent="0.15">
      <c r="A1880" s="15"/>
      <c r="B1880" s="69"/>
      <c r="C1880" s="70"/>
      <c r="D1880" s="71"/>
      <c r="E1880" s="72"/>
      <c r="F1880" s="73"/>
      <c r="G1880" s="71"/>
      <c r="H1880" s="74"/>
      <c r="I1880" s="75"/>
      <c r="J1880" s="76"/>
      <c r="K1880" s="77"/>
      <c r="L1880" s="77"/>
      <c r="M1880" s="77"/>
      <c r="N1880" s="77"/>
      <c r="O1880" s="76"/>
      <c r="P1880" s="76"/>
      <c r="Q1880" s="76"/>
      <c r="R1880" s="10"/>
      <c r="S1880" s="15"/>
    </row>
    <row r="1881" spans="1:20" ht="11.25" outlineLevel="3" x14ac:dyDescent="0.2">
      <c r="A1881" s="52"/>
      <c r="B1881" s="53"/>
      <c r="C1881" s="54">
        <v>366</v>
      </c>
      <c r="D1881" s="55" t="s">
        <v>25</v>
      </c>
      <c r="E1881" s="56" t="s">
        <v>1639</v>
      </c>
      <c r="F1881" s="57" t="s">
        <v>1640</v>
      </c>
      <c r="G1881" s="55" t="s">
        <v>67</v>
      </c>
      <c r="H1881" s="58">
        <v>80.7</v>
      </c>
      <c r="I1881" s="59"/>
      <c r="J1881" s="60">
        <f>H1881*I1881</f>
        <v>0</v>
      </c>
      <c r="K1881" s="58"/>
      <c r="L1881" s="58">
        <f>H1881*K1881</f>
        <v>0</v>
      </c>
      <c r="M1881" s="58"/>
      <c r="N1881" s="58">
        <f>H1881*M1881</f>
        <v>0</v>
      </c>
      <c r="O1881" s="60">
        <v>21</v>
      </c>
      <c r="P1881" s="60">
        <f>J1881*(O1881/100)</f>
        <v>0</v>
      </c>
      <c r="Q1881" s="60">
        <f>J1881+P1881</f>
        <v>0</v>
      </c>
      <c r="R1881" s="15"/>
      <c r="S1881" s="15"/>
      <c r="T1881" s="15"/>
    </row>
    <row r="1882" spans="1:20" ht="19.5" outlineLevel="4" x14ac:dyDescent="0.2">
      <c r="A1882" s="61"/>
      <c r="B1882" s="62"/>
      <c r="C1882" s="62"/>
      <c r="D1882" s="63"/>
      <c r="E1882" s="64" t="s">
        <v>29</v>
      </c>
      <c r="F1882" s="65" t="s">
        <v>1617</v>
      </c>
      <c r="G1882" s="63"/>
      <c r="H1882" s="66">
        <v>0</v>
      </c>
      <c r="I1882" s="67"/>
      <c r="J1882" s="68"/>
      <c r="K1882" s="66"/>
      <c r="L1882" s="66"/>
      <c r="M1882" s="66"/>
      <c r="N1882" s="66"/>
      <c r="O1882" s="68"/>
      <c r="P1882" s="68"/>
      <c r="Q1882" s="68"/>
      <c r="R1882" s="10"/>
      <c r="S1882" s="15"/>
    </row>
    <row r="1883" spans="1:20" ht="19.5" outlineLevel="4" x14ac:dyDescent="0.2">
      <c r="A1883" s="61"/>
      <c r="B1883" s="62"/>
      <c r="C1883" s="62"/>
      <c r="D1883" s="63"/>
      <c r="E1883" s="64"/>
      <c r="F1883" s="65" t="s">
        <v>1619</v>
      </c>
      <c r="G1883" s="63"/>
      <c r="H1883" s="66">
        <v>3.1</v>
      </c>
      <c r="I1883" s="67"/>
      <c r="J1883" s="68"/>
      <c r="K1883" s="66"/>
      <c r="L1883" s="66"/>
      <c r="M1883" s="66"/>
      <c r="N1883" s="66"/>
      <c r="O1883" s="68"/>
      <c r="P1883" s="68"/>
      <c r="Q1883" s="68"/>
      <c r="R1883" s="10"/>
      <c r="S1883" s="15"/>
    </row>
    <row r="1884" spans="1:20" ht="19.5" outlineLevel="4" x14ac:dyDescent="0.2">
      <c r="A1884" s="61"/>
      <c r="B1884" s="62"/>
      <c r="C1884" s="62"/>
      <c r="D1884" s="63"/>
      <c r="E1884" s="64"/>
      <c r="F1884" s="65" t="s">
        <v>1621</v>
      </c>
      <c r="G1884" s="63"/>
      <c r="H1884" s="66">
        <v>7.6</v>
      </c>
      <c r="I1884" s="67"/>
      <c r="J1884" s="68"/>
      <c r="K1884" s="66"/>
      <c r="L1884" s="66"/>
      <c r="M1884" s="66"/>
      <c r="N1884" s="66"/>
      <c r="O1884" s="68"/>
      <c r="P1884" s="68"/>
      <c r="Q1884" s="68"/>
      <c r="R1884" s="10"/>
      <c r="S1884" s="15"/>
    </row>
    <row r="1885" spans="1:20" ht="19.5" outlineLevel="4" x14ac:dyDescent="0.2">
      <c r="A1885" s="61"/>
      <c r="B1885" s="62"/>
      <c r="C1885" s="62"/>
      <c r="D1885" s="63"/>
      <c r="E1885" s="64"/>
      <c r="F1885" s="65" t="s">
        <v>1622</v>
      </c>
      <c r="G1885" s="63"/>
      <c r="H1885" s="66">
        <v>8.6999999999999993</v>
      </c>
      <c r="I1885" s="67"/>
      <c r="J1885" s="68"/>
      <c r="K1885" s="66"/>
      <c r="L1885" s="66"/>
      <c r="M1885" s="66"/>
      <c r="N1885" s="66"/>
      <c r="O1885" s="68"/>
      <c r="P1885" s="68"/>
      <c r="Q1885" s="68"/>
      <c r="R1885" s="10"/>
      <c r="S1885" s="15"/>
    </row>
    <row r="1886" spans="1:20" ht="19.5" outlineLevel="4" x14ac:dyDescent="0.2">
      <c r="A1886" s="61"/>
      <c r="B1886" s="62"/>
      <c r="C1886" s="62"/>
      <c r="D1886" s="63"/>
      <c r="E1886" s="64"/>
      <c r="F1886" s="65" t="s">
        <v>1623</v>
      </c>
      <c r="G1886" s="63"/>
      <c r="H1886" s="66">
        <v>1.8</v>
      </c>
      <c r="I1886" s="67"/>
      <c r="J1886" s="68"/>
      <c r="K1886" s="66"/>
      <c r="L1886" s="66"/>
      <c r="M1886" s="66"/>
      <c r="N1886" s="66"/>
      <c r="O1886" s="68"/>
      <c r="P1886" s="68"/>
      <c r="Q1886" s="68"/>
      <c r="R1886" s="10"/>
      <c r="S1886" s="15"/>
    </row>
    <row r="1887" spans="1:20" ht="9.75" outlineLevel="4" x14ac:dyDescent="0.2">
      <c r="A1887" s="61"/>
      <c r="B1887" s="62"/>
      <c r="C1887" s="62"/>
      <c r="D1887" s="63"/>
      <c r="E1887" s="64"/>
      <c r="F1887" s="65" t="s">
        <v>126</v>
      </c>
      <c r="G1887" s="63"/>
      <c r="H1887" s="66">
        <v>0</v>
      </c>
      <c r="I1887" s="67"/>
      <c r="J1887" s="68"/>
      <c r="K1887" s="66"/>
      <c r="L1887" s="66"/>
      <c r="M1887" s="66"/>
      <c r="N1887" s="66"/>
      <c r="O1887" s="68"/>
      <c r="P1887" s="68"/>
      <c r="Q1887" s="68"/>
      <c r="R1887" s="10"/>
      <c r="S1887" s="15"/>
    </row>
    <row r="1888" spans="1:20" ht="19.5" outlineLevel="4" x14ac:dyDescent="0.2">
      <c r="A1888" s="61"/>
      <c r="B1888" s="62"/>
      <c r="C1888" s="62"/>
      <c r="D1888" s="63"/>
      <c r="E1888" s="64"/>
      <c r="F1888" s="65" t="s">
        <v>1627</v>
      </c>
      <c r="G1888" s="63"/>
      <c r="H1888" s="66">
        <v>8.6</v>
      </c>
      <c r="I1888" s="67"/>
      <c r="J1888" s="68"/>
      <c r="K1888" s="66"/>
      <c r="L1888" s="66"/>
      <c r="M1888" s="66"/>
      <c r="N1888" s="66"/>
      <c r="O1888" s="68"/>
      <c r="P1888" s="68"/>
      <c r="Q1888" s="68"/>
      <c r="R1888" s="10"/>
      <c r="S1888" s="15"/>
    </row>
    <row r="1889" spans="1:20" ht="19.5" outlineLevel="4" x14ac:dyDescent="0.2">
      <c r="A1889" s="61"/>
      <c r="B1889" s="62"/>
      <c r="C1889" s="62"/>
      <c r="D1889" s="63"/>
      <c r="E1889" s="64"/>
      <c r="F1889" s="65" t="s">
        <v>1628</v>
      </c>
      <c r="G1889" s="63"/>
      <c r="H1889" s="66">
        <v>9.7999999999999989</v>
      </c>
      <c r="I1889" s="67"/>
      <c r="J1889" s="68"/>
      <c r="K1889" s="66"/>
      <c r="L1889" s="66"/>
      <c r="M1889" s="66"/>
      <c r="N1889" s="66"/>
      <c r="O1889" s="68"/>
      <c r="P1889" s="68"/>
      <c r="Q1889" s="68"/>
      <c r="R1889" s="10"/>
      <c r="S1889" s="15"/>
    </row>
    <row r="1890" spans="1:20" ht="19.5" outlineLevel="4" x14ac:dyDescent="0.2">
      <c r="A1890" s="61"/>
      <c r="B1890" s="62"/>
      <c r="C1890" s="62"/>
      <c r="D1890" s="63"/>
      <c r="E1890" s="64"/>
      <c r="F1890" s="65" t="s">
        <v>1629</v>
      </c>
      <c r="G1890" s="63"/>
      <c r="H1890" s="66">
        <v>1.6</v>
      </c>
      <c r="I1890" s="67"/>
      <c r="J1890" s="68"/>
      <c r="K1890" s="66"/>
      <c r="L1890" s="66"/>
      <c r="M1890" s="66"/>
      <c r="N1890" s="66"/>
      <c r="O1890" s="68"/>
      <c r="P1890" s="68"/>
      <c r="Q1890" s="68"/>
      <c r="R1890" s="10"/>
      <c r="S1890" s="15"/>
    </row>
    <row r="1891" spans="1:20" ht="19.5" outlineLevel="4" x14ac:dyDescent="0.2">
      <c r="A1891" s="61"/>
      <c r="B1891" s="62"/>
      <c r="C1891" s="62"/>
      <c r="D1891" s="63"/>
      <c r="E1891" s="64"/>
      <c r="F1891" s="65" t="s">
        <v>1630</v>
      </c>
      <c r="G1891" s="63"/>
      <c r="H1891" s="66">
        <v>4.8</v>
      </c>
      <c r="I1891" s="67"/>
      <c r="J1891" s="68"/>
      <c r="K1891" s="66"/>
      <c r="L1891" s="66"/>
      <c r="M1891" s="66"/>
      <c r="N1891" s="66"/>
      <c r="O1891" s="68"/>
      <c r="P1891" s="68"/>
      <c r="Q1891" s="68"/>
      <c r="R1891" s="10"/>
      <c r="S1891" s="15"/>
    </row>
    <row r="1892" spans="1:20" ht="19.5" outlineLevel="4" x14ac:dyDescent="0.2">
      <c r="A1892" s="61"/>
      <c r="B1892" s="62"/>
      <c r="C1892" s="62"/>
      <c r="D1892" s="63"/>
      <c r="E1892" s="64"/>
      <c r="F1892" s="65" t="s">
        <v>1631</v>
      </c>
      <c r="G1892" s="63"/>
      <c r="H1892" s="66">
        <v>3.5</v>
      </c>
      <c r="I1892" s="67"/>
      <c r="J1892" s="68"/>
      <c r="K1892" s="66"/>
      <c r="L1892" s="66"/>
      <c r="M1892" s="66"/>
      <c r="N1892" s="66"/>
      <c r="O1892" s="68"/>
      <c r="P1892" s="68"/>
      <c r="Q1892" s="68"/>
      <c r="R1892" s="10"/>
      <c r="S1892" s="15"/>
    </row>
    <row r="1893" spans="1:20" ht="9.75" outlineLevel="4" x14ac:dyDescent="0.2">
      <c r="A1893" s="61"/>
      <c r="B1893" s="62"/>
      <c r="C1893" s="62"/>
      <c r="D1893" s="63"/>
      <c r="E1893" s="64"/>
      <c r="F1893" s="65" t="s">
        <v>126</v>
      </c>
      <c r="G1893" s="63"/>
      <c r="H1893" s="66">
        <v>0</v>
      </c>
      <c r="I1893" s="67"/>
      <c r="J1893" s="68"/>
      <c r="K1893" s="66"/>
      <c r="L1893" s="66"/>
      <c r="M1893" s="66"/>
      <c r="N1893" s="66"/>
      <c r="O1893" s="68"/>
      <c r="P1893" s="68"/>
      <c r="Q1893" s="68"/>
      <c r="R1893" s="10"/>
      <c r="S1893" s="15"/>
    </row>
    <row r="1894" spans="1:20" ht="19.5" outlineLevel="4" x14ac:dyDescent="0.2">
      <c r="A1894" s="61"/>
      <c r="B1894" s="62"/>
      <c r="C1894" s="62"/>
      <c r="D1894" s="63"/>
      <c r="E1894" s="64"/>
      <c r="F1894" s="65" t="s">
        <v>1633</v>
      </c>
      <c r="G1894" s="63"/>
      <c r="H1894" s="66">
        <v>2.2000000000000002</v>
      </c>
      <c r="I1894" s="67"/>
      <c r="J1894" s="68"/>
      <c r="K1894" s="66"/>
      <c r="L1894" s="66"/>
      <c r="M1894" s="66"/>
      <c r="N1894" s="66"/>
      <c r="O1894" s="68"/>
      <c r="P1894" s="68"/>
      <c r="Q1894" s="68"/>
      <c r="R1894" s="10"/>
      <c r="S1894" s="15"/>
    </row>
    <row r="1895" spans="1:20" ht="19.5" outlineLevel="4" x14ac:dyDescent="0.2">
      <c r="A1895" s="61"/>
      <c r="B1895" s="62"/>
      <c r="C1895" s="62"/>
      <c r="D1895" s="63"/>
      <c r="E1895" s="64"/>
      <c r="F1895" s="65" t="s">
        <v>1634</v>
      </c>
      <c r="G1895" s="63"/>
      <c r="H1895" s="66">
        <v>4.3</v>
      </c>
      <c r="I1895" s="67"/>
      <c r="J1895" s="68"/>
      <c r="K1895" s="66"/>
      <c r="L1895" s="66"/>
      <c r="M1895" s="66"/>
      <c r="N1895" s="66"/>
      <c r="O1895" s="68"/>
      <c r="P1895" s="68"/>
      <c r="Q1895" s="68"/>
      <c r="R1895" s="10"/>
      <c r="S1895" s="15"/>
    </row>
    <row r="1896" spans="1:20" ht="9.75" outlineLevel="4" x14ac:dyDescent="0.2">
      <c r="A1896" s="61"/>
      <c r="B1896" s="62"/>
      <c r="C1896" s="62"/>
      <c r="D1896" s="63"/>
      <c r="E1896" s="64"/>
      <c r="F1896" s="65" t="s">
        <v>1641</v>
      </c>
      <c r="G1896" s="63"/>
      <c r="H1896" s="66">
        <v>5</v>
      </c>
      <c r="I1896" s="67"/>
      <c r="J1896" s="68"/>
      <c r="K1896" s="66"/>
      <c r="L1896" s="66"/>
      <c r="M1896" s="66"/>
      <c r="N1896" s="66"/>
      <c r="O1896" s="68"/>
      <c r="P1896" s="68"/>
      <c r="Q1896" s="68"/>
      <c r="R1896" s="10"/>
      <c r="S1896" s="15"/>
    </row>
    <row r="1897" spans="1:20" ht="19.5" outlineLevel="4" x14ac:dyDescent="0.2">
      <c r="A1897" s="61"/>
      <c r="B1897" s="62"/>
      <c r="C1897" s="62"/>
      <c r="D1897" s="63"/>
      <c r="E1897" s="64"/>
      <c r="F1897" s="65" t="s">
        <v>1636</v>
      </c>
      <c r="G1897" s="63"/>
      <c r="H1897" s="66">
        <v>4.9000000000000004</v>
      </c>
      <c r="I1897" s="67"/>
      <c r="J1897" s="68"/>
      <c r="K1897" s="66"/>
      <c r="L1897" s="66"/>
      <c r="M1897" s="66"/>
      <c r="N1897" s="66"/>
      <c r="O1897" s="68"/>
      <c r="P1897" s="68"/>
      <c r="Q1897" s="68"/>
      <c r="R1897" s="10"/>
      <c r="S1897" s="15"/>
    </row>
    <row r="1898" spans="1:20" ht="19.5" outlineLevel="4" x14ac:dyDescent="0.2">
      <c r="A1898" s="61"/>
      <c r="B1898" s="62"/>
      <c r="C1898" s="62"/>
      <c r="D1898" s="63"/>
      <c r="E1898" s="64"/>
      <c r="F1898" s="65" t="s">
        <v>1637</v>
      </c>
      <c r="G1898" s="63"/>
      <c r="H1898" s="66">
        <v>9.9</v>
      </c>
      <c r="I1898" s="67"/>
      <c r="J1898" s="68"/>
      <c r="K1898" s="66"/>
      <c r="L1898" s="66"/>
      <c r="M1898" s="66"/>
      <c r="N1898" s="66"/>
      <c r="O1898" s="68"/>
      <c r="P1898" s="68"/>
      <c r="Q1898" s="68"/>
      <c r="R1898" s="10"/>
      <c r="S1898" s="15"/>
    </row>
    <row r="1899" spans="1:20" ht="19.5" outlineLevel="4" x14ac:dyDescent="0.2">
      <c r="A1899" s="61"/>
      <c r="B1899" s="62"/>
      <c r="C1899" s="62"/>
      <c r="D1899" s="63"/>
      <c r="E1899" s="64"/>
      <c r="F1899" s="65" t="s">
        <v>1638</v>
      </c>
      <c r="G1899" s="63"/>
      <c r="H1899" s="66">
        <v>4.9000000000000004</v>
      </c>
      <c r="I1899" s="67"/>
      <c r="J1899" s="68"/>
      <c r="K1899" s="66"/>
      <c r="L1899" s="66"/>
      <c r="M1899" s="66"/>
      <c r="N1899" s="66"/>
      <c r="O1899" s="68"/>
      <c r="P1899" s="68"/>
      <c r="Q1899" s="68"/>
      <c r="R1899" s="10"/>
      <c r="S1899" s="15"/>
    </row>
    <row r="1900" spans="1:20" ht="7.5" customHeight="1" outlineLevel="4" x14ac:dyDescent="0.15">
      <c r="A1900" s="15"/>
      <c r="B1900" s="69"/>
      <c r="C1900" s="70"/>
      <c r="D1900" s="71"/>
      <c r="E1900" s="72"/>
      <c r="F1900" s="73"/>
      <c r="G1900" s="71"/>
      <c r="H1900" s="74"/>
      <c r="I1900" s="75"/>
      <c r="J1900" s="76"/>
      <c r="K1900" s="77"/>
      <c r="L1900" s="77"/>
      <c r="M1900" s="77"/>
      <c r="N1900" s="77"/>
      <c r="O1900" s="76"/>
      <c r="P1900" s="76"/>
      <c r="Q1900" s="76"/>
      <c r="R1900" s="10"/>
      <c r="S1900" s="15"/>
    </row>
    <row r="1901" spans="1:20" ht="11.25" outlineLevel="3" x14ac:dyDescent="0.2">
      <c r="A1901" s="52"/>
      <c r="B1901" s="53"/>
      <c r="C1901" s="54">
        <v>367</v>
      </c>
      <c r="D1901" s="55" t="s">
        <v>25</v>
      </c>
      <c r="E1901" s="56" t="s">
        <v>1642</v>
      </c>
      <c r="F1901" s="57" t="s">
        <v>1643</v>
      </c>
      <c r="G1901" s="55" t="s">
        <v>60</v>
      </c>
      <c r="H1901" s="58">
        <v>15.466880786499996</v>
      </c>
      <c r="I1901" s="59"/>
      <c r="J1901" s="60">
        <f>H1901*I1901</f>
        <v>0</v>
      </c>
      <c r="K1901" s="58"/>
      <c r="L1901" s="58">
        <f>H1901*K1901</f>
        <v>0</v>
      </c>
      <c r="M1901" s="58"/>
      <c r="N1901" s="58">
        <f>H1901*M1901</f>
        <v>0</v>
      </c>
      <c r="O1901" s="60">
        <v>21</v>
      </c>
      <c r="P1901" s="60">
        <f>J1901*(O1901/100)</f>
        <v>0</v>
      </c>
      <c r="Q1901" s="60">
        <f>J1901+P1901</f>
        <v>0</v>
      </c>
      <c r="R1901" s="15"/>
      <c r="S1901" s="15"/>
      <c r="T1901" s="15"/>
    </row>
    <row r="1902" spans="1:20" ht="11.25" outlineLevel="3" x14ac:dyDescent="0.2">
      <c r="A1902" s="52"/>
      <c r="B1902" s="53"/>
      <c r="C1902" s="54">
        <v>368</v>
      </c>
      <c r="D1902" s="55" t="s">
        <v>25</v>
      </c>
      <c r="E1902" s="56" t="s">
        <v>1644</v>
      </c>
      <c r="F1902" s="57" t="s">
        <v>1645</v>
      </c>
      <c r="G1902" s="55" t="s">
        <v>172</v>
      </c>
      <c r="H1902" s="58">
        <v>287.61599999999999</v>
      </c>
      <c r="I1902" s="59"/>
      <c r="J1902" s="60">
        <f>H1902*I1902</f>
        <v>0</v>
      </c>
      <c r="K1902" s="58"/>
      <c r="L1902" s="58">
        <f>H1902*K1902</f>
        <v>0</v>
      </c>
      <c r="M1902" s="58"/>
      <c r="N1902" s="58">
        <f>H1902*M1902</f>
        <v>0</v>
      </c>
      <c r="O1902" s="60">
        <v>21</v>
      </c>
      <c r="P1902" s="60">
        <f>J1902*(O1902/100)</f>
        <v>0</v>
      </c>
      <c r="Q1902" s="60">
        <f>J1902+P1902</f>
        <v>0</v>
      </c>
      <c r="R1902" s="15"/>
      <c r="S1902" s="15"/>
      <c r="T1902" s="15"/>
    </row>
    <row r="1903" spans="1:20" ht="9.75" outlineLevel="4" x14ac:dyDescent="0.2">
      <c r="A1903" s="61"/>
      <c r="B1903" s="62"/>
      <c r="C1903" s="62"/>
      <c r="D1903" s="63"/>
      <c r="E1903" s="64" t="s">
        <v>29</v>
      </c>
      <c r="F1903" s="65" t="s">
        <v>1646</v>
      </c>
      <c r="G1903" s="63"/>
      <c r="H1903" s="66">
        <v>287.61599999999999</v>
      </c>
      <c r="I1903" s="67"/>
      <c r="J1903" s="68"/>
      <c r="K1903" s="66"/>
      <c r="L1903" s="66"/>
      <c r="M1903" s="66"/>
      <c r="N1903" s="66"/>
      <c r="O1903" s="68"/>
      <c r="P1903" s="68"/>
      <c r="Q1903" s="68"/>
      <c r="R1903" s="10"/>
      <c r="S1903" s="15"/>
    </row>
    <row r="1904" spans="1:20" ht="7.5" customHeight="1" outlineLevel="4" x14ac:dyDescent="0.15">
      <c r="A1904" s="15"/>
      <c r="B1904" s="69"/>
      <c r="C1904" s="70"/>
      <c r="D1904" s="71"/>
      <c r="E1904" s="72"/>
      <c r="F1904" s="73"/>
      <c r="G1904" s="71"/>
      <c r="H1904" s="74"/>
      <c r="I1904" s="75"/>
      <c r="J1904" s="76"/>
      <c r="K1904" s="77"/>
      <c r="L1904" s="77"/>
      <c r="M1904" s="77"/>
      <c r="N1904" s="77"/>
      <c r="O1904" s="76"/>
      <c r="P1904" s="76"/>
      <c r="Q1904" s="76"/>
      <c r="R1904" s="10"/>
      <c r="S1904" s="15"/>
    </row>
    <row r="1905" spans="1:20" ht="22.5" outlineLevel="3" x14ac:dyDescent="0.2">
      <c r="A1905" s="52"/>
      <c r="B1905" s="53"/>
      <c r="C1905" s="54">
        <v>369</v>
      </c>
      <c r="D1905" s="55" t="s">
        <v>342</v>
      </c>
      <c r="E1905" s="56" t="s">
        <v>1647</v>
      </c>
      <c r="F1905" s="57" t="s">
        <v>1648</v>
      </c>
      <c r="G1905" s="55" t="s">
        <v>67</v>
      </c>
      <c r="H1905" s="58">
        <v>583.91150999999991</v>
      </c>
      <c r="I1905" s="59"/>
      <c r="J1905" s="60">
        <f>H1905*I1905</f>
        <v>0</v>
      </c>
      <c r="K1905" s="58">
        <v>1.9199999999999998E-2</v>
      </c>
      <c r="L1905" s="58">
        <f>H1905*K1905</f>
        <v>11.211100991999997</v>
      </c>
      <c r="M1905" s="58"/>
      <c r="N1905" s="58">
        <f>H1905*M1905</f>
        <v>0</v>
      </c>
      <c r="O1905" s="60">
        <v>21</v>
      </c>
      <c r="P1905" s="60">
        <f>J1905*(O1905/100)</f>
        <v>0</v>
      </c>
      <c r="Q1905" s="60">
        <f>J1905+P1905</f>
        <v>0</v>
      </c>
      <c r="R1905" s="15"/>
      <c r="S1905" s="15"/>
      <c r="T1905" s="15"/>
    </row>
    <row r="1906" spans="1:20" ht="19.5" outlineLevel="4" x14ac:dyDescent="0.2">
      <c r="A1906" s="61"/>
      <c r="B1906" s="62"/>
      <c r="C1906" s="62"/>
      <c r="D1906" s="63"/>
      <c r="E1906" s="64" t="s">
        <v>29</v>
      </c>
      <c r="F1906" s="65" t="s">
        <v>853</v>
      </c>
      <c r="G1906" s="63"/>
      <c r="H1906" s="66">
        <v>0</v>
      </c>
      <c r="I1906" s="67"/>
      <c r="J1906" s="68"/>
      <c r="K1906" s="66"/>
      <c r="L1906" s="66"/>
      <c r="M1906" s="66"/>
      <c r="N1906" s="66"/>
      <c r="O1906" s="68"/>
      <c r="P1906" s="68"/>
      <c r="Q1906" s="68"/>
      <c r="R1906" s="10"/>
      <c r="S1906" s="15"/>
    </row>
    <row r="1907" spans="1:20" ht="19.5" outlineLevel="4" x14ac:dyDescent="0.2">
      <c r="A1907" s="61"/>
      <c r="B1907" s="62"/>
      <c r="C1907" s="62"/>
      <c r="D1907" s="63"/>
      <c r="E1907" s="64"/>
      <c r="F1907" s="65" t="s">
        <v>1618</v>
      </c>
      <c r="G1907" s="63"/>
      <c r="H1907" s="66">
        <v>78.8</v>
      </c>
      <c r="I1907" s="67"/>
      <c r="J1907" s="68"/>
      <c r="K1907" s="66"/>
      <c r="L1907" s="66"/>
      <c r="M1907" s="66"/>
      <c r="N1907" s="66"/>
      <c r="O1907" s="68"/>
      <c r="P1907" s="68"/>
      <c r="Q1907" s="68"/>
      <c r="R1907" s="10"/>
      <c r="S1907" s="15"/>
    </row>
    <row r="1908" spans="1:20" ht="19.5" outlineLevel="4" x14ac:dyDescent="0.2">
      <c r="A1908" s="61"/>
      <c r="B1908" s="62"/>
      <c r="C1908" s="62"/>
      <c r="D1908" s="63"/>
      <c r="E1908" s="64"/>
      <c r="F1908" s="65" t="s">
        <v>1619</v>
      </c>
      <c r="G1908" s="63"/>
      <c r="H1908" s="66">
        <v>3.1</v>
      </c>
      <c r="I1908" s="67"/>
      <c r="J1908" s="68"/>
      <c r="K1908" s="66"/>
      <c r="L1908" s="66"/>
      <c r="M1908" s="66"/>
      <c r="N1908" s="66"/>
      <c r="O1908" s="68"/>
      <c r="P1908" s="68"/>
      <c r="Q1908" s="68"/>
      <c r="R1908" s="10"/>
      <c r="S1908" s="15"/>
    </row>
    <row r="1909" spans="1:20" ht="19.5" outlineLevel="4" x14ac:dyDescent="0.2">
      <c r="A1909" s="61"/>
      <c r="B1909" s="62"/>
      <c r="C1909" s="62"/>
      <c r="D1909" s="63"/>
      <c r="E1909" s="64"/>
      <c r="F1909" s="65" t="s">
        <v>1620</v>
      </c>
      <c r="G1909" s="63"/>
      <c r="H1909" s="66">
        <v>10.199999999999999</v>
      </c>
      <c r="I1909" s="67"/>
      <c r="J1909" s="68"/>
      <c r="K1909" s="66"/>
      <c r="L1909" s="66"/>
      <c r="M1909" s="66"/>
      <c r="N1909" s="66"/>
      <c r="O1909" s="68"/>
      <c r="P1909" s="68"/>
      <c r="Q1909" s="68"/>
      <c r="R1909" s="10"/>
      <c r="S1909" s="15"/>
    </row>
    <row r="1910" spans="1:20" ht="19.5" outlineLevel="4" x14ac:dyDescent="0.2">
      <c r="A1910" s="61"/>
      <c r="B1910" s="62"/>
      <c r="C1910" s="62"/>
      <c r="D1910" s="63"/>
      <c r="E1910" s="64"/>
      <c r="F1910" s="65" t="s">
        <v>1621</v>
      </c>
      <c r="G1910" s="63"/>
      <c r="H1910" s="66">
        <v>7.6</v>
      </c>
      <c r="I1910" s="67"/>
      <c r="J1910" s="68"/>
      <c r="K1910" s="66"/>
      <c r="L1910" s="66"/>
      <c r="M1910" s="66"/>
      <c r="N1910" s="66"/>
      <c r="O1910" s="68"/>
      <c r="P1910" s="68"/>
      <c r="Q1910" s="68"/>
      <c r="R1910" s="10"/>
      <c r="S1910" s="15"/>
    </row>
    <row r="1911" spans="1:20" ht="19.5" outlineLevel="4" x14ac:dyDescent="0.2">
      <c r="A1911" s="61"/>
      <c r="B1911" s="62"/>
      <c r="C1911" s="62"/>
      <c r="D1911" s="63"/>
      <c r="E1911" s="64"/>
      <c r="F1911" s="65" t="s">
        <v>1622</v>
      </c>
      <c r="G1911" s="63"/>
      <c r="H1911" s="66">
        <v>8.6999999999999993</v>
      </c>
      <c r="I1911" s="67"/>
      <c r="J1911" s="68"/>
      <c r="K1911" s="66"/>
      <c r="L1911" s="66"/>
      <c r="M1911" s="66"/>
      <c r="N1911" s="66"/>
      <c r="O1911" s="68"/>
      <c r="P1911" s="68"/>
      <c r="Q1911" s="68"/>
      <c r="R1911" s="10"/>
      <c r="S1911" s="15"/>
    </row>
    <row r="1912" spans="1:20" ht="19.5" outlineLevel="4" x14ac:dyDescent="0.2">
      <c r="A1912" s="61"/>
      <c r="B1912" s="62"/>
      <c r="C1912" s="62"/>
      <c r="D1912" s="63"/>
      <c r="E1912" s="64"/>
      <c r="F1912" s="65" t="s">
        <v>1623</v>
      </c>
      <c r="G1912" s="63"/>
      <c r="H1912" s="66">
        <v>1.8</v>
      </c>
      <c r="I1912" s="67"/>
      <c r="J1912" s="68"/>
      <c r="K1912" s="66"/>
      <c r="L1912" s="66"/>
      <c r="M1912" s="66"/>
      <c r="N1912" s="66"/>
      <c r="O1912" s="68"/>
      <c r="P1912" s="68"/>
      <c r="Q1912" s="68"/>
      <c r="R1912" s="10"/>
      <c r="S1912" s="15"/>
    </row>
    <row r="1913" spans="1:20" ht="19.5" outlineLevel="4" x14ac:dyDescent="0.2">
      <c r="A1913" s="61"/>
      <c r="B1913" s="62"/>
      <c r="C1913" s="62"/>
      <c r="D1913" s="63"/>
      <c r="E1913" s="64"/>
      <c r="F1913" s="65" t="s">
        <v>1624</v>
      </c>
      <c r="G1913" s="63"/>
      <c r="H1913" s="66">
        <v>8.8000000000000007</v>
      </c>
      <c r="I1913" s="67"/>
      <c r="J1913" s="68"/>
      <c r="K1913" s="66"/>
      <c r="L1913" s="66"/>
      <c r="M1913" s="66"/>
      <c r="N1913" s="66"/>
      <c r="O1913" s="68"/>
      <c r="P1913" s="68"/>
      <c r="Q1913" s="68"/>
      <c r="R1913" s="10"/>
      <c r="S1913" s="15"/>
    </row>
    <row r="1914" spans="1:20" ht="19.5" outlineLevel="4" x14ac:dyDescent="0.2">
      <c r="A1914" s="61"/>
      <c r="B1914" s="62"/>
      <c r="C1914" s="62"/>
      <c r="D1914" s="63"/>
      <c r="E1914" s="64"/>
      <c r="F1914" s="65" t="s">
        <v>1625</v>
      </c>
      <c r="G1914" s="63"/>
      <c r="H1914" s="66">
        <v>39.799999999999997</v>
      </c>
      <c r="I1914" s="67"/>
      <c r="J1914" s="68"/>
      <c r="K1914" s="66"/>
      <c r="L1914" s="66"/>
      <c r="M1914" s="66"/>
      <c r="N1914" s="66"/>
      <c r="O1914" s="68"/>
      <c r="P1914" s="68"/>
      <c r="Q1914" s="68"/>
      <c r="R1914" s="10"/>
      <c r="S1914" s="15"/>
    </row>
    <row r="1915" spans="1:20" ht="9.75" outlineLevel="4" x14ac:dyDescent="0.2">
      <c r="A1915" s="61"/>
      <c r="B1915" s="62"/>
      <c r="C1915" s="62"/>
      <c r="D1915" s="63"/>
      <c r="E1915" s="64"/>
      <c r="F1915" s="65" t="s">
        <v>1649</v>
      </c>
      <c r="G1915" s="63"/>
      <c r="H1915" s="66">
        <v>7.94</v>
      </c>
      <c r="I1915" s="67"/>
      <c r="J1915" s="68"/>
      <c r="K1915" s="66"/>
      <c r="L1915" s="66"/>
      <c r="M1915" s="66"/>
      <c r="N1915" s="66"/>
      <c r="O1915" s="68"/>
      <c r="P1915" s="68"/>
      <c r="Q1915" s="68"/>
      <c r="R1915" s="10"/>
      <c r="S1915" s="15"/>
    </row>
    <row r="1916" spans="1:20" ht="9.75" outlineLevel="4" x14ac:dyDescent="0.2">
      <c r="A1916" s="61"/>
      <c r="B1916" s="62"/>
      <c r="C1916" s="62"/>
      <c r="D1916" s="63"/>
      <c r="E1916" s="64"/>
      <c r="F1916" s="65" t="s">
        <v>569</v>
      </c>
      <c r="G1916" s="63"/>
      <c r="H1916" s="66">
        <v>0</v>
      </c>
      <c r="I1916" s="67"/>
      <c r="J1916" s="68"/>
      <c r="K1916" s="66"/>
      <c r="L1916" s="66"/>
      <c r="M1916" s="66"/>
      <c r="N1916" s="66"/>
      <c r="O1916" s="68"/>
      <c r="P1916" s="68"/>
      <c r="Q1916" s="68"/>
      <c r="R1916" s="10"/>
      <c r="S1916" s="15"/>
    </row>
    <row r="1917" spans="1:20" ht="9.75" outlineLevel="4" x14ac:dyDescent="0.2">
      <c r="A1917" s="61"/>
      <c r="B1917" s="62"/>
      <c r="C1917" s="62"/>
      <c r="D1917" s="63"/>
      <c r="E1917" s="64"/>
      <c r="F1917" s="65" t="s">
        <v>1650</v>
      </c>
      <c r="G1917" s="63"/>
      <c r="H1917" s="66">
        <v>0</v>
      </c>
      <c r="I1917" s="67"/>
      <c r="J1917" s="68"/>
      <c r="K1917" s="66"/>
      <c r="L1917" s="66"/>
      <c r="M1917" s="66"/>
      <c r="N1917" s="66"/>
      <c r="O1917" s="68"/>
      <c r="P1917" s="68"/>
      <c r="Q1917" s="68"/>
      <c r="R1917" s="10"/>
      <c r="S1917" s="15"/>
    </row>
    <row r="1918" spans="1:20" ht="9.75" outlineLevel="4" x14ac:dyDescent="0.2">
      <c r="A1918" s="61"/>
      <c r="B1918" s="62"/>
      <c r="C1918" s="62"/>
      <c r="D1918" s="63"/>
      <c r="E1918" s="64"/>
      <c r="F1918" s="65" t="s">
        <v>1651</v>
      </c>
      <c r="G1918" s="63"/>
      <c r="H1918" s="66">
        <v>10.527000000000001</v>
      </c>
      <c r="I1918" s="67"/>
      <c r="J1918" s="68"/>
      <c r="K1918" s="66"/>
      <c r="L1918" s="66"/>
      <c r="M1918" s="66"/>
      <c r="N1918" s="66"/>
      <c r="O1918" s="68"/>
      <c r="P1918" s="68"/>
      <c r="Q1918" s="68"/>
      <c r="R1918" s="10"/>
      <c r="S1918" s="15"/>
    </row>
    <row r="1919" spans="1:20" ht="9.75" outlineLevel="4" x14ac:dyDescent="0.2">
      <c r="A1919" s="61"/>
      <c r="B1919" s="62"/>
      <c r="C1919" s="62"/>
      <c r="D1919" s="63"/>
      <c r="E1919" s="64"/>
      <c r="F1919" s="65" t="s">
        <v>1652</v>
      </c>
      <c r="G1919" s="63"/>
      <c r="H1919" s="66">
        <v>0</v>
      </c>
      <c r="I1919" s="67"/>
      <c r="J1919" s="68"/>
      <c r="K1919" s="66"/>
      <c r="L1919" s="66"/>
      <c r="M1919" s="66"/>
      <c r="N1919" s="66"/>
      <c r="O1919" s="68"/>
      <c r="P1919" s="68"/>
      <c r="Q1919" s="68"/>
      <c r="R1919" s="10"/>
      <c r="S1919" s="15"/>
    </row>
    <row r="1920" spans="1:20" ht="9.75" outlineLevel="4" x14ac:dyDescent="0.2">
      <c r="A1920" s="61"/>
      <c r="B1920" s="62"/>
      <c r="C1920" s="62"/>
      <c r="D1920" s="63"/>
      <c r="E1920" s="64"/>
      <c r="F1920" s="65" t="s">
        <v>1156</v>
      </c>
      <c r="G1920" s="63"/>
      <c r="H1920" s="66">
        <v>0</v>
      </c>
      <c r="I1920" s="67"/>
      <c r="J1920" s="68"/>
      <c r="K1920" s="66"/>
      <c r="L1920" s="66"/>
      <c r="M1920" s="66"/>
      <c r="N1920" s="66"/>
      <c r="O1920" s="68"/>
      <c r="P1920" s="68"/>
      <c r="Q1920" s="68"/>
      <c r="R1920" s="10"/>
      <c r="S1920" s="15"/>
    </row>
    <row r="1921" spans="1:19" ht="19.5" outlineLevel="4" x14ac:dyDescent="0.2">
      <c r="A1921" s="61"/>
      <c r="B1921" s="62"/>
      <c r="C1921" s="62"/>
      <c r="D1921" s="63"/>
      <c r="E1921" s="64"/>
      <c r="F1921" s="65" t="s">
        <v>1626</v>
      </c>
      <c r="G1921" s="63"/>
      <c r="H1921" s="66">
        <v>143.19999999999999</v>
      </c>
      <c r="I1921" s="67"/>
      <c r="J1921" s="68"/>
      <c r="K1921" s="66"/>
      <c r="L1921" s="66"/>
      <c r="M1921" s="66"/>
      <c r="N1921" s="66"/>
      <c r="O1921" s="68"/>
      <c r="P1921" s="68"/>
      <c r="Q1921" s="68"/>
      <c r="R1921" s="10"/>
      <c r="S1921" s="15"/>
    </row>
    <row r="1922" spans="1:19" ht="19.5" outlineLevel="4" x14ac:dyDescent="0.2">
      <c r="A1922" s="61"/>
      <c r="B1922" s="62"/>
      <c r="C1922" s="62"/>
      <c r="D1922" s="63"/>
      <c r="E1922" s="64"/>
      <c r="F1922" s="65" t="s">
        <v>1627</v>
      </c>
      <c r="G1922" s="63"/>
      <c r="H1922" s="66">
        <v>8.6</v>
      </c>
      <c r="I1922" s="67"/>
      <c r="J1922" s="68"/>
      <c r="K1922" s="66"/>
      <c r="L1922" s="66"/>
      <c r="M1922" s="66"/>
      <c r="N1922" s="66"/>
      <c r="O1922" s="68"/>
      <c r="P1922" s="68"/>
      <c r="Q1922" s="68"/>
      <c r="R1922" s="10"/>
      <c r="S1922" s="15"/>
    </row>
    <row r="1923" spans="1:19" ht="19.5" outlineLevel="4" x14ac:dyDescent="0.2">
      <c r="A1923" s="61"/>
      <c r="B1923" s="62"/>
      <c r="C1923" s="62"/>
      <c r="D1923" s="63"/>
      <c r="E1923" s="64"/>
      <c r="F1923" s="65" t="s">
        <v>1628</v>
      </c>
      <c r="G1923" s="63"/>
      <c r="H1923" s="66">
        <v>9.7999999999999989</v>
      </c>
      <c r="I1923" s="67"/>
      <c r="J1923" s="68"/>
      <c r="K1923" s="66"/>
      <c r="L1923" s="66"/>
      <c r="M1923" s="66"/>
      <c r="N1923" s="66"/>
      <c r="O1923" s="68"/>
      <c r="P1923" s="68"/>
      <c r="Q1923" s="68"/>
      <c r="R1923" s="10"/>
      <c r="S1923" s="15"/>
    </row>
    <row r="1924" spans="1:19" ht="19.5" outlineLevel="4" x14ac:dyDescent="0.2">
      <c r="A1924" s="61"/>
      <c r="B1924" s="62"/>
      <c r="C1924" s="62"/>
      <c r="D1924" s="63"/>
      <c r="E1924" s="64"/>
      <c r="F1924" s="65" t="s">
        <v>1629</v>
      </c>
      <c r="G1924" s="63"/>
      <c r="H1924" s="66">
        <v>1.6</v>
      </c>
      <c r="I1924" s="67"/>
      <c r="J1924" s="68"/>
      <c r="K1924" s="66"/>
      <c r="L1924" s="66"/>
      <c r="M1924" s="66"/>
      <c r="N1924" s="66"/>
      <c r="O1924" s="68"/>
      <c r="P1924" s="68"/>
      <c r="Q1924" s="68"/>
      <c r="R1924" s="10"/>
      <c r="S1924" s="15"/>
    </row>
    <row r="1925" spans="1:19" ht="19.5" outlineLevel="4" x14ac:dyDescent="0.2">
      <c r="A1925" s="61"/>
      <c r="B1925" s="62"/>
      <c r="C1925" s="62"/>
      <c r="D1925" s="63"/>
      <c r="E1925" s="64"/>
      <c r="F1925" s="65" t="s">
        <v>1630</v>
      </c>
      <c r="G1925" s="63"/>
      <c r="H1925" s="66">
        <v>4.8</v>
      </c>
      <c r="I1925" s="67"/>
      <c r="J1925" s="68"/>
      <c r="K1925" s="66"/>
      <c r="L1925" s="66"/>
      <c r="M1925" s="66"/>
      <c r="N1925" s="66"/>
      <c r="O1925" s="68"/>
      <c r="P1925" s="68"/>
      <c r="Q1925" s="68"/>
      <c r="R1925" s="10"/>
      <c r="S1925" s="15"/>
    </row>
    <row r="1926" spans="1:19" ht="19.5" outlineLevel="4" x14ac:dyDescent="0.2">
      <c r="A1926" s="61"/>
      <c r="B1926" s="62"/>
      <c r="C1926" s="62"/>
      <c r="D1926" s="63"/>
      <c r="E1926" s="64"/>
      <c r="F1926" s="65" t="s">
        <v>1631</v>
      </c>
      <c r="G1926" s="63"/>
      <c r="H1926" s="66">
        <v>3.5</v>
      </c>
      <c r="I1926" s="67"/>
      <c r="J1926" s="68"/>
      <c r="K1926" s="66"/>
      <c r="L1926" s="66"/>
      <c r="M1926" s="66"/>
      <c r="N1926" s="66"/>
      <c r="O1926" s="68"/>
      <c r="P1926" s="68"/>
      <c r="Q1926" s="68"/>
      <c r="R1926" s="10"/>
      <c r="S1926" s="15"/>
    </row>
    <row r="1927" spans="1:19" ht="9.75" outlineLevel="4" x14ac:dyDescent="0.2">
      <c r="A1927" s="61"/>
      <c r="B1927" s="62"/>
      <c r="C1927" s="62"/>
      <c r="D1927" s="63"/>
      <c r="E1927" s="64"/>
      <c r="F1927" s="65" t="s">
        <v>1653</v>
      </c>
      <c r="G1927" s="63"/>
      <c r="H1927" s="66">
        <v>8.5750000000000011</v>
      </c>
      <c r="I1927" s="67"/>
      <c r="J1927" s="68"/>
      <c r="K1927" s="66"/>
      <c r="L1927" s="66"/>
      <c r="M1927" s="66"/>
      <c r="N1927" s="66"/>
      <c r="O1927" s="68"/>
      <c r="P1927" s="68"/>
      <c r="Q1927" s="68"/>
      <c r="R1927" s="10"/>
      <c r="S1927" s="15"/>
    </row>
    <row r="1928" spans="1:19" ht="9.75" outlineLevel="4" x14ac:dyDescent="0.2">
      <c r="A1928" s="61"/>
      <c r="B1928" s="62"/>
      <c r="C1928" s="62"/>
      <c r="D1928" s="63"/>
      <c r="E1928" s="64"/>
      <c r="F1928" s="65" t="s">
        <v>569</v>
      </c>
      <c r="G1928" s="63"/>
      <c r="H1928" s="66">
        <v>0</v>
      </c>
      <c r="I1928" s="67"/>
      <c r="J1928" s="68"/>
      <c r="K1928" s="66"/>
      <c r="L1928" s="66"/>
      <c r="M1928" s="66"/>
      <c r="N1928" s="66"/>
      <c r="O1928" s="68"/>
      <c r="P1928" s="68"/>
      <c r="Q1928" s="68"/>
      <c r="R1928" s="10"/>
      <c r="S1928" s="15"/>
    </row>
    <row r="1929" spans="1:19" ht="9.75" outlineLevel="4" x14ac:dyDescent="0.2">
      <c r="A1929" s="61"/>
      <c r="B1929" s="62"/>
      <c r="C1929" s="62"/>
      <c r="D1929" s="63"/>
      <c r="E1929" s="64"/>
      <c r="F1929" s="65" t="s">
        <v>1650</v>
      </c>
      <c r="G1929" s="63"/>
      <c r="H1929" s="66">
        <v>0</v>
      </c>
      <c r="I1929" s="67"/>
      <c r="J1929" s="68"/>
      <c r="K1929" s="66"/>
      <c r="L1929" s="66"/>
      <c r="M1929" s="66"/>
      <c r="N1929" s="66"/>
      <c r="O1929" s="68"/>
      <c r="P1929" s="68"/>
      <c r="Q1929" s="68"/>
      <c r="R1929" s="10"/>
      <c r="S1929" s="15"/>
    </row>
    <row r="1930" spans="1:19" ht="9.75" outlineLevel="4" x14ac:dyDescent="0.2">
      <c r="A1930" s="61"/>
      <c r="B1930" s="62"/>
      <c r="C1930" s="62"/>
      <c r="D1930" s="63"/>
      <c r="E1930" s="64"/>
      <c r="F1930" s="65" t="s">
        <v>1654</v>
      </c>
      <c r="G1930" s="63"/>
      <c r="H1930" s="66">
        <v>12.977910000000001</v>
      </c>
      <c r="I1930" s="67"/>
      <c r="J1930" s="68"/>
      <c r="K1930" s="66"/>
      <c r="L1930" s="66"/>
      <c r="M1930" s="66"/>
      <c r="N1930" s="66"/>
      <c r="O1930" s="68"/>
      <c r="P1930" s="68"/>
      <c r="Q1930" s="68"/>
      <c r="R1930" s="10"/>
      <c r="S1930" s="15"/>
    </row>
    <row r="1931" spans="1:19" ht="9.75" outlineLevel="4" x14ac:dyDescent="0.2">
      <c r="A1931" s="61"/>
      <c r="B1931" s="62"/>
      <c r="C1931" s="62"/>
      <c r="D1931" s="63"/>
      <c r="E1931" s="64"/>
      <c r="F1931" s="65" t="s">
        <v>1652</v>
      </c>
      <c r="G1931" s="63"/>
      <c r="H1931" s="66">
        <v>0</v>
      </c>
      <c r="I1931" s="67"/>
      <c r="J1931" s="68"/>
      <c r="K1931" s="66"/>
      <c r="L1931" s="66"/>
      <c r="M1931" s="66"/>
      <c r="N1931" s="66"/>
      <c r="O1931" s="68"/>
      <c r="P1931" s="68"/>
      <c r="Q1931" s="68"/>
      <c r="R1931" s="10"/>
      <c r="S1931" s="15"/>
    </row>
    <row r="1932" spans="1:19" ht="9.75" outlineLevel="4" x14ac:dyDescent="0.2">
      <c r="A1932" s="61"/>
      <c r="B1932" s="62"/>
      <c r="C1932" s="62"/>
      <c r="D1932" s="63"/>
      <c r="E1932" s="64"/>
      <c r="F1932" s="65" t="s">
        <v>1162</v>
      </c>
      <c r="G1932" s="63"/>
      <c r="H1932" s="66">
        <v>0</v>
      </c>
      <c r="I1932" s="67"/>
      <c r="J1932" s="68"/>
      <c r="K1932" s="66"/>
      <c r="L1932" s="66"/>
      <c r="M1932" s="66"/>
      <c r="N1932" s="66"/>
      <c r="O1932" s="68"/>
      <c r="P1932" s="68"/>
      <c r="Q1932" s="68"/>
      <c r="R1932" s="10"/>
      <c r="S1932" s="15"/>
    </row>
    <row r="1933" spans="1:19" ht="19.5" outlineLevel="4" x14ac:dyDescent="0.2">
      <c r="A1933" s="61"/>
      <c r="B1933" s="62"/>
      <c r="C1933" s="62"/>
      <c r="D1933" s="63"/>
      <c r="E1933" s="64"/>
      <c r="F1933" s="65" t="s">
        <v>1632</v>
      </c>
      <c r="G1933" s="63"/>
      <c r="H1933" s="66">
        <v>113.6</v>
      </c>
      <c r="I1933" s="67"/>
      <c r="J1933" s="68"/>
      <c r="K1933" s="66"/>
      <c r="L1933" s="66"/>
      <c r="M1933" s="66"/>
      <c r="N1933" s="66"/>
      <c r="O1933" s="68"/>
      <c r="P1933" s="68"/>
      <c r="Q1933" s="68"/>
      <c r="R1933" s="10"/>
      <c r="S1933" s="15"/>
    </row>
    <row r="1934" spans="1:19" ht="19.5" outlineLevel="4" x14ac:dyDescent="0.2">
      <c r="A1934" s="61"/>
      <c r="B1934" s="62"/>
      <c r="C1934" s="62"/>
      <c r="D1934" s="63"/>
      <c r="E1934" s="64"/>
      <c r="F1934" s="65" t="s">
        <v>1633</v>
      </c>
      <c r="G1934" s="63"/>
      <c r="H1934" s="66">
        <v>2.2000000000000002</v>
      </c>
      <c r="I1934" s="67"/>
      <c r="J1934" s="68"/>
      <c r="K1934" s="66"/>
      <c r="L1934" s="66"/>
      <c r="M1934" s="66"/>
      <c r="N1934" s="66"/>
      <c r="O1934" s="68"/>
      <c r="P1934" s="68"/>
      <c r="Q1934" s="68"/>
      <c r="R1934" s="10"/>
      <c r="S1934" s="15"/>
    </row>
    <row r="1935" spans="1:19" ht="19.5" outlineLevel="4" x14ac:dyDescent="0.2">
      <c r="A1935" s="61"/>
      <c r="B1935" s="62"/>
      <c r="C1935" s="62"/>
      <c r="D1935" s="63"/>
      <c r="E1935" s="64"/>
      <c r="F1935" s="65" t="s">
        <v>1634</v>
      </c>
      <c r="G1935" s="63"/>
      <c r="H1935" s="66">
        <v>4.3</v>
      </c>
      <c r="I1935" s="67"/>
      <c r="J1935" s="68"/>
      <c r="K1935" s="66"/>
      <c r="L1935" s="66"/>
      <c r="M1935" s="66"/>
      <c r="N1935" s="66"/>
      <c r="O1935" s="68"/>
      <c r="P1935" s="68"/>
      <c r="Q1935" s="68"/>
      <c r="R1935" s="10"/>
      <c r="S1935" s="15"/>
    </row>
    <row r="1936" spans="1:19" ht="19.5" outlineLevel="4" x14ac:dyDescent="0.2">
      <c r="A1936" s="61"/>
      <c r="B1936" s="62"/>
      <c r="C1936" s="62"/>
      <c r="D1936" s="63"/>
      <c r="E1936" s="64"/>
      <c r="F1936" s="65" t="s">
        <v>1635</v>
      </c>
      <c r="G1936" s="63"/>
      <c r="H1936" s="66">
        <v>10.4</v>
      </c>
      <c r="I1936" s="67"/>
      <c r="J1936" s="68"/>
      <c r="K1936" s="66"/>
      <c r="L1936" s="66"/>
      <c r="M1936" s="66"/>
      <c r="N1936" s="66"/>
      <c r="O1936" s="68"/>
      <c r="P1936" s="68"/>
      <c r="Q1936" s="68"/>
      <c r="R1936" s="10"/>
      <c r="S1936" s="15"/>
    </row>
    <row r="1937" spans="1:20" ht="19.5" outlineLevel="4" x14ac:dyDescent="0.2">
      <c r="A1937" s="61"/>
      <c r="B1937" s="62"/>
      <c r="C1937" s="62"/>
      <c r="D1937" s="63"/>
      <c r="E1937" s="64"/>
      <c r="F1937" s="65" t="s">
        <v>1636</v>
      </c>
      <c r="G1937" s="63"/>
      <c r="H1937" s="66">
        <v>4.9000000000000004</v>
      </c>
      <c r="I1937" s="67"/>
      <c r="J1937" s="68"/>
      <c r="K1937" s="66"/>
      <c r="L1937" s="66"/>
      <c r="M1937" s="66"/>
      <c r="N1937" s="66"/>
      <c r="O1937" s="68"/>
      <c r="P1937" s="68"/>
      <c r="Q1937" s="68"/>
      <c r="R1937" s="10"/>
      <c r="S1937" s="15"/>
    </row>
    <row r="1938" spans="1:20" ht="19.5" outlineLevel="4" x14ac:dyDescent="0.2">
      <c r="A1938" s="61"/>
      <c r="B1938" s="62"/>
      <c r="C1938" s="62"/>
      <c r="D1938" s="63"/>
      <c r="E1938" s="64"/>
      <c r="F1938" s="65" t="s">
        <v>1637</v>
      </c>
      <c r="G1938" s="63"/>
      <c r="H1938" s="66">
        <v>9.9</v>
      </c>
      <c r="I1938" s="67"/>
      <c r="J1938" s="68"/>
      <c r="K1938" s="66"/>
      <c r="L1938" s="66"/>
      <c r="M1938" s="66"/>
      <c r="N1938" s="66"/>
      <c r="O1938" s="68"/>
      <c r="P1938" s="68"/>
      <c r="Q1938" s="68"/>
      <c r="R1938" s="10"/>
      <c r="S1938" s="15"/>
    </row>
    <row r="1939" spans="1:20" ht="19.5" outlineLevel="4" x14ac:dyDescent="0.2">
      <c r="A1939" s="61"/>
      <c r="B1939" s="62"/>
      <c r="C1939" s="62"/>
      <c r="D1939" s="63"/>
      <c r="E1939" s="64"/>
      <c r="F1939" s="65" t="s">
        <v>1638</v>
      </c>
      <c r="G1939" s="63"/>
      <c r="H1939" s="66">
        <v>4.9000000000000004</v>
      </c>
      <c r="I1939" s="67"/>
      <c r="J1939" s="68"/>
      <c r="K1939" s="66"/>
      <c r="L1939" s="66"/>
      <c r="M1939" s="66"/>
      <c r="N1939" s="66"/>
      <c r="O1939" s="68"/>
      <c r="P1939" s="68"/>
      <c r="Q1939" s="68"/>
      <c r="R1939" s="10"/>
      <c r="S1939" s="15"/>
    </row>
    <row r="1940" spans="1:20" ht="9.75" outlineLevel="4" x14ac:dyDescent="0.2">
      <c r="A1940" s="61"/>
      <c r="B1940" s="62"/>
      <c r="C1940" s="62"/>
      <c r="D1940" s="63"/>
      <c r="E1940" s="64"/>
      <c r="F1940" s="65" t="s">
        <v>1655</v>
      </c>
      <c r="G1940" s="63"/>
      <c r="H1940" s="66">
        <v>7.5100000000000016</v>
      </c>
      <c r="I1940" s="67"/>
      <c r="J1940" s="68"/>
      <c r="K1940" s="66"/>
      <c r="L1940" s="66"/>
      <c r="M1940" s="66"/>
      <c r="N1940" s="66"/>
      <c r="O1940" s="68"/>
      <c r="P1940" s="68"/>
      <c r="Q1940" s="68"/>
      <c r="R1940" s="10"/>
      <c r="S1940" s="15"/>
    </row>
    <row r="1941" spans="1:20" ht="9.75" outlineLevel="4" x14ac:dyDescent="0.2">
      <c r="A1941" s="61"/>
      <c r="B1941" s="62"/>
      <c r="C1941" s="62"/>
      <c r="D1941" s="63"/>
      <c r="E1941" s="64"/>
      <c r="F1941" s="65" t="s">
        <v>569</v>
      </c>
      <c r="G1941" s="63"/>
      <c r="H1941" s="66">
        <v>0</v>
      </c>
      <c r="I1941" s="67"/>
      <c r="J1941" s="68"/>
      <c r="K1941" s="66"/>
      <c r="L1941" s="66"/>
      <c r="M1941" s="66"/>
      <c r="N1941" s="66"/>
      <c r="O1941" s="68"/>
      <c r="P1941" s="68"/>
      <c r="Q1941" s="68"/>
      <c r="R1941" s="10"/>
      <c r="S1941" s="15"/>
    </row>
    <row r="1942" spans="1:20" ht="9.75" outlineLevel="4" x14ac:dyDescent="0.2">
      <c r="A1942" s="61"/>
      <c r="B1942" s="62"/>
      <c r="C1942" s="62"/>
      <c r="D1942" s="63"/>
      <c r="E1942" s="64"/>
      <c r="F1942" s="65" t="s">
        <v>1650</v>
      </c>
      <c r="G1942" s="63"/>
      <c r="H1942" s="66">
        <v>0</v>
      </c>
      <c r="I1942" s="67"/>
      <c r="J1942" s="68"/>
      <c r="K1942" s="66"/>
      <c r="L1942" s="66"/>
      <c r="M1942" s="66"/>
      <c r="N1942" s="66"/>
      <c r="O1942" s="68"/>
      <c r="P1942" s="68"/>
      <c r="Q1942" s="68"/>
      <c r="R1942" s="10"/>
      <c r="S1942" s="15"/>
    </row>
    <row r="1943" spans="1:20" ht="9.75" outlineLevel="4" x14ac:dyDescent="0.2">
      <c r="A1943" s="61"/>
      <c r="B1943" s="62"/>
      <c r="C1943" s="62"/>
      <c r="D1943" s="63"/>
      <c r="E1943" s="64"/>
      <c r="F1943" s="65" t="s">
        <v>1656</v>
      </c>
      <c r="G1943" s="63"/>
      <c r="H1943" s="66">
        <v>8.1328500000000012</v>
      </c>
      <c r="I1943" s="67"/>
      <c r="J1943" s="68"/>
      <c r="K1943" s="66"/>
      <c r="L1943" s="66"/>
      <c r="M1943" s="66"/>
      <c r="N1943" s="66"/>
      <c r="O1943" s="68"/>
      <c r="P1943" s="68"/>
      <c r="Q1943" s="68"/>
      <c r="R1943" s="10"/>
      <c r="S1943" s="15"/>
    </row>
    <row r="1944" spans="1:20" ht="9.75" outlineLevel="4" x14ac:dyDescent="0.2">
      <c r="A1944" s="61"/>
      <c r="B1944" s="62"/>
      <c r="C1944" s="62"/>
      <c r="D1944" s="63"/>
      <c r="E1944" s="64"/>
      <c r="F1944" s="65" t="s">
        <v>134</v>
      </c>
      <c r="G1944" s="63"/>
      <c r="H1944" s="66">
        <v>0</v>
      </c>
      <c r="I1944" s="67"/>
      <c r="J1944" s="68"/>
      <c r="K1944" s="66"/>
      <c r="L1944" s="66"/>
      <c r="M1944" s="66"/>
      <c r="N1944" s="66"/>
      <c r="O1944" s="68"/>
      <c r="P1944" s="68"/>
      <c r="Q1944" s="68"/>
      <c r="R1944" s="10"/>
      <c r="S1944" s="15"/>
    </row>
    <row r="1945" spans="1:20" ht="9.75" outlineLevel="4" x14ac:dyDescent="0.2">
      <c r="A1945" s="61"/>
      <c r="B1945" s="62"/>
      <c r="C1945" s="62"/>
      <c r="D1945" s="63"/>
      <c r="E1945" s="64"/>
      <c r="F1945" s="65" t="s">
        <v>1657</v>
      </c>
      <c r="G1945" s="63"/>
      <c r="H1945" s="66">
        <v>47.748749999999994</v>
      </c>
      <c r="I1945" s="67"/>
      <c r="J1945" s="68"/>
      <c r="K1945" s="66"/>
      <c r="L1945" s="66"/>
      <c r="M1945" s="66"/>
      <c r="N1945" s="66"/>
      <c r="O1945" s="68"/>
      <c r="P1945" s="68"/>
      <c r="Q1945" s="68"/>
      <c r="R1945" s="10"/>
      <c r="S1945" s="15"/>
    </row>
    <row r="1946" spans="1:20" ht="7.5" customHeight="1" outlineLevel="4" x14ac:dyDescent="0.15">
      <c r="A1946" s="15"/>
      <c r="B1946" s="69"/>
      <c r="C1946" s="70"/>
      <c r="D1946" s="71"/>
      <c r="E1946" s="72"/>
      <c r="F1946" s="73"/>
      <c r="G1946" s="71"/>
      <c r="H1946" s="74"/>
      <c r="I1946" s="75"/>
      <c r="J1946" s="76"/>
      <c r="K1946" s="77"/>
      <c r="L1946" s="77"/>
      <c r="M1946" s="77"/>
      <c r="N1946" s="77"/>
      <c r="O1946" s="76"/>
      <c r="P1946" s="76"/>
      <c r="Q1946" s="76"/>
      <c r="R1946" s="10"/>
      <c r="S1946" s="15"/>
    </row>
    <row r="1947" spans="1:20" outlineLevel="3" x14ac:dyDescent="0.15">
      <c r="B1947" s="10"/>
      <c r="C1947" s="10"/>
      <c r="D1947" s="10"/>
      <c r="E1947" s="10"/>
      <c r="F1947" s="10"/>
      <c r="G1947" s="10"/>
      <c r="H1947" s="10"/>
      <c r="I1947" s="15"/>
      <c r="J1947" s="15"/>
      <c r="K1947" s="10"/>
      <c r="L1947" s="10"/>
      <c r="M1947" s="10"/>
      <c r="N1947" s="10"/>
      <c r="O1947" s="10"/>
      <c r="P1947" s="15"/>
      <c r="Q1947" s="15"/>
    </row>
    <row r="1948" spans="1:20" ht="11.25" outlineLevel="2" x14ac:dyDescent="0.2">
      <c r="A1948" s="42" t="s">
        <v>1658</v>
      </c>
      <c r="B1948" s="43">
        <v>3</v>
      </c>
      <c r="C1948" s="44"/>
      <c r="D1948" s="45" t="s">
        <v>23</v>
      </c>
      <c r="E1948" s="45"/>
      <c r="F1948" s="46" t="s">
        <v>1659</v>
      </c>
      <c r="G1948" s="45"/>
      <c r="H1948" s="47"/>
      <c r="I1948" s="48"/>
      <c r="J1948" s="49">
        <f>SUBTOTAL(9,J1949:J2000)</f>
        <v>0</v>
      </c>
      <c r="K1948" s="47"/>
      <c r="L1948" s="50">
        <f>SUBTOTAL(9,L1949:L2000)</f>
        <v>6.7582460942000004</v>
      </c>
      <c r="M1948" s="47"/>
      <c r="N1948" s="50">
        <f>SUBTOTAL(9,N1949:N2000)</f>
        <v>0</v>
      </c>
      <c r="O1948" s="51"/>
      <c r="P1948" s="49">
        <f>SUBTOTAL(9,P1949:P2000)</f>
        <v>0</v>
      </c>
      <c r="Q1948" s="49">
        <f>SUBTOTAL(9,Q1949:Q2000)</f>
        <v>0</v>
      </c>
      <c r="R1948" s="10"/>
      <c r="S1948" s="15"/>
      <c r="T1948" s="15"/>
    </row>
    <row r="1949" spans="1:20" ht="11.25" outlineLevel="3" x14ac:dyDescent="0.2">
      <c r="A1949" s="52"/>
      <c r="B1949" s="53"/>
      <c r="C1949" s="54">
        <v>370</v>
      </c>
      <c r="D1949" s="55" t="s">
        <v>25</v>
      </c>
      <c r="E1949" s="56" t="s">
        <v>1660</v>
      </c>
      <c r="F1949" s="57" t="s">
        <v>1661</v>
      </c>
      <c r="G1949" s="55" t="s">
        <v>67</v>
      </c>
      <c r="H1949" s="58">
        <v>596.6</v>
      </c>
      <c r="I1949" s="59"/>
      <c r="J1949" s="60">
        <f>H1949*I1949</f>
        <v>0</v>
      </c>
      <c r="K1949" s="58">
        <v>3.0000000000000001E-5</v>
      </c>
      <c r="L1949" s="58">
        <f>H1949*K1949</f>
        <v>1.7898000000000001E-2</v>
      </c>
      <c r="M1949" s="58"/>
      <c r="N1949" s="58">
        <f>H1949*M1949</f>
        <v>0</v>
      </c>
      <c r="O1949" s="60">
        <v>21</v>
      </c>
      <c r="P1949" s="60">
        <f>J1949*(O1949/100)</f>
        <v>0</v>
      </c>
      <c r="Q1949" s="60">
        <f>J1949+P1949</f>
        <v>0</v>
      </c>
      <c r="R1949" s="15"/>
      <c r="S1949" s="15"/>
      <c r="T1949" s="15"/>
    </row>
    <row r="1950" spans="1:20" ht="9.75" outlineLevel="4" x14ac:dyDescent="0.2">
      <c r="A1950" s="61"/>
      <c r="B1950" s="62"/>
      <c r="C1950" s="62"/>
      <c r="D1950" s="63"/>
      <c r="E1950" s="64" t="s">
        <v>29</v>
      </c>
      <c r="F1950" s="65" t="s">
        <v>1662</v>
      </c>
      <c r="G1950" s="63"/>
      <c r="H1950" s="66">
        <v>596.6</v>
      </c>
      <c r="I1950" s="67"/>
      <c r="J1950" s="68"/>
      <c r="K1950" s="66"/>
      <c r="L1950" s="66"/>
      <c r="M1950" s="66"/>
      <c r="N1950" s="66"/>
      <c r="O1950" s="68"/>
      <c r="P1950" s="68"/>
      <c r="Q1950" s="68"/>
      <c r="R1950" s="10"/>
      <c r="S1950" s="15"/>
    </row>
    <row r="1951" spans="1:20" ht="7.5" customHeight="1" outlineLevel="4" x14ac:dyDescent="0.15">
      <c r="A1951" s="15"/>
      <c r="B1951" s="69"/>
      <c r="C1951" s="70"/>
      <c r="D1951" s="71"/>
      <c r="E1951" s="72"/>
      <c r="F1951" s="73"/>
      <c r="G1951" s="71"/>
      <c r="H1951" s="74"/>
      <c r="I1951" s="75"/>
      <c r="J1951" s="76"/>
      <c r="K1951" s="77"/>
      <c r="L1951" s="77"/>
      <c r="M1951" s="77"/>
      <c r="N1951" s="77"/>
      <c r="O1951" s="76"/>
      <c r="P1951" s="76"/>
      <c r="Q1951" s="76"/>
      <c r="R1951" s="10"/>
      <c r="S1951" s="15"/>
    </row>
    <row r="1952" spans="1:20" ht="11.25" outlineLevel="3" x14ac:dyDescent="0.2">
      <c r="A1952" s="52"/>
      <c r="B1952" s="53"/>
      <c r="C1952" s="54">
        <v>371</v>
      </c>
      <c r="D1952" s="55" t="s">
        <v>25</v>
      </c>
      <c r="E1952" s="56" t="s">
        <v>1663</v>
      </c>
      <c r="F1952" s="57" t="s">
        <v>1664</v>
      </c>
      <c r="G1952" s="55" t="s">
        <v>67</v>
      </c>
      <c r="H1952" s="58">
        <v>596.6</v>
      </c>
      <c r="I1952" s="59"/>
      <c r="J1952" s="60">
        <f>H1952*I1952</f>
        <v>0</v>
      </c>
      <c r="K1952" s="58">
        <v>7.5799999999999999E-3</v>
      </c>
      <c r="L1952" s="58">
        <f>H1952*K1952</f>
        <v>4.5222280000000001</v>
      </c>
      <c r="M1952" s="58"/>
      <c r="N1952" s="58">
        <f>H1952*M1952</f>
        <v>0</v>
      </c>
      <c r="O1952" s="60">
        <v>21</v>
      </c>
      <c r="P1952" s="60">
        <f>J1952*(O1952/100)</f>
        <v>0</v>
      </c>
      <c r="Q1952" s="60">
        <f>J1952+P1952</f>
        <v>0</v>
      </c>
      <c r="R1952" s="15"/>
      <c r="S1952" s="15"/>
      <c r="T1952" s="15"/>
    </row>
    <row r="1953" spans="1:20" ht="9.75" outlineLevel="4" x14ac:dyDescent="0.2">
      <c r="A1953" s="61"/>
      <c r="B1953" s="62"/>
      <c r="C1953" s="62"/>
      <c r="D1953" s="63"/>
      <c r="E1953" s="64" t="s">
        <v>29</v>
      </c>
      <c r="F1953" s="65" t="s">
        <v>1662</v>
      </c>
      <c r="G1953" s="63"/>
      <c r="H1953" s="66">
        <v>596.6</v>
      </c>
      <c r="I1953" s="67"/>
      <c r="J1953" s="68"/>
      <c r="K1953" s="66"/>
      <c r="L1953" s="66"/>
      <c r="M1953" s="66"/>
      <c r="N1953" s="66"/>
      <c r="O1953" s="68"/>
      <c r="P1953" s="68"/>
      <c r="Q1953" s="68"/>
      <c r="R1953" s="10"/>
      <c r="S1953" s="15"/>
    </row>
    <row r="1954" spans="1:20" ht="7.5" customHeight="1" outlineLevel="4" x14ac:dyDescent="0.15">
      <c r="A1954" s="15"/>
      <c r="B1954" s="69"/>
      <c r="C1954" s="70"/>
      <c r="D1954" s="71"/>
      <c r="E1954" s="72"/>
      <c r="F1954" s="73"/>
      <c r="G1954" s="71"/>
      <c r="H1954" s="74"/>
      <c r="I1954" s="75"/>
      <c r="J1954" s="76"/>
      <c r="K1954" s="77"/>
      <c r="L1954" s="77"/>
      <c r="M1954" s="77"/>
      <c r="N1954" s="77"/>
      <c r="O1954" s="76"/>
      <c r="P1954" s="76"/>
      <c r="Q1954" s="76"/>
      <c r="R1954" s="10"/>
      <c r="S1954" s="15"/>
    </row>
    <row r="1955" spans="1:20" ht="11.25" outlineLevel="3" x14ac:dyDescent="0.2">
      <c r="A1955" s="52"/>
      <c r="B1955" s="53"/>
      <c r="C1955" s="54">
        <v>372</v>
      </c>
      <c r="D1955" s="55" t="s">
        <v>25</v>
      </c>
      <c r="E1955" s="56" t="s">
        <v>1665</v>
      </c>
      <c r="F1955" s="57" t="s">
        <v>1666</v>
      </c>
      <c r="G1955" s="55" t="s">
        <v>67</v>
      </c>
      <c r="H1955" s="58">
        <v>596.6</v>
      </c>
      <c r="I1955" s="59"/>
      <c r="J1955" s="60">
        <f>H1955*I1955</f>
        <v>0</v>
      </c>
      <c r="K1955" s="58">
        <v>2.9999999999999997E-4</v>
      </c>
      <c r="L1955" s="58">
        <f>H1955*K1955</f>
        <v>0.17898</v>
      </c>
      <c r="M1955" s="58"/>
      <c r="N1955" s="58">
        <f>H1955*M1955</f>
        <v>0</v>
      </c>
      <c r="O1955" s="60">
        <v>21</v>
      </c>
      <c r="P1955" s="60">
        <f>J1955*(O1955/100)</f>
        <v>0</v>
      </c>
      <c r="Q1955" s="60">
        <f>J1955+P1955</f>
        <v>0</v>
      </c>
      <c r="R1955" s="15"/>
      <c r="S1955" s="15"/>
      <c r="T1955" s="15"/>
    </row>
    <row r="1956" spans="1:20" ht="9.75" outlineLevel="4" x14ac:dyDescent="0.2">
      <c r="A1956" s="61"/>
      <c r="B1956" s="62"/>
      <c r="C1956" s="62"/>
      <c r="D1956" s="63"/>
      <c r="E1956" s="64" t="s">
        <v>29</v>
      </c>
      <c r="F1956" s="65" t="s">
        <v>1667</v>
      </c>
      <c r="G1956" s="63"/>
      <c r="H1956" s="66">
        <v>0</v>
      </c>
      <c r="I1956" s="67"/>
      <c r="J1956" s="68"/>
      <c r="K1956" s="66"/>
      <c r="L1956" s="66"/>
      <c r="M1956" s="66"/>
      <c r="N1956" s="66"/>
      <c r="O1956" s="68"/>
      <c r="P1956" s="68"/>
      <c r="Q1956" s="68"/>
      <c r="R1956" s="10"/>
      <c r="S1956" s="15"/>
    </row>
    <row r="1957" spans="1:20" ht="19.5" outlineLevel="4" x14ac:dyDescent="0.2">
      <c r="A1957" s="61"/>
      <c r="B1957" s="62"/>
      <c r="C1957" s="62"/>
      <c r="D1957" s="63"/>
      <c r="E1957" s="64"/>
      <c r="F1957" s="65" t="s">
        <v>1668</v>
      </c>
      <c r="G1957" s="63"/>
      <c r="H1957" s="66">
        <v>115.80000000000001</v>
      </c>
      <c r="I1957" s="67"/>
      <c r="J1957" s="68"/>
      <c r="K1957" s="66"/>
      <c r="L1957" s="66"/>
      <c r="M1957" s="66"/>
      <c r="N1957" s="66"/>
      <c r="O1957" s="68"/>
      <c r="P1957" s="68"/>
      <c r="Q1957" s="68"/>
      <c r="R1957" s="10"/>
      <c r="S1957" s="15"/>
    </row>
    <row r="1958" spans="1:20" ht="19.5" outlineLevel="4" x14ac:dyDescent="0.2">
      <c r="A1958" s="61"/>
      <c r="B1958" s="62"/>
      <c r="C1958" s="62"/>
      <c r="D1958" s="63"/>
      <c r="E1958" s="64"/>
      <c r="F1958" s="65" t="s">
        <v>1669</v>
      </c>
      <c r="G1958" s="63"/>
      <c r="H1958" s="66">
        <v>102.2</v>
      </c>
      <c r="I1958" s="67"/>
      <c r="J1958" s="68"/>
      <c r="K1958" s="66"/>
      <c r="L1958" s="66"/>
      <c r="M1958" s="66"/>
      <c r="N1958" s="66"/>
      <c r="O1958" s="68"/>
      <c r="P1958" s="68"/>
      <c r="Q1958" s="68"/>
      <c r="R1958" s="10"/>
      <c r="S1958" s="15"/>
    </row>
    <row r="1959" spans="1:20" ht="19.5" outlineLevel="4" x14ac:dyDescent="0.2">
      <c r="A1959" s="61"/>
      <c r="B1959" s="62"/>
      <c r="C1959" s="62"/>
      <c r="D1959" s="63"/>
      <c r="E1959" s="64"/>
      <c r="F1959" s="65" t="s">
        <v>1670</v>
      </c>
      <c r="G1959" s="63"/>
      <c r="H1959" s="66">
        <v>60.8</v>
      </c>
      <c r="I1959" s="67"/>
      <c r="J1959" s="68"/>
      <c r="K1959" s="66"/>
      <c r="L1959" s="66"/>
      <c r="M1959" s="66"/>
      <c r="N1959" s="66"/>
      <c r="O1959" s="68"/>
      <c r="P1959" s="68"/>
      <c r="Q1959" s="68"/>
      <c r="R1959" s="10"/>
      <c r="S1959" s="15"/>
    </row>
    <row r="1960" spans="1:20" ht="9.75" outlineLevel="4" x14ac:dyDescent="0.2">
      <c r="A1960" s="61"/>
      <c r="B1960" s="62"/>
      <c r="C1960" s="62"/>
      <c r="D1960" s="63"/>
      <c r="E1960" s="64"/>
      <c r="F1960" s="65" t="s">
        <v>1671</v>
      </c>
      <c r="G1960" s="63"/>
      <c r="H1960" s="66">
        <v>48.4</v>
      </c>
      <c r="I1960" s="67"/>
      <c r="J1960" s="68"/>
      <c r="K1960" s="66"/>
      <c r="L1960" s="66"/>
      <c r="M1960" s="66"/>
      <c r="N1960" s="66"/>
      <c r="O1960" s="68"/>
      <c r="P1960" s="68"/>
      <c r="Q1960" s="68"/>
      <c r="R1960" s="10"/>
      <c r="S1960" s="15"/>
    </row>
    <row r="1961" spans="1:20" ht="9.75" outlineLevel="4" x14ac:dyDescent="0.2">
      <c r="A1961" s="61"/>
      <c r="B1961" s="62"/>
      <c r="C1961" s="62"/>
      <c r="D1961" s="63"/>
      <c r="E1961" s="64"/>
      <c r="F1961" s="65" t="s">
        <v>126</v>
      </c>
      <c r="G1961" s="63"/>
      <c r="H1961" s="66">
        <v>0</v>
      </c>
      <c r="I1961" s="67"/>
      <c r="J1961" s="68"/>
      <c r="K1961" s="66"/>
      <c r="L1961" s="66"/>
      <c r="M1961" s="66"/>
      <c r="N1961" s="66"/>
      <c r="O1961" s="68"/>
      <c r="P1961" s="68"/>
      <c r="Q1961" s="68"/>
      <c r="R1961" s="10"/>
      <c r="S1961" s="15"/>
    </row>
    <row r="1962" spans="1:20" ht="9.75" outlineLevel="4" x14ac:dyDescent="0.2">
      <c r="A1962" s="61"/>
      <c r="B1962" s="62"/>
      <c r="C1962" s="62"/>
      <c r="D1962" s="63"/>
      <c r="E1962" s="64"/>
      <c r="F1962" s="65" t="s">
        <v>1672</v>
      </c>
      <c r="G1962" s="63"/>
      <c r="H1962" s="66">
        <v>0</v>
      </c>
      <c r="I1962" s="67"/>
      <c r="J1962" s="68"/>
      <c r="K1962" s="66"/>
      <c r="L1962" s="66"/>
      <c r="M1962" s="66"/>
      <c r="N1962" s="66"/>
      <c r="O1962" s="68"/>
      <c r="P1962" s="68"/>
      <c r="Q1962" s="68"/>
      <c r="R1962" s="10"/>
      <c r="S1962" s="15"/>
    </row>
    <row r="1963" spans="1:20" ht="9.75" outlineLevel="4" x14ac:dyDescent="0.2">
      <c r="A1963" s="61"/>
      <c r="B1963" s="62"/>
      <c r="C1963" s="62"/>
      <c r="D1963" s="63"/>
      <c r="E1963" s="64"/>
      <c r="F1963" s="65" t="s">
        <v>1673</v>
      </c>
      <c r="G1963" s="63"/>
      <c r="H1963" s="66">
        <v>86.3</v>
      </c>
      <c r="I1963" s="67"/>
      <c r="J1963" s="68"/>
      <c r="K1963" s="66"/>
      <c r="L1963" s="66"/>
      <c r="M1963" s="66"/>
      <c r="N1963" s="66"/>
      <c r="O1963" s="68"/>
      <c r="P1963" s="68"/>
      <c r="Q1963" s="68"/>
      <c r="R1963" s="10"/>
      <c r="S1963" s="15"/>
    </row>
    <row r="1964" spans="1:20" ht="9.75" outlineLevel="4" x14ac:dyDescent="0.2">
      <c r="A1964" s="61"/>
      <c r="B1964" s="62"/>
      <c r="C1964" s="62"/>
      <c r="D1964" s="63"/>
      <c r="E1964" s="64"/>
      <c r="F1964" s="65" t="s">
        <v>1674</v>
      </c>
      <c r="G1964" s="63"/>
      <c r="H1964" s="66">
        <v>105</v>
      </c>
      <c r="I1964" s="67"/>
      <c r="J1964" s="68"/>
      <c r="K1964" s="66"/>
      <c r="L1964" s="66"/>
      <c r="M1964" s="66"/>
      <c r="N1964" s="66"/>
      <c r="O1964" s="68"/>
      <c r="P1964" s="68"/>
      <c r="Q1964" s="68"/>
      <c r="R1964" s="10"/>
      <c r="S1964" s="15"/>
    </row>
    <row r="1965" spans="1:20" ht="9.75" outlineLevel="4" x14ac:dyDescent="0.2">
      <c r="A1965" s="61"/>
      <c r="B1965" s="62"/>
      <c r="C1965" s="62"/>
      <c r="D1965" s="63"/>
      <c r="E1965" s="64"/>
      <c r="F1965" s="65" t="s">
        <v>1675</v>
      </c>
      <c r="G1965" s="63"/>
      <c r="H1965" s="66">
        <v>78.099999999999994</v>
      </c>
      <c r="I1965" s="67"/>
      <c r="J1965" s="68"/>
      <c r="K1965" s="66"/>
      <c r="L1965" s="66"/>
      <c r="M1965" s="66"/>
      <c r="N1965" s="66"/>
      <c r="O1965" s="68"/>
      <c r="P1965" s="68"/>
      <c r="Q1965" s="68"/>
      <c r="R1965" s="10"/>
      <c r="S1965" s="15"/>
    </row>
    <row r="1966" spans="1:20" ht="7.5" customHeight="1" outlineLevel="4" x14ac:dyDescent="0.15">
      <c r="A1966" s="15"/>
      <c r="B1966" s="69"/>
      <c r="C1966" s="70"/>
      <c r="D1966" s="71"/>
      <c r="E1966" s="72"/>
      <c r="F1966" s="73"/>
      <c r="G1966" s="71"/>
      <c r="H1966" s="74"/>
      <c r="I1966" s="75"/>
      <c r="J1966" s="76"/>
      <c r="K1966" s="77"/>
      <c r="L1966" s="77"/>
      <c r="M1966" s="77"/>
      <c r="N1966" s="77"/>
      <c r="O1966" s="76"/>
      <c r="P1966" s="76"/>
      <c r="Q1966" s="76"/>
      <c r="R1966" s="10"/>
      <c r="S1966" s="15"/>
    </row>
    <row r="1967" spans="1:20" ht="11.25" outlineLevel="3" x14ac:dyDescent="0.2">
      <c r="A1967" s="52"/>
      <c r="B1967" s="53"/>
      <c r="C1967" s="54">
        <v>373</v>
      </c>
      <c r="D1967" s="55" t="s">
        <v>25</v>
      </c>
      <c r="E1967" s="56" t="s">
        <v>1676</v>
      </c>
      <c r="F1967" s="57" t="s">
        <v>1677</v>
      </c>
      <c r="G1967" s="55" t="s">
        <v>172</v>
      </c>
      <c r="H1967" s="58">
        <v>338.94</v>
      </c>
      <c r="I1967" s="59"/>
      <c r="J1967" s="60">
        <f>H1967*I1967</f>
        <v>0</v>
      </c>
      <c r="K1967" s="58">
        <v>1.0000000000000001E-5</v>
      </c>
      <c r="L1967" s="58">
        <f>H1967*K1967</f>
        <v>3.3894000000000003E-3</v>
      </c>
      <c r="M1967" s="58"/>
      <c r="N1967" s="58">
        <f>H1967*M1967</f>
        <v>0</v>
      </c>
      <c r="O1967" s="60">
        <v>21</v>
      </c>
      <c r="P1967" s="60">
        <f>J1967*(O1967/100)</f>
        <v>0</v>
      </c>
      <c r="Q1967" s="60">
        <f>J1967+P1967</f>
        <v>0</v>
      </c>
      <c r="R1967" s="15"/>
      <c r="S1967" s="15"/>
      <c r="T1967" s="15"/>
    </row>
    <row r="1968" spans="1:20" ht="19.5" outlineLevel="4" x14ac:dyDescent="0.2">
      <c r="A1968" s="61"/>
      <c r="B1968" s="62"/>
      <c r="C1968" s="62"/>
      <c r="D1968" s="63"/>
      <c r="E1968" s="64" t="s">
        <v>29</v>
      </c>
      <c r="F1968" s="65" t="s">
        <v>1678</v>
      </c>
      <c r="G1968" s="63"/>
      <c r="H1968" s="66">
        <v>33.4</v>
      </c>
      <c r="I1968" s="67"/>
      <c r="J1968" s="68"/>
      <c r="K1968" s="66"/>
      <c r="L1968" s="66"/>
      <c r="M1968" s="66"/>
      <c r="N1968" s="66"/>
      <c r="O1968" s="68"/>
      <c r="P1968" s="68"/>
      <c r="Q1968" s="68"/>
      <c r="R1968" s="10"/>
      <c r="S1968" s="15"/>
    </row>
    <row r="1969" spans="1:20" ht="19.5" outlineLevel="4" x14ac:dyDescent="0.2">
      <c r="A1969" s="61"/>
      <c r="B1969" s="62"/>
      <c r="C1969" s="62"/>
      <c r="D1969" s="63"/>
      <c r="E1969" s="64"/>
      <c r="F1969" s="65" t="s">
        <v>1679</v>
      </c>
      <c r="G1969" s="63"/>
      <c r="H1969" s="66">
        <v>28.200000000000003</v>
      </c>
      <c r="I1969" s="67"/>
      <c r="J1969" s="68"/>
      <c r="K1969" s="66"/>
      <c r="L1969" s="66"/>
      <c r="M1969" s="66"/>
      <c r="N1969" s="66"/>
      <c r="O1969" s="68"/>
      <c r="P1969" s="68"/>
      <c r="Q1969" s="68"/>
      <c r="R1969" s="10"/>
      <c r="S1969" s="15"/>
    </row>
    <row r="1970" spans="1:20" ht="19.5" outlineLevel="4" x14ac:dyDescent="0.2">
      <c r="A1970" s="61"/>
      <c r="B1970" s="62"/>
      <c r="C1970" s="62"/>
      <c r="D1970" s="63"/>
      <c r="E1970" s="64"/>
      <c r="F1970" s="65" t="s">
        <v>1680</v>
      </c>
      <c r="G1970" s="63"/>
      <c r="H1970" s="66">
        <v>56.400000000000006</v>
      </c>
      <c r="I1970" s="67"/>
      <c r="J1970" s="68"/>
      <c r="K1970" s="66"/>
      <c r="L1970" s="66"/>
      <c r="M1970" s="66"/>
      <c r="N1970" s="66"/>
      <c r="O1970" s="68"/>
      <c r="P1970" s="68"/>
      <c r="Q1970" s="68"/>
      <c r="R1970" s="10"/>
      <c r="S1970" s="15"/>
    </row>
    <row r="1971" spans="1:20" ht="19.5" outlineLevel="4" x14ac:dyDescent="0.2">
      <c r="A1971" s="61"/>
      <c r="B1971" s="62"/>
      <c r="C1971" s="62"/>
      <c r="D1971" s="63"/>
      <c r="E1971" s="64"/>
      <c r="F1971" s="65" t="s">
        <v>1681</v>
      </c>
      <c r="G1971" s="63"/>
      <c r="H1971" s="66">
        <v>32.300000000000004</v>
      </c>
      <c r="I1971" s="67"/>
      <c r="J1971" s="68"/>
      <c r="K1971" s="66"/>
      <c r="L1971" s="66"/>
      <c r="M1971" s="66"/>
      <c r="N1971" s="66"/>
      <c r="O1971" s="68"/>
      <c r="P1971" s="68"/>
      <c r="Q1971" s="68"/>
      <c r="R1971" s="10"/>
      <c r="S1971" s="15"/>
    </row>
    <row r="1972" spans="1:20" ht="19.5" outlineLevel="4" x14ac:dyDescent="0.2">
      <c r="A1972" s="61"/>
      <c r="B1972" s="62"/>
      <c r="C1972" s="62"/>
      <c r="D1972" s="63"/>
      <c r="E1972" s="64"/>
      <c r="F1972" s="65" t="s">
        <v>1682</v>
      </c>
      <c r="G1972" s="63"/>
      <c r="H1972" s="66">
        <v>27.040000000000003</v>
      </c>
      <c r="I1972" s="67"/>
      <c r="J1972" s="68"/>
      <c r="K1972" s="66"/>
      <c r="L1972" s="66"/>
      <c r="M1972" s="66"/>
      <c r="N1972" s="66"/>
      <c r="O1972" s="68"/>
      <c r="P1972" s="68"/>
      <c r="Q1972" s="68"/>
      <c r="R1972" s="10"/>
      <c r="S1972" s="15"/>
    </row>
    <row r="1973" spans="1:20" ht="9.75" outlineLevel="4" x14ac:dyDescent="0.2">
      <c r="A1973" s="61"/>
      <c r="B1973" s="62"/>
      <c r="C1973" s="62"/>
      <c r="D1973" s="63"/>
      <c r="E1973" s="64"/>
      <c r="F1973" s="65" t="s">
        <v>126</v>
      </c>
      <c r="G1973" s="63"/>
      <c r="H1973" s="66">
        <v>0</v>
      </c>
      <c r="I1973" s="67"/>
      <c r="J1973" s="68"/>
      <c r="K1973" s="66"/>
      <c r="L1973" s="66"/>
      <c r="M1973" s="66"/>
      <c r="N1973" s="66"/>
      <c r="O1973" s="68"/>
      <c r="P1973" s="68"/>
      <c r="Q1973" s="68"/>
      <c r="R1973" s="10"/>
      <c r="S1973" s="15"/>
    </row>
    <row r="1974" spans="1:20" ht="19.5" outlineLevel="4" x14ac:dyDescent="0.2">
      <c r="A1974" s="61"/>
      <c r="B1974" s="62"/>
      <c r="C1974" s="62"/>
      <c r="D1974" s="63"/>
      <c r="E1974" s="64"/>
      <c r="F1974" s="65" t="s">
        <v>1683</v>
      </c>
      <c r="G1974" s="63"/>
      <c r="H1974" s="66">
        <v>33.4</v>
      </c>
      <c r="I1974" s="67"/>
      <c r="J1974" s="68"/>
      <c r="K1974" s="66"/>
      <c r="L1974" s="66"/>
      <c r="M1974" s="66"/>
      <c r="N1974" s="66"/>
      <c r="O1974" s="68"/>
      <c r="P1974" s="68"/>
      <c r="Q1974" s="68"/>
      <c r="R1974" s="10"/>
      <c r="S1974" s="15"/>
    </row>
    <row r="1975" spans="1:20" ht="19.5" outlineLevel="4" x14ac:dyDescent="0.2">
      <c r="A1975" s="61"/>
      <c r="B1975" s="62"/>
      <c r="C1975" s="62"/>
      <c r="D1975" s="63"/>
      <c r="E1975" s="64"/>
      <c r="F1975" s="65" t="s">
        <v>1684</v>
      </c>
      <c r="G1975" s="63"/>
      <c r="H1975" s="66">
        <v>20</v>
      </c>
      <c r="I1975" s="67"/>
      <c r="J1975" s="68"/>
      <c r="K1975" s="66"/>
      <c r="L1975" s="66"/>
      <c r="M1975" s="66"/>
      <c r="N1975" s="66"/>
      <c r="O1975" s="68"/>
      <c r="P1975" s="68"/>
      <c r="Q1975" s="68"/>
      <c r="R1975" s="10"/>
      <c r="S1975" s="15"/>
    </row>
    <row r="1976" spans="1:20" ht="9.75" outlineLevel="4" x14ac:dyDescent="0.2">
      <c r="A1976" s="61"/>
      <c r="B1976" s="62"/>
      <c r="C1976" s="62"/>
      <c r="D1976" s="63"/>
      <c r="E1976" s="64"/>
      <c r="F1976" s="65" t="s">
        <v>1685</v>
      </c>
      <c r="G1976" s="63"/>
      <c r="H1976" s="66">
        <v>29.000000000000004</v>
      </c>
      <c r="I1976" s="67"/>
      <c r="J1976" s="68"/>
      <c r="K1976" s="66"/>
      <c r="L1976" s="66"/>
      <c r="M1976" s="66"/>
      <c r="N1976" s="66"/>
      <c r="O1976" s="68"/>
      <c r="P1976" s="68"/>
      <c r="Q1976" s="68"/>
      <c r="R1976" s="10"/>
      <c r="S1976" s="15"/>
    </row>
    <row r="1977" spans="1:20" ht="19.5" outlineLevel="4" x14ac:dyDescent="0.2">
      <c r="A1977" s="61"/>
      <c r="B1977" s="62"/>
      <c r="C1977" s="62"/>
      <c r="D1977" s="63"/>
      <c r="E1977" s="64"/>
      <c r="F1977" s="65" t="s">
        <v>1686</v>
      </c>
      <c r="G1977" s="63"/>
      <c r="H1977" s="66">
        <v>29.000000000000004</v>
      </c>
      <c r="I1977" s="67"/>
      <c r="J1977" s="68"/>
      <c r="K1977" s="66"/>
      <c r="L1977" s="66"/>
      <c r="M1977" s="66"/>
      <c r="N1977" s="66"/>
      <c r="O1977" s="68"/>
      <c r="P1977" s="68"/>
      <c r="Q1977" s="68"/>
      <c r="R1977" s="10"/>
      <c r="S1977" s="15"/>
    </row>
    <row r="1978" spans="1:20" ht="9.75" outlineLevel="4" x14ac:dyDescent="0.2">
      <c r="A1978" s="61"/>
      <c r="B1978" s="62"/>
      <c r="C1978" s="62"/>
      <c r="D1978" s="63"/>
      <c r="E1978" s="64"/>
      <c r="F1978" s="65" t="s">
        <v>1687</v>
      </c>
      <c r="G1978" s="63"/>
      <c r="H1978" s="66">
        <v>21.300000000000004</v>
      </c>
      <c r="I1978" s="67"/>
      <c r="J1978" s="68"/>
      <c r="K1978" s="66"/>
      <c r="L1978" s="66"/>
      <c r="M1978" s="66"/>
      <c r="N1978" s="66"/>
      <c r="O1978" s="68"/>
      <c r="P1978" s="68"/>
      <c r="Q1978" s="68"/>
      <c r="R1978" s="10"/>
      <c r="S1978" s="15"/>
    </row>
    <row r="1979" spans="1:20" ht="19.5" outlineLevel="4" x14ac:dyDescent="0.2">
      <c r="A1979" s="61"/>
      <c r="B1979" s="62"/>
      <c r="C1979" s="62"/>
      <c r="D1979" s="63"/>
      <c r="E1979" s="64"/>
      <c r="F1979" s="65" t="s">
        <v>1688</v>
      </c>
      <c r="G1979" s="63"/>
      <c r="H1979" s="66">
        <v>28.9</v>
      </c>
      <c r="I1979" s="67"/>
      <c r="J1979" s="68"/>
      <c r="K1979" s="66"/>
      <c r="L1979" s="66"/>
      <c r="M1979" s="66"/>
      <c r="N1979" s="66"/>
      <c r="O1979" s="68"/>
      <c r="P1979" s="68"/>
      <c r="Q1979" s="68"/>
      <c r="R1979" s="10"/>
      <c r="S1979" s="15"/>
    </row>
    <row r="1980" spans="1:20" ht="7.5" customHeight="1" outlineLevel="4" x14ac:dyDescent="0.15">
      <c r="A1980" s="15"/>
      <c r="B1980" s="69"/>
      <c r="C1980" s="70"/>
      <c r="D1980" s="71"/>
      <c r="E1980" s="72"/>
      <c r="F1980" s="73"/>
      <c r="G1980" s="71"/>
      <c r="H1980" s="74"/>
      <c r="I1980" s="75"/>
      <c r="J1980" s="76"/>
      <c r="K1980" s="77"/>
      <c r="L1980" s="77"/>
      <c r="M1980" s="77"/>
      <c r="N1980" s="77"/>
      <c r="O1980" s="76"/>
      <c r="P1980" s="76"/>
      <c r="Q1980" s="76"/>
      <c r="R1980" s="10"/>
      <c r="S1980" s="15"/>
    </row>
    <row r="1981" spans="1:20" ht="11.25" outlineLevel="3" x14ac:dyDescent="0.2">
      <c r="A1981" s="52"/>
      <c r="B1981" s="53"/>
      <c r="C1981" s="54">
        <v>374</v>
      </c>
      <c r="D1981" s="55" t="s">
        <v>25</v>
      </c>
      <c r="E1981" s="56" t="s">
        <v>1689</v>
      </c>
      <c r="F1981" s="57" t="s">
        <v>1690</v>
      </c>
      <c r="G1981" s="55" t="s">
        <v>172</v>
      </c>
      <c r="H1981" s="58">
        <v>13.8</v>
      </c>
      <c r="I1981" s="59"/>
      <c r="J1981" s="60">
        <f>H1981*I1981</f>
        <v>0</v>
      </c>
      <c r="K1981" s="58"/>
      <c r="L1981" s="58">
        <f>H1981*K1981</f>
        <v>0</v>
      </c>
      <c r="M1981" s="58"/>
      <c r="N1981" s="58">
        <f>H1981*M1981</f>
        <v>0</v>
      </c>
      <c r="O1981" s="60">
        <v>21</v>
      </c>
      <c r="P1981" s="60">
        <f>J1981*(O1981/100)</f>
        <v>0</v>
      </c>
      <c r="Q1981" s="60">
        <f>J1981+P1981</f>
        <v>0</v>
      </c>
      <c r="R1981" s="15"/>
      <c r="S1981" s="15"/>
      <c r="T1981" s="15"/>
    </row>
    <row r="1982" spans="1:20" ht="9.75" outlineLevel="4" x14ac:dyDescent="0.2">
      <c r="A1982" s="61"/>
      <c r="B1982" s="62"/>
      <c r="C1982" s="62"/>
      <c r="D1982" s="63"/>
      <c r="E1982" s="64" t="s">
        <v>29</v>
      </c>
      <c r="F1982" s="65" t="s">
        <v>1691</v>
      </c>
      <c r="G1982" s="63"/>
      <c r="H1982" s="66">
        <v>2.5</v>
      </c>
      <c r="I1982" s="67"/>
      <c r="J1982" s="68"/>
      <c r="K1982" s="66"/>
      <c r="L1982" s="66"/>
      <c r="M1982" s="66"/>
      <c r="N1982" s="66"/>
      <c r="O1982" s="68"/>
      <c r="P1982" s="68"/>
      <c r="Q1982" s="68"/>
      <c r="R1982" s="10"/>
      <c r="S1982" s="15"/>
    </row>
    <row r="1983" spans="1:20" ht="9.75" outlineLevel="4" x14ac:dyDescent="0.2">
      <c r="A1983" s="61"/>
      <c r="B1983" s="62"/>
      <c r="C1983" s="62"/>
      <c r="D1983" s="63"/>
      <c r="E1983" s="64"/>
      <c r="F1983" s="65" t="s">
        <v>1692</v>
      </c>
      <c r="G1983" s="63"/>
      <c r="H1983" s="66">
        <v>6.1</v>
      </c>
      <c r="I1983" s="67"/>
      <c r="J1983" s="68"/>
      <c r="K1983" s="66"/>
      <c r="L1983" s="66"/>
      <c r="M1983" s="66"/>
      <c r="N1983" s="66"/>
      <c r="O1983" s="68"/>
      <c r="P1983" s="68"/>
      <c r="Q1983" s="68"/>
      <c r="R1983" s="10"/>
      <c r="S1983" s="15"/>
    </row>
    <row r="1984" spans="1:20" ht="9.75" outlineLevel="4" x14ac:dyDescent="0.2">
      <c r="A1984" s="61"/>
      <c r="B1984" s="62"/>
      <c r="C1984" s="62"/>
      <c r="D1984" s="63"/>
      <c r="E1984" s="64"/>
      <c r="F1984" s="65" t="s">
        <v>1693</v>
      </c>
      <c r="G1984" s="63"/>
      <c r="H1984" s="66">
        <v>5.2</v>
      </c>
      <c r="I1984" s="67"/>
      <c r="J1984" s="68"/>
      <c r="K1984" s="66"/>
      <c r="L1984" s="66"/>
      <c r="M1984" s="66"/>
      <c r="N1984" s="66"/>
      <c r="O1984" s="68"/>
      <c r="P1984" s="68"/>
      <c r="Q1984" s="68"/>
      <c r="R1984" s="10"/>
      <c r="S1984" s="15"/>
    </row>
    <row r="1985" spans="1:20" ht="7.5" customHeight="1" outlineLevel="4" x14ac:dyDescent="0.15">
      <c r="A1985" s="15"/>
      <c r="B1985" s="69"/>
      <c r="C1985" s="70"/>
      <c r="D1985" s="71"/>
      <c r="E1985" s="72"/>
      <c r="F1985" s="73"/>
      <c r="G1985" s="71"/>
      <c r="H1985" s="74"/>
      <c r="I1985" s="75"/>
      <c r="J1985" s="76"/>
      <c r="K1985" s="77"/>
      <c r="L1985" s="77"/>
      <c r="M1985" s="77"/>
      <c r="N1985" s="77"/>
      <c r="O1985" s="76"/>
      <c r="P1985" s="76"/>
      <c r="Q1985" s="76"/>
      <c r="R1985" s="10"/>
      <c r="S1985" s="15"/>
    </row>
    <row r="1986" spans="1:20" ht="22.5" outlineLevel="3" x14ac:dyDescent="0.2">
      <c r="A1986" s="52"/>
      <c r="B1986" s="53"/>
      <c r="C1986" s="54">
        <v>375</v>
      </c>
      <c r="D1986" s="55" t="s">
        <v>25</v>
      </c>
      <c r="E1986" s="56" t="s">
        <v>1694</v>
      </c>
      <c r="F1986" s="57" t="s">
        <v>1695</v>
      </c>
      <c r="G1986" s="55" t="s">
        <v>67</v>
      </c>
      <c r="H1986" s="58">
        <v>596.6</v>
      </c>
      <c r="I1986" s="59"/>
      <c r="J1986" s="60">
        <f>H1986*I1986</f>
        <v>0</v>
      </c>
      <c r="K1986" s="58">
        <v>3.0000000000000001E-5</v>
      </c>
      <c r="L1986" s="58">
        <f>H1986*K1986</f>
        <v>1.7898000000000001E-2</v>
      </c>
      <c r="M1986" s="58"/>
      <c r="N1986" s="58">
        <f>H1986*M1986</f>
        <v>0</v>
      </c>
      <c r="O1986" s="60">
        <v>21</v>
      </c>
      <c r="P1986" s="60">
        <f>J1986*(O1986/100)</f>
        <v>0</v>
      </c>
      <c r="Q1986" s="60">
        <f>J1986+P1986</f>
        <v>0</v>
      </c>
      <c r="R1986" s="15"/>
      <c r="S1986" s="15"/>
      <c r="T1986" s="15"/>
    </row>
    <row r="1987" spans="1:20" ht="9.75" outlineLevel="4" x14ac:dyDescent="0.2">
      <c r="A1987" s="61"/>
      <c r="B1987" s="62"/>
      <c r="C1987" s="62"/>
      <c r="D1987" s="63"/>
      <c r="E1987" s="64" t="s">
        <v>29</v>
      </c>
      <c r="F1987" s="65" t="s">
        <v>1662</v>
      </c>
      <c r="G1987" s="63"/>
      <c r="H1987" s="66">
        <v>596.6</v>
      </c>
      <c r="I1987" s="67"/>
      <c r="J1987" s="68"/>
      <c r="K1987" s="66"/>
      <c r="L1987" s="66"/>
      <c r="M1987" s="66"/>
      <c r="N1987" s="66"/>
      <c r="O1987" s="68"/>
      <c r="P1987" s="68"/>
      <c r="Q1987" s="68"/>
      <c r="R1987" s="10"/>
      <c r="S1987" s="15"/>
    </row>
    <row r="1988" spans="1:20" ht="7.5" customHeight="1" outlineLevel="4" x14ac:dyDescent="0.15">
      <c r="A1988" s="15"/>
      <c r="B1988" s="69"/>
      <c r="C1988" s="70"/>
      <c r="D1988" s="71"/>
      <c r="E1988" s="72"/>
      <c r="F1988" s="73"/>
      <c r="G1988" s="71"/>
      <c r="H1988" s="74"/>
      <c r="I1988" s="75"/>
      <c r="J1988" s="76"/>
      <c r="K1988" s="77"/>
      <c r="L1988" s="77"/>
      <c r="M1988" s="77"/>
      <c r="N1988" s="77"/>
      <c r="O1988" s="76"/>
      <c r="P1988" s="76"/>
      <c r="Q1988" s="76"/>
      <c r="R1988" s="10"/>
      <c r="S1988" s="15"/>
    </row>
    <row r="1989" spans="1:20" ht="11.25" outlineLevel="3" x14ac:dyDescent="0.2">
      <c r="A1989" s="52"/>
      <c r="B1989" s="53"/>
      <c r="C1989" s="54">
        <v>376</v>
      </c>
      <c r="D1989" s="55" t="s">
        <v>25</v>
      </c>
      <c r="E1989" s="56" t="s">
        <v>1696</v>
      </c>
      <c r="F1989" s="57" t="s">
        <v>1697</v>
      </c>
      <c r="G1989" s="55" t="s">
        <v>60</v>
      </c>
      <c r="H1989" s="58">
        <v>6.7582460942000004</v>
      </c>
      <c r="I1989" s="59"/>
      <c r="J1989" s="60">
        <f>H1989*I1989</f>
        <v>0</v>
      </c>
      <c r="K1989" s="58"/>
      <c r="L1989" s="58">
        <f>H1989*K1989</f>
        <v>0</v>
      </c>
      <c r="M1989" s="58"/>
      <c r="N1989" s="58">
        <f>H1989*M1989</f>
        <v>0</v>
      </c>
      <c r="O1989" s="60">
        <v>21</v>
      </c>
      <c r="P1989" s="60">
        <f>J1989*(O1989/100)</f>
        <v>0</v>
      </c>
      <c r="Q1989" s="60">
        <f>J1989+P1989</f>
        <v>0</v>
      </c>
      <c r="R1989" s="15"/>
      <c r="S1989" s="15"/>
      <c r="T1989" s="15"/>
    </row>
    <row r="1990" spans="1:20" ht="11.25" outlineLevel="3" x14ac:dyDescent="0.2">
      <c r="A1990" s="52"/>
      <c r="B1990" s="53"/>
      <c r="C1990" s="54">
        <v>377</v>
      </c>
      <c r="D1990" s="55" t="s">
        <v>25</v>
      </c>
      <c r="E1990" s="56" t="s">
        <v>1698</v>
      </c>
      <c r="F1990" s="57" t="s">
        <v>1699</v>
      </c>
      <c r="G1990" s="55" t="s">
        <v>172</v>
      </c>
      <c r="H1990" s="58">
        <v>338.94</v>
      </c>
      <c r="I1990" s="59"/>
      <c r="J1990" s="60">
        <f>H1990*I1990</f>
        <v>0</v>
      </c>
      <c r="K1990" s="58"/>
      <c r="L1990" s="58">
        <f>H1990*K1990</f>
        <v>0</v>
      </c>
      <c r="M1990" s="58"/>
      <c r="N1990" s="58">
        <f>H1990*M1990</f>
        <v>0</v>
      </c>
      <c r="O1990" s="60">
        <v>21</v>
      </c>
      <c r="P1990" s="60">
        <f>J1990*(O1990/100)</f>
        <v>0</v>
      </c>
      <c r="Q1990" s="60">
        <f>J1990+P1990</f>
        <v>0</v>
      </c>
      <c r="R1990" s="15"/>
      <c r="S1990" s="15"/>
      <c r="T1990" s="15"/>
    </row>
    <row r="1991" spans="1:20" ht="9.75" outlineLevel="4" x14ac:dyDescent="0.2">
      <c r="A1991" s="61"/>
      <c r="B1991" s="62"/>
      <c r="C1991" s="62"/>
      <c r="D1991" s="63"/>
      <c r="E1991" s="64" t="s">
        <v>29</v>
      </c>
      <c r="F1991" s="65" t="s">
        <v>1700</v>
      </c>
      <c r="G1991" s="63"/>
      <c r="H1991" s="66">
        <v>338.94</v>
      </c>
      <c r="I1991" s="67"/>
      <c r="J1991" s="68"/>
      <c r="K1991" s="66"/>
      <c r="L1991" s="66"/>
      <c r="M1991" s="66"/>
      <c r="N1991" s="66"/>
      <c r="O1991" s="68"/>
      <c r="P1991" s="68"/>
      <c r="Q1991" s="68"/>
      <c r="R1991" s="10"/>
      <c r="S1991" s="15"/>
    </row>
    <row r="1992" spans="1:20" ht="7.5" customHeight="1" outlineLevel="4" x14ac:dyDescent="0.15">
      <c r="A1992" s="15"/>
      <c r="B1992" s="69"/>
      <c r="C1992" s="70"/>
      <c r="D1992" s="71"/>
      <c r="E1992" s="72"/>
      <c r="F1992" s="73"/>
      <c r="G1992" s="71"/>
      <c r="H1992" s="74"/>
      <c r="I1992" s="75"/>
      <c r="J1992" s="76"/>
      <c r="K1992" s="77"/>
      <c r="L1992" s="77"/>
      <c r="M1992" s="77"/>
      <c r="N1992" s="77"/>
      <c r="O1992" s="76"/>
      <c r="P1992" s="76"/>
      <c r="Q1992" s="76"/>
      <c r="R1992" s="10"/>
      <c r="S1992" s="15"/>
    </row>
    <row r="1993" spans="1:20" ht="22.5" outlineLevel="3" x14ac:dyDescent="0.2">
      <c r="A1993" s="52"/>
      <c r="B1993" s="53"/>
      <c r="C1993" s="54">
        <v>378</v>
      </c>
      <c r="D1993" s="55" t="s">
        <v>342</v>
      </c>
      <c r="E1993" s="56" t="s">
        <v>1701</v>
      </c>
      <c r="F1993" s="57" t="s">
        <v>1702</v>
      </c>
      <c r="G1993" s="55" t="s">
        <v>67</v>
      </c>
      <c r="H1993" s="58">
        <v>652.52838000000008</v>
      </c>
      <c r="I1993" s="59"/>
      <c r="J1993" s="60">
        <f>H1993*I1993</f>
        <v>0</v>
      </c>
      <c r="K1993" s="58">
        <v>3.0899999999999999E-3</v>
      </c>
      <c r="L1993" s="58">
        <f>H1993*K1993</f>
        <v>2.0163126942000003</v>
      </c>
      <c r="M1993" s="58"/>
      <c r="N1993" s="58">
        <f>H1993*M1993</f>
        <v>0</v>
      </c>
      <c r="O1993" s="60">
        <v>21</v>
      </c>
      <c r="P1993" s="60">
        <f>J1993*(O1993/100)</f>
        <v>0</v>
      </c>
      <c r="Q1993" s="60">
        <f>J1993+P1993</f>
        <v>0</v>
      </c>
      <c r="R1993" s="15"/>
      <c r="S1993" s="15"/>
      <c r="T1993" s="15"/>
    </row>
    <row r="1994" spans="1:20" ht="9.75" outlineLevel="4" x14ac:dyDescent="0.2">
      <c r="A1994" s="61"/>
      <c r="B1994" s="62"/>
      <c r="C1994" s="62"/>
      <c r="D1994" s="63"/>
      <c r="E1994" s="64" t="s">
        <v>29</v>
      </c>
      <c r="F1994" s="65" t="s">
        <v>1703</v>
      </c>
      <c r="G1994" s="63"/>
      <c r="H1994" s="66">
        <v>626.43000000000006</v>
      </c>
      <c r="I1994" s="67"/>
      <c r="J1994" s="68"/>
      <c r="K1994" s="66"/>
      <c r="L1994" s="66"/>
      <c r="M1994" s="66"/>
      <c r="N1994" s="66"/>
      <c r="O1994" s="68"/>
      <c r="P1994" s="68"/>
      <c r="Q1994" s="68"/>
      <c r="R1994" s="10"/>
      <c r="S1994" s="15"/>
    </row>
    <row r="1995" spans="1:20" ht="9.75" outlineLevel="4" x14ac:dyDescent="0.2">
      <c r="A1995" s="61"/>
      <c r="B1995" s="62"/>
      <c r="C1995" s="62"/>
      <c r="D1995" s="63"/>
      <c r="E1995" s="64"/>
      <c r="F1995" s="65" t="s">
        <v>1704</v>
      </c>
      <c r="G1995" s="63"/>
      <c r="H1995" s="66">
        <v>26.098380000000006</v>
      </c>
      <c r="I1995" s="67"/>
      <c r="J1995" s="68"/>
      <c r="K1995" s="66"/>
      <c r="L1995" s="66"/>
      <c r="M1995" s="66"/>
      <c r="N1995" s="66"/>
      <c r="O1995" s="68"/>
      <c r="P1995" s="68"/>
      <c r="Q1995" s="68"/>
      <c r="R1995" s="10"/>
      <c r="S1995" s="15"/>
    </row>
    <row r="1996" spans="1:20" ht="7.5" customHeight="1" outlineLevel="4" x14ac:dyDescent="0.15">
      <c r="A1996" s="15"/>
      <c r="B1996" s="69"/>
      <c r="C1996" s="70"/>
      <c r="D1996" s="71"/>
      <c r="E1996" s="72"/>
      <c r="F1996" s="73"/>
      <c r="G1996" s="71"/>
      <c r="H1996" s="74"/>
      <c r="I1996" s="75"/>
      <c r="J1996" s="76"/>
      <c r="K1996" s="77"/>
      <c r="L1996" s="77"/>
      <c r="M1996" s="77"/>
      <c r="N1996" s="77"/>
      <c r="O1996" s="76"/>
      <c r="P1996" s="76"/>
      <c r="Q1996" s="76"/>
      <c r="R1996" s="10"/>
      <c r="S1996" s="15"/>
    </row>
    <row r="1997" spans="1:20" ht="11.25" outlineLevel="3" x14ac:dyDescent="0.2">
      <c r="A1997" s="52"/>
      <c r="B1997" s="53"/>
      <c r="C1997" s="54">
        <v>379</v>
      </c>
      <c r="D1997" s="55" t="s">
        <v>342</v>
      </c>
      <c r="E1997" s="56" t="s">
        <v>1705</v>
      </c>
      <c r="F1997" s="57" t="s">
        <v>1706</v>
      </c>
      <c r="G1997" s="55" t="s">
        <v>72</v>
      </c>
      <c r="H1997" s="58">
        <v>7</v>
      </c>
      <c r="I1997" s="59"/>
      <c r="J1997" s="60">
        <f>H1997*I1997</f>
        <v>0</v>
      </c>
      <c r="K1997" s="58">
        <v>2.2000000000000001E-4</v>
      </c>
      <c r="L1997" s="58">
        <f>H1997*K1997</f>
        <v>1.5400000000000001E-3</v>
      </c>
      <c r="M1997" s="58"/>
      <c r="N1997" s="58">
        <f>H1997*M1997</f>
        <v>0</v>
      </c>
      <c r="O1997" s="60">
        <v>21</v>
      </c>
      <c r="P1997" s="60">
        <f>J1997*(O1997/100)</f>
        <v>0</v>
      </c>
      <c r="Q1997" s="60">
        <f>J1997+P1997</f>
        <v>0</v>
      </c>
      <c r="R1997" s="15"/>
      <c r="S1997" s="15"/>
      <c r="T1997" s="15"/>
    </row>
    <row r="1998" spans="1:20" ht="9.75" outlineLevel="4" x14ac:dyDescent="0.2">
      <c r="A1998" s="61"/>
      <c r="B1998" s="62"/>
      <c r="C1998" s="62"/>
      <c r="D1998" s="63"/>
      <c r="E1998" s="64" t="s">
        <v>29</v>
      </c>
      <c r="F1998" s="65" t="s">
        <v>1707</v>
      </c>
      <c r="G1998" s="63"/>
      <c r="H1998" s="66">
        <v>7</v>
      </c>
      <c r="I1998" s="67"/>
      <c r="J1998" s="68"/>
      <c r="K1998" s="66"/>
      <c r="L1998" s="66"/>
      <c r="M1998" s="66"/>
      <c r="N1998" s="66"/>
      <c r="O1998" s="68"/>
      <c r="P1998" s="68"/>
      <c r="Q1998" s="68"/>
      <c r="R1998" s="10"/>
      <c r="S1998" s="15"/>
    </row>
    <row r="1999" spans="1:20" ht="7.5" customHeight="1" outlineLevel="4" x14ac:dyDescent="0.15">
      <c r="A1999" s="15"/>
      <c r="B1999" s="69"/>
      <c r="C1999" s="70"/>
      <c r="D1999" s="71"/>
      <c r="E1999" s="72"/>
      <c r="F1999" s="73"/>
      <c r="G1999" s="71"/>
      <c r="H1999" s="74"/>
      <c r="I1999" s="75"/>
      <c r="J1999" s="76"/>
      <c r="K1999" s="77"/>
      <c r="L1999" s="77"/>
      <c r="M1999" s="77"/>
      <c r="N1999" s="77"/>
      <c r="O1999" s="76"/>
      <c r="P1999" s="76"/>
      <c r="Q1999" s="76"/>
      <c r="R1999" s="10"/>
      <c r="S1999" s="15"/>
    </row>
    <row r="2000" spans="1:20" outlineLevel="3" x14ac:dyDescent="0.15">
      <c r="B2000" s="10"/>
      <c r="C2000" s="10"/>
      <c r="D2000" s="10"/>
      <c r="E2000" s="10"/>
      <c r="F2000" s="10"/>
      <c r="G2000" s="10"/>
      <c r="H2000" s="10"/>
      <c r="I2000" s="15"/>
      <c r="J2000" s="15"/>
      <c r="K2000" s="10"/>
      <c r="L2000" s="10"/>
      <c r="M2000" s="10"/>
      <c r="N2000" s="10"/>
      <c r="O2000" s="10"/>
      <c r="P2000" s="15"/>
      <c r="Q2000" s="15"/>
    </row>
    <row r="2001" spans="1:20" ht="11.25" outlineLevel="2" x14ac:dyDescent="0.2">
      <c r="A2001" s="42" t="s">
        <v>1708</v>
      </c>
      <c r="B2001" s="43">
        <v>3</v>
      </c>
      <c r="C2001" s="44"/>
      <c r="D2001" s="45" t="s">
        <v>23</v>
      </c>
      <c r="E2001" s="45"/>
      <c r="F2001" s="46" t="s">
        <v>1709</v>
      </c>
      <c r="G2001" s="45"/>
      <c r="H2001" s="47"/>
      <c r="I2001" s="48"/>
      <c r="J2001" s="49">
        <f>SUBTOTAL(9,J2002:J2060)</f>
        <v>0</v>
      </c>
      <c r="K2001" s="47"/>
      <c r="L2001" s="50">
        <f>SUBTOTAL(9,L2002:L2060)</f>
        <v>6.4868299500000006</v>
      </c>
      <c r="M2001" s="47"/>
      <c r="N2001" s="50">
        <f>SUBTOTAL(9,N2002:N2060)</f>
        <v>0</v>
      </c>
      <c r="O2001" s="51"/>
      <c r="P2001" s="49">
        <f>SUBTOTAL(9,P2002:P2060)</f>
        <v>0</v>
      </c>
      <c r="Q2001" s="49">
        <f>SUBTOTAL(9,Q2002:Q2060)</f>
        <v>0</v>
      </c>
      <c r="R2001" s="10"/>
      <c r="S2001" s="15"/>
      <c r="T2001" s="15"/>
    </row>
    <row r="2002" spans="1:20" ht="11.25" outlineLevel="3" x14ac:dyDescent="0.2">
      <c r="A2002" s="52"/>
      <c r="B2002" s="53"/>
      <c r="C2002" s="54">
        <v>380</v>
      </c>
      <c r="D2002" s="55" t="s">
        <v>25</v>
      </c>
      <c r="E2002" s="56" t="s">
        <v>1710</v>
      </c>
      <c r="F2002" s="57" t="s">
        <v>1711</v>
      </c>
      <c r="G2002" s="55" t="s">
        <v>67</v>
      </c>
      <c r="H2002" s="58">
        <v>324.54500000000002</v>
      </c>
      <c r="I2002" s="59"/>
      <c r="J2002" s="60">
        <f>H2002*I2002</f>
        <v>0</v>
      </c>
      <c r="K2002" s="58">
        <v>2.9999999999999997E-4</v>
      </c>
      <c r="L2002" s="58">
        <f>H2002*K2002</f>
        <v>9.7363499999999992E-2</v>
      </c>
      <c r="M2002" s="58"/>
      <c r="N2002" s="58">
        <f>H2002*M2002</f>
        <v>0</v>
      </c>
      <c r="O2002" s="60">
        <v>21</v>
      </c>
      <c r="P2002" s="60">
        <f>J2002*(O2002/100)</f>
        <v>0</v>
      </c>
      <c r="Q2002" s="60">
        <f>J2002+P2002</f>
        <v>0</v>
      </c>
      <c r="R2002" s="15"/>
      <c r="S2002" s="15"/>
      <c r="T2002" s="15"/>
    </row>
    <row r="2003" spans="1:20" ht="11.25" outlineLevel="3" x14ac:dyDescent="0.2">
      <c r="A2003" s="52"/>
      <c r="B2003" s="53"/>
      <c r="C2003" s="54">
        <v>381</v>
      </c>
      <c r="D2003" s="55" t="s">
        <v>25</v>
      </c>
      <c r="E2003" s="56" t="s">
        <v>1712</v>
      </c>
      <c r="F2003" s="57" t="s">
        <v>1713</v>
      </c>
      <c r="G2003" s="55" t="s">
        <v>67</v>
      </c>
      <c r="H2003" s="58">
        <v>324.54499999999996</v>
      </c>
      <c r="I2003" s="59"/>
      <c r="J2003" s="60">
        <f>H2003*I2003</f>
        <v>0</v>
      </c>
      <c r="K2003" s="58">
        <v>6.0000000000000001E-3</v>
      </c>
      <c r="L2003" s="58">
        <f>H2003*K2003</f>
        <v>1.9472699999999998</v>
      </c>
      <c r="M2003" s="58"/>
      <c r="N2003" s="58">
        <f>H2003*M2003</f>
        <v>0</v>
      </c>
      <c r="O2003" s="60">
        <v>21</v>
      </c>
      <c r="P2003" s="60">
        <f>J2003*(O2003/100)</f>
        <v>0</v>
      </c>
      <c r="Q2003" s="60">
        <f>J2003+P2003</f>
        <v>0</v>
      </c>
      <c r="R2003" s="15"/>
      <c r="S2003" s="15"/>
      <c r="T2003" s="15"/>
    </row>
    <row r="2004" spans="1:20" ht="19.5" outlineLevel="4" x14ac:dyDescent="0.2">
      <c r="A2004" s="61"/>
      <c r="B2004" s="62"/>
      <c r="C2004" s="62"/>
      <c r="D2004" s="63"/>
      <c r="E2004" s="64" t="s">
        <v>29</v>
      </c>
      <c r="F2004" s="65" t="s">
        <v>696</v>
      </c>
      <c r="G2004" s="63"/>
      <c r="H2004" s="66">
        <v>0</v>
      </c>
      <c r="I2004" s="67"/>
      <c r="J2004" s="68"/>
      <c r="K2004" s="66"/>
      <c r="L2004" s="66"/>
      <c r="M2004" s="66"/>
      <c r="N2004" s="66"/>
      <c r="O2004" s="68"/>
      <c r="P2004" s="68"/>
      <c r="Q2004" s="68"/>
      <c r="R2004" s="10"/>
      <c r="S2004" s="15"/>
    </row>
    <row r="2005" spans="1:20" ht="9.75" outlineLevel="4" x14ac:dyDescent="0.2">
      <c r="A2005" s="61"/>
      <c r="B2005" s="62"/>
      <c r="C2005" s="62"/>
      <c r="D2005" s="63"/>
      <c r="E2005" s="64"/>
      <c r="F2005" s="65" t="s">
        <v>1714</v>
      </c>
      <c r="G2005" s="63"/>
      <c r="H2005" s="66">
        <v>26.6</v>
      </c>
      <c r="I2005" s="67"/>
      <c r="J2005" s="68"/>
      <c r="K2005" s="66"/>
      <c r="L2005" s="66"/>
      <c r="M2005" s="66"/>
      <c r="N2005" s="66"/>
      <c r="O2005" s="68"/>
      <c r="P2005" s="68"/>
      <c r="Q2005" s="68"/>
      <c r="R2005" s="10"/>
      <c r="S2005" s="15"/>
    </row>
    <row r="2006" spans="1:20" ht="9.75" outlineLevel="4" x14ac:dyDescent="0.2">
      <c r="A2006" s="61"/>
      <c r="B2006" s="62"/>
      <c r="C2006" s="62"/>
      <c r="D2006" s="63"/>
      <c r="E2006" s="64"/>
      <c r="F2006" s="65" t="s">
        <v>1715</v>
      </c>
      <c r="G2006" s="63"/>
      <c r="H2006" s="66">
        <v>33.399999999999991</v>
      </c>
      <c r="I2006" s="67"/>
      <c r="J2006" s="68"/>
      <c r="K2006" s="66"/>
      <c r="L2006" s="66"/>
      <c r="M2006" s="66"/>
      <c r="N2006" s="66"/>
      <c r="O2006" s="68"/>
      <c r="P2006" s="68"/>
      <c r="Q2006" s="68"/>
      <c r="R2006" s="10"/>
      <c r="S2006" s="15"/>
    </row>
    <row r="2007" spans="1:20" ht="19.5" outlineLevel="4" x14ac:dyDescent="0.2">
      <c r="A2007" s="61"/>
      <c r="B2007" s="62"/>
      <c r="C2007" s="62"/>
      <c r="D2007" s="63"/>
      <c r="E2007" s="64"/>
      <c r="F2007" s="65" t="s">
        <v>1716</v>
      </c>
      <c r="G2007" s="63"/>
      <c r="H2007" s="66">
        <v>9.6</v>
      </c>
      <c r="I2007" s="67"/>
      <c r="J2007" s="68"/>
      <c r="K2007" s="66"/>
      <c r="L2007" s="66"/>
      <c r="M2007" s="66"/>
      <c r="N2007" s="66"/>
      <c r="O2007" s="68"/>
      <c r="P2007" s="68"/>
      <c r="Q2007" s="68"/>
      <c r="R2007" s="10"/>
      <c r="S2007" s="15"/>
    </row>
    <row r="2008" spans="1:20" ht="9.75" outlineLevel="4" x14ac:dyDescent="0.2">
      <c r="A2008" s="61"/>
      <c r="B2008" s="62"/>
      <c r="C2008" s="62"/>
      <c r="D2008" s="63"/>
      <c r="E2008" s="64"/>
      <c r="F2008" s="65" t="s">
        <v>126</v>
      </c>
      <c r="G2008" s="63"/>
      <c r="H2008" s="66">
        <v>0</v>
      </c>
      <c r="I2008" s="67"/>
      <c r="J2008" s="68"/>
      <c r="K2008" s="66"/>
      <c r="L2008" s="66"/>
      <c r="M2008" s="66"/>
      <c r="N2008" s="66"/>
      <c r="O2008" s="68"/>
      <c r="P2008" s="68"/>
      <c r="Q2008" s="68"/>
      <c r="R2008" s="10"/>
      <c r="S2008" s="15"/>
    </row>
    <row r="2009" spans="1:20" ht="9.75" outlineLevel="4" x14ac:dyDescent="0.2">
      <c r="A2009" s="61"/>
      <c r="B2009" s="62"/>
      <c r="C2009" s="62"/>
      <c r="D2009" s="63"/>
      <c r="E2009" s="64"/>
      <c r="F2009" s="65" t="s">
        <v>1667</v>
      </c>
      <c r="G2009" s="63"/>
      <c r="H2009" s="66">
        <v>0</v>
      </c>
      <c r="I2009" s="67"/>
      <c r="J2009" s="68"/>
      <c r="K2009" s="66"/>
      <c r="L2009" s="66"/>
      <c r="M2009" s="66"/>
      <c r="N2009" s="66"/>
      <c r="O2009" s="68"/>
      <c r="P2009" s="68"/>
      <c r="Q2009" s="68"/>
      <c r="R2009" s="10"/>
      <c r="S2009" s="15"/>
    </row>
    <row r="2010" spans="1:20" ht="9.75" outlineLevel="4" x14ac:dyDescent="0.2">
      <c r="A2010" s="61"/>
      <c r="B2010" s="62"/>
      <c r="C2010" s="62"/>
      <c r="D2010" s="63"/>
      <c r="E2010" s="64"/>
      <c r="F2010" s="65" t="s">
        <v>1717</v>
      </c>
      <c r="G2010" s="63"/>
      <c r="H2010" s="66">
        <v>14.25</v>
      </c>
      <c r="I2010" s="67"/>
      <c r="J2010" s="68"/>
      <c r="K2010" s="66"/>
      <c r="L2010" s="66"/>
      <c r="M2010" s="66"/>
      <c r="N2010" s="66"/>
      <c r="O2010" s="68"/>
      <c r="P2010" s="68"/>
      <c r="Q2010" s="68"/>
      <c r="R2010" s="10"/>
      <c r="S2010" s="15"/>
    </row>
    <row r="2011" spans="1:20" ht="19.5" outlineLevel="4" x14ac:dyDescent="0.2">
      <c r="A2011" s="61"/>
      <c r="B2011" s="62"/>
      <c r="C2011" s="62"/>
      <c r="D2011" s="63"/>
      <c r="E2011" s="64"/>
      <c r="F2011" s="65" t="s">
        <v>1718</v>
      </c>
      <c r="G2011" s="63"/>
      <c r="H2011" s="66">
        <v>28.999999999999996</v>
      </c>
      <c r="I2011" s="67"/>
      <c r="J2011" s="68"/>
      <c r="K2011" s="66"/>
      <c r="L2011" s="66"/>
      <c r="M2011" s="66"/>
      <c r="N2011" s="66"/>
      <c r="O2011" s="68"/>
      <c r="P2011" s="68"/>
      <c r="Q2011" s="68"/>
      <c r="R2011" s="10"/>
      <c r="S2011" s="15"/>
    </row>
    <row r="2012" spans="1:20" ht="9.75" outlineLevel="4" x14ac:dyDescent="0.2">
      <c r="A2012" s="61"/>
      <c r="B2012" s="62"/>
      <c r="C2012" s="62"/>
      <c r="D2012" s="63"/>
      <c r="E2012" s="64"/>
      <c r="F2012" s="65" t="s">
        <v>1719</v>
      </c>
      <c r="G2012" s="63"/>
      <c r="H2012" s="66">
        <v>35.799999999999997</v>
      </c>
      <c r="I2012" s="67"/>
      <c r="J2012" s="68"/>
      <c r="K2012" s="66"/>
      <c r="L2012" s="66"/>
      <c r="M2012" s="66"/>
      <c r="N2012" s="66"/>
      <c r="O2012" s="68"/>
      <c r="P2012" s="68"/>
      <c r="Q2012" s="68"/>
      <c r="R2012" s="10"/>
      <c r="S2012" s="15"/>
    </row>
    <row r="2013" spans="1:20" ht="19.5" outlineLevel="4" x14ac:dyDescent="0.2">
      <c r="A2013" s="61"/>
      <c r="B2013" s="62"/>
      <c r="C2013" s="62"/>
      <c r="D2013" s="63"/>
      <c r="E2013" s="64"/>
      <c r="F2013" s="65" t="s">
        <v>1720</v>
      </c>
      <c r="G2013" s="63"/>
      <c r="H2013" s="66">
        <v>8.6</v>
      </c>
      <c r="I2013" s="67"/>
      <c r="J2013" s="68"/>
      <c r="K2013" s="66"/>
      <c r="L2013" s="66"/>
      <c r="M2013" s="66"/>
      <c r="N2013" s="66"/>
      <c r="O2013" s="68"/>
      <c r="P2013" s="68"/>
      <c r="Q2013" s="68"/>
      <c r="R2013" s="10"/>
      <c r="S2013" s="15"/>
    </row>
    <row r="2014" spans="1:20" ht="9.75" outlineLevel="4" x14ac:dyDescent="0.2">
      <c r="A2014" s="61"/>
      <c r="B2014" s="62"/>
      <c r="C2014" s="62"/>
      <c r="D2014" s="63"/>
      <c r="E2014" s="64"/>
      <c r="F2014" s="65" t="s">
        <v>1721</v>
      </c>
      <c r="G2014" s="63"/>
      <c r="H2014" s="66">
        <v>19.799999999999997</v>
      </c>
      <c r="I2014" s="67"/>
      <c r="J2014" s="68"/>
      <c r="K2014" s="66"/>
      <c r="L2014" s="66"/>
      <c r="M2014" s="66"/>
      <c r="N2014" s="66"/>
      <c r="O2014" s="68"/>
      <c r="P2014" s="68"/>
      <c r="Q2014" s="68"/>
      <c r="R2014" s="10"/>
      <c r="S2014" s="15"/>
    </row>
    <row r="2015" spans="1:20" ht="9.75" outlineLevel="4" x14ac:dyDescent="0.2">
      <c r="A2015" s="61"/>
      <c r="B2015" s="62"/>
      <c r="C2015" s="62"/>
      <c r="D2015" s="63"/>
      <c r="E2015" s="64"/>
      <c r="F2015" s="65" t="s">
        <v>126</v>
      </c>
      <c r="G2015" s="63"/>
      <c r="H2015" s="66">
        <v>0</v>
      </c>
      <c r="I2015" s="67"/>
      <c r="J2015" s="68"/>
      <c r="K2015" s="66"/>
      <c r="L2015" s="66"/>
      <c r="M2015" s="66"/>
      <c r="N2015" s="66"/>
      <c r="O2015" s="68"/>
      <c r="P2015" s="68"/>
      <c r="Q2015" s="68"/>
      <c r="R2015" s="10"/>
      <c r="S2015" s="15"/>
    </row>
    <row r="2016" spans="1:20" ht="9.75" outlineLevel="4" x14ac:dyDescent="0.2">
      <c r="A2016" s="61"/>
      <c r="B2016" s="62"/>
      <c r="C2016" s="62"/>
      <c r="D2016" s="63"/>
      <c r="E2016" s="64"/>
      <c r="F2016" s="65" t="s">
        <v>1672</v>
      </c>
      <c r="G2016" s="63"/>
      <c r="H2016" s="66">
        <v>0</v>
      </c>
      <c r="I2016" s="67"/>
      <c r="J2016" s="68"/>
      <c r="K2016" s="66"/>
      <c r="L2016" s="66"/>
      <c r="M2016" s="66"/>
      <c r="N2016" s="66"/>
      <c r="O2016" s="68"/>
      <c r="P2016" s="68"/>
      <c r="Q2016" s="68"/>
      <c r="R2016" s="10"/>
      <c r="S2016" s="15"/>
    </row>
    <row r="2017" spans="1:20" ht="19.5" outlineLevel="4" x14ac:dyDescent="0.2">
      <c r="A2017" s="61"/>
      <c r="B2017" s="62"/>
      <c r="C2017" s="62"/>
      <c r="D2017" s="63"/>
      <c r="E2017" s="64"/>
      <c r="F2017" s="65" t="s">
        <v>1722</v>
      </c>
      <c r="G2017" s="63"/>
      <c r="H2017" s="66">
        <v>18.494999999999997</v>
      </c>
      <c r="I2017" s="67"/>
      <c r="J2017" s="68"/>
      <c r="K2017" s="66"/>
      <c r="L2017" s="66"/>
      <c r="M2017" s="66"/>
      <c r="N2017" s="66"/>
      <c r="O2017" s="68"/>
      <c r="P2017" s="68"/>
      <c r="Q2017" s="68"/>
      <c r="R2017" s="10"/>
      <c r="S2017" s="15"/>
    </row>
    <row r="2018" spans="1:20" ht="19.5" outlineLevel="4" x14ac:dyDescent="0.2">
      <c r="A2018" s="61"/>
      <c r="B2018" s="62"/>
      <c r="C2018" s="62"/>
      <c r="D2018" s="63"/>
      <c r="E2018" s="64"/>
      <c r="F2018" s="65" t="s">
        <v>1723</v>
      </c>
      <c r="G2018" s="63"/>
      <c r="H2018" s="66">
        <v>15.2</v>
      </c>
      <c r="I2018" s="67"/>
      <c r="J2018" s="68"/>
      <c r="K2018" s="66"/>
      <c r="L2018" s="66"/>
      <c r="M2018" s="66"/>
      <c r="N2018" s="66"/>
      <c r="O2018" s="68"/>
      <c r="P2018" s="68"/>
      <c r="Q2018" s="68"/>
      <c r="R2018" s="10"/>
      <c r="S2018" s="15"/>
    </row>
    <row r="2019" spans="1:20" ht="19.5" outlineLevel="4" x14ac:dyDescent="0.2">
      <c r="A2019" s="61"/>
      <c r="B2019" s="62"/>
      <c r="C2019" s="62"/>
      <c r="D2019" s="63"/>
      <c r="E2019" s="64"/>
      <c r="F2019" s="65" t="s">
        <v>1724</v>
      </c>
      <c r="G2019" s="63"/>
      <c r="H2019" s="66">
        <v>37.599999999999994</v>
      </c>
      <c r="I2019" s="67"/>
      <c r="J2019" s="68"/>
      <c r="K2019" s="66"/>
      <c r="L2019" s="66"/>
      <c r="M2019" s="66"/>
      <c r="N2019" s="66"/>
      <c r="O2019" s="68"/>
      <c r="P2019" s="68"/>
      <c r="Q2019" s="68"/>
      <c r="R2019" s="10"/>
      <c r="S2019" s="15"/>
    </row>
    <row r="2020" spans="1:20" ht="19.5" outlineLevel="4" x14ac:dyDescent="0.2">
      <c r="A2020" s="61"/>
      <c r="B2020" s="62"/>
      <c r="C2020" s="62"/>
      <c r="D2020" s="63"/>
      <c r="E2020" s="64"/>
      <c r="F2020" s="65" t="s">
        <v>1725</v>
      </c>
      <c r="G2020" s="63"/>
      <c r="H2020" s="66">
        <v>20.399999999999999</v>
      </c>
      <c r="I2020" s="67"/>
      <c r="J2020" s="68"/>
      <c r="K2020" s="66"/>
      <c r="L2020" s="66"/>
      <c r="M2020" s="66"/>
      <c r="N2020" s="66"/>
      <c r="O2020" s="68"/>
      <c r="P2020" s="68"/>
      <c r="Q2020" s="68"/>
      <c r="R2020" s="10"/>
      <c r="S2020" s="15"/>
    </row>
    <row r="2021" spans="1:20" ht="19.5" outlineLevel="4" x14ac:dyDescent="0.2">
      <c r="A2021" s="61"/>
      <c r="B2021" s="62"/>
      <c r="C2021" s="62"/>
      <c r="D2021" s="63"/>
      <c r="E2021" s="64"/>
      <c r="F2021" s="65" t="s">
        <v>1726</v>
      </c>
      <c r="G2021" s="63"/>
      <c r="H2021" s="66">
        <v>35.799999999999997</v>
      </c>
      <c r="I2021" s="67"/>
      <c r="J2021" s="68"/>
      <c r="K2021" s="66"/>
      <c r="L2021" s="66"/>
      <c r="M2021" s="66"/>
      <c r="N2021" s="66"/>
      <c r="O2021" s="68"/>
      <c r="P2021" s="68"/>
      <c r="Q2021" s="68"/>
      <c r="R2021" s="10"/>
      <c r="S2021" s="15"/>
    </row>
    <row r="2022" spans="1:20" ht="19.5" outlineLevel="4" x14ac:dyDescent="0.2">
      <c r="A2022" s="61"/>
      <c r="B2022" s="62"/>
      <c r="C2022" s="62"/>
      <c r="D2022" s="63"/>
      <c r="E2022" s="64"/>
      <c r="F2022" s="65" t="s">
        <v>1727</v>
      </c>
      <c r="G2022" s="63"/>
      <c r="H2022" s="66">
        <v>20</v>
      </c>
      <c r="I2022" s="67"/>
      <c r="J2022" s="68"/>
      <c r="K2022" s="66"/>
      <c r="L2022" s="66"/>
      <c r="M2022" s="66"/>
      <c r="N2022" s="66"/>
      <c r="O2022" s="68"/>
      <c r="P2022" s="68"/>
      <c r="Q2022" s="68"/>
      <c r="R2022" s="10"/>
      <c r="S2022" s="15"/>
    </row>
    <row r="2023" spans="1:20" ht="7.5" customHeight="1" outlineLevel="4" x14ac:dyDescent="0.15">
      <c r="A2023" s="15"/>
      <c r="B2023" s="69"/>
      <c r="C2023" s="70"/>
      <c r="D2023" s="71"/>
      <c r="E2023" s="72"/>
      <c r="F2023" s="73"/>
      <c r="G2023" s="71"/>
      <c r="H2023" s="74"/>
      <c r="I2023" s="75"/>
      <c r="J2023" s="76"/>
      <c r="K2023" s="77"/>
      <c r="L2023" s="77"/>
      <c r="M2023" s="77"/>
      <c r="N2023" s="77"/>
      <c r="O2023" s="76"/>
      <c r="P2023" s="76"/>
      <c r="Q2023" s="76"/>
      <c r="R2023" s="10"/>
      <c r="S2023" s="15"/>
    </row>
    <row r="2024" spans="1:20" ht="11.25" outlineLevel="3" x14ac:dyDescent="0.2">
      <c r="A2024" s="52"/>
      <c r="B2024" s="53"/>
      <c r="C2024" s="54">
        <v>382</v>
      </c>
      <c r="D2024" s="55" t="s">
        <v>25</v>
      </c>
      <c r="E2024" s="56" t="s">
        <v>1728</v>
      </c>
      <c r="F2024" s="57" t="s">
        <v>1729</v>
      </c>
      <c r="G2024" s="55" t="s">
        <v>67</v>
      </c>
      <c r="H2024" s="58">
        <v>324.54500000000002</v>
      </c>
      <c r="I2024" s="59"/>
      <c r="J2024" s="60">
        <f>H2024*I2024</f>
        <v>0</v>
      </c>
      <c r="K2024" s="58"/>
      <c r="L2024" s="58">
        <f>H2024*K2024</f>
        <v>0</v>
      </c>
      <c r="M2024" s="58"/>
      <c r="N2024" s="58">
        <f>H2024*M2024</f>
        <v>0</v>
      </c>
      <c r="O2024" s="60">
        <v>21</v>
      </c>
      <c r="P2024" s="60">
        <f>J2024*(O2024/100)</f>
        <v>0</v>
      </c>
      <c r="Q2024" s="60">
        <f>J2024+P2024</f>
        <v>0</v>
      </c>
      <c r="R2024" s="15"/>
      <c r="S2024" s="15"/>
      <c r="T2024" s="15"/>
    </row>
    <row r="2025" spans="1:20" ht="11.25" outlineLevel="3" x14ac:dyDescent="0.2">
      <c r="A2025" s="52"/>
      <c r="B2025" s="53"/>
      <c r="C2025" s="54">
        <v>383</v>
      </c>
      <c r="D2025" s="55" t="s">
        <v>25</v>
      </c>
      <c r="E2025" s="56" t="s">
        <v>1730</v>
      </c>
      <c r="F2025" s="57" t="s">
        <v>1731</v>
      </c>
      <c r="G2025" s="55" t="s">
        <v>172</v>
      </c>
      <c r="H2025" s="58">
        <v>218.49999999999997</v>
      </c>
      <c r="I2025" s="59"/>
      <c r="J2025" s="60">
        <f>H2025*I2025</f>
        <v>0</v>
      </c>
      <c r="K2025" s="58">
        <v>5.5000000000000003E-4</v>
      </c>
      <c r="L2025" s="58">
        <f>H2025*K2025</f>
        <v>0.12017499999999999</v>
      </c>
      <c r="M2025" s="58"/>
      <c r="N2025" s="58">
        <f>H2025*M2025</f>
        <v>0</v>
      </c>
      <c r="O2025" s="60">
        <v>21</v>
      </c>
      <c r="P2025" s="60">
        <f>J2025*(O2025/100)</f>
        <v>0</v>
      </c>
      <c r="Q2025" s="60">
        <f>J2025+P2025</f>
        <v>0</v>
      </c>
      <c r="R2025" s="15"/>
      <c r="S2025" s="15"/>
      <c r="T2025" s="15"/>
    </row>
    <row r="2026" spans="1:20" ht="19.5" outlineLevel="4" x14ac:dyDescent="0.2">
      <c r="A2026" s="61"/>
      <c r="B2026" s="62"/>
      <c r="C2026" s="62"/>
      <c r="D2026" s="63"/>
      <c r="E2026" s="64" t="s">
        <v>29</v>
      </c>
      <c r="F2026" s="65" t="s">
        <v>696</v>
      </c>
      <c r="G2026" s="63"/>
      <c r="H2026" s="66">
        <v>0</v>
      </c>
      <c r="I2026" s="67"/>
      <c r="J2026" s="68"/>
      <c r="K2026" s="66"/>
      <c r="L2026" s="66"/>
      <c r="M2026" s="66"/>
      <c r="N2026" s="66"/>
      <c r="O2026" s="68"/>
      <c r="P2026" s="68"/>
      <c r="Q2026" s="68"/>
      <c r="R2026" s="10"/>
      <c r="S2026" s="15"/>
    </row>
    <row r="2027" spans="1:20" ht="19.5" outlineLevel="4" x14ac:dyDescent="0.2">
      <c r="A2027" s="61"/>
      <c r="B2027" s="62"/>
      <c r="C2027" s="62"/>
      <c r="D2027" s="63"/>
      <c r="E2027" s="64"/>
      <c r="F2027" s="65" t="s">
        <v>1732</v>
      </c>
      <c r="G2027" s="63"/>
      <c r="H2027" s="66">
        <v>15.100000000000003</v>
      </c>
      <c r="I2027" s="67"/>
      <c r="J2027" s="68"/>
      <c r="K2027" s="66"/>
      <c r="L2027" s="66"/>
      <c r="M2027" s="66"/>
      <c r="N2027" s="66"/>
      <c r="O2027" s="68"/>
      <c r="P2027" s="68"/>
      <c r="Q2027" s="68"/>
      <c r="R2027" s="10"/>
      <c r="S2027" s="15"/>
    </row>
    <row r="2028" spans="1:20" ht="9.75" outlineLevel="4" x14ac:dyDescent="0.2">
      <c r="A2028" s="61"/>
      <c r="B2028" s="62"/>
      <c r="C2028" s="62"/>
      <c r="D2028" s="63"/>
      <c r="E2028" s="64"/>
      <c r="F2028" s="65" t="s">
        <v>1733</v>
      </c>
      <c r="G2028" s="63"/>
      <c r="H2028" s="66">
        <v>19.549999999999997</v>
      </c>
      <c r="I2028" s="67"/>
      <c r="J2028" s="68"/>
      <c r="K2028" s="66"/>
      <c r="L2028" s="66"/>
      <c r="M2028" s="66"/>
      <c r="N2028" s="66"/>
      <c r="O2028" s="68"/>
      <c r="P2028" s="68"/>
      <c r="Q2028" s="68"/>
      <c r="R2028" s="10"/>
      <c r="S2028" s="15"/>
    </row>
    <row r="2029" spans="1:20" ht="19.5" outlineLevel="4" x14ac:dyDescent="0.2">
      <c r="A2029" s="61"/>
      <c r="B2029" s="62"/>
      <c r="C2029" s="62"/>
      <c r="D2029" s="63"/>
      <c r="E2029" s="64"/>
      <c r="F2029" s="65" t="s">
        <v>1734</v>
      </c>
      <c r="G2029" s="63"/>
      <c r="H2029" s="66">
        <v>4.8</v>
      </c>
      <c r="I2029" s="67"/>
      <c r="J2029" s="68"/>
      <c r="K2029" s="66"/>
      <c r="L2029" s="66"/>
      <c r="M2029" s="66"/>
      <c r="N2029" s="66"/>
      <c r="O2029" s="68"/>
      <c r="P2029" s="68"/>
      <c r="Q2029" s="68"/>
      <c r="R2029" s="10"/>
      <c r="S2029" s="15"/>
    </row>
    <row r="2030" spans="1:20" ht="9.75" outlineLevel="4" x14ac:dyDescent="0.2">
      <c r="A2030" s="61"/>
      <c r="B2030" s="62"/>
      <c r="C2030" s="62"/>
      <c r="D2030" s="63"/>
      <c r="E2030" s="64"/>
      <c r="F2030" s="65" t="s">
        <v>126</v>
      </c>
      <c r="G2030" s="63"/>
      <c r="H2030" s="66">
        <v>0</v>
      </c>
      <c r="I2030" s="67"/>
      <c r="J2030" s="68"/>
      <c r="K2030" s="66"/>
      <c r="L2030" s="66"/>
      <c r="M2030" s="66"/>
      <c r="N2030" s="66"/>
      <c r="O2030" s="68"/>
      <c r="P2030" s="68"/>
      <c r="Q2030" s="68"/>
      <c r="R2030" s="10"/>
      <c r="S2030" s="15"/>
    </row>
    <row r="2031" spans="1:20" ht="9.75" outlineLevel="4" x14ac:dyDescent="0.2">
      <c r="A2031" s="61"/>
      <c r="B2031" s="62"/>
      <c r="C2031" s="62"/>
      <c r="D2031" s="63"/>
      <c r="E2031" s="64"/>
      <c r="F2031" s="65" t="s">
        <v>1667</v>
      </c>
      <c r="G2031" s="63"/>
      <c r="H2031" s="66">
        <v>0</v>
      </c>
      <c r="I2031" s="67"/>
      <c r="J2031" s="68"/>
      <c r="K2031" s="66"/>
      <c r="L2031" s="66"/>
      <c r="M2031" s="66"/>
      <c r="N2031" s="66"/>
      <c r="O2031" s="68"/>
      <c r="P2031" s="68"/>
      <c r="Q2031" s="68"/>
      <c r="R2031" s="10"/>
      <c r="S2031" s="15"/>
    </row>
    <row r="2032" spans="1:20" ht="29.25" outlineLevel="4" x14ac:dyDescent="0.2">
      <c r="A2032" s="61"/>
      <c r="B2032" s="62"/>
      <c r="C2032" s="62"/>
      <c r="D2032" s="63"/>
      <c r="E2032" s="64"/>
      <c r="F2032" s="65" t="s">
        <v>701</v>
      </c>
      <c r="G2032" s="63"/>
      <c r="H2032" s="66">
        <v>24.5</v>
      </c>
      <c r="I2032" s="67"/>
      <c r="J2032" s="68"/>
      <c r="K2032" s="66"/>
      <c r="L2032" s="66"/>
      <c r="M2032" s="66"/>
      <c r="N2032" s="66"/>
      <c r="O2032" s="68"/>
      <c r="P2032" s="68"/>
      <c r="Q2032" s="68"/>
      <c r="R2032" s="10"/>
      <c r="S2032" s="15"/>
    </row>
    <row r="2033" spans="1:20" ht="19.5" outlineLevel="4" x14ac:dyDescent="0.2">
      <c r="A2033" s="61"/>
      <c r="B2033" s="62"/>
      <c r="C2033" s="62"/>
      <c r="D2033" s="63"/>
      <c r="E2033" s="64"/>
      <c r="F2033" s="65" t="s">
        <v>1735</v>
      </c>
      <c r="G2033" s="63"/>
      <c r="H2033" s="66">
        <v>16.100000000000001</v>
      </c>
      <c r="I2033" s="67"/>
      <c r="J2033" s="68"/>
      <c r="K2033" s="66"/>
      <c r="L2033" s="66"/>
      <c r="M2033" s="66"/>
      <c r="N2033" s="66"/>
      <c r="O2033" s="68"/>
      <c r="P2033" s="68"/>
      <c r="Q2033" s="68"/>
      <c r="R2033" s="10"/>
      <c r="S2033" s="15"/>
    </row>
    <row r="2034" spans="1:20" ht="19.5" outlineLevel="4" x14ac:dyDescent="0.2">
      <c r="A2034" s="61"/>
      <c r="B2034" s="62"/>
      <c r="C2034" s="62"/>
      <c r="D2034" s="63"/>
      <c r="E2034" s="64"/>
      <c r="F2034" s="65" t="s">
        <v>1736</v>
      </c>
      <c r="G2034" s="63"/>
      <c r="H2034" s="66">
        <v>18.899999999999999</v>
      </c>
      <c r="I2034" s="67"/>
      <c r="J2034" s="68"/>
      <c r="K2034" s="66"/>
      <c r="L2034" s="66"/>
      <c r="M2034" s="66"/>
      <c r="N2034" s="66"/>
      <c r="O2034" s="68"/>
      <c r="P2034" s="68"/>
      <c r="Q2034" s="68"/>
      <c r="R2034" s="10"/>
      <c r="S2034" s="15"/>
    </row>
    <row r="2035" spans="1:20" ht="19.5" outlineLevel="4" x14ac:dyDescent="0.2">
      <c r="A2035" s="61"/>
      <c r="B2035" s="62"/>
      <c r="C2035" s="62"/>
      <c r="D2035" s="63"/>
      <c r="E2035" s="64"/>
      <c r="F2035" s="65" t="s">
        <v>1737</v>
      </c>
      <c r="G2035" s="63"/>
      <c r="H2035" s="66">
        <v>6.3</v>
      </c>
      <c r="I2035" s="67"/>
      <c r="J2035" s="68"/>
      <c r="K2035" s="66"/>
      <c r="L2035" s="66"/>
      <c r="M2035" s="66"/>
      <c r="N2035" s="66"/>
      <c r="O2035" s="68"/>
      <c r="P2035" s="68"/>
      <c r="Q2035" s="68"/>
      <c r="R2035" s="10"/>
      <c r="S2035" s="15"/>
    </row>
    <row r="2036" spans="1:20" ht="9.75" outlineLevel="4" x14ac:dyDescent="0.2">
      <c r="A2036" s="61"/>
      <c r="B2036" s="62"/>
      <c r="C2036" s="62"/>
      <c r="D2036" s="63"/>
      <c r="E2036" s="64"/>
      <c r="F2036" s="65" t="s">
        <v>1738</v>
      </c>
      <c r="G2036" s="63"/>
      <c r="H2036" s="66">
        <v>9.8999999999999986</v>
      </c>
      <c r="I2036" s="67"/>
      <c r="J2036" s="68"/>
      <c r="K2036" s="66"/>
      <c r="L2036" s="66"/>
      <c r="M2036" s="66"/>
      <c r="N2036" s="66"/>
      <c r="O2036" s="68"/>
      <c r="P2036" s="68"/>
      <c r="Q2036" s="68"/>
      <c r="R2036" s="10"/>
      <c r="S2036" s="15"/>
    </row>
    <row r="2037" spans="1:20" ht="9.75" outlineLevel="4" x14ac:dyDescent="0.2">
      <c r="A2037" s="61"/>
      <c r="B2037" s="62"/>
      <c r="C2037" s="62"/>
      <c r="D2037" s="63"/>
      <c r="E2037" s="64"/>
      <c r="F2037" s="65" t="s">
        <v>126</v>
      </c>
      <c r="G2037" s="63"/>
      <c r="H2037" s="66">
        <v>0</v>
      </c>
      <c r="I2037" s="67"/>
      <c r="J2037" s="68"/>
      <c r="K2037" s="66"/>
      <c r="L2037" s="66"/>
      <c r="M2037" s="66"/>
      <c r="N2037" s="66"/>
      <c r="O2037" s="68"/>
      <c r="P2037" s="68"/>
      <c r="Q2037" s="68"/>
      <c r="R2037" s="10"/>
      <c r="S2037" s="15"/>
    </row>
    <row r="2038" spans="1:20" ht="19.5" outlineLevel="4" x14ac:dyDescent="0.2">
      <c r="A2038" s="61"/>
      <c r="B2038" s="62"/>
      <c r="C2038" s="62"/>
      <c r="D2038" s="63"/>
      <c r="E2038" s="64"/>
      <c r="F2038" s="65" t="s">
        <v>706</v>
      </c>
      <c r="G2038" s="63"/>
      <c r="H2038" s="66">
        <v>0</v>
      </c>
      <c r="I2038" s="67"/>
      <c r="J2038" s="68"/>
      <c r="K2038" s="66"/>
      <c r="L2038" s="66"/>
      <c r="M2038" s="66"/>
      <c r="N2038" s="66"/>
      <c r="O2038" s="68"/>
      <c r="P2038" s="68"/>
      <c r="Q2038" s="68"/>
      <c r="R2038" s="10"/>
      <c r="S2038" s="15"/>
    </row>
    <row r="2039" spans="1:20" ht="29.25" outlineLevel="4" x14ac:dyDescent="0.2">
      <c r="A2039" s="61"/>
      <c r="B2039" s="62"/>
      <c r="C2039" s="62"/>
      <c r="D2039" s="63"/>
      <c r="E2039" s="64"/>
      <c r="F2039" s="65" t="s">
        <v>707</v>
      </c>
      <c r="G2039" s="63"/>
      <c r="H2039" s="66">
        <v>30.25</v>
      </c>
      <c r="I2039" s="67"/>
      <c r="J2039" s="68"/>
      <c r="K2039" s="66"/>
      <c r="L2039" s="66"/>
      <c r="M2039" s="66"/>
      <c r="N2039" s="66"/>
      <c r="O2039" s="68"/>
      <c r="P2039" s="68"/>
      <c r="Q2039" s="68"/>
      <c r="R2039" s="10"/>
      <c r="S2039" s="15"/>
    </row>
    <row r="2040" spans="1:20" ht="19.5" outlineLevel="4" x14ac:dyDescent="0.2">
      <c r="A2040" s="61"/>
      <c r="B2040" s="62"/>
      <c r="C2040" s="62"/>
      <c r="D2040" s="63"/>
      <c r="E2040" s="64"/>
      <c r="F2040" s="65" t="s">
        <v>1739</v>
      </c>
      <c r="G2040" s="63"/>
      <c r="H2040" s="66">
        <v>9.6</v>
      </c>
      <c r="I2040" s="67"/>
      <c r="J2040" s="68"/>
      <c r="K2040" s="66"/>
      <c r="L2040" s="66"/>
      <c r="M2040" s="66"/>
      <c r="N2040" s="66"/>
      <c r="O2040" s="68"/>
      <c r="P2040" s="68"/>
      <c r="Q2040" s="68"/>
      <c r="R2040" s="10"/>
      <c r="S2040" s="15"/>
    </row>
    <row r="2041" spans="1:20" ht="19.5" outlineLevel="4" x14ac:dyDescent="0.2">
      <c r="A2041" s="61"/>
      <c r="B2041" s="62"/>
      <c r="C2041" s="62"/>
      <c r="D2041" s="63"/>
      <c r="E2041" s="64"/>
      <c r="F2041" s="65" t="s">
        <v>1740</v>
      </c>
      <c r="G2041" s="63"/>
      <c r="H2041" s="66">
        <v>22.4</v>
      </c>
      <c r="I2041" s="67"/>
      <c r="J2041" s="68"/>
      <c r="K2041" s="66"/>
      <c r="L2041" s="66"/>
      <c r="M2041" s="66"/>
      <c r="N2041" s="66"/>
      <c r="O2041" s="68"/>
      <c r="P2041" s="68"/>
      <c r="Q2041" s="68"/>
      <c r="R2041" s="10"/>
      <c r="S2041" s="15"/>
    </row>
    <row r="2042" spans="1:20" ht="19.5" outlineLevel="4" x14ac:dyDescent="0.2">
      <c r="A2042" s="61"/>
      <c r="B2042" s="62"/>
      <c r="C2042" s="62"/>
      <c r="D2042" s="63"/>
      <c r="E2042" s="64"/>
      <c r="F2042" s="65" t="s">
        <v>1741</v>
      </c>
      <c r="G2042" s="63"/>
      <c r="H2042" s="66">
        <v>12.2</v>
      </c>
      <c r="I2042" s="67"/>
      <c r="J2042" s="68"/>
      <c r="K2042" s="66"/>
      <c r="L2042" s="66"/>
      <c r="M2042" s="66"/>
      <c r="N2042" s="66"/>
      <c r="O2042" s="68"/>
      <c r="P2042" s="68"/>
      <c r="Q2042" s="68"/>
      <c r="R2042" s="10"/>
      <c r="S2042" s="15"/>
    </row>
    <row r="2043" spans="1:20" ht="19.5" outlineLevel="4" x14ac:dyDescent="0.2">
      <c r="A2043" s="61"/>
      <c r="B2043" s="62"/>
      <c r="C2043" s="62"/>
      <c r="D2043" s="63"/>
      <c r="E2043" s="64"/>
      <c r="F2043" s="65" t="s">
        <v>1742</v>
      </c>
      <c r="G2043" s="63"/>
      <c r="H2043" s="66">
        <v>18.899999999999999</v>
      </c>
      <c r="I2043" s="67"/>
      <c r="J2043" s="68"/>
      <c r="K2043" s="66"/>
      <c r="L2043" s="66"/>
      <c r="M2043" s="66"/>
      <c r="N2043" s="66"/>
      <c r="O2043" s="68"/>
      <c r="P2043" s="68"/>
      <c r="Q2043" s="68"/>
      <c r="R2043" s="10"/>
      <c r="S2043" s="15"/>
    </row>
    <row r="2044" spans="1:20" ht="19.5" outlineLevel="4" x14ac:dyDescent="0.2">
      <c r="A2044" s="61"/>
      <c r="B2044" s="62"/>
      <c r="C2044" s="62"/>
      <c r="D2044" s="63"/>
      <c r="E2044" s="64"/>
      <c r="F2044" s="65" t="s">
        <v>1743</v>
      </c>
      <c r="G2044" s="63"/>
      <c r="H2044" s="66">
        <v>10</v>
      </c>
      <c r="I2044" s="67"/>
      <c r="J2044" s="68"/>
      <c r="K2044" s="66"/>
      <c r="L2044" s="66"/>
      <c r="M2044" s="66"/>
      <c r="N2044" s="66"/>
      <c r="O2044" s="68"/>
      <c r="P2044" s="68"/>
      <c r="Q2044" s="68"/>
      <c r="R2044" s="10"/>
      <c r="S2044" s="15"/>
    </row>
    <row r="2045" spans="1:20" ht="7.5" customHeight="1" outlineLevel="4" x14ac:dyDescent="0.15">
      <c r="A2045" s="15"/>
      <c r="B2045" s="69"/>
      <c r="C2045" s="70"/>
      <c r="D2045" s="71"/>
      <c r="E2045" s="72"/>
      <c r="F2045" s="73"/>
      <c r="G2045" s="71"/>
      <c r="H2045" s="74"/>
      <c r="I2045" s="75"/>
      <c r="J2045" s="76"/>
      <c r="K2045" s="77"/>
      <c r="L2045" s="77"/>
      <c r="M2045" s="77"/>
      <c r="N2045" s="77"/>
      <c r="O2045" s="76"/>
      <c r="P2045" s="76"/>
      <c r="Q2045" s="76"/>
      <c r="R2045" s="10"/>
      <c r="S2045" s="15"/>
    </row>
    <row r="2046" spans="1:20" ht="11.25" outlineLevel="3" x14ac:dyDescent="0.2">
      <c r="A2046" s="52"/>
      <c r="B2046" s="53"/>
      <c r="C2046" s="54">
        <v>384</v>
      </c>
      <c r="D2046" s="55" t="s">
        <v>25</v>
      </c>
      <c r="E2046" s="56" t="s">
        <v>1744</v>
      </c>
      <c r="F2046" s="57" t="s">
        <v>1745</v>
      </c>
      <c r="G2046" s="55" t="s">
        <v>172</v>
      </c>
      <c r="H2046" s="58">
        <v>2</v>
      </c>
      <c r="I2046" s="59"/>
      <c r="J2046" s="60">
        <f>H2046*I2046</f>
        <v>0</v>
      </c>
      <c r="K2046" s="58">
        <v>9.5E-4</v>
      </c>
      <c r="L2046" s="58">
        <f>H2046*K2046</f>
        <v>1.9E-3</v>
      </c>
      <c r="M2046" s="58"/>
      <c r="N2046" s="58">
        <f>H2046*M2046</f>
        <v>0</v>
      </c>
      <c r="O2046" s="60">
        <v>21</v>
      </c>
      <c r="P2046" s="60">
        <f>J2046*(O2046/100)</f>
        <v>0</v>
      </c>
      <c r="Q2046" s="60">
        <f>J2046+P2046</f>
        <v>0</v>
      </c>
      <c r="R2046" s="15"/>
      <c r="S2046" s="15"/>
      <c r="T2046" s="15"/>
    </row>
    <row r="2047" spans="1:20" ht="9.75" outlineLevel="4" x14ac:dyDescent="0.2">
      <c r="A2047" s="61"/>
      <c r="B2047" s="62"/>
      <c r="C2047" s="62"/>
      <c r="D2047" s="63"/>
      <c r="E2047" s="64" t="s">
        <v>29</v>
      </c>
      <c r="F2047" s="65" t="s">
        <v>1746</v>
      </c>
      <c r="G2047" s="63"/>
      <c r="H2047" s="66">
        <v>2</v>
      </c>
      <c r="I2047" s="67"/>
      <c r="J2047" s="68"/>
      <c r="K2047" s="66"/>
      <c r="L2047" s="66"/>
      <c r="M2047" s="66"/>
      <c r="N2047" s="66"/>
      <c r="O2047" s="68"/>
      <c r="P2047" s="68"/>
      <c r="Q2047" s="68"/>
      <c r="R2047" s="10"/>
      <c r="S2047" s="15"/>
    </row>
    <row r="2048" spans="1:20" ht="7.5" customHeight="1" outlineLevel="4" x14ac:dyDescent="0.15">
      <c r="A2048" s="15"/>
      <c r="B2048" s="69"/>
      <c r="C2048" s="70"/>
      <c r="D2048" s="71"/>
      <c r="E2048" s="72"/>
      <c r="F2048" s="73"/>
      <c r="G2048" s="71"/>
      <c r="H2048" s="74"/>
      <c r="I2048" s="75"/>
      <c r="J2048" s="76"/>
      <c r="K2048" s="77"/>
      <c r="L2048" s="77"/>
      <c r="M2048" s="77"/>
      <c r="N2048" s="77"/>
      <c r="O2048" s="76"/>
      <c r="P2048" s="76"/>
      <c r="Q2048" s="76"/>
      <c r="R2048" s="10"/>
      <c r="S2048" s="15"/>
    </row>
    <row r="2049" spans="1:20" ht="11.25" outlineLevel="3" x14ac:dyDescent="0.2">
      <c r="A2049" s="52"/>
      <c r="B2049" s="53"/>
      <c r="C2049" s="54">
        <v>385</v>
      </c>
      <c r="D2049" s="55" t="s">
        <v>25</v>
      </c>
      <c r="E2049" s="56" t="s">
        <v>1747</v>
      </c>
      <c r="F2049" s="57" t="s">
        <v>1748</v>
      </c>
      <c r="G2049" s="55" t="s">
        <v>172</v>
      </c>
      <c r="H2049" s="58">
        <v>7.85</v>
      </c>
      <c r="I2049" s="59"/>
      <c r="J2049" s="60">
        <f>H2049*I2049</f>
        <v>0</v>
      </c>
      <c r="K2049" s="58">
        <v>7.3999999999999999E-4</v>
      </c>
      <c r="L2049" s="58">
        <f>H2049*K2049</f>
        <v>5.8089999999999999E-3</v>
      </c>
      <c r="M2049" s="58"/>
      <c r="N2049" s="58">
        <f>H2049*M2049</f>
        <v>0</v>
      </c>
      <c r="O2049" s="60">
        <v>21</v>
      </c>
      <c r="P2049" s="60">
        <f>J2049*(O2049/100)</f>
        <v>0</v>
      </c>
      <c r="Q2049" s="60">
        <f>J2049+P2049</f>
        <v>0</v>
      </c>
      <c r="R2049" s="15"/>
      <c r="S2049" s="15"/>
      <c r="T2049" s="15"/>
    </row>
    <row r="2050" spans="1:20" ht="9.75" outlineLevel="4" x14ac:dyDescent="0.2">
      <c r="A2050" s="61"/>
      <c r="B2050" s="62"/>
      <c r="C2050" s="62"/>
      <c r="D2050" s="63"/>
      <c r="E2050" s="64" t="s">
        <v>29</v>
      </c>
      <c r="F2050" s="65" t="s">
        <v>1749</v>
      </c>
      <c r="G2050" s="63"/>
      <c r="H2050" s="66">
        <v>2.65</v>
      </c>
      <c r="I2050" s="67"/>
      <c r="J2050" s="68"/>
      <c r="K2050" s="66"/>
      <c r="L2050" s="66"/>
      <c r="M2050" s="66"/>
      <c r="N2050" s="66"/>
      <c r="O2050" s="68"/>
      <c r="P2050" s="68"/>
      <c r="Q2050" s="68"/>
      <c r="R2050" s="10"/>
      <c r="S2050" s="15"/>
    </row>
    <row r="2051" spans="1:20" ht="9.75" outlineLevel="4" x14ac:dyDescent="0.2">
      <c r="A2051" s="61"/>
      <c r="B2051" s="62"/>
      <c r="C2051" s="62"/>
      <c r="D2051" s="63"/>
      <c r="E2051" s="64"/>
      <c r="F2051" s="65" t="s">
        <v>1750</v>
      </c>
      <c r="G2051" s="63"/>
      <c r="H2051" s="66">
        <v>2.6</v>
      </c>
      <c r="I2051" s="67"/>
      <c r="J2051" s="68"/>
      <c r="K2051" s="66"/>
      <c r="L2051" s="66"/>
      <c r="M2051" s="66"/>
      <c r="N2051" s="66"/>
      <c r="O2051" s="68"/>
      <c r="P2051" s="68"/>
      <c r="Q2051" s="68"/>
      <c r="R2051" s="10"/>
      <c r="S2051" s="15"/>
    </row>
    <row r="2052" spans="1:20" ht="9.75" outlineLevel="4" x14ac:dyDescent="0.2">
      <c r="A2052" s="61"/>
      <c r="B2052" s="62"/>
      <c r="C2052" s="62"/>
      <c r="D2052" s="63"/>
      <c r="E2052" s="64"/>
      <c r="F2052" s="65" t="s">
        <v>1751</v>
      </c>
      <c r="G2052" s="63"/>
      <c r="H2052" s="66">
        <v>2.6</v>
      </c>
      <c r="I2052" s="67"/>
      <c r="J2052" s="68"/>
      <c r="K2052" s="66"/>
      <c r="L2052" s="66"/>
      <c r="M2052" s="66"/>
      <c r="N2052" s="66"/>
      <c r="O2052" s="68"/>
      <c r="P2052" s="68"/>
      <c r="Q2052" s="68"/>
      <c r="R2052" s="10"/>
      <c r="S2052" s="15"/>
    </row>
    <row r="2053" spans="1:20" ht="7.5" customHeight="1" outlineLevel="4" x14ac:dyDescent="0.15">
      <c r="A2053" s="15"/>
      <c r="B2053" s="69"/>
      <c r="C2053" s="70"/>
      <c r="D2053" s="71"/>
      <c r="E2053" s="72"/>
      <c r="F2053" s="73"/>
      <c r="G2053" s="71"/>
      <c r="H2053" s="74"/>
      <c r="I2053" s="75"/>
      <c r="J2053" s="76"/>
      <c r="K2053" s="77"/>
      <c r="L2053" s="77"/>
      <c r="M2053" s="77"/>
      <c r="N2053" s="77"/>
      <c r="O2053" s="76"/>
      <c r="P2053" s="76"/>
      <c r="Q2053" s="76"/>
      <c r="R2053" s="10"/>
      <c r="S2053" s="15"/>
    </row>
    <row r="2054" spans="1:20" ht="11.25" outlineLevel="3" x14ac:dyDescent="0.2">
      <c r="A2054" s="52"/>
      <c r="B2054" s="53"/>
      <c r="C2054" s="54">
        <v>386</v>
      </c>
      <c r="D2054" s="55" t="s">
        <v>25</v>
      </c>
      <c r="E2054" s="56" t="s">
        <v>1752</v>
      </c>
      <c r="F2054" s="57" t="s">
        <v>1753</v>
      </c>
      <c r="G2054" s="55" t="s">
        <v>60</v>
      </c>
      <c r="H2054" s="58">
        <v>6.4868299499999997</v>
      </c>
      <c r="I2054" s="59"/>
      <c r="J2054" s="60">
        <f>H2054*I2054</f>
        <v>0</v>
      </c>
      <c r="K2054" s="58"/>
      <c r="L2054" s="58">
        <f>H2054*K2054</f>
        <v>0</v>
      </c>
      <c r="M2054" s="58"/>
      <c r="N2054" s="58">
        <f>H2054*M2054</f>
        <v>0</v>
      </c>
      <c r="O2054" s="60">
        <v>21</v>
      </c>
      <c r="P2054" s="60">
        <f>J2054*(O2054/100)</f>
        <v>0</v>
      </c>
      <c r="Q2054" s="60">
        <f>J2054+P2054</f>
        <v>0</v>
      </c>
      <c r="R2054" s="15"/>
      <c r="S2054" s="15"/>
      <c r="T2054" s="15"/>
    </row>
    <row r="2055" spans="1:20" ht="11.25" outlineLevel="3" x14ac:dyDescent="0.2">
      <c r="A2055" s="52"/>
      <c r="B2055" s="53"/>
      <c r="C2055" s="54">
        <v>387</v>
      </c>
      <c r="D2055" s="55" t="s">
        <v>342</v>
      </c>
      <c r="E2055" s="56" t="s">
        <v>1754</v>
      </c>
      <c r="F2055" s="57" t="s">
        <v>1755</v>
      </c>
      <c r="G2055" s="55" t="s">
        <v>67</v>
      </c>
      <c r="H2055" s="58">
        <v>342.40575000000001</v>
      </c>
      <c r="I2055" s="59"/>
      <c r="J2055" s="60">
        <f>H2055*I2055</f>
        <v>0</v>
      </c>
      <c r="K2055" s="58">
        <v>1.26E-2</v>
      </c>
      <c r="L2055" s="58">
        <f>H2055*K2055</f>
        <v>4.3143124500000001</v>
      </c>
      <c r="M2055" s="58"/>
      <c r="N2055" s="58">
        <f>H2055*M2055</f>
        <v>0</v>
      </c>
      <c r="O2055" s="60">
        <v>21</v>
      </c>
      <c r="P2055" s="60">
        <f>J2055*(O2055/100)</f>
        <v>0</v>
      </c>
      <c r="Q2055" s="60">
        <f>J2055+P2055</f>
        <v>0</v>
      </c>
      <c r="R2055" s="15"/>
      <c r="S2055" s="15"/>
      <c r="T2055" s="15"/>
    </row>
    <row r="2056" spans="1:20" ht="9.75" outlineLevel="4" x14ac:dyDescent="0.2">
      <c r="A2056" s="61"/>
      <c r="B2056" s="62"/>
      <c r="C2056" s="62"/>
      <c r="D2056" s="63"/>
      <c r="E2056" s="64" t="s">
        <v>29</v>
      </c>
      <c r="F2056" s="65" t="s">
        <v>1756</v>
      </c>
      <c r="G2056" s="63"/>
      <c r="H2056" s="66">
        <v>340.77225000000004</v>
      </c>
      <c r="I2056" s="67"/>
      <c r="J2056" s="68"/>
      <c r="K2056" s="66"/>
      <c r="L2056" s="66"/>
      <c r="M2056" s="66"/>
      <c r="N2056" s="66"/>
      <c r="O2056" s="68"/>
      <c r="P2056" s="68"/>
      <c r="Q2056" s="68"/>
      <c r="R2056" s="10"/>
      <c r="S2056" s="15"/>
    </row>
    <row r="2057" spans="1:20" ht="9.75" outlineLevel="4" x14ac:dyDescent="0.2">
      <c r="A2057" s="61"/>
      <c r="B2057" s="62"/>
      <c r="C2057" s="62"/>
      <c r="D2057" s="63"/>
      <c r="E2057" s="64"/>
      <c r="F2057" s="65" t="s">
        <v>1757</v>
      </c>
      <c r="G2057" s="63"/>
      <c r="H2057" s="66">
        <v>1.3035000000000001</v>
      </c>
      <c r="I2057" s="67"/>
      <c r="J2057" s="68"/>
      <c r="K2057" s="66"/>
      <c r="L2057" s="66"/>
      <c r="M2057" s="66"/>
      <c r="N2057" s="66"/>
      <c r="O2057" s="68"/>
      <c r="P2057" s="68"/>
      <c r="Q2057" s="68"/>
      <c r="R2057" s="10"/>
      <c r="S2057" s="15"/>
    </row>
    <row r="2058" spans="1:20" ht="9.75" outlineLevel="4" x14ac:dyDescent="0.2">
      <c r="A2058" s="61"/>
      <c r="B2058" s="62"/>
      <c r="C2058" s="62"/>
      <c r="D2058" s="63"/>
      <c r="E2058" s="64"/>
      <c r="F2058" s="65" t="s">
        <v>1758</v>
      </c>
      <c r="G2058" s="63"/>
      <c r="H2058" s="66">
        <v>0.33</v>
      </c>
      <c r="I2058" s="67"/>
      <c r="J2058" s="68"/>
      <c r="K2058" s="66"/>
      <c r="L2058" s="66"/>
      <c r="M2058" s="66"/>
      <c r="N2058" s="66"/>
      <c r="O2058" s="68"/>
      <c r="P2058" s="68"/>
      <c r="Q2058" s="68"/>
      <c r="R2058" s="10"/>
      <c r="S2058" s="15"/>
    </row>
    <row r="2059" spans="1:20" ht="7.5" customHeight="1" outlineLevel="4" x14ac:dyDescent="0.15">
      <c r="A2059" s="15"/>
      <c r="B2059" s="69"/>
      <c r="C2059" s="70"/>
      <c r="D2059" s="71"/>
      <c r="E2059" s="72"/>
      <c r="F2059" s="73"/>
      <c r="G2059" s="71"/>
      <c r="H2059" s="74"/>
      <c r="I2059" s="75"/>
      <c r="J2059" s="76"/>
      <c r="K2059" s="77"/>
      <c r="L2059" s="77"/>
      <c r="M2059" s="77"/>
      <c r="N2059" s="77"/>
      <c r="O2059" s="76"/>
      <c r="P2059" s="76"/>
      <c r="Q2059" s="76"/>
      <c r="R2059" s="10"/>
      <c r="S2059" s="15"/>
    </row>
    <row r="2060" spans="1:20" outlineLevel="3" x14ac:dyDescent="0.15">
      <c r="B2060" s="10"/>
      <c r="C2060" s="10"/>
      <c r="D2060" s="10"/>
      <c r="E2060" s="10"/>
      <c r="F2060" s="10"/>
      <c r="G2060" s="10"/>
      <c r="H2060" s="10"/>
      <c r="I2060" s="15"/>
      <c r="J2060" s="15"/>
      <c r="K2060" s="10"/>
      <c r="L2060" s="10"/>
      <c r="M2060" s="10"/>
      <c r="N2060" s="10"/>
      <c r="O2060" s="10"/>
      <c r="P2060" s="15"/>
      <c r="Q2060" s="15"/>
    </row>
    <row r="2061" spans="1:20" ht="11.25" outlineLevel="2" x14ac:dyDescent="0.2">
      <c r="A2061" s="42" t="s">
        <v>1759</v>
      </c>
      <c r="B2061" s="43">
        <v>3</v>
      </c>
      <c r="C2061" s="44"/>
      <c r="D2061" s="45" t="s">
        <v>23</v>
      </c>
      <c r="E2061" s="45"/>
      <c r="F2061" s="46" t="s">
        <v>1760</v>
      </c>
      <c r="G2061" s="45"/>
      <c r="H2061" s="47"/>
      <c r="I2061" s="48"/>
      <c r="J2061" s="49">
        <f>SUBTOTAL(9,J2062:J2072)</f>
        <v>0</v>
      </c>
      <c r="K2061" s="47"/>
      <c r="L2061" s="50">
        <f>SUBTOTAL(9,L2062:L2072)</f>
        <v>3.3121699999999997E-2</v>
      </c>
      <c r="M2061" s="47"/>
      <c r="N2061" s="50">
        <f>SUBTOTAL(9,N2062:N2072)</f>
        <v>0</v>
      </c>
      <c r="O2061" s="51"/>
      <c r="P2061" s="49">
        <f>SUBTOTAL(9,P2062:P2072)</f>
        <v>0</v>
      </c>
      <c r="Q2061" s="49">
        <f>SUBTOTAL(9,Q2062:Q2072)</f>
        <v>0</v>
      </c>
      <c r="R2061" s="10"/>
      <c r="S2061" s="15"/>
      <c r="T2061" s="15"/>
    </row>
    <row r="2062" spans="1:20" ht="11.25" outlineLevel="3" x14ac:dyDescent="0.2">
      <c r="A2062" s="52"/>
      <c r="B2062" s="53"/>
      <c r="C2062" s="54">
        <v>388</v>
      </c>
      <c r="D2062" s="55" t="s">
        <v>25</v>
      </c>
      <c r="E2062" s="56" t="s">
        <v>1761</v>
      </c>
      <c r="F2062" s="57" t="s">
        <v>1762</v>
      </c>
      <c r="G2062" s="55" t="s">
        <v>67</v>
      </c>
      <c r="H2062" s="58">
        <v>63.4</v>
      </c>
      <c r="I2062" s="59"/>
      <c r="J2062" s="60">
        <f>H2062*I2062</f>
        <v>0</v>
      </c>
      <c r="K2062" s="58">
        <v>1.3999999999999999E-4</v>
      </c>
      <c r="L2062" s="58">
        <f>H2062*K2062</f>
        <v>8.8759999999999985E-3</v>
      </c>
      <c r="M2062" s="58"/>
      <c r="N2062" s="58">
        <f>H2062*M2062</f>
        <v>0</v>
      </c>
      <c r="O2062" s="60">
        <v>21</v>
      </c>
      <c r="P2062" s="60">
        <f>J2062*(O2062/100)</f>
        <v>0</v>
      </c>
      <c r="Q2062" s="60">
        <f>J2062+P2062</f>
        <v>0</v>
      </c>
      <c r="R2062" s="15"/>
      <c r="S2062" s="15"/>
      <c r="T2062" s="15"/>
    </row>
    <row r="2063" spans="1:20" ht="9.75" outlineLevel="4" x14ac:dyDescent="0.2">
      <c r="A2063" s="61"/>
      <c r="B2063" s="62"/>
      <c r="C2063" s="62"/>
      <c r="D2063" s="63"/>
      <c r="E2063" s="64" t="s">
        <v>29</v>
      </c>
      <c r="F2063" s="65" t="s">
        <v>1763</v>
      </c>
      <c r="G2063" s="63"/>
      <c r="H2063" s="66">
        <v>63.4</v>
      </c>
      <c r="I2063" s="67"/>
      <c r="J2063" s="68"/>
      <c r="K2063" s="66"/>
      <c r="L2063" s="66"/>
      <c r="M2063" s="66"/>
      <c r="N2063" s="66"/>
      <c r="O2063" s="68"/>
      <c r="P2063" s="68"/>
      <c r="Q2063" s="68"/>
      <c r="R2063" s="10"/>
      <c r="S2063" s="15"/>
    </row>
    <row r="2064" spans="1:20" ht="7.5" customHeight="1" outlineLevel="4" x14ac:dyDescent="0.15">
      <c r="A2064" s="15"/>
      <c r="B2064" s="69"/>
      <c r="C2064" s="70"/>
      <c r="D2064" s="71"/>
      <c r="E2064" s="72"/>
      <c r="F2064" s="73"/>
      <c r="G2064" s="71"/>
      <c r="H2064" s="74"/>
      <c r="I2064" s="75"/>
      <c r="J2064" s="76"/>
      <c r="K2064" s="77"/>
      <c r="L2064" s="77"/>
      <c r="M2064" s="77"/>
      <c r="N2064" s="77"/>
      <c r="O2064" s="76"/>
      <c r="P2064" s="76"/>
      <c r="Q2064" s="76"/>
      <c r="R2064" s="10"/>
      <c r="S2064" s="15"/>
    </row>
    <row r="2065" spans="1:20" ht="11.25" outlineLevel="3" x14ac:dyDescent="0.2">
      <c r="A2065" s="52"/>
      <c r="B2065" s="53"/>
      <c r="C2065" s="54">
        <v>389</v>
      </c>
      <c r="D2065" s="55" t="s">
        <v>25</v>
      </c>
      <c r="E2065" s="56" t="s">
        <v>1764</v>
      </c>
      <c r="F2065" s="57" t="s">
        <v>1765</v>
      </c>
      <c r="G2065" s="55" t="s">
        <v>67</v>
      </c>
      <c r="H2065" s="58">
        <v>126.8</v>
      </c>
      <c r="I2065" s="59"/>
      <c r="J2065" s="60">
        <f>H2065*I2065</f>
        <v>0</v>
      </c>
      <c r="K2065" s="58">
        <v>1.2E-4</v>
      </c>
      <c r="L2065" s="58">
        <f>H2065*K2065</f>
        <v>1.5216E-2</v>
      </c>
      <c r="M2065" s="58"/>
      <c r="N2065" s="58">
        <f>H2065*M2065</f>
        <v>0</v>
      </c>
      <c r="O2065" s="60">
        <v>21</v>
      </c>
      <c r="P2065" s="60">
        <f>J2065*(O2065/100)</f>
        <v>0</v>
      </c>
      <c r="Q2065" s="60">
        <f>J2065+P2065</f>
        <v>0</v>
      </c>
      <c r="R2065" s="15"/>
      <c r="S2065" s="15"/>
      <c r="T2065" s="15"/>
    </row>
    <row r="2066" spans="1:20" ht="9.75" outlineLevel="4" x14ac:dyDescent="0.2">
      <c r="A2066" s="61"/>
      <c r="B2066" s="62"/>
      <c r="C2066" s="62"/>
      <c r="D2066" s="63"/>
      <c r="E2066" s="64" t="s">
        <v>29</v>
      </c>
      <c r="F2066" s="65" t="s">
        <v>1766</v>
      </c>
      <c r="G2066" s="63"/>
      <c r="H2066" s="66">
        <v>126.8</v>
      </c>
      <c r="I2066" s="67"/>
      <c r="J2066" s="68"/>
      <c r="K2066" s="66"/>
      <c r="L2066" s="66"/>
      <c r="M2066" s="66"/>
      <c r="N2066" s="66"/>
      <c r="O2066" s="68"/>
      <c r="P2066" s="68"/>
      <c r="Q2066" s="68"/>
      <c r="R2066" s="10"/>
      <c r="S2066" s="15"/>
    </row>
    <row r="2067" spans="1:20" ht="7.5" customHeight="1" outlineLevel="4" x14ac:dyDescent="0.15">
      <c r="A2067" s="15"/>
      <c r="B2067" s="69"/>
      <c r="C2067" s="70"/>
      <c r="D2067" s="71"/>
      <c r="E2067" s="72"/>
      <c r="F2067" s="73"/>
      <c r="G2067" s="71"/>
      <c r="H2067" s="74"/>
      <c r="I2067" s="75"/>
      <c r="J2067" s="76"/>
      <c r="K2067" s="77"/>
      <c r="L2067" s="77"/>
      <c r="M2067" s="77"/>
      <c r="N2067" s="77"/>
      <c r="O2067" s="76"/>
      <c r="P2067" s="76"/>
      <c r="Q2067" s="76"/>
      <c r="R2067" s="10"/>
      <c r="S2067" s="15"/>
    </row>
    <row r="2068" spans="1:20" ht="11.25" outlineLevel="3" x14ac:dyDescent="0.2">
      <c r="A2068" s="52"/>
      <c r="B2068" s="53"/>
      <c r="C2068" s="54">
        <v>390</v>
      </c>
      <c r="D2068" s="55" t="s">
        <v>25</v>
      </c>
      <c r="E2068" s="56" t="s">
        <v>1767</v>
      </c>
      <c r="F2068" s="57" t="s">
        <v>1768</v>
      </c>
      <c r="G2068" s="55" t="s">
        <v>67</v>
      </c>
      <c r="H2068" s="58">
        <v>11.43</v>
      </c>
      <c r="I2068" s="59"/>
      <c r="J2068" s="60">
        <f>H2068*I2068</f>
        <v>0</v>
      </c>
      <c r="K2068" s="58">
        <v>2.9E-4</v>
      </c>
      <c r="L2068" s="58">
        <f>H2068*K2068</f>
        <v>3.3146999999999999E-3</v>
      </c>
      <c r="M2068" s="58"/>
      <c r="N2068" s="58">
        <f>H2068*M2068</f>
        <v>0</v>
      </c>
      <c r="O2068" s="60">
        <v>21</v>
      </c>
      <c r="P2068" s="60">
        <f>J2068*(O2068/100)</f>
        <v>0</v>
      </c>
      <c r="Q2068" s="60">
        <f>J2068+P2068</f>
        <v>0</v>
      </c>
      <c r="R2068" s="15"/>
      <c r="S2068" s="15"/>
      <c r="T2068" s="15"/>
    </row>
    <row r="2069" spans="1:20" ht="11.25" outlineLevel="3" x14ac:dyDescent="0.2">
      <c r="A2069" s="52"/>
      <c r="B2069" s="53"/>
      <c r="C2069" s="54">
        <v>391</v>
      </c>
      <c r="D2069" s="55" t="s">
        <v>25</v>
      </c>
      <c r="E2069" s="56" t="s">
        <v>1769</v>
      </c>
      <c r="F2069" s="57" t="s">
        <v>1770</v>
      </c>
      <c r="G2069" s="55" t="s">
        <v>67</v>
      </c>
      <c r="H2069" s="58">
        <v>11.43</v>
      </c>
      <c r="I2069" s="59"/>
      <c r="J2069" s="60">
        <f>H2069*I2069</f>
        <v>0</v>
      </c>
      <c r="K2069" s="58">
        <v>5.0000000000000001E-4</v>
      </c>
      <c r="L2069" s="58">
        <f>H2069*K2069</f>
        <v>5.7149999999999996E-3</v>
      </c>
      <c r="M2069" s="58"/>
      <c r="N2069" s="58">
        <f>H2069*M2069</f>
        <v>0</v>
      </c>
      <c r="O2069" s="60">
        <v>21</v>
      </c>
      <c r="P2069" s="60">
        <f>J2069*(O2069/100)</f>
        <v>0</v>
      </c>
      <c r="Q2069" s="60">
        <f>J2069+P2069</f>
        <v>0</v>
      </c>
      <c r="R2069" s="15"/>
      <c r="S2069" s="15"/>
      <c r="T2069" s="15"/>
    </row>
    <row r="2070" spans="1:20" ht="9.75" outlineLevel="4" x14ac:dyDescent="0.2">
      <c r="A2070" s="61"/>
      <c r="B2070" s="62"/>
      <c r="C2070" s="62"/>
      <c r="D2070" s="63"/>
      <c r="E2070" s="64" t="s">
        <v>29</v>
      </c>
      <c r="F2070" s="65" t="s">
        <v>1771</v>
      </c>
      <c r="G2070" s="63"/>
      <c r="H2070" s="66">
        <v>11.43</v>
      </c>
      <c r="I2070" s="67"/>
      <c r="J2070" s="68"/>
      <c r="K2070" s="66"/>
      <c r="L2070" s="66"/>
      <c r="M2070" s="66"/>
      <c r="N2070" s="66"/>
      <c r="O2070" s="68"/>
      <c r="P2070" s="68"/>
      <c r="Q2070" s="68"/>
      <c r="R2070" s="10"/>
      <c r="S2070" s="15"/>
    </row>
    <row r="2071" spans="1:20" ht="7.5" customHeight="1" outlineLevel="4" x14ac:dyDescent="0.15">
      <c r="A2071" s="15"/>
      <c r="B2071" s="69"/>
      <c r="C2071" s="70"/>
      <c r="D2071" s="71"/>
      <c r="E2071" s="72"/>
      <c r="F2071" s="73"/>
      <c r="G2071" s="71"/>
      <c r="H2071" s="74"/>
      <c r="I2071" s="75"/>
      <c r="J2071" s="76"/>
      <c r="K2071" s="77"/>
      <c r="L2071" s="77"/>
      <c r="M2071" s="77"/>
      <c r="N2071" s="77"/>
      <c r="O2071" s="76"/>
      <c r="P2071" s="76"/>
      <c r="Q2071" s="76"/>
      <c r="R2071" s="10"/>
      <c r="S2071" s="15"/>
    </row>
    <row r="2072" spans="1:20" outlineLevel="3" x14ac:dyDescent="0.15">
      <c r="B2072" s="10"/>
      <c r="C2072" s="10"/>
      <c r="D2072" s="10"/>
      <c r="E2072" s="10"/>
      <c r="F2072" s="10"/>
      <c r="G2072" s="10"/>
      <c r="H2072" s="10"/>
      <c r="I2072" s="15"/>
      <c r="J2072" s="15"/>
      <c r="K2072" s="10"/>
      <c r="L2072" s="10"/>
      <c r="M2072" s="10"/>
      <c r="N2072" s="10"/>
      <c r="O2072" s="10"/>
      <c r="P2072" s="15"/>
      <c r="Q2072" s="15"/>
    </row>
    <row r="2073" spans="1:20" ht="11.25" outlineLevel="2" x14ac:dyDescent="0.2">
      <c r="A2073" s="42" t="s">
        <v>1772</v>
      </c>
      <c r="B2073" s="43">
        <v>3</v>
      </c>
      <c r="C2073" s="44"/>
      <c r="D2073" s="45" t="s">
        <v>23</v>
      </c>
      <c r="E2073" s="45"/>
      <c r="F2073" s="46" t="s">
        <v>1773</v>
      </c>
      <c r="G2073" s="45"/>
      <c r="H2073" s="47"/>
      <c r="I2073" s="48"/>
      <c r="J2073" s="49">
        <f>SUBTOTAL(9,J2074:J2154)</f>
        <v>0</v>
      </c>
      <c r="K2073" s="47"/>
      <c r="L2073" s="50">
        <f>SUBTOTAL(9,L2074:L2154)</f>
        <v>1.1866307999999997</v>
      </c>
      <c r="M2073" s="47"/>
      <c r="N2073" s="50">
        <f>SUBTOTAL(9,N2074:N2154)</f>
        <v>0.39769005000000002</v>
      </c>
      <c r="O2073" s="51"/>
      <c r="P2073" s="49">
        <f>SUBTOTAL(9,P2074:P2154)</f>
        <v>0</v>
      </c>
      <c r="Q2073" s="49">
        <f>SUBTOTAL(9,Q2074:Q2154)</f>
        <v>0</v>
      </c>
      <c r="R2073" s="10"/>
      <c r="S2073" s="15"/>
      <c r="T2073" s="15"/>
    </row>
    <row r="2074" spans="1:20" ht="11.25" outlineLevel="3" x14ac:dyDescent="0.2">
      <c r="A2074" s="52"/>
      <c r="B2074" s="53"/>
      <c r="C2074" s="54">
        <v>392</v>
      </c>
      <c r="D2074" s="55" t="s">
        <v>25</v>
      </c>
      <c r="E2074" s="56" t="s">
        <v>1774</v>
      </c>
      <c r="F2074" s="57" t="s">
        <v>1775</v>
      </c>
      <c r="G2074" s="55" t="s">
        <v>67</v>
      </c>
      <c r="H2074" s="58">
        <v>158.26</v>
      </c>
      <c r="I2074" s="59"/>
      <c r="J2074" s="60">
        <f>H2074*I2074</f>
        <v>0</v>
      </c>
      <c r="K2074" s="58">
        <v>1E-4</v>
      </c>
      <c r="L2074" s="58">
        <f>H2074*K2074</f>
        <v>1.5826E-2</v>
      </c>
      <c r="M2074" s="58"/>
      <c r="N2074" s="58">
        <f>H2074*M2074</f>
        <v>0</v>
      </c>
      <c r="O2074" s="60">
        <v>21</v>
      </c>
      <c r="P2074" s="60">
        <f>J2074*(O2074/100)</f>
        <v>0</v>
      </c>
      <c r="Q2074" s="60">
        <f>J2074+P2074</f>
        <v>0</v>
      </c>
      <c r="R2074" s="15"/>
      <c r="S2074" s="15"/>
      <c r="T2074" s="15"/>
    </row>
    <row r="2075" spans="1:20" ht="19.5" outlineLevel="4" x14ac:dyDescent="0.2">
      <c r="A2075" s="61"/>
      <c r="B2075" s="62"/>
      <c r="C2075" s="62"/>
      <c r="D2075" s="63"/>
      <c r="E2075" s="64" t="s">
        <v>29</v>
      </c>
      <c r="F2075" s="65" t="s">
        <v>1776</v>
      </c>
      <c r="G2075" s="63"/>
      <c r="H2075" s="66">
        <v>3.1500000000000004</v>
      </c>
      <c r="I2075" s="67"/>
      <c r="J2075" s="68"/>
      <c r="K2075" s="66"/>
      <c r="L2075" s="66"/>
      <c r="M2075" s="66"/>
      <c r="N2075" s="66"/>
      <c r="O2075" s="68"/>
      <c r="P2075" s="68"/>
      <c r="Q2075" s="68"/>
      <c r="R2075" s="10"/>
      <c r="S2075" s="15"/>
    </row>
    <row r="2076" spans="1:20" ht="19.5" outlineLevel="4" x14ac:dyDescent="0.2">
      <c r="A2076" s="61"/>
      <c r="B2076" s="62"/>
      <c r="C2076" s="62"/>
      <c r="D2076" s="63"/>
      <c r="E2076" s="64"/>
      <c r="F2076" s="65" t="s">
        <v>1777</v>
      </c>
      <c r="G2076" s="63"/>
      <c r="H2076" s="66">
        <v>1.1099999999999999</v>
      </c>
      <c r="I2076" s="67"/>
      <c r="J2076" s="68"/>
      <c r="K2076" s="66"/>
      <c r="L2076" s="66"/>
      <c r="M2076" s="66"/>
      <c r="N2076" s="66"/>
      <c r="O2076" s="68"/>
      <c r="P2076" s="68"/>
      <c r="Q2076" s="68"/>
      <c r="R2076" s="10"/>
      <c r="S2076" s="15"/>
    </row>
    <row r="2077" spans="1:20" ht="9.75" outlineLevel="4" x14ac:dyDescent="0.2">
      <c r="A2077" s="61"/>
      <c r="B2077" s="62"/>
      <c r="C2077" s="62"/>
      <c r="D2077" s="63"/>
      <c r="E2077" s="64"/>
      <c r="F2077" s="65" t="s">
        <v>126</v>
      </c>
      <c r="G2077" s="63"/>
      <c r="H2077" s="66">
        <v>0</v>
      </c>
      <c r="I2077" s="67"/>
      <c r="J2077" s="68"/>
      <c r="K2077" s="66"/>
      <c r="L2077" s="66"/>
      <c r="M2077" s="66"/>
      <c r="N2077" s="66"/>
      <c r="O2077" s="68"/>
      <c r="P2077" s="68"/>
      <c r="Q2077" s="68"/>
      <c r="R2077" s="10"/>
      <c r="S2077" s="15"/>
    </row>
    <row r="2078" spans="1:20" ht="9.75" outlineLevel="4" x14ac:dyDescent="0.2">
      <c r="A2078" s="61"/>
      <c r="B2078" s="62"/>
      <c r="C2078" s="62"/>
      <c r="D2078" s="63"/>
      <c r="E2078" s="64"/>
      <c r="F2078" s="65" t="s">
        <v>1778</v>
      </c>
      <c r="G2078" s="63"/>
      <c r="H2078" s="66">
        <v>154</v>
      </c>
      <c r="I2078" s="67"/>
      <c r="J2078" s="68"/>
      <c r="K2078" s="66"/>
      <c r="L2078" s="66"/>
      <c r="M2078" s="66"/>
      <c r="N2078" s="66"/>
      <c r="O2078" s="68"/>
      <c r="P2078" s="68"/>
      <c r="Q2078" s="68"/>
      <c r="R2078" s="10"/>
      <c r="S2078" s="15"/>
    </row>
    <row r="2079" spans="1:20" ht="7.5" customHeight="1" outlineLevel="4" x14ac:dyDescent="0.15">
      <c r="A2079" s="15"/>
      <c r="B2079" s="69"/>
      <c r="C2079" s="70"/>
      <c r="D2079" s="71"/>
      <c r="E2079" s="72"/>
      <c r="F2079" s="73"/>
      <c r="G2079" s="71"/>
      <c r="H2079" s="74"/>
      <c r="I2079" s="75"/>
      <c r="J2079" s="76"/>
      <c r="K2079" s="77"/>
      <c r="L2079" s="77"/>
      <c r="M2079" s="77"/>
      <c r="N2079" s="77"/>
      <c r="O2079" s="76"/>
      <c r="P2079" s="76"/>
      <c r="Q2079" s="76"/>
      <c r="R2079" s="10"/>
      <c r="S2079" s="15"/>
    </row>
    <row r="2080" spans="1:20" ht="11.25" outlineLevel="3" x14ac:dyDescent="0.2">
      <c r="A2080" s="52"/>
      <c r="B2080" s="53"/>
      <c r="C2080" s="54">
        <v>393</v>
      </c>
      <c r="D2080" s="55" t="s">
        <v>25</v>
      </c>
      <c r="E2080" s="56" t="s">
        <v>1779</v>
      </c>
      <c r="F2080" s="57" t="s">
        <v>1780</v>
      </c>
      <c r="G2080" s="55" t="s">
        <v>67</v>
      </c>
      <c r="H2080" s="58">
        <v>38.9</v>
      </c>
      <c r="I2080" s="59"/>
      <c r="J2080" s="60">
        <f>H2080*I2080</f>
        <v>0</v>
      </c>
      <c r="K2080" s="58">
        <v>1E-4</v>
      </c>
      <c r="L2080" s="58">
        <f>H2080*K2080</f>
        <v>3.8900000000000002E-3</v>
      </c>
      <c r="M2080" s="58"/>
      <c r="N2080" s="58">
        <f>H2080*M2080</f>
        <v>0</v>
      </c>
      <c r="O2080" s="60">
        <v>21</v>
      </c>
      <c r="P2080" s="60">
        <f>J2080*(O2080/100)</f>
        <v>0</v>
      </c>
      <c r="Q2080" s="60">
        <f>J2080+P2080</f>
        <v>0</v>
      </c>
      <c r="R2080" s="15"/>
      <c r="S2080" s="15"/>
      <c r="T2080" s="15"/>
    </row>
    <row r="2081" spans="1:20" ht="9.75" outlineLevel="4" x14ac:dyDescent="0.2">
      <c r="A2081" s="61"/>
      <c r="B2081" s="62"/>
      <c r="C2081" s="62"/>
      <c r="D2081" s="63"/>
      <c r="E2081" s="64" t="s">
        <v>29</v>
      </c>
      <c r="F2081" s="65" t="s">
        <v>1781</v>
      </c>
      <c r="G2081" s="63"/>
      <c r="H2081" s="66">
        <v>38.9</v>
      </c>
      <c r="I2081" s="67"/>
      <c r="J2081" s="68"/>
      <c r="K2081" s="66"/>
      <c r="L2081" s="66"/>
      <c r="M2081" s="66"/>
      <c r="N2081" s="66"/>
      <c r="O2081" s="68"/>
      <c r="P2081" s="68"/>
      <c r="Q2081" s="68"/>
      <c r="R2081" s="10"/>
      <c r="S2081" s="15"/>
    </row>
    <row r="2082" spans="1:20" ht="7.5" customHeight="1" outlineLevel="4" x14ac:dyDescent="0.15">
      <c r="A2082" s="15"/>
      <c r="B2082" s="69"/>
      <c r="C2082" s="70"/>
      <c r="D2082" s="71"/>
      <c r="E2082" s="72"/>
      <c r="F2082" s="73"/>
      <c r="G2082" s="71"/>
      <c r="H2082" s="74"/>
      <c r="I2082" s="75"/>
      <c r="J2082" s="76"/>
      <c r="K2082" s="77"/>
      <c r="L2082" s="77"/>
      <c r="M2082" s="77"/>
      <c r="N2082" s="77"/>
      <c r="O2082" s="76"/>
      <c r="P2082" s="76"/>
      <c r="Q2082" s="76"/>
      <c r="R2082" s="10"/>
      <c r="S2082" s="15"/>
    </row>
    <row r="2083" spans="1:20" ht="11.25" outlineLevel="3" x14ac:dyDescent="0.2">
      <c r="A2083" s="52"/>
      <c r="B2083" s="53"/>
      <c r="C2083" s="54">
        <v>394</v>
      </c>
      <c r="D2083" s="55" t="s">
        <v>25</v>
      </c>
      <c r="E2083" s="56" t="s">
        <v>1782</v>
      </c>
      <c r="F2083" s="57" t="s">
        <v>1783</v>
      </c>
      <c r="G2083" s="55" t="s">
        <v>67</v>
      </c>
      <c r="H2083" s="58">
        <v>2651.2670000000003</v>
      </c>
      <c r="I2083" s="59"/>
      <c r="J2083" s="60">
        <f>H2083*I2083</f>
        <v>0</v>
      </c>
      <c r="K2083" s="58"/>
      <c r="L2083" s="58">
        <f>H2083*K2083</f>
        <v>0</v>
      </c>
      <c r="M2083" s="58">
        <v>1.4999999999999999E-4</v>
      </c>
      <c r="N2083" s="58">
        <f>H2083*M2083</f>
        <v>0.39769005000000002</v>
      </c>
      <c r="O2083" s="60">
        <v>21</v>
      </c>
      <c r="P2083" s="60">
        <f>J2083*(O2083/100)</f>
        <v>0</v>
      </c>
      <c r="Q2083" s="60">
        <f>J2083+P2083</f>
        <v>0</v>
      </c>
      <c r="R2083" s="15"/>
      <c r="S2083" s="15"/>
      <c r="T2083" s="15"/>
    </row>
    <row r="2084" spans="1:20" ht="9.75" outlineLevel="4" x14ac:dyDescent="0.2">
      <c r="A2084" s="61"/>
      <c r="B2084" s="62"/>
      <c r="C2084" s="62"/>
      <c r="D2084" s="63"/>
      <c r="E2084" s="64" t="s">
        <v>29</v>
      </c>
      <c r="F2084" s="65" t="s">
        <v>1784</v>
      </c>
      <c r="G2084" s="63"/>
      <c r="H2084" s="66">
        <v>2651.2670000000003</v>
      </c>
      <c r="I2084" s="67"/>
      <c r="J2084" s="68"/>
      <c r="K2084" s="66"/>
      <c r="L2084" s="66"/>
      <c r="M2084" s="66"/>
      <c r="N2084" s="66"/>
      <c r="O2084" s="68"/>
      <c r="P2084" s="68"/>
      <c r="Q2084" s="68"/>
      <c r="R2084" s="10"/>
      <c r="S2084" s="15"/>
    </row>
    <row r="2085" spans="1:20" ht="7.5" customHeight="1" outlineLevel="4" x14ac:dyDescent="0.15">
      <c r="A2085" s="15"/>
      <c r="B2085" s="69"/>
      <c r="C2085" s="70"/>
      <c r="D2085" s="71"/>
      <c r="E2085" s="72"/>
      <c r="F2085" s="73"/>
      <c r="G2085" s="71"/>
      <c r="H2085" s="74"/>
      <c r="I2085" s="75"/>
      <c r="J2085" s="76"/>
      <c r="K2085" s="77"/>
      <c r="L2085" s="77"/>
      <c r="M2085" s="77"/>
      <c r="N2085" s="77"/>
      <c r="O2085" s="76"/>
      <c r="P2085" s="76"/>
      <c r="Q2085" s="76"/>
      <c r="R2085" s="10"/>
      <c r="S2085" s="15"/>
    </row>
    <row r="2086" spans="1:20" ht="11.25" outlineLevel="3" x14ac:dyDescent="0.2">
      <c r="A2086" s="52"/>
      <c r="B2086" s="53"/>
      <c r="C2086" s="54">
        <v>395</v>
      </c>
      <c r="D2086" s="55" t="s">
        <v>25</v>
      </c>
      <c r="E2086" s="56" t="s">
        <v>1785</v>
      </c>
      <c r="F2086" s="57" t="s">
        <v>1786</v>
      </c>
      <c r="G2086" s="55" t="s">
        <v>67</v>
      </c>
      <c r="H2086" s="58">
        <v>2512.3199999999997</v>
      </c>
      <c r="I2086" s="59"/>
      <c r="J2086" s="60">
        <f>H2086*I2086</f>
        <v>0</v>
      </c>
      <c r="K2086" s="58">
        <v>2.0000000000000001E-4</v>
      </c>
      <c r="L2086" s="58">
        <f>H2086*K2086</f>
        <v>0.50246399999999991</v>
      </c>
      <c r="M2086" s="58"/>
      <c r="N2086" s="58">
        <f>H2086*M2086</f>
        <v>0</v>
      </c>
      <c r="O2086" s="60">
        <v>21</v>
      </c>
      <c r="P2086" s="60">
        <f>J2086*(O2086/100)</f>
        <v>0</v>
      </c>
      <c r="Q2086" s="60">
        <f>J2086+P2086</f>
        <v>0</v>
      </c>
      <c r="R2086" s="15"/>
      <c r="S2086" s="15"/>
      <c r="T2086" s="15"/>
    </row>
    <row r="2087" spans="1:20" ht="9.75" outlineLevel="4" x14ac:dyDescent="0.2">
      <c r="A2087" s="61"/>
      <c r="B2087" s="62"/>
      <c r="C2087" s="62"/>
      <c r="D2087" s="63"/>
      <c r="E2087" s="64" t="s">
        <v>29</v>
      </c>
      <c r="F2087" s="65" t="s">
        <v>1787</v>
      </c>
      <c r="G2087" s="63"/>
      <c r="H2087" s="66">
        <v>2512.3199999999997</v>
      </c>
      <c r="I2087" s="67"/>
      <c r="J2087" s="68"/>
      <c r="K2087" s="66"/>
      <c r="L2087" s="66"/>
      <c r="M2087" s="66"/>
      <c r="N2087" s="66"/>
      <c r="O2087" s="68"/>
      <c r="P2087" s="68"/>
      <c r="Q2087" s="68"/>
      <c r="R2087" s="10"/>
      <c r="S2087" s="15"/>
    </row>
    <row r="2088" spans="1:20" ht="7.5" customHeight="1" outlineLevel="4" x14ac:dyDescent="0.15">
      <c r="A2088" s="15"/>
      <c r="B2088" s="69"/>
      <c r="C2088" s="70"/>
      <c r="D2088" s="71"/>
      <c r="E2088" s="72"/>
      <c r="F2088" s="73"/>
      <c r="G2088" s="71"/>
      <c r="H2088" s="74"/>
      <c r="I2088" s="75"/>
      <c r="J2088" s="76"/>
      <c r="K2088" s="77"/>
      <c r="L2088" s="77"/>
      <c r="M2088" s="77"/>
      <c r="N2088" s="77"/>
      <c r="O2088" s="76"/>
      <c r="P2088" s="76"/>
      <c r="Q2088" s="76"/>
      <c r="R2088" s="10"/>
      <c r="S2088" s="15"/>
    </row>
    <row r="2089" spans="1:20" ht="11.25" outlineLevel="3" x14ac:dyDescent="0.2">
      <c r="A2089" s="52"/>
      <c r="B2089" s="53"/>
      <c r="C2089" s="54">
        <v>396</v>
      </c>
      <c r="D2089" s="55" t="s">
        <v>25</v>
      </c>
      <c r="E2089" s="56" t="s">
        <v>1788</v>
      </c>
      <c r="F2089" s="57" t="s">
        <v>1789</v>
      </c>
      <c r="G2089" s="55" t="s">
        <v>67</v>
      </c>
      <c r="H2089" s="58">
        <v>2555.5799999999995</v>
      </c>
      <c r="I2089" s="59"/>
      <c r="J2089" s="60">
        <f>H2089*I2089</f>
        <v>0</v>
      </c>
      <c r="K2089" s="58">
        <v>2.5999999999999998E-4</v>
      </c>
      <c r="L2089" s="58">
        <f>H2089*K2089</f>
        <v>0.66445079999999979</v>
      </c>
      <c r="M2089" s="58"/>
      <c r="N2089" s="58">
        <f>H2089*M2089</f>
        <v>0</v>
      </c>
      <c r="O2089" s="60">
        <v>21</v>
      </c>
      <c r="P2089" s="60">
        <f>J2089*(O2089/100)</f>
        <v>0</v>
      </c>
      <c r="Q2089" s="60">
        <f>J2089+P2089</f>
        <v>0</v>
      </c>
      <c r="R2089" s="15"/>
      <c r="S2089" s="15"/>
      <c r="T2089" s="15"/>
    </row>
    <row r="2090" spans="1:20" ht="19.5" outlineLevel="4" x14ac:dyDescent="0.2">
      <c r="A2090" s="61"/>
      <c r="B2090" s="62"/>
      <c r="C2090" s="62"/>
      <c r="D2090" s="63"/>
      <c r="E2090" s="64" t="s">
        <v>29</v>
      </c>
      <c r="F2090" s="65" t="s">
        <v>1790</v>
      </c>
      <c r="G2090" s="63"/>
      <c r="H2090" s="66">
        <v>162.1</v>
      </c>
      <c r="I2090" s="67"/>
      <c r="J2090" s="68"/>
      <c r="K2090" s="66"/>
      <c r="L2090" s="66"/>
      <c r="M2090" s="66"/>
      <c r="N2090" s="66"/>
      <c r="O2090" s="68"/>
      <c r="P2090" s="68"/>
      <c r="Q2090" s="68"/>
      <c r="R2090" s="10"/>
      <c r="S2090" s="15"/>
    </row>
    <row r="2091" spans="1:20" ht="19.5" outlineLevel="4" x14ac:dyDescent="0.2">
      <c r="A2091" s="61"/>
      <c r="B2091" s="62"/>
      <c r="C2091" s="62"/>
      <c r="D2091" s="63"/>
      <c r="E2091" s="64"/>
      <c r="F2091" s="65" t="s">
        <v>627</v>
      </c>
      <c r="G2091" s="63"/>
      <c r="H2091" s="66">
        <v>0</v>
      </c>
      <c r="I2091" s="67"/>
      <c r="J2091" s="68"/>
      <c r="K2091" s="66"/>
      <c r="L2091" s="66"/>
      <c r="M2091" s="66"/>
      <c r="N2091" s="66"/>
      <c r="O2091" s="68"/>
      <c r="P2091" s="68"/>
      <c r="Q2091" s="68"/>
      <c r="R2091" s="10"/>
      <c r="S2091" s="15"/>
    </row>
    <row r="2092" spans="1:20" ht="19.5" outlineLevel="4" x14ac:dyDescent="0.2">
      <c r="A2092" s="61"/>
      <c r="B2092" s="62"/>
      <c r="C2092" s="62"/>
      <c r="D2092" s="63"/>
      <c r="E2092" s="64"/>
      <c r="F2092" s="65" t="s">
        <v>1791</v>
      </c>
      <c r="G2092" s="63"/>
      <c r="H2092" s="66">
        <v>24.700000000000003</v>
      </c>
      <c r="I2092" s="67"/>
      <c r="J2092" s="68"/>
      <c r="K2092" s="66"/>
      <c r="L2092" s="66"/>
      <c r="M2092" s="66"/>
      <c r="N2092" s="66"/>
      <c r="O2092" s="68"/>
      <c r="P2092" s="68"/>
      <c r="Q2092" s="68"/>
      <c r="R2092" s="10"/>
      <c r="S2092" s="15"/>
    </row>
    <row r="2093" spans="1:20" ht="9.75" outlineLevel="4" x14ac:dyDescent="0.2">
      <c r="A2093" s="61"/>
      <c r="B2093" s="62"/>
      <c r="C2093" s="62"/>
      <c r="D2093" s="63"/>
      <c r="E2093" s="64"/>
      <c r="F2093" s="65" t="s">
        <v>569</v>
      </c>
      <c r="G2093" s="63"/>
      <c r="H2093" s="66">
        <v>0</v>
      </c>
      <c r="I2093" s="67"/>
      <c r="J2093" s="68"/>
      <c r="K2093" s="66"/>
      <c r="L2093" s="66"/>
      <c r="M2093" s="66"/>
      <c r="N2093" s="66"/>
      <c r="O2093" s="68"/>
      <c r="P2093" s="68"/>
      <c r="Q2093" s="68"/>
      <c r="R2093" s="10"/>
      <c r="S2093" s="15"/>
    </row>
    <row r="2094" spans="1:20" ht="9.75" outlineLevel="4" x14ac:dyDescent="0.2">
      <c r="A2094" s="61"/>
      <c r="B2094" s="62"/>
      <c r="C2094" s="62"/>
      <c r="D2094" s="63"/>
      <c r="E2094" s="64"/>
      <c r="F2094" s="65" t="s">
        <v>1792</v>
      </c>
      <c r="G2094" s="63"/>
      <c r="H2094" s="66">
        <v>83.48</v>
      </c>
      <c r="I2094" s="67"/>
      <c r="J2094" s="68"/>
      <c r="K2094" s="66"/>
      <c r="L2094" s="66"/>
      <c r="M2094" s="66"/>
      <c r="N2094" s="66"/>
      <c r="O2094" s="68"/>
      <c r="P2094" s="68"/>
      <c r="Q2094" s="68"/>
      <c r="R2094" s="10"/>
      <c r="S2094" s="15"/>
    </row>
    <row r="2095" spans="1:20" ht="19.5" outlineLevel="4" x14ac:dyDescent="0.2">
      <c r="A2095" s="61"/>
      <c r="B2095" s="62"/>
      <c r="C2095" s="62"/>
      <c r="D2095" s="63"/>
      <c r="E2095" s="64"/>
      <c r="F2095" s="65" t="s">
        <v>1793</v>
      </c>
      <c r="G2095" s="63"/>
      <c r="H2095" s="66">
        <v>0</v>
      </c>
      <c r="I2095" s="67"/>
      <c r="J2095" s="68"/>
      <c r="K2095" s="66"/>
      <c r="L2095" s="66"/>
      <c r="M2095" s="66"/>
      <c r="N2095" s="66"/>
      <c r="O2095" s="68"/>
      <c r="P2095" s="68"/>
      <c r="Q2095" s="68"/>
      <c r="R2095" s="10"/>
      <c r="S2095" s="15"/>
    </row>
    <row r="2096" spans="1:20" ht="9.75" outlineLevel="4" x14ac:dyDescent="0.2">
      <c r="A2096" s="61"/>
      <c r="B2096" s="62"/>
      <c r="C2096" s="62"/>
      <c r="D2096" s="63"/>
      <c r="E2096" s="64"/>
      <c r="F2096" s="65" t="s">
        <v>1794</v>
      </c>
      <c r="G2096" s="63"/>
      <c r="H2096" s="66">
        <v>48.600000000000009</v>
      </c>
      <c r="I2096" s="67"/>
      <c r="J2096" s="68"/>
      <c r="K2096" s="66"/>
      <c r="L2096" s="66"/>
      <c r="M2096" s="66"/>
      <c r="N2096" s="66"/>
      <c r="O2096" s="68"/>
      <c r="P2096" s="68"/>
      <c r="Q2096" s="68"/>
      <c r="R2096" s="10"/>
      <c r="S2096" s="15"/>
    </row>
    <row r="2097" spans="1:19" ht="19.5" outlineLevel="4" x14ac:dyDescent="0.2">
      <c r="A2097" s="61"/>
      <c r="B2097" s="62"/>
      <c r="C2097" s="62"/>
      <c r="D2097" s="63"/>
      <c r="E2097" s="64"/>
      <c r="F2097" s="65" t="s">
        <v>627</v>
      </c>
      <c r="G2097" s="63"/>
      <c r="H2097" s="66">
        <v>0</v>
      </c>
      <c r="I2097" s="67"/>
      <c r="J2097" s="68"/>
      <c r="K2097" s="66"/>
      <c r="L2097" s="66"/>
      <c r="M2097" s="66"/>
      <c r="N2097" s="66"/>
      <c r="O2097" s="68"/>
      <c r="P2097" s="68"/>
      <c r="Q2097" s="68"/>
      <c r="R2097" s="10"/>
      <c r="S2097" s="15"/>
    </row>
    <row r="2098" spans="1:19" ht="9.75" outlineLevel="4" x14ac:dyDescent="0.2">
      <c r="A2098" s="61"/>
      <c r="B2098" s="62"/>
      <c r="C2098" s="62"/>
      <c r="D2098" s="63"/>
      <c r="E2098" s="64"/>
      <c r="F2098" s="65" t="s">
        <v>1795</v>
      </c>
      <c r="G2098" s="63"/>
      <c r="H2098" s="66">
        <v>16.84</v>
      </c>
      <c r="I2098" s="67"/>
      <c r="J2098" s="68"/>
      <c r="K2098" s="66"/>
      <c r="L2098" s="66"/>
      <c r="M2098" s="66"/>
      <c r="N2098" s="66"/>
      <c r="O2098" s="68"/>
      <c r="P2098" s="68"/>
      <c r="Q2098" s="68"/>
      <c r="R2098" s="10"/>
      <c r="S2098" s="15"/>
    </row>
    <row r="2099" spans="1:19" ht="19.5" outlineLevel="4" x14ac:dyDescent="0.2">
      <c r="A2099" s="61"/>
      <c r="B2099" s="62"/>
      <c r="C2099" s="62"/>
      <c r="D2099" s="63"/>
      <c r="E2099" s="64"/>
      <c r="F2099" s="65" t="s">
        <v>627</v>
      </c>
      <c r="G2099" s="63"/>
      <c r="H2099" s="66">
        <v>0</v>
      </c>
      <c r="I2099" s="67"/>
      <c r="J2099" s="68"/>
      <c r="K2099" s="66"/>
      <c r="L2099" s="66"/>
      <c r="M2099" s="66"/>
      <c r="N2099" s="66"/>
      <c r="O2099" s="68"/>
      <c r="P2099" s="68"/>
      <c r="Q2099" s="68"/>
      <c r="R2099" s="10"/>
      <c r="S2099" s="15"/>
    </row>
    <row r="2100" spans="1:19" ht="19.5" outlineLevel="4" x14ac:dyDescent="0.2">
      <c r="A2100" s="61"/>
      <c r="B2100" s="62"/>
      <c r="C2100" s="62"/>
      <c r="D2100" s="63"/>
      <c r="E2100" s="64"/>
      <c r="F2100" s="65" t="s">
        <v>1796</v>
      </c>
      <c r="G2100" s="63"/>
      <c r="H2100" s="66">
        <v>11.879999999999997</v>
      </c>
      <c r="I2100" s="67"/>
      <c r="J2100" s="68"/>
      <c r="K2100" s="66"/>
      <c r="L2100" s="66"/>
      <c r="M2100" s="66"/>
      <c r="N2100" s="66"/>
      <c r="O2100" s="68"/>
      <c r="P2100" s="68"/>
      <c r="Q2100" s="68"/>
      <c r="R2100" s="10"/>
      <c r="S2100" s="15"/>
    </row>
    <row r="2101" spans="1:19" ht="19.5" outlineLevel="4" x14ac:dyDescent="0.2">
      <c r="A2101" s="61"/>
      <c r="B2101" s="62"/>
      <c r="C2101" s="62"/>
      <c r="D2101" s="63"/>
      <c r="E2101" s="64"/>
      <c r="F2101" s="65" t="s">
        <v>627</v>
      </c>
      <c r="G2101" s="63"/>
      <c r="H2101" s="66">
        <v>0</v>
      </c>
      <c r="I2101" s="67"/>
      <c r="J2101" s="68"/>
      <c r="K2101" s="66"/>
      <c r="L2101" s="66"/>
      <c r="M2101" s="66"/>
      <c r="N2101" s="66"/>
      <c r="O2101" s="68"/>
      <c r="P2101" s="68"/>
      <c r="Q2101" s="68"/>
      <c r="R2101" s="10"/>
      <c r="S2101" s="15"/>
    </row>
    <row r="2102" spans="1:19" ht="19.5" outlineLevel="4" x14ac:dyDescent="0.2">
      <c r="A2102" s="61"/>
      <c r="B2102" s="62"/>
      <c r="C2102" s="62"/>
      <c r="D2102" s="63"/>
      <c r="E2102" s="64"/>
      <c r="F2102" s="65" t="s">
        <v>1797</v>
      </c>
      <c r="G2102" s="63"/>
      <c r="H2102" s="66">
        <v>3.43</v>
      </c>
      <c r="I2102" s="67"/>
      <c r="J2102" s="68"/>
      <c r="K2102" s="66"/>
      <c r="L2102" s="66"/>
      <c r="M2102" s="66"/>
      <c r="N2102" s="66"/>
      <c r="O2102" s="68"/>
      <c r="P2102" s="68"/>
      <c r="Q2102" s="68"/>
      <c r="R2102" s="10"/>
      <c r="S2102" s="15"/>
    </row>
    <row r="2103" spans="1:19" ht="19.5" outlineLevel="4" x14ac:dyDescent="0.2">
      <c r="A2103" s="61"/>
      <c r="B2103" s="62"/>
      <c r="C2103" s="62"/>
      <c r="D2103" s="63"/>
      <c r="E2103" s="64"/>
      <c r="F2103" s="65" t="s">
        <v>627</v>
      </c>
      <c r="G2103" s="63"/>
      <c r="H2103" s="66">
        <v>0</v>
      </c>
      <c r="I2103" s="67"/>
      <c r="J2103" s="68"/>
      <c r="K2103" s="66"/>
      <c r="L2103" s="66"/>
      <c r="M2103" s="66"/>
      <c r="N2103" s="66"/>
      <c r="O2103" s="68"/>
      <c r="P2103" s="68"/>
      <c r="Q2103" s="68"/>
      <c r="R2103" s="10"/>
      <c r="S2103" s="15"/>
    </row>
    <row r="2104" spans="1:19" ht="19.5" outlineLevel="4" x14ac:dyDescent="0.2">
      <c r="A2104" s="61"/>
      <c r="B2104" s="62"/>
      <c r="C2104" s="62"/>
      <c r="D2104" s="63"/>
      <c r="E2104" s="64"/>
      <c r="F2104" s="65" t="s">
        <v>1798</v>
      </c>
      <c r="G2104" s="63"/>
      <c r="H2104" s="66">
        <v>414.72</v>
      </c>
      <c r="I2104" s="67"/>
      <c r="J2104" s="68"/>
      <c r="K2104" s="66"/>
      <c r="L2104" s="66"/>
      <c r="M2104" s="66"/>
      <c r="N2104" s="66"/>
      <c r="O2104" s="68"/>
      <c r="P2104" s="68"/>
      <c r="Q2104" s="68"/>
      <c r="R2104" s="10"/>
      <c r="S2104" s="15"/>
    </row>
    <row r="2105" spans="1:19" ht="19.5" outlineLevel="4" x14ac:dyDescent="0.2">
      <c r="A2105" s="61"/>
      <c r="B2105" s="62"/>
      <c r="C2105" s="62"/>
      <c r="D2105" s="63"/>
      <c r="E2105" s="64"/>
      <c r="F2105" s="65" t="s">
        <v>801</v>
      </c>
      <c r="G2105" s="63"/>
      <c r="H2105" s="66">
        <v>0</v>
      </c>
      <c r="I2105" s="67"/>
      <c r="J2105" s="68"/>
      <c r="K2105" s="66"/>
      <c r="L2105" s="66"/>
      <c r="M2105" s="66"/>
      <c r="N2105" s="66"/>
      <c r="O2105" s="68"/>
      <c r="P2105" s="68"/>
      <c r="Q2105" s="68"/>
      <c r="R2105" s="10"/>
      <c r="S2105" s="15"/>
    </row>
    <row r="2106" spans="1:19" ht="19.5" outlineLevel="4" x14ac:dyDescent="0.2">
      <c r="A2106" s="61"/>
      <c r="B2106" s="62"/>
      <c r="C2106" s="62"/>
      <c r="D2106" s="63"/>
      <c r="E2106" s="64"/>
      <c r="F2106" s="65" t="s">
        <v>1799</v>
      </c>
      <c r="G2106" s="63"/>
      <c r="H2106" s="66">
        <v>284.49000000000007</v>
      </c>
      <c r="I2106" s="67"/>
      <c r="J2106" s="68"/>
      <c r="K2106" s="66"/>
      <c r="L2106" s="66"/>
      <c r="M2106" s="66"/>
      <c r="N2106" s="66"/>
      <c r="O2106" s="68"/>
      <c r="P2106" s="68"/>
      <c r="Q2106" s="68"/>
      <c r="R2106" s="10"/>
      <c r="S2106" s="15"/>
    </row>
    <row r="2107" spans="1:19" ht="19.5" outlineLevel="4" x14ac:dyDescent="0.2">
      <c r="A2107" s="61"/>
      <c r="B2107" s="62"/>
      <c r="C2107" s="62"/>
      <c r="D2107" s="63"/>
      <c r="E2107" s="64"/>
      <c r="F2107" s="65" t="s">
        <v>627</v>
      </c>
      <c r="G2107" s="63"/>
      <c r="H2107" s="66">
        <v>0</v>
      </c>
      <c r="I2107" s="67"/>
      <c r="J2107" s="68"/>
      <c r="K2107" s="66"/>
      <c r="L2107" s="66"/>
      <c r="M2107" s="66"/>
      <c r="N2107" s="66"/>
      <c r="O2107" s="68"/>
      <c r="P2107" s="68"/>
      <c r="Q2107" s="68"/>
      <c r="R2107" s="10"/>
      <c r="S2107" s="15"/>
    </row>
    <row r="2108" spans="1:19" ht="9.75" outlineLevel="4" x14ac:dyDescent="0.2">
      <c r="A2108" s="61"/>
      <c r="B2108" s="62"/>
      <c r="C2108" s="62"/>
      <c r="D2108" s="63"/>
      <c r="E2108" s="64"/>
      <c r="F2108" s="65" t="s">
        <v>1800</v>
      </c>
      <c r="G2108" s="63"/>
      <c r="H2108" s="66">
        <v>97.359999999999985</v>
      </c>
      <c r="I2108" s="67"/>
      <c r="J2108" s="68"/>
      <c r="K2108" s="66"/>
      <c r="L2108" s="66"/>
      <c r="M2108" s="66"/>
      <c r="N2108" s="66"/>
      <c r="O2108" s="68"/>
      <c r="P2108" s="68"/>
      <c r="Q2108" s="68"/>
      <c r="R2108" s="10"/>
      <c r="S2108" s="15"/>
    </row>
    <row r="2109" spans="1:19" ht="19.5" outlineLevel="4" x14ac:dyDescent="0.2">
      <c r="A2109" s="61"/>
      <c r="B2109" s="62"/>
      <c r="C2109" s="62"/>
      <c r="D2109" s="63"/>
      <c r="E2109" s="64"/>
      <c r="F2109" s="65" t="s">
        <v>627</v>
      </c>
      <c r="G2109" s="63"/>
      <c r="H2109" s="66">
        <v>0</v>
      </c>
      <c r="I2109" s="67"/>
      <c r="J2109" s="68"/>
      <c r="K2109" s="66"/>
      <c r="L2109" s="66"/>
      <c r="M2109" s="66"/>
      <c r="N2109" s="66"/>
      <c r="O2109" s="68"/>
      <c r="P2109" s="68"/>
      <c r="Q2109" s="68"/>
      <c r="R2109" s="10"/>
      <c r="S2109" s="15"/>
    </row>
    <row r="2110" spans="1:19" ht="9.75" outlineLevel="4" x14ac:dyDescent="0.2">
      <c r="A2110" s="61"/>
      <c r="B2110" s="62"/>
      <c r="C2110" s="62"/>
      <c r="D2110" s="63"/>
      <c r="E2110" s="64"/>
      <c r="F2110" s="65" t="s">
        <v>1801</v>
      </c>
      <c r="G2110" s="63"/>
      <c r="H2110" s="66">
        <v>80.500000000000014</v>
      </c>
      <c r="I2110" s="67"/>
      <c r="J2110" s="68"/>
      <c r="K2110" s="66"/>
      <c r="L2110" s="66"/>
      <c r="M2110" s="66"/>
      <c r="N2110" s="66"/>
      <c r="O2110" s="68"/>
      <c r="P2110" s="68"/>
      <c r="Q2110" s="68"/>
      <c r="R2110" s="10"/>
      <c r="S2110" s="15"/>
    </row>
    <row r="2111" spans="1:19" ht="19.5" outlineLevel="4" x14ac:dyDescent="0.2">
      <c r="A2111" s="61"/>
      <c r="B2111" s="62"/>
      <c r="C2111" s="62"/>
      <c r="D2111" s="63"/>
      <c r="E2111" s="64"/>
      <c r="F2111" s="65" t="s">
        <v>627</v>
      </c>
      <c r="G2111" s="63"/>
      <c r="H2111" s="66">
        <v>0</v>
      </c>
      <c r="I2111" s="67"/>
      <c r="J2111" s="68"/>
      <c r="K2111" s="66"/>
      <c r="L2111" s="66"/>
      <c r="M2111" s="66"/>
      <c r="N2111" s="66"/>
      <c r="O2111" s="68"/>
      <c r="P2111" s="68"/>
      <c r="Q2111" s="68"/>
      <c r="R2111" s="10"/>
      <c r="S2111" s="15"/>
    </row>
    <row r="2112" spans="1:19" ht="9.75" outlineLevel="4" x14ac:dyDescent="0.2">
      <c r="A2112" s="61"/>
      <c r="B2112" s="62"/>
      <c r="C2112" s="62"/>
      <c r="D2112" s="63"/>
      <c r="E2112" s="64"/>
      <c r="F2112" s="65" t="s">
        <v>1802</v>
      </c>
      <c r="G2112" s="63"/>
      <c r="H2112" s="66">
        <v>80.500000000000014</v>
      </c>
      <c r="I2112" s="67"/>
      <c r="J2112" s="68"/>
      <c r="K2112" s="66"/>
      <c r="L2112" s="66"/>
      <c r="M2112" s="66"/>
      <c r="N2112" s="66"/>
      <c r="O2112" s="68"/>
      <c r="P2112" s="68"/>
      <c r="Q2112" s="68"/>
      <c r="R2112" s="10"/>
      <c r="S2112" s="15"/>
    </row>
    <row r="2113" spans="1:19" ht="19.5" outlineLevel="4" x14ac:dyDescent="0.2">
      <c r="A2113" s="61"/>
      <c r="B2113" s="62"/>
      <c r="C2113" s="62"/>
      <c r="D2113" s="63"/>
      <c r="E2113" s="64"/>
      <c r="F2113" s="65" t="s">
        <v>627</v>
      </c>
      <c r="G2113" s="63"/>
      <c r="H2113" s="66">
        <v>0</v>
      </c>
      <c r="I2113" s="67"/>
      <c r="J2113" s="68"/>
      <c r="K2113" s="66"/>
      <c r="L2113" s="66"/>
      <c r="M2113" s="66"/>
      <c r="N2113" s="66"/>
      <c r="O2113" s="68"/>
      <c r="P2113" s="68"/>
      <c r="Q2113" s="68"/>
      <c r="R2113" s="10"/>
      <c r="S2113" s="15"/>
    </row>
    <row r="2114" spans="1:19" ht="19.5" outlineLevel="4" x14ac:dyDescent="0.2">
      <c r="A2114" s="61"/>
      <c r="B2114" s="62"/>
      <c r="C2114" s="62"/>
      <c r="D2114" s="63"/>
      <c r="E2114" s="64"/>
      <c r="F2114" s="65" t="s">
        <v>1803</v>
      </c>
      <c r="G2114" s="63"/>
      <c r="H2114" s="66">
        <v>80.500000000000014</v>
      </c>
      <c r="I2114" s="67"/>
      <c r="J2114" s="68"/>
      <c r="K2114" s="66"/>
      <c r="L2114" s="66"/>
      <c r="M2114" s="66"/>
      <c r="N2114" s="66"/>
      <c r="O2114" s="68"/>
      <c r="P2114" s="68"/>
      <c r="Q2114" s="68"/>
      <c r="R2114" s="10"/>
      <c r="S2114" s="15"/>
    </row>
    <row r="2115" spans="1:19" ht="19.5" outlineLevel="4" x14ac:dyDescent="0.2">
      <c r="A2115" s="61"/>
      <c r="B2115" s="62"/>
      <c r="C2115" s="62"/>
      <c r="D2115" s="63"/>
      <c r="E2115" s="64"/>
      <c r="F2115" s="65" t="s">
        <v>627</v>
      </c>
      <c r="G2115" s="63"/>
      <c r="H2115" s="66">
        <v>0</v>
      </c>
      <c r="I2115" s="67"/>
      <c r="J2115" s="68"/>
      <c r="K2115" s="66"/>
      <c r="L2115" s="66"/>
      <c r="M2115" s="66"/>
      <c r="N2115" s="66"/>
      <c r="O2115" s="68"/>
      <c r="P2115" s="68"/>
      <c r="Q2115" s="68"/>
      <c r="R2115" s="10"/>
      <c r="S2115" s="15"/>
    </row>
    <row r="2116" spans="1:19" ht="19.5" outlineLevel="4" x14ac:dyDescent="0.2">
      <c r="A2116" s="61"/>
      <c r="B2116" s="62"/>
      <c r="C2116" s="62"/>
      <c r="D2116" s="63"/>
      <c r="E2116" s="64"/>
      <c r="F2116" s="65" t="s">
        <v>1804</v>
      </c>
      <c r="G2116" s="63"/>
      <c r="H2116" s="66">
        <v>99.300000000000011</v>
      </c>
      <c r="I2116" s="67"/>
      <c r="J2116" s="68"/>
      <c r="K2116" s="66"/>
      <c r="L2116" s="66"/>
      <c r="M2116" s="66"/>
      <c r="N2116" s="66"/>
      <c r="O2116" s="68"/>
      <c r="P2116" s="68"/>
      <c r="Q2116" s="68"/>
      <c r="R2116" s="10"/>
      <c r="S2116" s="15"/>
    </row>
    <row r="2117" spans="1:19" ht="19.5" outlineLevel="4" x14ac:dyDescent="0.2">
      <c r="A2117" s="61"/>
      <c r="B2117" s="62"/>
      <c r="C2117" s="62"/>
      <c r="D2117" s="63"/>
      <c r="E2117" s="64"/>
      <c r="F2117" s="65" t="s">
        <v>627</v>
      </c>
      <c r="G2117" s="63"/>
      <c r="H2117" s="66">
        <v>0</v>
      </c>
      <c r="I2117" s="67"/>
      <c r="J2117" s="68"/>
      <c r="K2117" s="66"/>
      <c r="L2117" s="66"/>
      <c r="M2117" s="66"/>
      <c r="N2117" s="66"/>
      <c r="O2117" s="68"/>
      <c r="P2117" s="68"/>
      <c r="Q2117" s="68"/>
      <c r="R2117" s="10"/>
      <c r="S2117" s="15"/>
    </row>
    <row r="2118" spans="1:19" ht="19.5" outlineLevel="4" x14ac:dyDescent="0.2">
      <c r="A2118" s="61"/>
      <c r="B2118" s="62"/>
      <c r="C2118" s="62"/>
      <c r="D2118" s="63"/>
      <c r="E2118" s="64"/>
      <c r="F2118" s="65" t="s">
        <v>1805</v>
      </c>
      <c r="G2118" s="63"/>
      <c r="H2118" s="66">
        <v>18.740000000000002</v>
      </c>
      <c r="I2118" s="67"/>
      <c r="J2118" s="68"/>
      <c r="K2118" s="66"/>
      <c r="L2118" s="66"/>
      <c r="M2118" s="66"/>
      <c r="N2118" s="66"/>
      <c r="O2118" s="68"/>
      <c r="P2118" s="68"/>
      <c r="Q2118" s="68"/>
      <c r="R2118" s="10"/>
      <c r="S2118" s="15"/>
    </row>
    <row r="2119" spans="1:19" ht="19.5" outlineLevel="4" x14ac:dyDescent="0.2">
      <c r="A2119" s="61"/>
      <c r="B2119" s="62"/>
      <c r="C2119" s="62"/>
      <c r="D2119" s="63"/>
      <c r="E2119" s="64"/>
      <c r="F2119" s="65" t="s">
        <v>627</v>
      </c>
      <c r="G2119" s="63"/>
      <c r="H2119" s="66">
        <v>0</v>
      </c>
      <c r="I2119" s="67"/>
      <c r="J2119" s="68"/>
      <c r="K2119" s="66"/>
      <c r="L2119" s="66"/>
      <c r="M2119" s="66"/>
      <c r="N2119" s="66"/>
      <c r="O2119" s="68"/>
      <c r="P2119" s="68"/>
      <c r="Q2119" s="68"/>
      <c r="R2119" s="10"/>
      <c r="S2119" s="15"/>
    </row>
    <row r="2120" spans="1:19" ht="19.5" outlineLevel="4" x14ac:dyDescent="0.2">
      <c r="A2120" s="61"/>
      <c r="B2120" s="62"/>
      <c r="C2120" s="62"/>
      <c r="D2120" s="63"/>
      <c r="E2120" s="64"/>
      <c r="F2120" s="65" t="s">
        <v>1806</v>
      </c>
      <c r="G2120" s="63"/>
      <c r="H2120" s="66">
        <v>22.82</v>
      </c>
      <c r="I2120" s="67"/>
      <c r="J2120" s="68"/>
      <c r="K2120" s="66"/>
      <c r="L2120" s="66"/>
      <c r="M2120" s="66"/>
      <c r="N2120" s="66"/>
      <c r="O2120" s="68"/>
      <c r="P2120" s="68"/>
      <c r="Q2120" s="68"/>
      <c r="R2120" s="10"/>
      <c r="S2120" s="15"/>
    </row>
    <row r="2121" spans="1:19" ht="19.5" outlineLevel="4" x14ac:dyDescent="0.2">
      <c r="A2121" s="61"/>
      <c r="B2121" s="62"/>
      <c r="C2121" s="62"/>
      <c r="D2121" s="63"/>
      <c r="E2121" s="64"/>
      <c r="F2121" s="65" t="s">
        <v>627</v>
      </c>
      <c r="G2121" s="63"/>
      <c r="H2121" s="66">
        <v>0</v>
      </c>
      <c r="I2121" s="67"/>
      <c r="J2121" s="68"/>
      <c r="K2121" s="66"/>
      <c r="L2121" s="66"/>
      <c r="M2121" s="66"/>
      <c r="N2121" s="66"/>
      <c r="O2121" s="68"/>
      <c r="P2121" s="68"/>
      <c r="Q2121" s="68"/>
      <c r="R2121" s="10"/>
      <c r="S2121" s="15"/>
    </row>
    <row r="2122" spans="1:19" ht="9.75" outlineLevel="4" x14ac:dyDescent="0.2">
      <c r="A2122" s="61"/>
      <c r="B2122" s="62"/>
      <c r="C2122" s="62"/>
      <c r="D2122" s="63"/>
      <c r="E2122" s="64"/>
      <c r="F2122" s="65" t="s">
        <v>1807</v>
      </c>
      <c r="G2122" s="63"/>
      <c r="H2122" s="66">
        <v>4.5999999999999996</v>
      </c>
      <c r="I2122" s="67"/>
      <c r="J2122" s="68"/>
      <c r="K2122" s="66"/>
      <c r="L2122" s="66"/>
      <c r="M2122" s="66"/>
      <c r="N2122" s="66"/>
      <c r="O2122" s="68"/>
      <c r="P2122" s="68"/>
      <c r="Q2122" s="68"/>
      <c r="R2122" s="10"/>
      <c r="S2122" s="15"/>
    </row>
    <row r="2123" spans="1:19" ht="19.5" outlineLevel="4" x14ac:dyDescent="0.2">
      <c r="A2123" s="61"/>
      <c r="B2123" s="62"/>
      <c r="C2123" s="62"/>
      <c r="D2123" s="63"/>
      <c r="E2123" s="64"/>
      <c r="F2123" s="65" t="s">
        <v>627</v>
      </c>
      <c r="G2123" s="63"/>
      <c r="H2123" s="66">
        <v>0</v>
      </c>
      <c r="I2123" s="67"/>
      <c r="J2123" s="68"/>
      <c r="K2123" s="66"/>
      <c r="L2123" s="66"/>
      <c r="M2123" s="66"/>
      <c r="N2123" s="66"/>
      <c r="O2123" s="68"/>
      <c r="P2123" s="68"/>
      <c r="Q2123" s="68"/>
      <c r="R2123" s="10"/>
      <c r="S2123" s="15"/>
    </row>
    <row r="2124" spans="1:19" ht="19.5" outlineLevel="4" x14ac:dyDescent="0.2">
      <c r="A2124" s="61"/>
      <c r="B2124" s="62"/>
      <c r="C2124" s="62"/>
      <c r="D2124" s="63"/>
      <c r="E2124" s="64"/>
      <c r="F2124" s="65" t="s">
        <v>1808</v>
      </c>
      <c r="G2124" s="63"/>
      <c r="H2124" s="66">
        <v>12</v>
      </c>
      <c r="I2124" s="67"/>
      <c r="J2124" s="68"/>
      <c r="K2124" s="66"/>
      <c r="L2124" s="66"/>
      <c r="M2124" s="66"/>
      <c r="N2124" s="66"/>
      <c r="O2124" s="68"/>
      <c r="P2124" s="68"/>
      <c r="Q2124" s="68"/>
      <c r="R2124" s="10"/>
      <c r="S2124" s="15"/>
    </row>
    <row r="2125" spans="1:19" ht="19.5" outlineLevel="4" x14ac:dyDescent="0.2">
      <c r="A2125" s="61"/>
      <c r="B2125" s="62"/>
      <c r="C2125" s="62"/>
      <c r="D2125" s="63"/>
      <c r="E2125" s="64"/>
      <c r="F2125" s="65" t="s">
        <v>627</v>
      </c>
      <c r="G2125" s="63"/>
      <c r="H2125" s="66">
        <v>0</v>
      </c>
      <c r="I2125" s="67"/>
      <c r="J2125" s="68"/>
      <c r="K2125" s="66"/>
      <c r="L2125" s="66"/>
      <c r="M2125" s="66"/>
      <c r="N2125" s="66"/>
      <c r="O2125" s="68"/>
      <c r="P2125" s="68"/>
      <c r="Q2125" s="68"/>
      <c r="R2125" s="10"/>
      <c r="S2125" s="15"/>
    </row>
    <row r="2126" spans="1:19" ht="9.75" outlineLevel="4" x14ac:dyDescent="0.2">
      <c r="A2126" s="61"/>
      <c r="B2126" s="62"/>
      <c r="C2126" s="62"/>
      <c r="D2126" s="63"/>
      <c r="E2126" s="64"/>
      <c r="F2126" s="65" t="s">
        <v>1809</v>
      </c>
      <c r="G2126" s="63"/>
      <c r="H2126" s="66">
        <v>84.72</v>
      </c>
      <c r="I2126" s="67"/>
      <c r="J2126" s="68"/>
      <c r="K2126" s="66"/>
      <c r="L2126" s="66"/>
      <c r="M2126" s="66"/>
      <c r="N2126" s="66"/>
      <c r="O2126" s="68"/>
      <c r="P2126" s="68"/>
      <c r="Q2126" s="68"/>
      <c r="R2126" s="10"/>
      <c r="S2126" s="15"/>
    </row>
    <row r="2127" spans="1:19" ht="19.5" outlineLevel="4" x14ac:dyDescent="0.2">
      <c r="A2127" s="61"/>
      <c r="B2127" s="62"/>
      <c r="C2127" s="62"/>
      <c r="D2127" s="63"/>
      <c r="E2127" s="64"/>
      <c r="F2127" s="65" t="s">
        <v>627</v>
      </c>
      <c r="G2127" s="63"/>
      <c r="H2127" s="66">
        <v>0</v>
      </c>
      <c r="I2127" s="67"/>
      <c r="J2127" s="68"/>
      <c r="K2127" s="66"/>
      <c r="L2127" s="66"/>
      <c r="M2127" s="66"/>
      <c r="N2127" s="66"/>
      <c r="O2127" s="68"/>
      <c r="P2127" s="68"/>
      <c r="Q2127" s="68"/>
      <c r="R2127" s="10"/>
      <c r="S2127" s="15"/>
    </row>
    <row r="2128" spans="1:19" ht="9.75" outlineLevel="4" x14ac:dyDescent="0.2">
      <c r="A2128" s="61"/>
      <c r="B2128" s="62"/>
      <c r="C2128" s="62"/>
      <c r="D2128" s="63"/>
      <c r="E2128" s="64"/>
      <c r="F2128" s="65" t="s">
        <v>1810</v>
      </c>
      <c r="G2128" s="63"/>
      <c r="H2128" s="66">
        <v>22.02</v>
      </c>
      <c r="I2128" s="67"/>
      <c r="J2128" s="68"/>
      <c r="K2128" s="66"/>
      <c r="L2128" s="66"/>
      <c r="M2128" s="66"/>
      <c r="N2128" s="66"/>
      <c r="O2128" s="68"/>
      <c r="P2128" s="68"/>
      <c r="Q2128" s="68"/>
      <c r="R2128" s="10"/>
      <c r="S2128" s="15"/>
    </row>
    <row r="2129" spans="1:19" ht="19.5" outlineLevel="4" x14ac:dyDescent="0.2">
      <c r="A2129" s="61"/>
      <c r="B2129" s="62"/>
      <c r="C2129" s="62"/>
      <c r="D2129" s="63"/>
      <c r="E2129" s="64"/>
      <c r="F2129" s="65" t="s">
        <v>801</v>
      </c>
      <c r="G2129" s="63"/>
      <c r="H2129" s="66">
        <v>0</v>
      </c>
      <c r="I2129" s="67"/>
      <c r="J2129" s="68"/>
      <c r="K2129" s="66"/>
      <c r="L2129" s="66"/>
      <c r="M2129" s="66"/>
      <c r="N2129" s="66"/>
      <c r="O2129" s="68"/>
      <c r="P2129" s="68"/>
      <c r="Q2129" s="68"/>
      <c r="R2129" s="10"/>
      <c r="S2129" s="15"/>
    </row>
    <row r="2130" spans="1:19" ht="19.5" outlineLevel="4" x14ac:dyDescent="0.2">
      <c r="A2130" s="61"/>
      <c r="B2130" s="62"/>
      <c r="C2130" s="62"/>
      <c r="D2130" s="63"/>
      <c r="E2130" s="64"/>
      <c r="F2130" s="65" t="s">
        <v>1811</v>
      </c>
      <c r="G2130" s="63"/>
      <c r="H2130" s="66">
        <v>273.12</v>
      </c>
      <c r="I2130" s="67"/>
      <c r="J2130" s="68"/>
      <c r="K2130" s="66"/>
      <c r="L2130" s="66"/>
      <c r="M2130" s="66"/>
      <c r="N2130" s="66"/>
      <c r="O2130" s="68"/>
      <c r="P2130" s="68"/>
      <c r="Q2130" s="68"/>
      <c r="R2130" s="10"/>
      <c r="S2130" s="15"/>
    </row>
    <row r="2131" spans="1:19" ht="19.5" outlineLevel="4" x14ac:dyDescent="0.2">
      <c r="A2131" s="61"/>
      <c r="B2131" s="62"/>
      <c r="C2131" s="62"/>
      <c r="D2131" s="63"/>
      <c r="E2131" s="64"/>
      <c r="F2131" s="65" t="s">
        <v>627</v>
      </c>
      <c r="G2131" s="63"/>
      <c r="H2131" s="66">
        <v>0</v>
      </c>
      <c r="I2131" s="67"/>
      <c r="J2131" s="68"/>
      <c r="K2131" s="66"/>
      <c r="L2131" s="66"/>
      <c r="M2131" s="66"/>
      <c r="N2131" s="66"/>
      <c r="O2131" s="68"/>
      <c r="P2131" s="68"/>
      <c r="Q2131" s="68"/>
      <c r="R2131" s="10"/>
      <c r="S2131" s="15"/>
    </row>
    <row r="2132" spans="1:19" ht="9.75" outlineLevel="4" x14ac:dyDescent="0.2">
      <c r="A2132" s="61"/>
      <c r="B2132" s="62"/>
      <c r="C2132" s="62"/>
      <c r="D2132" s="63"/>
      <c r="E2132" s="64"/>
      <c r="F2132" s="65" t="s">
        <v>1812</v>
      </c>
      <c r="G2132" s="63"/>
      <c r="H2132" s="66">
        <v>100.5</v>
      </c>
      <c r="I2132" s="67"/>
      <c r="J2132" s="68"/>
      <c r="K2132" s="66"/>
      <c r="L2132" s="66"/>
      <c r="M2132" s="66"/>
      <c r="N2132" s="66"/>
      <c r="O2132" s="68"/>
      <c r="P2132" s="68"/>
      <c r="Q2132" s="68"/>
      <c r="R2132" s="10"/>
      <c r="S2132" s="15"/>
    </row>
    <row r="2133" spans="1:19" ht="19.5" outlineLevel="4" x14ac:dyDescent="0.2">
      <c r="A2133" s="61"/>
      <c r="B2133" s="62"/>
      <c r="C2133" s="62"/>
      <c r="D2133" s="63"/>
      <c r="E2133" s="64"/>
      <c r="F2133" s="65" t="s">
        <v>627</v>
      </c>
      <c r="G2133" s="63"/>
      <c r="H2133" s="66">
        <v>0</v>
      </c>
      <c r="I2133" s="67"/>
      <c r="J2133" s="68"/>
      <c r="K2133" s="66"/>
      <c r="L2133" s="66"/>
      <c r="M2133" s="66"/>
      <c r="N2133" s="66"/>
      <c r="O2133" s="68"/>
      <c r="P2133" s="68"/>
      <c r="Q2133" s="68"/>
      <c r="R2133" s="10"/>
      <c r="S2133" s="15"/>
    </row>
    <row r="2134" spans="1:19" ht="9.75" outlineLevel="4" x14ac:dyDescent="0.2">
      <c r="A2134" s="61"/>
      <c r="B2134" s="62"/>
      <c r="C2134" s="62"/>
      <c r="D2134" s="63"/>
      <c r="E2134" s="64"/>
      <c r="F2134" s="65" t="s">
        <v>1813</v>
      </c>
      <c r="G2134" s="63"/>
      <c r="H2134" s="66">
        <v>84.199999999999989</v>
      </c>
      <c r="I2134" s="67"/>
      <c r="J2134" s="68"/>
      <c r="K2134" s="66"/>
      <c r="L2134" s="66"/>
      <c r="M2134" s="66"/>
      <c r="N2134" s="66"/>
      <c r="O2134" s="68"/>
      <c r="P2134" s="68"/>
      <c r="Q2134" s="68"/>
      <c r="R2134" s="10"/>
      <c r="S2134" s="15"/>
    </row>
    <row r="2135" spans="1:19" ht="19.5" outlineLevel="4" x14ac:dyDescent="0.2">
      <c r="A2135" s="61"/>
      <c r="B2135" s="62"/>
      <c r="C2135" s="62"/>
      <c r="D2135" s="63"/>
      <c r="E2135" s="64"/>
      <c r="F2135" s="65" t="s">
        <v>627</v>
      </c>
      <c r="G2135" s="63"/>
      <c r="H2135" s="66">
        <v>0</v>
      </c>
      <c r="I2135" s="67"/>
      <c r="J2135" s="68"/>
      <c r="K2135" s="66"/>
      <c r="L2135" s="66"/>
      <c r="M2135" s="66"/>
      <c r="N2135" s="66"/>
      <c r="O2135" s="68"/>
      <c r="P2135" s="68"/>
      <c r="Q2135" s="68"/>
      <c r="R2135" s="10"/>
      <c r="S2135" s="15"/>
    </row>
    <row r="2136" spans="1:19" ht="19.5" outlineLevel="4" x14ac:dyDescent="0.2">
      <c r="A2136" s="61"/>
      <c r="B2136" s="62"/>
      <c r="C2136" s="62"/>
      <c r="D2136" s="63"/>
      <c r="E2136" s="64"/>
      <c r="F2136" s="65" t="s">
        <v>1814</v>
      </c>
      <c r="G2136" s="63"/>
      <c r="H2136" s="66">
        <v>87.67</v>
      </c>
      <c r="I2136" s="67"/>
      <c r="J2136" s="68"/>
      <c r="K2136" s="66"/>
      <c r="L2136" s="66"/>
      <c r="M2136" s="66"/>
      <c r="N2136" s="66"/>
      <c r="O2136" s="68"/>
      <c r="P2136" s="68"/>
      <c r="Q2136" s="68"/>
      <c r="R2136" s="10"/>
      <c r="S2136" s="15"/>
    </row>
    <row r="2137" spans="1:19" ht="19.5" outlineLevel="4" x14ac:dyDescent="0.2">
      <c r="A2137" s="61"/>
      <c r="B2137" s="62"/>
      <c r="C2137" s="62"/>
      <c r="D2137" s="63"/>
      <c r="E2137" s="64"/>
      <c r="F2137" s="65" t="s">
        <v>627</v>
      </c>
      <c r="G2137" s="63"/>
      <c r="H2137" s="66">
        <v>0</v>
      </c>
      <c r="I2137" s="67"/>
      <c r="J2137" s="68"/>
      <c r="K2137" s="66"/>
      <c r="L2137" s="66"/>
      <c r="M2137" s="66"/>
      <c r="N2137" s="66"/>
      <c r="O2137" s="68"/>
      <c r="P2137" s="68"/>
      <c r="Q2137" s="68"/>
      <c r="R2137" s="10"/>
      <c r="S2137" s="15"/>
    </row>
    <row r="2138" spans="1:19" ht="19.5" outlineLevel="4" x14ac:dyDescent="0.2">
      <c r="A2138" s="61"/>
      <c r="B2138" s="62"/>
      <c r="C2138" s="62"/>
      <c r="D2138" s="63"/>
      <c r="E2138" s="64"/>
      <c r="F2138" s="65" t="s">
        <v>1815</v>
      </c>
      <c r="G2138" s="63"/>
      <c r="H2138" s="66">
        <v>87.67</v>
      </c>
      <c r="I2138" s="67"/>
      <c r="J2138" s="68"/>
      <c r="K2138" s="66"/>
      <c r="L2138" s="66"/>
      <c r="M2138" s="66"/>
      <c r="N2138" s="66"/>
      <c r="O2138" s="68"/>
      <c r="P2138" s="68"/>
      <c r="Q2138" s="68"/>
      <c r="R2138" s="10"/>
      <c r="S2138" s="15"/>
    </row>
    <row r="2139" spans="1:19" ht="19.5" outlineLevel="4" x14ac:dyDescent="0.2">
      <c r="A2139" s="61"/>
      <c r="B2139" s="62"/>
      <c r="C2139" s="62"/>
      <c r="D2139" s="63"/>
      <c r="E2139" s="64"/>
      <c r="F2139" s="65" t="s">
        <v>627</v>
      </c>
      <c r="G2139" s="63"/>
      <c r="H2139" s="66">
        <v>0</v>
      </c>
      <c r="I2139" s="67"/>
      <c r="J2139" s="68"/>
      <c r="K2139" s="66"/>
      <c r="L2139" s="66"/>
      <c r="M2139" s="66"/>
      <c r="N2139" s="66"/>
      <c r="O2139" s="68"/>
      <c r="P2139" s="68"/>
      <c r="Q2139" s="68"/>
      <c r="R2139" s="10"/>
      <c r="S2139" s="15"/>
    </row>
    <row r="2140" spans="1:19" ht="19.5" outlineLevel="4" x14ac:dyDescent="0.2">
      <c r="A2140" s="61"/>
      <c r="B2140" s="62"/>
      <c r="C2140" s="62"/>
      <c r="D2140" s="63"/>
      <c r="E2140" s="64"/>
      <c r="F2140" s="65" t="s">
        <v>1816</v>
      </c>
      <c r="G2140" s="63"/>
      <c r="H2140" s="66">
        <v>99.96</v>
      </c>
      <c r="I2140" s="67"/>
      <c r="J2140" s="68"/>
      <c r="K2140" s="66"/>
      <c r="L2140" s="66"/>
      <c r="M2140" s="66"/>
      <c r="N2140" s="66"/>
      <c r="O2140" s="68"/>
      <c r="P2140" s="68"/>
      <c r="Q2140" s="68"/>
      <c r="R2140" s="10"/>
      <c r="S2140" s="15"/>
    </row>
    <row r="2141" spans="1:19" ht="19.5" outlineLevel="4" x14ac:dyDescent="0.2">
      <c r="A2141" s="61"/>
      <c r="B2141" s="62"/>
      <c r="C2141" s="62"/>
      <c r="D2141" s="63"/>
      <c r="E2141" s="64"/>
      <c r="F2141" s="65" t="s">
        <v>627</v>
      </c>
      <c r="G2141" s="63"/>
      <c r="H2141" s="66">
        <v>0</v>
      </c>
      <c r="I2141" s="67"/>
      <c r="J2141" s="68"/>
      <c r="K2141" s="66"/>
      <c r="L2141" s="66"/>
      <c r="M2141" s="66"/>
      <c r="N2141" s="66"/>
      <c r="O2141" s="68"/>
      <c r="P2141" s="68"/>
      <c r="Q2141" s="68"/>
      <c r="R2141" s="10"/>
      <c r="S2141" s="15"/>
    </row>
    <row r="2142" spans="1:19" ht="19.5" outlineLevel="4" x14ac:dyDescent="0.2">
      <c r="A2142" s="61"/>
      <c r="B2142" s="62"/>
      <c r="C2142" s="62"/>
      <c r="D2142" s="63"/>
      <c r="E2142" s="64"/>
      <c r="F2142" s="65" t="s">
        <v>1817</v>
      </c>
      <c r="G2142" s="63"/>
      <c r="H2142" s="66">
        <v>9.2800000000000011</v>
      </c>
      <c r="I2142" s="67"/>
      <c r="J2142" s="68"/>
      <c r="K2142" s="66"/>
      <c r="L2142" s="66"/>
      <c r="M2142" s="66"/>
      <c r="N2142" s="66"/>
      <c r="O2142" s="68"/>
      <c r="P2142" s="68"/>
      <c r="Q2142" s="68"/>
      <c r="R2142" s="10"/>
      <c r="S2142" s="15"/>
    </row>
    <row r="2143" spans="1:19" ht="19.5" outlineLevel="4" x14ac:dyDescent="0.2">
      <c r="A2143" s="61"/>
      <c r="B2143" s="62"/>
      <c r="C2143" s="62"/>
      <c r="D2143" s="63"/>
      <c r="E2143" s="64"/>
      <c r="F2143" s="65" t="s">
        <v>627</v>
      </c>
      <c r="G2143" s="63"/>
      <c r="H2143" s="66">
        <v>0</v>
      </c>
      <c r="I2143" s="67"/>
      <c r="J2143" s="68"/>
      <c r="K2143" s="66"/>
      <c r="L2143" s="66"/>
      <c r="M2143" s="66"/>
      <c r="N2143" s="66"/>
      <c r="O2143" s="68"/>
      <c r="P2143" s="68"/>
      <c r="Q2143" s="68"/>
      <c r="R2143" s="10"/>
      <c r="S2143" s="15"/>
    </row>
    <row r="2144" spans="1:19" ht="19.5" outlineLevel="4" x14ac:dyDescent="0.2">
      <c r="A2144" s="61"/>
      <c r="B2144" s="62"/>
      <c r="C2144" s="62"/>
      <c r="D2144" s="63"/>
      <c r="E2144" s="64"/>
      <c r="F2144" s="65" t="s">
        <v>1818</v>
      </c>
      <c r="G2144" s="63"/>
      <c r="H2144" s="66">
        <v>23.54</v>
      </c>
      <c r="I2144" s="67"/>
      <c r="J2144" s="68"/>
      <c r="K2144" s="66"/>
      <c r="L2144" s="66"/>
      <c r="M2144" s="66"/>
      <c r="N2144" s="66"/>
      <c r="O2144" s="68"/>
      <c r="P2144" s="68"/>
      <c r="Q2144" s="68"/>
      <c r="R2144" s="10"/>
      <c r="S2144" s="15"/>
    </row>
    <row r="2145" spans="1:20" ht="19.5" outlineLevel="4" x14ac:dyDescent="0.2">
      <c r="A2145" s="61"/>
      <c r="B2145" s="62"/>
      <c r="C2145" s="62"/>
      <c r="D2145" s="63"/>
      <c r="E2145" s="64"/>
      <c r="F2145" s="65" t="s">
        <v>627</v>
      </c>
      <c r="G2145" s="63"/>
      <c r="H2145" s="66">
        <v>0</v>
      </c>
      <c r="I2145" s="67"/>
      <c r="J2145" s="68"/>
      <c r="K2145" s="66"/>
      <c r="L2145" s="66"/>
      <c r="M2145" s="66"/>
      <c r="N2145" s="66"/>
      <c r="O2145" s="68"/>
      <c r="P2145" s="68"/>
      <c r="Q2145" s="68"/>
      <c r="R2145" s="10"/>
      <c r="S2145" s="15"/>
    </row>
    <row r="2146" spans="1:20" ht="9.75" outlineLevel="4" x14ac:dyDescent="0.2">
      <c r="A2146" s="61"/>
      <c r="B2146" s="62"/>
      <c r="C2146" s="62"/>
      <c r="D2146" s="63"/>
      <c r="E2146" s="64"/>
      <c r="F2146" s="65" t="s">
        <v>1819</v>
      </c>
      <c r="G2146" s="63"/>
      <c r="H2146" s="66">
        <v>12.16</v>
      </c>
      <c r="I2146" s="67"/>
      <c r="J2146" s="68"/>
      <c r="K2146" s="66"/>
      <c r="L2146" s="66"/>
      <c r="M2146" s="66"/>
      <c r="N2146" s="66"/>
      <c r="O2146" s="68"/>
      <c r="P2146" s="68"/>
      <c r="Q2146" s="68"/>
      <c r="R2146" s="10"/>
      <c r="S2146" s="15"/>
    </row>
    <row r="2147" spans="1:20" ht="19.5" outlineLevel="4" x14ac:dyDescent="0.2">
      <c r="A2147" s="61"/>
      <c r="B2147" s="62"/>
      <c r="C2147" s="62"/>
      <c r="D2147" s="63"/>
      <c r="E2147" s="64"/>
      <c r="F2147" s="65" t="s">
        <v>627</v>
      </c>
      <c r="G2147" s="63"/>
      <c r="H2147" s="66">
        <v>0</v>
      </c>
      <c r="I2147" s="67"/>
      <c r="J2147" s="68"/>
      <c r="K2147" s="66"/>
      <c r="L2147" s="66"/>
      <c r="M2147" s="66"/>
      <c r="N2147" s="66"/>
      <c r="O2147" s="68"/>
      <c r="P2147" s="68"/>
      <c r="Q2147" s="68"/>
      <c r="R2147" s="10"/>
      <c r="S2147" s="15"/>
    </row>
    <row r="2148" spans="1:20" ht="19.5" outlineLevel="4" x14ac:dyDescent="0.2">
      <c r="A2148" s="61"/>
      <c r="B2148" s="62"/>
      <c r="C2148" s="62"/>
      <c r="D2148" s="63"/>
      <c r="E2148" s="64"/>
      <c r="F2148" s="65" t="s">
        <v>1820</v>
      </c>
      <c r="G2148" s="63"/>
      <c r="H2148" s="66">
        <v>89.1</v>
      </c>
      <c r="I2148" s="67"/>
      <c r="J2148" s="68"/>
      <c r="K2148" s="66"/>
      <c r="L2148" s="66"/>
      <c r="M2148" s="66"/>
      <c r="N2148" s="66"/>
      <c r="O2148" s="68"/>
      <c r="P2148" s="68"/>
      <c r="Q2148" s="68"/>
      <c r="R2148" s="10"/>
      <c r="S2148" s="15"/>
    </row>
    <row r="2149" spans="1:20" ht="19.5" outlineLevel="4" x14ac:dyDescent="0.2">
      <c r="A2149" s="61"/>
      <c r="B2149" s="62"/>
      <c r="C2149" s="62"/>
      <c r="D2149" s="63"/>
      <c r="E2149" s="64"/>
      <c r="F2149" s="65" t="s">
        <v>627</v>
      </c>
      <c r="G2149" s="63"/>
      <c r="H2149" s="66">
        <v>0</v>
      </c>
      <c r="I2149" s="67"/>
      <c r="J2149" s="68"/>
      <c r="K2149" s="66"/>
      <c r="L2149" s="66"/>
      <c r="M2149" s="66"/>
      <c r="N2149" s="66"/>
      <c r="O2149" s="68"/>
      <c r="P2149" s="68"/>
      <c r="Q2149" s="68"/>
      <c r="R2149" s="10"/>
      <c r="S2149" s="15"/>
    </row>
    <row r="2150" spans="1:20" ht="19.5" outlineLevel="4" x14ac:dyDescent="0.2">
      <c r="A2150" s="61"/>
      <c r="B2150" s="62"/>
      <c r="C2150" s="62"/>
      <c r="D2150" s="63"/>
      <c r="E2150" s="64"/>
      <c r="F2150" s="65" t="s">
        <v>1821</v>
      </c>
      <c r="G2150" s="63"/>
      <c r="H2150" s="66">
        <v>22.92</v>
      </c>
      <c r="I2150" s="67"/>
      <c r="J2150" s="68"/>
      <c r="K2150" s="66"/>
      <c r="L2150" s="66"/>
      <c r="M2150" s="66"/>
      <c r="N2150" s="66"/>
      <c r="O2150" s="68"/>
      <c r="P2150" s="68"/>
      <c r="Q2150" s="68"/>
      <c r="R2150" s="10"/>
      <c r="S2150" s="15"/>
    </row>
    <row r="2151" spans="1:20" ht="19.5" outlineLevel="4" x14ac:dyDescent="0.2">
      <c r="A2151" s="61"/>
      <c r="B2151" s="62"/>
      <c r="C2151" s="62"/>
      <c r="D2151" s="63"/>
      <c r="E2151" s="64"/>
      <c r="F2151" s="65" t="s">
        <v>627</v>
      </c>
      <c r="G2151" s="63"/>
      <c r="H2151" s="66">
        <v>0</v>
      </c>
      <c r="I2151" s="67"/>
      <c r="J2151" s="68"/>
      <c r="K2151" s="66"/>
      <c r="L2151" s="66"/>
      <c r="M2151" s="66"/>
      <c r="N2151" s="66"/>
      <c r="O2151" s="68"/>
      <c r="P2151" s="68"/>
      <c r="Q2151" s="68"/>
      <c r="R2151" s="10"/>
      <c r="S2151" s="15"/>
    </row>
    <row r="2152" spans="1:20" ht="19.5" outlineLevel="4" x14ac:dyDescent="0.2">
      <c r="A2152" s="61"/>
      <c r="B2152" s="62"/>
      <c r="C2152" s="62"/>
      <c r="D2152" s="63"/>
      <c r="E2152" s="64"/>
      <c r="F2152" s="65" t="s">
        <v>1822</v>
      </c>
      <c r="G2152" s="63"/>
      <c r="H2152" s="66">
        <v>12.16</v>
      </c>
      <c r="I2152" s="67"/>
      <c r="J2152" s="68"/>
      <c r="K2152" s="66"/>
      <c r="L2152" s="66"/>
      <c r="M2152" s="66"/>
      <c r="N2152" s="66"/>
      <c r="O2152" s="68"/>
      <c r="P2152" s="68"/>
      <c r="Q2152" s="68"/>
      <c r="R2152" s="10"/>
      <c r="S2152" s="15"/>
    </row>
    <row r="2153" spans="1:20" ht="7.5" customHeight="1" outlineLevel="4" x14ac:dyDescent="0.15">
      <c r="A2153" s="15"/>
      <c r="B2153" s="69"/>
      <c r="C2153" s="70"/>
      <c r="D2153" s="71"/>
      <c r="E2153" s="72"/>
      <c r="F2153" s="73"/>
      <c r="G2153" s="71"/>
      <c r="H2153" s="74"/>
      <c r="I2153" s="75"/>
      <c r="J2153" s="76"/>
      <c r="K2153" s="77"/>
      <c r="L2153" s="77"/>
      <c r="M2153" s="77"/>
      <c r="N2153" s="77"/>
      <c r="O2153" s="76"/>
      <c r="P2153" s="76"/>
      <c r="Q2153" s="76"/>
      <c r="R2153" s="10"/>
      <c r="S2153" s="15"/>
    </row>
    <row r="2154" spans="1:20" outlineLevel="3" x14ac:dyDescent="0.15">
      <c r="B2154" s="10"/>
      <c r="C2154" s="10"/>
      <c r="D2154" s="10"/>
      <c r="E2154" s="10"/>
      <c r="F2154" s="10"/>
      <c r="G2154" s="10"/>
      <c r="H2154" s="10"/>
      <c r="I2154" s="15"/>
      <c r="J2154" s="15"/>
      <c r="K2154" s="10"/>
      <c r="L2154" s="10"/>
      <c r="M2154" s="10"/>
      <c r="N2154" s="10"/>
      <c r="O2154" s="10"/>
      <c r="P2154" s="15"/>
      <c r="Q2154" s="15"/>
    </row>
    <row r="2155" spans="1:20" ht="11.25" outlineLevel="2" x14ac:dyDescent="0.2">
      <c r="A2155" s="42" t="s">
        <v>1823</v>
      </c>
      <c r="B2155" s="43">
        <v>3</v>
      </c>
      <c r="C2155" s="44"/>
      <c r="D2155" s="45" t="s">
        <v>23</v>
      </c>
      <c r="E2155" s="45"/>
      <c r="F2155" s="46" t="s">
        <v>1824</v>
      </c>
      <c r="G2155" s="45"/>
      <c r="H2155" s="47"/>
      <c r="I2155" s="48"/>
      <c r="J2155" s="49">
        <f>SUBTOTAL(9,J2156:J2173)</f>
        <v>0</v>
      </c>
      <c r="K2155" s="47"/>
      <c r="L2155" s="50">
        <f>SUBTOTAL(9,L2156:L2173)</f>
        <v>0.10106800000000001</v>
      </c>
      <c r="M2155" s="47"/>
      <c r="N2155" s="50">
        <f>SUBTOTAL(9,N2156:N2173)</f>
        <v>0</v>
      </c>
      <c r="O2155" s="51"/>
      <c r="P2155" s="49">
        <f>SUBTOTAL(9,P2156:P2173)</f>
        <v>0</v>
      </c>
      <c r="Q2155" s="49">
        <f>SUBTOTAL(9,Q2156:Q2173)</f>
        <v>0</v>
      </c>
      <c r="R2155" s="10"/>
      <c r="S2155" s="15"/>
      <c r="T2155" s="15"/>
    </row>
    <row r="2156" spans="1:20" ht="11.25" outlineLevel="3" x14ac:dyDescent="0.2">
      <c r="A2156" s="52"/>
      <c r="B2156" s="53"/>
      <c r="C2156" s="54">
        <v>397</v>
      </c>
      <c r="D2156" s="55" t="s">
        <v>25</v>
      </c>
      <c r="E2156" s="56" t="s">
        <v>1825</v>
      </c>
      <c r="F2156" s="57" t="s">
        <v>1826</v>
      </c>
      <c r="G2156" s="55" t="s">
        <v>67</v>
      </c>
      <c r="H2156" s="58">
        <v>91.88000000000001</v>
      </c>
      <c r="I2156" s="59"/>
      <c r="J2156" s="60">
        <f>H2156*I2156</f>
        <v>0</v>
      </c>
      <c r="K2156" s="58"/>
      <c r="L2156" s="58">
        <f>H2156*K2156</f>
        <v>0</v>
      </c>
      <c r="M2156" s="58"/>
      <c r="N2156" s="58">
        <f>H2156*M2156</f>
        <v>0</v>
      </c>
      <c r="O2156" s="60">
        <v>21</v>
      </c>
      <c r="P2156" s="60">
        <f>J2156*(O2156/100)</f>
        <v>0</v>
      </c>
      <c r="Q2156" s="60">
        <f>J2156+P2156</f>
        <v>0</v>
      </c>
      <c r="R2156" s="15"/>
      <c r="S2156" s="15"/>
      <c r="T2156" s="15"/>
    </row>
    <row r="2157" spans="1:20" ht="9.75" outlineLevel="4" x14ac:dyDescent="0.2">
      <c r="A2157" s="61"/>
      <c r="B2157" s="62"/>
      <c r="C2157" s="62"/>
      <c r="D2157" s="63"/>
      <c r="E2157" s="64" t="s">
        <v>29</v>
      </c>
      <c r="F2157" s="65" t="s">
        <v>1827</v>
      </c>
      <c r="G2157" s="63"/>
      <c r="H2157" s="66">
        <v>5.2</v>
      </c>
      <c r="I2157" s="67"/>
      <c r="J2157" s="68"/>
      <c r="K2157" s="66"/>
      <c r="L2157" s="66"/>
      <c r="M2157" s="66"/>
      <c r="N2157" s="66"/>
      <c r="O2157" s="68"/>
      <c r="P2157" s="68"/>
      <c r="Q2157" s="68"/>
      <c r="R2157" s="10"/>
      <c r="S2157" s="15"/>
    </row>
    <row r="2158" spans="1:20" ht="9.75" outlineLevel="4" x14ac:dyDescent="0.2">
      <c r="A2158" s="61"/>
      <c r="B2158" s="62"/>
      <c r="C2158" s="62"/>
      <c r="D2158" s="63"/>
      <c r="E2158" s="64"/>
      <c r="F2158" s="65" t="s">
        <v>1828</v>
      </c>
      <c r="G2158" s="63"/>
      <c r="H2158" s="66">
        <v>72.180000000000007</v>
      </c>
      <c r="I2158" s="67"/>
      <c r="J2158" s="68"/>
      <c r="K2158" s="66"/>
      <c r="L2158" s="66"/>
      <c r="M2158" s="66"/>
      <c r="N2158" s="66"/>
      <c r="O2158" s="68"/>
      <c r="P2158" s="68"/>
      <c r="Q2158" s="68"/>
      <c r="R2158" s="10"/>
      <c r="S2158" s="15"/>
    </row>
    <row r="2159" spans="1:20" ht="9.75" outlineLevel="4" x14ac:dyDescent="0.2">
      <c r="A2159" s="61"/>
      <c r="B2159" s="62"/>
      <c r="C2159" s="62"/>
      <c r="D2159" s="63"/>
      <c r="E2159" s="64"/>
      <c r="F2159" s="65" t="s">
        <v>1829</v>
      </c>
      <c r="G2159" s="63"/>
      <c r="H2159" s="66">
        <v>14.5</v>
      </c>
      <c r="I2159" s="67"/>
      <c r="J2159" s="68"/>
      <c r="K2159" s="66"/>
      <c r="L2159" s="66"/>
      <c r="M2159" s="66"/>
      <c r="N2159" s="66"/>
      <c r="O2159" s="68"/>
      <c r="P2159" s="68"/>
      <c r="Q2159" s="68"/>
      <c r="R2159" s="10"/>
      <c r="S2159" s="15"/>
    </row>
    <row r="2160" spans="1:20" ht="7.5" customHeight="1" outlineLevel="4" x14ac:dyDescent="0.15">
      <c r="A2160" s="15"/>
      <c r="B2160" s="69"/>
      <c r="C2160" s="70"/>
      <c r="D2160" s="71"/>
      <c r="E2160" s="72"/>
      <c r="F2160" s="73"/>
      <c r="G2160" s="71"/>
      <c r="H2160" s="74"/>
      <c r="I2160" s="75"/>
      <c r="J2160" s="76"/>
      <c r="K2160" s="77"/>
      <c r="L2160" s="77"/>
      <c r="M2160" s="77"/>
      <c r="N2160" s="77"/>
      <c r="O2160" s="76"/>
      <c r="P2160" s="76"/>
      <c r="Q2160" s="76"/>
      <c r="R2160" s="10"/>
      <c r="S2160" s="15"/>
    </row>
    <row r="2161" spans="1:20" ht="11.25" outlineLevel="3" x14ac:dyDescent="0.2">
      <c r="A2161" s="52"/>
      <c r="B2161" s="53"/>
      <c r="C2161" s="54">
        <v>398</v>
      </c>
      <c r="D2161" s="55" t="s">
        <v>25</v>
      </c>
      <c r="E2161" s="56" t="s">
        <v>1830</v>
      </c>
      <c r="F2161" s="57" t="s">
        <v>1831</v>
      </c>
      <c r="G2161" s="55" t="s">
        <v>60</v>
      </c>
      <c r="H2161" s="58">
        <v>0.10106800000000001</v>
      </c>
      <c r="I2161" s="59"/>
      <c r="J2161" s="60">
        <f>H2161*I2161</f>
        <v>0</v>
      </c>
      <c r="K2161" s="58"/>
      <c r="L2161" s="58">
        <f>H2161*K2161</f>
        <v>0</v>
      </c>
      <c r="M2161" s="58"/>
      <c r="N2161" s="58">
        <f>H2161*M2161</f>
        <v>0</v>
      </c>
      <c r="O2161" s="60">
        <v>21</v>
      </c>
      <c r="P2161" s="60">
        <f>J2161*(O2161/100)</f>
        <v>0</v>
      </c>
      <c r="Q2161" s="60">
        <f>J2161+P2161</f>
        <v>0</v>
      </c>
      <c r="R2161" s="15"/>
      <c r="S2161" s="15"/>
      <c r="T2161" s="15"/>
    </row>
    <row r="2162" spans="1:20" ht="22.5" outlineLevel="3" x14ac:dyDescent="0.2">
      <c r="A2162" s="52"/>
      <c r="B2162" s="53"/>
      <c r="C2162" s="54">
        <v>399</v>
      </c>
      <c r="D2162" s="55" t="s">
        <v>25</v>
      </c>
      <c r="E2162" s="56" t="s">
        <v>1832</v>
      </c>
      <c r="F2162" s="57" t="s">
        <v>1833</v>
      </c>
      <c r="G2162" s="55" t="s">
        <v>72</v>
      </c>
      <c r="H2162" s="58">
        <v>1</v>
      </c>
      <c r="I2162" s="59"/>
      <c r="J2162" s="60">
        <f>H2162*I2162</f>
        <v>0</v>
      </c>
      <c r="K2162" s="58"/>
      <c r="L2162" s="58">
        <f>H2162*K2162</f>
        <v>0</v>
      </c>
      <c r="M2162" s="58"/>
      <c r="N2162" s="58">
        <f>H2162*M2162</f>
        <v>0</v>
      </c>
      <c r="O2162" s="60">
        <v>21</v>
      </c>
      <c r="P2162" s="60">
        <f>J2162*(O2162/100)</f>
        <v>0</v>
      </c>
      <c r="Q2162" s="60">
        <f>J2162+P2162</f>
        <v>0</v>
      </c>
      <c r="R2162" s="15"/>
      <c r="S2162" s="15"/>
      <c r="T2162" s="15"/>
    </row>
    <row r="2163" spans="1:20" ht="11.25" outlineLevel="3" x14ac:dyDescent="0.2">
      <c r="A2163" s="52"/>
      <c r="B2163" s="53"/>
      <c r="C2163" s="54">
        <v>400</v>
      </c>
      <c r="D2163" s="55" t="s">
        <v>25</v>
      </c>
      <c r="E2163" s="56" t="s">
        <v>1834</v>
      </c>
      <c r="F2163" s="57" t="s">
        <v>1835</v>
      </c>
      <c r="G2163" s="55" t="s">
        <v>72</v>
      </c>
      <c r="H2163" s="58">
        <v>36</v>
      </c>
      <c r="I2163" s="59"/>
      <c r="J2163" s="60">
        <f>H2163*I2163</f>
        <v>0</v>
      </c>
      <c r="K2163" s="58"/>
      <c r="L2163" s="58">
        <f>H2163*K2163</f>
        <v>0</v>
      </c>
      <c r="M2163" s="58"/>
      <c r="N2163" s="58">
        <f>H2163*M2163</f>
        <v>0</v>
      </c>
      <c r="O2163" s="60">
        <v>21</v>
      </c>
      <c r="P2163" s="60">
        <f>J2163*(O2163/100)</f>
        <v>0</v>
      </c>
      <c r="Q2163" s="60">
        <f>J2163+P2163</f>
        <v>0</v>
      </c>
      <c r="R2163" s="15"/>
      <c r="S2163" s="15"/>
      <c r="T2163" s="15"/>
    </row>
    <row r="2164" spans="1:20" ht="11.25" outlineLevel="3" x14ac:dyDescent="0.2">
      <c r="A2164" s="52"/>
      <c r="B2164" s="53"/>
      <c r="C2164" s="54">
        <v>401</v>
      </c>
      <c r="D2164" s="55" t="s">
        <v>342</v>
      </c>
      <c r="E2164" s="56" t="s">
        <v>1836</v>
      </c>
      <c r="F2164" s="57" t="s">
        <v>1837</v>
      </c>
      <c r="G2164" s="55" t="s">
        <v>67</v>
      </c>
      <c r="H2164" s="58">
        <v>46.75</v>
      </c>
      <c r="I2164" s="59"/>
      <c r="J2164" s="60">
        <f>H2164*I2164</f>
        <v>0</v>
      </c>
      <c r="K2164" s="58"/>
      <c r="L2164" s="58">
        <f>H2164*K2164</f>
        <v>0</v>
      </c>
      <c r="M2164" s="58"/>
      <c r="N2164" s="58">
        <f>H2164*M2164</f>
        <v>0</v>
      </c>
      <c r="O2164" s="60">
        <v>21</v>
      </c>
      <c r="P2164" s="60">
        <f>J2164*(O2164/100)</f>
        <v>0</v>
      </c>
      <c r="Q2164" s="60">
        <f>J2164+P2164</f>
        <v>0</v>
      </c>
      <c r="R2164" s="15"/>
      <c r="S2164" s="15"/>
      <c r="T2164" s="15"/>
    </row>
    <row r="2165" spans="1:20" ht="9.75" outlineLevel="4" x14ac:dyDescent="0.2">
      <c r="A2165" s="61"/>
      <c r="B2165" s="62"/>
      <c r="C2165" s="62"/>
      <c r="D2165" s="63"/>
      <c r="E2165" s="64" t="s">
        <v>29</v>
      </c>
      <c r="F2165" s="65" t="s">
        <v>1827</v>
      </c>
      <c r="G2165" s="63"/>
      <c r="H2165" s="66">
        <v>5.2</v>
      </c>
      <c r="I2165" s="67"/>
      <c r="J2165" s="68"/>
      <c r="K2165" s="66"/>
      <c r="L2165" s="66"/>
      <c r="M2165" s="66"/>
      <c r="N2165" s="66"/>
      <c r="O2165" s="68"/>
      <c r="P2165" s="68"/>
      <c r="Q2165" s="68"/>
      <c r="R2165" s="10"/>
      <c r="S2165" s="15"/>
    </row>
    <row r="2166" spans="1:20" ht="9.75" outlineLevel="4" x14ac:dyDescent="0.2">
      <c r="A2166" s="61"/>
      <c r="B2166" s="62"/>
      <c r="C2166" s="62"/>
      <c r="D2166" s="63"/>
      <c r="E2166" s="64"/>
      <c r="F2166" s="65" t="s">
        <v>1838</v>
      </c>
      <c r="G2166" s="63"/>
      <c r="H2166" s="66">
        <v>22.799999999999997</v>
      </c>
      <c r="I2166" s="67"/>
      <c r="J2166" s="68"/>
      <c r="K2166" s="66"/>
      <c r="L2166" s="66"/>
      <c r="M2166" s="66"/>
      <c r="N2166" s="66"/>
      <c r="O2166" s="68"/>
      <c r="P2166" s="68"/>
      <c r="Q2166" s="68"/>
      <c r="R2166" s="10"/>
      <c r="S2166" s="15"/>
    </row>
    <row r="2167" spans="1:20" ht="9.75" outlineLevel="4" x14ac:dyDescent="0.2">
      <c r="A2167" s="61"/>
      <c r="B2167" s="62"/>
      <c r="C2167" s="62"/>
      <c r="D2167" s="63"/>
      <c r="E2167" s="64"/>
      <c r="F2167" s="65" t="s">
        <v>1829</v>
      </c>
      <c r="G2167" s="63"/>
      <c r="H2167" s="66">
        <v>14.5</v>
      </c>
      <c r="I2167" s="67"/>
      <c r="J2167" s="68"/>
      <c r="K2167" s="66"/>
      <c r="L2167" s="66"/>
      <c r="M2167" s="66"/>
      <c r="N2167" s="66"/>
      <c r="O2167" s="68"/>
      <c r="P2167" s="68"/>
      <c r="Q2167" s="68"/>
      <c r="R2167" s="10"/>
      <c r="S2167" s="15"/>
    </row>
    <row r="2168" spans="1:20" ht="9.75" outlineLevel="4" x14ac:dyDescent="0.2">
      <c r="A2168" s="61"/>
      <c r="B2168" s="62"/>
      <c r="C2168" s="62"/>
      <c r="D2168" s="63"/>
      <c r="E2168" s="64"/>
      <c r="F2168" s="65" t="s">
        <v>1839</v>
      </c>
      <c r="G2168" s="63"/>
      <c r="H2168" s="66">
        <v>4.25</v>
      </c>
      <c r="I2168" s="67"/>
      <c r="J2168" s="68"/>
      <c r="K2168" s="66"/>
      <c r="L2168" s="66"/>
      <c r="M2168" s="66"/>
      <c r="N2168" s="66"/>
      <c r="O2168" s="68"/>
      <c r="P2168" s="68"/>
      <c r="Q2168" s="68"/>
      <c r="R2168" s="10"/>
      <c r="S2168" s="15"/>
    </row>
    <row r="2169" spans="1:20" ht="7.5" customHeight="1" outlineLevel="4" x14ac:dyDescent="0.15">
      <c r="A2169" s="15"/>
      <c r="B2169" s="69"/>
      <c r="C2169" s="70"/>
      <c r="D2169" s="71"/>
      <c r="E2169" s="72"/>
      <c r="F2169" s="73"/>
      <c r="G2169" s="71"/>
      <c r="H2169" s="74"/>
      <c r="I2169" s="75"/>
      <c r="J2169" s="76"/>
      <c r="K2169" s="77"/>
      <c r="L2169" s="77"/>
      <c r="M2169" s="77"/>
      <c r="N2169" s="77"/>
      <c r="O2169" s="76"/>
      <c r="P2169" s="76"/>
      <c r="Q2169" s="76"/>
      <c r="R2169" s="10"/>
      <c r="S2169" s="15"/>
    </row>
    <row r="2170" spans="1:20" ht="11.25" outlineLevel="3" x14ac:dyDescent="0.2">
      <c r="A2170" s="52"/>
      <c r="B2170" s="53"/>
      <c r="C2170" s="54">
        <v>402</v>
      </c>
      <c r="D2170" s="55" t="s">
        <v>342</v>
      </c>
      <c r="E2170" s="56" t="s">
        <v>1840</v>
      </c>
      <c r="F2170" s="57" t="s">
        <v>1841</v>
      </c>
      <c r="G2170" s="55" t="s">
        <v>67</v>
      </c>
      <c r="H2170" s="58">
        <v>101.068</v>
      </c>
      <c r="I2170" s="59"/>
      <c r="J2170" s="60">
        <f>H2170*I2170</f>
        <v>0</v>
      </c>
      <c r="K2170" s="58">
        <v>1E-3</v>
      </c>
      <c r="L2170" s="58">
        <f>H2170*K2170</f>
        <v>0.10106800000000001</v>
      </c>
      <c r="M2170" s="58"/>
      <c r="N2170" s="58">
        <f>H2170*M2170</f>
        <v>0</v>
      </c>
      <c r="O2170" s="60">
        <v>21</v>
      </c>
      <c r="P2170" s="60">
        <f>J2170*(O2170/100)</f>
        <v>0</v>
      </c>
      <c r="Q2170" s="60">
        <f>J2170+P2170</f>
        <v>0</v>
      </c>
      <c r="R2170" s="15"/>
      <c r="S2170" s="15"/>
      <c r="T2170" s="15"/>
    </row>
    <row r="2171" spans="1:20" ht="9.75" outlineLevel="4" x14ac:dyDescent="0.2">
      <c r="A2171" s="61"/>
      <c r="B2171" s="62"/>
      <c r="C2171" s="62"/>
      <c r="D2171" s="63"/>
      <c r="E2171" s="64" t="s">
        <v>29</v>
      </c>
      <c r="F2171" s="65" t="s">
        <v>1842</v>
      </c>
      <c r="G2171" s="63"/>
      <c r="H2171" s="66">
        <v>101.068</v>
      </c>
      <c r="I2171" s="67"/>
      <c r="J2171" s="68"/>
      <c r="K2171" s="66"/>
      <c r="L2171" s="66"/>
      <c r="M2171" s="66"/>
      <c r="N2171" s="66"/>
      <c r="O2171" s="68"/>
      <c r="P2171" s="68"/>
      <c r="Q2171" s="68"/>
      <c r="R2171" s="10"/>
      <c r="S2171" s="15"/>
    </row>
    <row r="2172" spans="1:20" ht="7.5" customHeight="1" outlineLevel="4" x14ac:dyDescent="0.15">
      <c r="A2172" s="15"/>
      <c r="B2172" s="69"/>
      <c r="C2172" s="70"/>
      <c r="D2172" s="71"/>
      <c r="E2172" s="72"/>
      <c r="F2172" s="73"/>
      <c r="G2172" s="71"/>
      <c r="H2172" s="74"/>
      <c r="I2172" s="75"/>
      <c r="J2172" s="76"/>
      <c r="K2172" s="77"/>
      <c r="L2172" s="77"/>
      <c r="M2172" s="77"/>
      <c r="N2172" s="77"/>
      <c r="O2172" s="76"/>
      <c r="P2172" s="76"/>
      <c r="Q2172" s="76"/>
      <c r="R2172" s="10"/>
      <c r="S2172" s="15"/>
    </row>
    <row r="2173" spans="1:20" outlineLevel="3" x14ac:dyDescent="0.15">
      <c r="B2173" s="10"/>
      <c r="C2173" s="10"/>
      <c r="D2173" s="10"/>
      <c r="E2173" s="10"/>
      <c r="F2173" s="10"/>
      <c r="G2173" s="10"/>
      <c r="H2173" s="10"/>
      <c r="I2173" s="15"/>
      <c r="J2173" s="15"/>
      <c r="K2173" s="10"/>
      <c r="L2173" s="10"/>
      <c r="M2173" s="10"/>
      <c r="N2173" s="10"/>
      <c r="O2173" s="10"/>
      <c r="P2173" s="15"/>
      <c r="Q2173" s="15"/>
    </row>
    <row r="2174" spans="1:20" ht="11.25" outlineLevel="2" x14ac:dyDescent="0.2">
      <c r="A2174" s="42" t="s">
        <v>1843</v>
      </c>
      <c r="B2174" s="43">
        <v>3</v>
      </c>
      <c r="C2174" s="44"/>
      <c r="D2174" s="45" t="s">
        <v>23</v>
      </c>
      <c r="E2174" s="45"/>
      <c r="F2174" s="46" t="s">
        <v>1844</v>
      </c>
      <c r="G2174" s="45"/>
      <c r="H2174" s="47"/>
      <c r="I2174" s="48"/>
      <c r="J2174" s="49">
        <f>SUBTOTAL(9,J2175:J2176)</f>
        <v>0</v>
      </c>
      <c r="K2174" s="47"/>
      <c r="L2174" s="50">
        <f>SUBTOTAL(9,L2175:L2176)</f>
        <v>0</v>
      </c>
      <c r="M2174" s="47"/>
      <c r="N2174" s="50">
        <f>SUBTOTAL(9,N2175:N2176)</f>
        <v>0</v>
      </c>
      <c r="O2174" s="51"/>
      <c r="P2174" s="49">
        <f>SUBTOTAL(9,P2175:P2176)</f>
        <v>0</v>
      </c>
      <c r="Q2174" s="49">
        <f>SUBTOTAL(9,Q2175:Q2176)</f>
        <v>0</v>
      </c>
      <c r="R2174" s="10"/>
      <c r="S2174" s="15"/>
      <c r="T2174" s="15"/>
    </row>
    <row r="2175" spans="1:20" ht="11.25" outlineLevel="3" x14ac:dyDescent="0.2">
      <c r="A2175" s="52"/>
      <c r="B2175" s="53"/>
      <c r="C2175" s="54">
        <v>403</v>
      </c>
      <c r="D2175" s="55" t="s">
        <v>1845</v>
      </c>
      <c r="E2175" s="56" t="s">
        <v>1846</v>
      </c>
      <c r="F2175" s="57" t="s">
        <v>1847</v>
      </c>
      <c r="G2175" s="55" t="s">
        <v>525</v>
      </c>
      <c r="H2175" s="58">
        <v>1</v>
      </c>
      <c r="I2175" s="59"/>
      <c r="J2175" s="60">
        <f>H2175*I2175</f>
        <v>0</v>
      </c>
      <c r="K2175" s="58"/>
      <c r="L2175" s="58">
        <f>H2175*K2175</f>
        <v>0</v>
      </c>
      <c r="M2175" s="58"/>
      <c r="N2175" s="58">
        <f>H2175*M2175</f>
        <v>0</v>
      </c>
      <c r="O2175" s="60">
        <v>21</v>
      </c>
      <c r="P2175" s="60">
        <f>J2175*(O2175/100)</f>
        <v>0</v>
      </c>
      <c r="Q2175" s="60">
        <f>J2175+P2175</f>
        <v>0</v>
      </c>
      <c r="R2175" s="15"/>
      <c r="S2175" s="15"/>
      <c r="T2175" s="15"/>
    </row>
    <row r="2176" spans="1:20" outlineLevel="3" x14ac:dyDescent="0.15">
      <c r="B2176" s="10"/>
      <c r="C2176" s="10"/>
      <c r="D2176" s="10"/>
      <c r="E2176" s="10"/>
      <c r="F2176" s="10"/>
      <c r="G2176" s="10"/>
      <c r="H2176" s="10"/>
      <c r="I2176" s="15"/>
      <c r="J2176" s="15"/>
      <c r="K2176" s="10"/>
      <c r="L2176" s="10"/>
      <c r="M2176" s="10"/>
      <c r="N2176" s="10"/>
      <c r="O2176" s="10"/>
      <c r="P2176" s="15"/>
      <c r="Q2176" s="15"/>
    </row>
    <row r="2177" spans="1:20" ht="12" outlineLevel="1" x14ac:dyDescent="0.2">
      <c r="A2177" s="32" t="s">
        <v>1848</v>
      </c>
      <c r="B2177" s="33">
        <v>2</v>
      </c>
      <c r="C2177" s="34"/>
      <c r="D2177" s="35" t="s">
        <v>20</v>
      </c>
      <c r="E2177" s="35"/>
      <c r="F2177" s="36" t="s">
        <v>1849</v>
      </c>
      <c r="G2177" s="35"/>
      <c r="H2177" s="37"/>
      <c r="I2177" s="38"/>
      <c r="J2177" s="39">
        <f>SUBTOTAL(9,J2178:J2296)</f>
        <v>0</v>
      </c>
      <c r="K2177" s="37"/>
      <c r="L2177" s="40">
        <f>SUBTOTAL(9,L2178:L2296)</f>
        <v>394.80927024999994</v>
      </c>
      <c r="M2177" s="37"/>
      <c r="N2177" s="40">
        <f>SUBTOTAL(9,N2178:N2296)</f>
        <v>160.30975000000004</v>
      </c>
      <c r="O2177" s="41"/>
      <c r="P2177" s="39">
        <f>SUBTOTAL(9,P2178:P2296)</f>
        <v>0</v>
      </c>
      <c r="Q2177" s="39">
        <f>SUBTOTAL(9,Q2178:Q2296)</f>
        <v>0</v>
      </c>
      <c r="R2177" s="10"/>
      <c r="S2177" s="15"/>
      <c r="T2177" s="15"/>
    </row>
    <row r="2178" spans="1:20" ht="11.25" outlineLevel="2" x14ac:dyDescent="0.2">
      <c r="A2178" s="42" t="s">
        <v>1850</v>
      </c>
      <c r="B2178" s="43">
        <v>3</v>
      </c>
      <c r="C2178" s="44"/>
      <c r="D2178" s="45" t="s">
        <v>23</v>
      </c>
      <c r="E2178" s="45"/>
      <c r="F2178" s="46" t="s">
        <v>24</v>
      </c>
      <c r="G2178" s="45"/>
      <c r="H2178" s="47"/>
      <c r="I2178" s="48"/>
      <c r="J2178" s="49">
        <f>SUBTOTAL(9,J2179:J2206)</f>
        <v>0</v>
      </c>
      <c r="K2178" s="47"/>
      <c r="L2178" s="50">
        <f>SUBTOTAL(9,L2179:L2206)</f>
        <v>47.181410249999999</v>
      </c>
      <c r="M2178" s="47"/>
      <c r="N2178" s="50">
        <f>SUBTOTAL(9,N2179:N2206)</f>
        <v>25.425000000000001</v>
      </c>
      <c r="O2178" s="51"/>
      <c r="P2178" s="49">
        <f>SUBTOTAL(9,P2179:P2206)</f>
        <v>0</v>
      </c>
      <c r="Q2178" s="49">
        <f>SUBTOTAL(9,Q2179:Q2206)</f>
        <v>0</v>
      </c>
      <c r="R2178" s="10"/>
      <c r="S2178" s="15"/>
      <c r="T2178" s="15"/>
    </row>
    <row r="2179" spans="1:20" ht="11.25" outlineLevel="3" x14ac:dyDescent="0.2">
      <c r="A2179" s="52"/>
      <c r="B2179" s="53"/>
      <c r="C2179" s="54">
        <v>405</v>
      </c>
      <c r="D2179" s="55" t="s">
        <v>25</v>
      </c>
      <c r="E2179" s="56" t="s">
        <v>1851</v>
      </c>
      <c r="F2179" s="57" t="s">
        <v>1852</v>
      </c>
      <c r="G2179" s="55" t="s">
        <v>67</v>
      </c>
      <c r="H2179" s="58">
        <v>35</v>
      </c>
      <c r="I2179" s="59"/>
      <c r="J2179" s="60">
        <f>H2179*I2179</f>
        <v>0</v>
      </c>
      <c r="K2179" s="58"/>
      <c r="L2179" s="58">
        <f>H2179*K2179</f>
        <v>0</v>
      </c>
      <c r="M2179" s="58">
        <v>0.255</v>
      </c>
      <c r="N2179" s="58">
        <f>H2179*M2179</f>
        <v>8.9250000000000007</v>
      </c>
      <c r="O2179" s="60">
        <v>21</v>
      </c>
      <c r="P2179" s="60">
        <f>J2179*(O2179/100)</f>
        <v>0</v>
      </c>
      <c r="Q2179" s="60">
        <f>J2179+P2179</f>
        <v>0</v>
      </c>
      <c r="R2179" s="15"/>
      <c r="S2179" s="15"/>
      <c r="T2179" s="15"/>
    </row>
    <row r="2180" spans="1:20" ht="11.25" outlineLevel="3" x14ac:dyDescent="0.2">
      <c r="A2180" s="52"/>
      <c r="B2180" s="53"/>
      <c r="C2180" s="54">
        <v>406</v>
      </c>
      <c r="D2180" s="55" t="s">
        <v>25</v>
      </c>
      <c r="E2180" s="56" t="s">
        <v>1853</v>
      </c>
      <c r="F2180" s="57" t="s">
        <v>1854</v>
      </c>
      <c r="G2180" s="55" t="s">
        <v>67</v>
      </c>
      <c r="H2180" s="58">
        <v>75</v>
      </c>
      <c r="I2180" s="59"/>
      <c r="J2180" s="60">
        <f>H2180*I2180</f>
        <v>0</v>
      </c>
      <c r="K2180" s="58"/>
      <c r="L2180" s="58">
        <f>H2180*K2180</f>
        <v>0</v>
      </c>
      <c r="M2180" s="58">
        <v>0.22</v>
      </c>
      <c r="N2180" s="58">
        <f>H2180*M2180</f>
        <v>16.5</v>
      </c>
      <c r="O2180" s="60">
        <v>21</v>
      </c>
      <c r="P2180" s="60">
        <f>J2180*(O2180/100)</f>
        <v>0</v>
      </c>
      <c r="Q2180" s="60">
        <f>J2180+P2180</f>
        <v>0</v>
      </c>
      <c r="R2180" s="15"/>
      <c r="S2180" s="15"/>
      <c r="T2180" s="15"/>
    </row>
    <row r="2181" spans="1:20" ht="11.25" outlineLevel="3" x14ac:dyDescent="0.2">
      <c r="A2181" s="52"/>
      <c r="B2181" s="53"/>
      <c r="C2181" s="54">
        <v>407</v>
      </c>
      <c r="D2181" s="55" t="s">
        <v>25</v>
      </c>
      <c r="E2181" s="56" t="s">
        <v>1855</v>
      </c>
      <c r="F2181" s="57" t="s">
        <v>1856</v>
      </c>
      <c r="G2181" s="55" t="s">
        <v>28</v>
      </c>
      <c r="H2181" s="58">
        <v>26.25</v>
      </c>
      <c r="I2181" s="59"/>
      <c r="J2181" s="60">
        <f>H2181*I2181</f>
        <v>0</v>
      </c>
      <c r="K2181" s="58"/>
      <c r="L2181" s="58">
        <f>H2181*K2181</f>
        <v>0</v>
      </c>
      <c r="M2181" s="58"/>
      <c r="N2181" s="58">
        <f>H2181*M2181</f>
        <v>0</v>
      </c>
      <c r="O2181" s="60">
        <v>21</v>
      </c>
      <c r="P2181" s="60">
        <f>J2181*(O2181/100)</f>
        <v>0</v>
      </c>
      <c r="Q2181" s="60">
        <f>J2181+P2181</f>
        <v>0</v>
      </c>
      <c r="R2181" s="15"/>
      <c r="S2181" s="15"/>
      <c r="T2181" s="15"/>
    </row>
    <row r="2182" spans="1:20" ht="9.75" outlineLevel="4" x14ac:dyDescent="0.2">
      <c r="A2182" s="61"/>
      <c r="B2182" s="62"/>
      <c r="C2182" s="62"/>
      <c r="D2182" s="63"/>
      <c r="E2182" s="64" t="s">
        <v>29</v>
      </c>
      <c r="F2182" s="65" t="s">
        <v>1857</v>
      </c>
      <c r="G2182" s="63"/>
      <c r="H2182" s="66">
        <v>26.25</v>
      </c>
      <c r="I2182" s="67"/>
      <c r="J2182" s="68"/>
      <c r="K2182" s="66"/>
      <c r="L2182" s="66"/>
      <c r="M2182" s="66"/>
      <c r="N2182" s="66"/>
      <c r="O2182" s="68"/>
      <c r="P2182" s="68"/>
      <c r="Q2182" s="68"/>
      <c r="R2182" s="10"/>
      <c r="S2182" s="15"/>
    </row>
    <row r="2183" spans="1:20" ht="7.5" customHeight="1" outlineLevel="4" x14ac:dyDescent="0.15">
      <c r="A2183" s="15"/>
      <c r="B2183" s="69"/>
      <c r="C2183" s="70"/>
      <c r="D2183" s="71"/>
      <c r="E2183" s="72"/>
      <c r="F2183" s="73"/>
      <c r="G2183" s="71"/>
      <c r="H2183" s="74"/>
      <c r="I2183" s="75"/>
      <c r="J2183" s="76"/>
      <c r="K2183" s="77"/>
      <c r="L2183" s="77"/>
      <c r="M2183" s="77"/>
      <c r="N2183" s="77"/>
      <c r="O2183" s="76"/>
      <c r="P2183" s="76"/>
      <c r="Q2183" s="76"/>
      <c r="R2183" s="10"/>
      <c r="S2183" s="15"/>
    </row>
    <row r="2184" spans="1:20" ht="22.5" outlineLevel="3" x14ac:dyDescent="0.2">
      <c r="A2184" s="52"/>
      <c r="B2184" s="53"/>
      <c r="C2184" s="54">
        <v>408</v>
      </c>
      <c r="D2184" s="55" t="s">
        <v>25</v>
      </c>
      <c r="E2184" s="56" t="s">
        <v>48</v>
      </c>
      <c r="F2184" s="57" t="s">
        <v>49</v>
      </c>
      <c r="G2184" s="55" t="s">
        <v>28</v>
      </c>
      <c r="H2184" s="58">
        <v>26.25</v>
      </c>
      <c r="I2184" s="59"/>
      <c r="J2184" s="60">
        <f>H2184*I2184</f>
        <v>0</v>
      </c>
      <c r="K2184" s="58"/>
      <c r="L2184" s="58">
        <f>H2184*K2184</f>
        <v>0</v>
      </c>
      <c r="M2184" s="58"/>
      <c r="N2184" s="58">
        <f>H2184*M2184</f>
        <v>0</v>
      </c>
      <c r="O2184" s="60">
        <v>21</v>
      </c>
      <c r="P2184" s="60">
        <f>J2184*(O2184/100)</f>
        <v>0</v>
      </c>
      <c r="Q2184" s="60">
        <f>J2184+P2184</f>
        <v>0</v>
      </c>
      <c r="R2184" s="15"/>
      <c r="S2184" s="15"/>
      <c r="T2184" s="15"/>
    </row>
    <row r="2185" spans="1:20" ht="22.5" outlineLevel="3" x14ac:dyDescent="0.2">
      <c r="A2185" s="52"/>
      <c r="B2185" s="53"/>
      <c r="C2185" s="54">
        <v>409</v>
      </c>
      <c r="D2185" s="55" t="s">
        <v>25</v>
      </c>
      <c r="E2185" s="56" t="s">
        <v>52</v>
      </c>
      <c r="F2185" s="57" t="s">
        <v>53</v>
      </c>
      <c r="G2185" s="55" t="s">
        <v>28</v>
      </c>
      <c r="H2185" s="58">
        <v>761.25</v>
      </c>
      <c r="I2185" s="59"/>
      <c r="J2185" s="60">
        <f>H2185*I2185</f>
        <v>0</v>
      </c>
      <c r="K2185" s="58"/>
      <c r="L2185" s="58">
        <f>H2185*K2185</f>
        <v>0</v>
      </c>
      <c r="M2185" s="58"/>
      <c r="N2185" s="58">
        <f>H2185*M2185</f>
        <v>0</v>
      </c>
      <c r="O2185" s="60">
        <v>21</v>
      </c>
      <c r="P2185" s="60">
        <f>J2185*(O2185/100)</f>
        <v>0</v>
      </c>
      <c r="Q2185" s="60">
        <f>J2185+P2185</f>
        <v>0</v>
      </c>
      <c r="R2185" s="15"/>
      <c r="S2185" s="15"/>
      <c r="T2185" s="15"/>
    </row>
    <row r="2186" spans="1:20" ht="9.75" outlineLevel="4" x14ac:dyDescent="0.2">
      <c r="A2186" s="61"/>
      <c r="B2186" s="62"/>
      <c r="C2186" s="62"/>
      <c r="D2186" s="63"/>
      <c r="E2186" s="64" t="s">
        <v>29</v>
      </c>
      <c r="F2186" s="65" t="s">
        <v>1858</v>
      </c>
      <c r="G2186" s="63"/>
      <c r="H2186" s="66">
        <v>761.25</v>
      </c>
      <c r="I2186" s="67"/>
      <c r="J2186" s="68"/>
      <c r="K2186" s="66"/>
      <c r="L2186" s="66"/>
      <c r="M2186" s="66"/>
      <c r="N2186" s="66"/>
      <c r="O2186" s="68"/>
      <c r="P2186" s="68"/>
      <c r="Q2186" s="68"/>
      <c r="R2186" s="10"/>
      <c r="S2186" s="15"/>
    </row>
    <row r="2187" spans="1:20" ht="7.5" customHeight="1" outlineLevel="4" x14ac:dyDescent="0.15">
      <c r="A2187" s="15"/>
      <c r="B2187" s="69"/>
      <c r="C2187" s="70"/>
      <c r="D2187" s="71"/>
      <c r="E2187" s="72"/>
      <c r="F2187" s="73"/>
      <c r="G2187" s="71"/>
      <c r="H2187" s="74"/>
      <c r="I2187" s="75"/>
      <c r="J2187" s="76"/>
      <c r="K2187" s="77"/>
      <c r="L2187" s="77"/>
      <c r="M2187" s="77"/>
      <c r="N2187" s="77"/>
      <c r="O2187" s="76"/>
      <c r="P2187" s="76"/>
      <c r="Q2187" s="76"/>
      <c r="R2187" s="10"/>
      <c r="S2187" s="15"/>
    </row>
    <row r="2188" spans="1:20" ht="11.25" outlineLevel="3" x14ac:dyDescent="0.2">
      <c r="A2188" s="52"/>
      <c r="B2188" s="53"/>
      <c r="C2188" s="54">
        <v>410</v>
      </c>
      <c r="D2188" s="55" t="s">
        <v>25</v>
      </c>
      <c r="E2188" s="56" t="s">
        <v>1859</v>
      </c>
      <c r="F2188" s="57" t="s">
        <v>1860</v>
      </c>
      <c r="G2188" s="55" t="s">
        <v>28</v>
      </c>
      <c r="H2188" s="58">
        <v>29.137500000000003</v>
      </c>
      <c r="I2188" s="59"/>
      <c r="J2188" s="60">
        <f>H2188*I2188</f>
        <v>0</v>
      </c>
      <c r="K2188" s="58"/>
      <c r="L2188" s="58">
        <f>H2188*K2188</f>
        <v>0</v>
      </c>
      <c r="M2188" s="58"/>
      <c r="N2188" s="58">
        <f>H2188*M2188</f>
        <v>0</v>
      </c>
      <c r="O2188" s="60">
        <v>21</v>
      </c>
      <c r="P2188" s="60">
        <f>J2188*(O2188/100)</f>
        <v>0</v>
      </c>
      <c r="Q2188" s="60">
        <f>J2188+P2188</f>
        <v>0</v>
      </c>
      <c r="R2188" s="15"/>
      <c r="S2188" s="15"/>
      <c r="T2188" s="15"/>
    </row>
    <row r="2189" spans="1:20" ht="9.75" outlineLevel="4" x14ac:dyDescent="0.2">
      <c r="A2189" s="61"/>
      <c r="B2189" s="62"/>
      <c r="C2189" s="62"/>
      <c r="D2189" s="63"/>
      <c r="E2189" s="64" t="s">
        <v>29</v>
      </c>
      <c r="F2189" s="65" t="s">
        <v>1861</v>
      </c>
      <c r="G2189" s="63"/>
      <c r="H2189" s="66">
        <v>29.137500000000003</v>
      </c>
      <c r="I2189" s="67"/>
      <c r="J2189" s="68"/>
      <c r="K2189" s="66"/>
      <c r="L2189" s="66"/>
      <c r="M2189" s="66"/>
      <c r="N2189" s="66"/>
      <c r="O2189" s="68"/>
      <c r="P2189" s="68"/>
      <c r="Q2189" s="68"/>
      <c r="R2189" s="10"/>
      <c r="S2189" s="15"/>
    </row>
    <row r="2190" spans="1:20" ht="7.5" customHeight="1" outlineLevel="4" x14ac:dyDescent="0.15">
      <c r="A2190" s="15"/>
      <c r="B2190" s="69"/>
      <c r="C2190" s="70"/>
      <c r="D2190" s="71"/>
      <c r="E2190" s="72"/>
      <c r="F2190" s="73"/>
      <c r="G2190" s="71"/>
      <c r="H2190" s="74"/>
      <c r="I2190" s="75"/>
      <c r="J2190" s="76"/>
      <c r="K2190" s="77"/>
      <c r="L2190" s="77"/>
      <c r="M2190" s="77"/>
      <c r="N2190" s="77"/>
      <c r="O2190" s="76"/>
      <c r="P2190" s="76"/>
      <c r="Q2190" s="76"/>
      <c r="R2190" s="10"/>
      <c r="S2190" s="15"/>
    </row>
    <row r="2191" spans="1:20" ht="11.25" outlineLevel="3" x14ac:dyDescent="0.2">
      <c r="A2191" s="52"/>
      <c r="B2191" s="53"/>
      <c r="C2191" s="54">
        <v>411</v>
      </c>
      <c r="D2191" s="55" t="s">
        <v>25</v>
      </c>
      <c r="E2191" s="56" t="s">
        <v>58</v>
      </c>
      <c r="F2191" s="57" t="s">
        <v>59</v>
      </c>
      <c r="G2191" s="55" t="s">
        <v>60</v>
      </c>
      <c r="H2191" s="58">
        <v>44.625</v>
      </c>
      <c r="I2191" s="59"/>
      <c r="J2191" s="60">
        <f>H2191*I2191</f>
        <v>0</v>
      </c>
      <c r="K2191" s="58"/>
      <c r="L2191" s="58">
        <f>H2191*K2191</f>
        <v>0</v>
      </c>
      <c r="M2191" s="58"/>
      <c r="N2191" s="58">
        <f>H2191*M2191</f>
        <v>0</v>
      </c>
      <c r="O2191" s="60">
        <v>21</v>
      </c>
      <c r="P2191" s="60">
        <f>J2191*(O2191/100)</f>
        <v>0</v>
      </c>
      <c r="Q2191" s="60">
        <f>J2191+P2191</f>
        <v>0</v>
      </c>
      <c r="R2191" s="15"/>
      <c r="S2191" s="15"/>
      <c r="T2191" s="15"/>
    </row>
    <row r="2192" spans="1:20" ht="9.75" outlineLevel="4" x14ac:dyDescent="0.2">
      <c r="A2192" s="61"/>
      <c r="B2192" s="62"/>
      <c r="C2192" s="62"/>
      <c r="D2192" s="63"/>
      <c r="E2192" s="64" t="s">
        <v>29</v>
      </c>
      <c r="F2192" s="65" t="s">
        <v>1862</v>
      </c>
      <c r="G2192" s="63"/>
      <c r="H2192" s="66">
        <v>44.625</v>
      </c>
      <c r="I2192" s="67"/>
      <c r="J2192" s="68"/>
      <c r="K2192" s="66"/>
      <c r="L2192" s="66"/>
      <c r="M2192" s="66"/>
      <c r="N2192" s="66"/>
      <c r="O2192" s="68"/>
      <c r="P2192" s="68"/>
      <c r="Q2192" s="68"/>
      <c r="R2192" s="10"/>
      <c r="S2192" s="15"/>
    </row>
    <row r="2193" spans="1:20" ht="7.5" customHeight="1" outlineLevel="4" x14ac:dyDescent="0.15">
      <c r="A2193" s="15"/>
      <c r="B2193" s="69"/>
      <c r="C2193" s="70"/>
      <c r="D2193" s="71"/>
      <c r="E2193" s="72"/>
      <c r="F2193" s="73"/>
      <c r="G2193" s="71"/>
      <c r="H2193" s="74"/>
      <c r="I2193" s="75"/>
      <c r="J2193" s="76"/>
      <c r="K2193" s="77"/>
      <c r="L2193" s="77"/>
      <c r="M2193" s="77"/>
      <c r="N2193" s="77"/>
      <c r="O2193" s="76"/>
      <c r="P2193" s="76"/>
      <c r="Q2193" s="76"/>
      <c r="R2193" s="10"/>
      <c r="S2193" s="15"/>
    </row>
    <row r="2194" spans="1:20" ht="11.25" outlineLevel="3" x14ac:dyDescent="0.2">
      <c r="A2194" s="52"/>
      <c r="B2194" s="53"/>
      <c r="C2194" s="54">
        <v>412</v>
      </c>
      <c r="D2194" s="55" t="s">
        <v>25</v>
      </c>
      <c r="E2194" s="56" t="s">
        <v>1863</v>
      </c>
      <c r="F2194" s="57" t="s">
        <v>1864</v>
      </c>
      <c r="G2194" s="55" t="s">
        <v>67</v>
      </c>
      <c r="H2194" s="58">
        <v>185</v>
      </c>
      <c r="I2194" s="59"/>
      <c r="J2194" s="60">
        <f>H2194*I2194</f>
        <v>0</v>
      </c>
      <c r="K2194" s="58"/>
      <c r="L2194" s="58">
        <f>H2194*K2194</f>
        <v>0</v>
      </c>
      <c r="M2194" s="58"/>
      <c r="N2194" s="58">
        <f>H2194*M2194</f>
        <v>0</v>
      </c>
      <c r="O2194" s="60">
        <v>21</v>
      </c>
      <c r="P2194" s="60">
        <f>J2194*(O2194/100)</f>
        <v>0</v>
      </c>
      <c r="Q2194" s="60">
        <f>J2194+P2194</f>
        <v>0</v>
      </c>
      <c r="R2194" s="15"/>
      <c r="S2194" s="15"/>
      <c r="T2194" s="15"/>
    </row>
    <row r="2195" spans="1:20" ht="11.25" outlineLevel="3" x14ac:dyDescent="0.2">
      <c r="A2195" s="52"/>
      <c r="B2195" s="53"/>
      <c r="C2195" s="54">
        <v>413</v>
      </c>
      <c r="D2195" s="55" t="s">
        <v>25</v>
      </c>
      <c r="E2195" s="56" t="s">
        <v>1865</v>
      </c>
      <c r="F2195" s="57" t="s">
        <v>1866</v>
      </c>
      <c r="G2195" s="55" t="s">
        <v>67</v>
      </c>
      <c r="H2195" s="58">
        <v>185</v>
      </c>
      <c r="I2195" s="59"/>
      <c r="J2195" s="60">
        <f>H2195*I2195</f>
        <v>0</v>
      </c>
      <c r="K2195" s="58"/>
      <c r="L2195" s="58">
        <f>H2195*K2195</f>
        <v>0</v>
      </c>
      <c r="M2195" s="58"/>
      <c r="N2195" s="58">
        <f>H2195*M2195</f>
        <v>0</v>
      </c>
      <c r="O2195" s="60">
        <v>21</v>
      </c>
      <c r="P2195" s="60">
        <f>J2195*(O2195/100)</f>
        <v>0</v>
      </c>
      <c r="Q2195" s="60">
        <f>J2195+P2195</f>
        <v>0</v>
      </c>
      <c r="R2195" s="15"/>
      <c r="S2195" s="15"/>
      <c r="T2195" s="15"/>
    </row>
    <row r="2196" spans="1:20" ht="11.25" outlineLevel="3" x14ac:dyDescent="0.2">
      <c r="A2196" s="52"/>
      <c r="B2196" s="53"/>
      <c r="C2196" s="54">
        <v>414</v>
      </c>
      <c r="D2196" s="55" t="s">
        <v>25</v>
      </c>
      <c r="E2196" s="56" t="s">
        <v>65</v>
      </c>
      <c r="F2196" s="57" t="s">
        <v>66</v>
      </c>
      <c r="G2196" s="55" t="s">
        <v>67</v>
      </c>
      <c r="H2196" s="58">
        <v>320</v>
      </c>
      <c r="I2196" s="59"/>
      <c r="J2196" s="60">
        <f>H2196*I2196</f>
        <v>0</v>
      </c>
      <c r="K2196" s="58"/>
      <c r="L2196" s="58">
        <f>H2196*K2196</f>
        <v>0</v>
      </c>
      <c r="M2196" s="58"/>
      <c r="N2196" s="58">
        <f>H2196*M2196</f>
        <v>0</v>
      </c>
      <c r="O2196" s="60">
        <v>21</v>
      </c>
      <c r="P2196" s="60">
        <f>J2196*(O2196/100)</f>
        <v>0</v>
      </c>
      <c r="Q2196" s="60">
        <f>J2196+P2196</f>
        <v>0</v>
      </c>
      <c r="R2196" s="15"/>
      <c r="S2196" s="15"/>
      <c r="T2196" s="15"/>
    </row>
    <row r="2197" spans="1:20" ht="9.75" outlineLevel="4" x14ac:dyDescent="0.2">
      <c r="A2197" s="61"/>
      <c r="B2197" s="62"/>
      <c r="C2197" s="62"/>
      <c r="D2197" s="63"/>
      <c r="E2197" s="64" t="s">
        <v>29</v>
      </c>
      <c r="F2197" s="65" t="s">
        <v>1867</v>
      </c>
      <c r="G2197" s="63"/>
      <c r="H2197" s="66">
        <v>320</v>
      </c>
      <c r="I2197" s="67"/>
      <c r="J2197" s="68"/>
      <c r="K2197" s="66"/>
      <c r="L2197" s="66"/>
      <c r="M2197" s="66"/>
      <c r="N2197" s="66"/>
      <c r="O2197" s="68"/>
      <c r="P2197" s="68"/>
      <c r="Q2197" s="68"/>
      <c r="R2197" s="10"/>
      <c r="S2197" s="15"/>
    </row>
    <row r="2198" spans="1:20" ht="7.5" customHeight="1" outlineLevel="4" x14ac:dyDescent="0.15">
      <c r="A2198" s="15"/>
      <c r="B2198" s="69"/>
      <c r="C2198" s="70"/>
      <c r="D2198" s="71"/>
      <c r="E2198" s="72"/>
      <c r="F2198" s="73"/>
      <c r="G2198" s="71"/>
      <c r="H2198" s="74"/>
      <c r="I2198" s="75"/>
      <c r="J2198" s="76"/>
      <c r="K2198" s="77"/>
      <c r="L2198" s="77"/>
      <c r="M2198" s="77"/>
      <c r="N2198" s="77"/>
      <c r="O2198" s="76"/>
      <c r="P2198" s="76"/>
      <c r="Q2198" s="76"/>
      <c r="R2198" s="10"/>
      <c r="S2198" s="15"/>
    </row>
    <row r="2199" spans="1:20" ht="11.25" outlineLevel="3" x14ac:dyDescent="0.2">
      <c r="A2199" s="52"/>
      <c r="B2199" s="53"/>
      <c r="C2199" s="54">
        <v>415</v>
      </c>
      <c r="D2199" s="55" t="s">
        <v>25</v>
      </c>
      <c r="E2199" s="56" t="s">
        <v>1868</v>
      </c>
      <c r="F2199" s="57" t="s">
        <v>1869</v>
      </c>
      <c r="G2199" s="55" t="s">
        <v>172</v>
      </c>
      <c r="H2199" s="58">
        <v>30</v>
      </c>
      <c r="I2199" s="59"/>
      <c r="J2199" s="60">
        <f>H2199*I2199</f>
        <v>0</v>
      </c>
      <c r="K2199" s="58"/>
      <c r="L2199" s="58">
        <f>H2199*K2199</f>
        <v>0</v>
      </c>
      <c r="M2199" s="58"/>
      <c r="N2199" s="58">
        <f>H2199*M2199</f>
        <v>0</v>
      </c>
      <c r="O2199" s="60">
        <v>21</v>
      </c>
      <c r="P2199" s="60">
        <f>J2199*(O2199/100)</f>
        <v>0</v>
      </c>
      <c r="Q2199" s="60">
        <f>J2199+P2199</f>
        <v>0</v>
      </c>
      <c r="R2199" s="15"/>
      <c r="S2199" s="15"/>
      <c r="T2199" s="15"/>
    </row>
    <row r="2200" spans="1:20" ht="11.25" outlineLevel="3" x14ac:dyDescent="0.2">
      <c r="A2200" s="52"/>
      <c r="B2200" s="53"/>
      <c r="C2200" s="54">
        <v>416</v>
      </c>
      <c r="D2200" s="55" t="s">
        <v>342</v>
      </c>
      <c r="E2200" s="56" t="s">
        <v>1870</v>
      </c>
      <c r="F2200" s="57" t="s">
        <v>1871</v>
      </c>
      <c r="G2200" s="55" t="s">
        <v>1241</v>
      </c>
      <c r="H2200" s="58">
        <v>6.4102500000000004</v>
      </c>
      <c r="I2200" s="59"/>
      <c r="J2200" s="60">
        <f>H2200*I2200</f>
        <v>0</v>
      </c>
      <c r="K2200" s="58">
        <v>1E-3</v>
      </c>
      <c r="L2200" s="58">
        <f>H2200*K2200</f>
        <v>6.4102500000000001E-3</v>
      </c>
      <c r="M2200" s="58"/>
      <c r="N2200" s="58">
        <f>H2200*M2200</f>
        <v>0</v>
      </c>
      <c r="O2200" s="60">
        <v>21</v>
      </c>
      <c r="P2200" s="60">
        <f>J2200*(O2200/100)</f>
        <v>0</v>
      </c>
      <c r="Q2200" s="60">
        <f>J2200+P2200</f>
        <v>0</v>
      </c>
      <c r="R2200" s="15"/>
      <c r="S2200" s="15"/>
      <c r="T2200" s="15"/>
    </row>
    <row r="2201" spans="1:20" ht="9.75" outlineLevel="4" x14ac:dyDescent="0.2">
      <c r="A2201" s="61"/>
      <c r="B2201" s="62"/>
      <c r="C2201" s="62"/>
      <c r="D2201" s="63"/>
      <c r="E2201" s="64" t="s">
        <v>29</v>
      </c>
      <c r="F2201" s="65" t="s">
        <v>1872</v>
      </c>
      <c r="G2201" s="63"/>
      <c r="H2201" s="66">
        <v>6.4102500000000004</v>
      </c>
      <c r="I2201" s="67"/>
      <c r="J2201" s="68"/>
      <c r="K2201" s="66"/>
      <c r="L2201" s="66"/>
      <c r="M2201" s="66"/>
      <c r="N2201" s="66"/>
      <c r="O2201" s="68"/>
      <c r="P2201" s="68"/>
      <c r="Q2201" s="68"/>
      <c r="R2201" s="10"/>
      <c r="S2201" s="15"/>
    </row>
    <row r="2202" spans="1:20" ht="7.5" customHeight="1" outlineLevel="4" x14ac:dyDescent="0.15">
      <c r="A2202" s="15"/>
      <c r="B2202" s="69"/>
      <c r="C2202" s="70"/>
      <c r="D2202" s="71"/>
      <c r="E2202" s="72"/>
      <c r="F2202" s="73"/>
      <c r="G2202" s="71"/>
      <c r="H2202" s="74"/>
      <c r="I2202" s="75"/>
      <c r="J2202" s="76"/>
      <c r="K2202" s="77"/>
      <c r="L2202" s="77"/>
      <c r="M2202" s="77"/>
      <c r="N2202" s="77"/>
      <c r="O2202" s="76"/>
      <c r="P2202" s="76"/>
      <c r="Q2202" s="76"/>
      <c r="R2202" s="10"/>
      <c r="S2202" s="15"/>
    </row>
    <row r="2203" spans="1:20" ht="11.25" outlineLevel="3" x14ac:dyDescent="0.2">
      <c r="A2203" s="52"/>
      <c r="B2203" s="53"/>
      <c r="C2203" s="54">
        <v>417</v>
      </c>
      <c r="D2203" s="55" t="s">
        <v>342</v>
      </c>
      <c r="E2203" s="56" t="s">
        <v>1873</v>
      </c>
      <c r="F2203" s="57" t="s">
        <v>1874</v>
      </c>
      <c r="G2203" s="55" t="s">
        <v>60</v>
      </c>
      <c r="H2203" s="58">
        <v>47.174999999999997</v>
      </c>
      <c r="I2203" s="59"/>
      <c r="J2203" s="60">
        <f>H2203*I2203</f>
        <v>0</v>
      </c>
      <c r="K2203" s="58">
        <v>1</v>
      </c>
      <c r="L2203" s="58">
        <f>H2203*K2203</f>
        <v>47.174999999999997</v>
      </c>
      <c r="M2203" s="58"/>
      <c r="N2203" s="58">
        <f>H2203*M2203</f>
        <v>0</v>
      </c>
      <c r="O2203" s="60">
        <v>21</v>
      </c>
      <c r="P2203" s="60">
        <f>J2203*(O2203/100)</f>
        <v>0</v>
      </c>
      <c r="Q2203" s="60">
        <f>J2203+P2203</f>
        <v>0</v>
      </c>
      <c r="R2203" s="15"/>
      <c r="S2203" s="15"/>
      <c r="T2203" s="15"/>
    </row>
    <row r="2204" spans="1:20" ht="9.75" outlineLevel="4" x14ac:dyDescent="0.2">
      <c r="A2204" s="61"/>
      <c r="B2204" s="62"/>
      <c r="C2204" s="62"/>
      <c r="D2204" s="63"/>
      <c r="E2204" s="64" t="s">
        <v>29</v>
      </c>
      <c r="F2204" s="65" t="s">
        <v>1875</v>
      </c>
      <c r="G2204" s="63"/>
      <c r="H2204" s="66">
        <v>47.174999999999997</v>
      </c>
      <c r="I2204" s="67"/>
      <c r="J2204" s="68"/>
      <c r="K2204" s="66"/>
      <c r="L2204" s="66"/>
      <c r="M2204" s="66"/>
      <c r="N2204" s="66"/>
      <c r="O2204" s="68"/>
      <c r="P2204" s="68"/>
      <c r="Q2204" s="68"/>
      <c r="R2204" s="10"/>
      <c r="S2204" s="15"/>
    </row>
    <row r="2205" spans="1:20" ht="7.5" customHeight="1" outlineLevel="4" x14ac:dyDescent="0.15">
      <c r="A2205" s="15"/>
      <c r="B2205" s="69"/>
      <c r="C2205" s="70"/>
      <c r="D2205" s="71"/>
      <c r="E2205" s="72"/>
      <c r="F2205" s="73"/>
      <c r="G2205" s="71"/>
      <c r="H2205" s="74"/>
      <c r="I2205" s="75"/>
      <c r="J2205" s="76"/>
      <c r="K2205" s="77"/>
      <c r="L2205" s="77"/>
      <c r="M2205" s="77"/>
      <c r="N2205" s="77"/>
      <c r="O2205" s="76"/>
      <c r="P2205" s="76"/>
      <c r="Q2205" s="76"/>
      <c r="R2205" s="10"/>
      <c r="S2205" s="15"/>
    </row>
    <row r="2206" spans="1:20" outlineLevel="3" x14ac:dyDescent="0.15">
      <c r="B2206" s="10"/>
      <c r="C2206" s="10"/>
      <c r="D2206" s="10"/>
      <c r="E2206" s="10"/>
      <c r="F2206" s="10"/>
      <c r="G2206" s="10"/>
      <c r="H2206" s="10"/>
      <c r="I2206" s="15"/>
      <c r="J2206" s="15"/>
      <c r="K2206" s="10"/>
      <c r="L2206" s="10"/>
      <c r="M2206" s="10"/>
      <c r="N2206" s="10"/>
      <c r="O2206" s="10"/>
      <c r="P2206" s="15"/>
      <c r="Q2206" s="15"/>
    </row>
    <row r="2207" spans="1:20" ht="11.25" outlineLevel="2" x14ac:dyDescent="0.2">
      <c r="A2207" s="42" t="s">
        <v>1876</v>
      </c>
      <c r="B2207" s="43">
        <v>3</v>
      </c>
      <c r="C2207" s="44"/>
      <c r="D2207" s="45" t="s">
        <v>23</v>
      </c>
      <c r="E2207" s="45"/>
      <c r="F2207" s="46" t="s">
        <v>108</v>
      </c>
      <c r="G2207" s="45"/>
      <c r="H2207" s="47"/>
      <c r="I2207" s="48"/>
      <c r="J2207" s="49">
        <f>SUBTOTAL(9,J2208:J2211)</f>
        <v>0</v>
      </c>
      <c r="K2207" s="47"/>
      <c r="L2207" s="50">
        <f>SUBTOTAL(9,L2208:L2211)</f>
        <v>6.1550000000000002</v>
      </c>
      <c r="M2207" s="47"/>
      <c r="N2207" s="50">
        <f>SUBTOTAL(9,N2208:N2211)</f>
        <v>0</v>
      </c>
      <c r="O2207" s="51"/>
      <c r="P2207" s="49">
        <f>SUBTOTAL(9,P2208:P2211)</f>
        <v>0</v>
      </c>
      <c r="Q2207" s="49">
        <f>SUBTOTAL(9,Q2208:Q2211)</f>
        <v>0</v>
      </c>
      <c r="R2207" s="10"/>
      <c r="S2207" s="15"/>
      <c r="T2207" s="15"/>
    </row>
    <row r="2208" spans="1:20" ht="11.25" outlineLevel="3" x14ac:dyDescent="0.2">
      <c r="A2208" s="52"/>
      <c r="B2208" s="53"/>
      <c r="C2208" s="54">
        <v>418</v>
      </c>
      <c r="D2208" s="55" t="s">
        <v>25</v>
      </c>
      <c r="E2208" s="56" t="s">
        <v>1877</v>
      </c>
      <c r="F2208" s="57" t="s">
        <v>1878</v>
      </c>
      <c r="G2208" s="55" t="s">
        <v>67</v>
      </c>
      <c r="H2208" s="58">
        <v>50</v>
      </c>
      <c r="I2208" s="59"/>
      <c r="J2208" s="60">
        <f>H2208*I2208</f>
        <v>0</v>
      </c>
      <c r="K2208" s="58">
        <v>0.1231</v>
      </c>
      <c r="L2208" s="58">
        <f>H2208*K2208</f>
        <v>6.1550000000000002</v>
      </c>
      <c r="M2208" s="58"/>
      <c r="N2208" s="58">
        <f>H2208*M2208</f>
        <v>0</v>
      </c>
      <c r="O2208" s="60">
        <v>21</v>
      </c>
      <c r="P2208" s="60">
        <f>J2208*(O2208/100)</f>
        <v>0</v>
      </c>
      <c r="Q2208" s="60">
        <f>J2208+P2208</f>
        <v>0</v>
      </c>
      <c r="R2208" s="15"/>
      <c r="S2208" s="15"/>
      <c r="T2208" s="15"/>
    </row>
    <row r="2209" spans="1:20" ht="9.75" outlineLevel="4" x14ac:dyDescent="0.2">
      <c r="A2209" s="61"/>
      <c r="B2209" s="62"/>
      <c r="C2209" s="62"/>
      <c r="D2209" s="63"/>
      <c r="E2209" s="64" t="s">
        <v>29</v>
      </c>
      <c r="F2209" s="65" t="s">
        <v>1879</v>
      </c>
      <c r="G2209" s="63"/>
      <c r="H2209" s="66">
        <v>50</v>
      </c>
      <c r="I2209" s="67"/>
      <c r="J2209" s="68"/>
      <c r="K2209" s="66"/>
      <c r="L2209" s="66"/>
      <c r="M2209" s="66"/>
      <c r="N2209" s="66"/>
      <c r="O2209" s="68"/>
      <c r="P2209" s="68"/>
      <c r="Q2209" s="68"/>
      <c r="R2209" s="10"/>
      <c r="S2209" s="15"/>
    </row>
    <row r="2210" spans="1:20" ht="7.5" customHeight="1" outlineLevel="4" x14ac:dyDescent="0.15">
      <c r="A2210" s="15"/>
      <c r="B2210" s="69"/>
      <c r="C2210" s="70"/>
      <c r="D2210" s="71"/>
      <c r="E2210" s="72"/>
      <c r="F2210" s="73"/>
      <c r="G2210" s="71"/>
      <c r="H2210" s="74"/>
      <c r="I2210" s="75"/>
      <c r="J2210" s="76"/>
      <c r="K2210" s="77"/>
      <c r="L2210" s="77"/>
      <c r="M2210" s="77"/>
      <c r="N2210" s="77"/>
      <c r="O2210" s="76"/>
      <c r="P2210" s="76"/>
      <c r="Q2210" s="76"/>
      <c r="R2210" s="10"/>
      <c r="S2210" s="15"/>
    </row>
    <row r="2211" spans="1:20" outlineLevel="3" x14ac:dyDescent="0.15">
      <c r="B2211" s="10"/>
      <c r="C2211" s="10"/>
      <c r="D2211" s="10"/>
      <c r="E2211" s="10"/>
      <c r="F2211" s="10"/>
      <c r="G2211" s="10"/>
      <c r="H2211" s="10"/>
      <c r="I2211" s="15"/>
      <c r="J2211" s="15"/>
      <c r="K2211" s="10"/>
      <c r="L2211" s="10"/>
      <c r="M2211" s="10"/>
      <c r="N2211" s="10"/>
      <c r="O2211" s="10"/>
      <c r="P2211" s="15"/>
      <c r="Q2211" s="15"/>
    </row>
    <row r="2212" spans="1:20" ht="11.25" outlineLevel="2" x14ac:dyDescent="0.2">
      <c r="A2212" s="42" t="s">
        <v>1880</v>
      </c>
      <c r="B2212" s="43">
        <v>3</v>
      </c>
      <c r="C2212" s="44"/>
      <c r="D2212" s="45" t="s">
        <v>23</v>
      </c>
      <c r="E2212" s="45"/>
      <c r="F2212" s="46" t="s">
        <v>1881</v>
      </c>
      <c r="G2212" s="45"/>
      <c r="H2212" s="47"/>
      <c r="I2212" s="48"/>
      <c r="J2212" s="49">
        <f>SUBTOTAL(9,J2213:J2236)</f>
        <v>0</v>
      </c>
      <c r="K2212" s="47"/>
      <c r="L2212" s="50">
        <f>SUBTOTAL(9,L2213:L2236)</f>
        <v>341.08135999999996</v>
      </c>
      <c r="M2212" s="47"/>
      <c r="N2212" s="50">
        <f>SUBTOTAL(9,N2213:N2236)</f>
        <v>0</v>
      </c>
      <c r="O2212" s="51"/>
      <c r="P2212" s="49">
        <f>SUBTOTAL(9,P2213:P2236)</f>
        <v>0</v>
      </c>
      <c r="Q2212" s="49">
        <f>SUBTOTAL(9,Q2213:Q2236)</f>
        <v>0</v>
      </c>
      <c r="R2212" s="10"/>
      <c r="S2212" s="15"/>
      <c r="T2212" s="15"/>
    </row>
    <row r="2213" spans="1:20" ht="11.25" outlineLevel="3" x14ac:dyDescent="0.2">
      <c r="A2213" s="52"/>
      <c r="B2213" s="53"/>
      <c r="C2213" s="54">
        <v>419</v>
      </c>
      <c r="D2213" s="55" t="s">
        <v>25</v>
      </c>
      <c r="E2213" s="56" t="s">
        <v>1882</v>
      </c>
      <c r="F2213" s="57" t="s">
        <v>1883</v>
      </c>
      <c r="G2213" s="55" t="s">
        <v>67</v>
      </c>
      <c r="H2213" s="58">
        <v>38.5</v>
      </c>
      <c r="I2213" s="59"/>
      <c r="J2213" s="60">
        <f>H2213*I2213</f>
        <v>0</v>
      </c>
      <c r="K2213" s="58">
        <v>0.23</v>
      </c>
      <c r="L2213" s="58">
        <f>H2213*K2213</f>
        <v>8.8550000000000004</v>
      </c>
      <c r="M2213" s="58"/>
      <c r="N2213" s="58">
        <f>H2213*M2213</f>
        <v>0</v>
      </c>
      <c r="O2213" s="60">
        <v>21</v>
      </c>
      <c r="P2213" s="60">
        <f>J2213*(O2213/100)</f>
        <v>0</v>
      </c>
      <c r="Q2213" s="60">
        <f>J2213+P2213</f>
        <v>0</v>
      </c>
      <c r="R2213" s="15"/>
      <c r="S2213" s="15"/>
      <c r="T2213" s="15"/>
    </row>
    <row r="2214" spans="1:20" ht="9.75" outlineLevel="4" x14ac:dyDescent="0.2">
      <c r="A2214" s="61"/>
      <c r="B2214" s="62"/>
      <c r="C2214" s="62"/>
      <c r="D2214" s="63"/>
      <c r="E2214" s="64" t="s">
        <v>29</v>
      </c>
      <c r="F2214" s="65" t="s">
        <v>1884</v>
      </c>
      <c r="G2214" s="63"/>
      <c r="H2214" s="66">
        <v>38.5</v>
      </c>
      <c r="I2214" s="67"/>
      <c r="J2214" s="68"/>
      <c r="K2214" s="66"/>
      <c r="L2214" s="66"/>
      <c r="M2214" s="66"/>
      <c r="N2214" s="66"/>
      <c r="O2214" s="68"/>
      <c r="P2214" s="68"/>
      <c r="Q2214" s="68"/>
      <c r="R2214" s="10"/>
      <c r="S2214" s="15"/>
    </row>
    <row r="2215" spans="1:20" ht="7.5" customHeight="1" outlineLevel="4" x14ac:dyDescent="0.15">
      <c r="A2215" s="15"/>
      <c r="B2215" s="69"/>
      <c r="C2215" s="70"/>
      <c r="D2215" s="71"/>
      <c r="E2215" s="72"/>
      <c r="F2215" s="73"/>
      <c r="G2215" s="71"/>
      <c r="H2215" s="74"/>
      <c r="I2215" s="75"/>
      <c r="J2215" s="76"/>
      <c r="K2215" s="77"/>
      <c r="L2215" s="77"/>
      <c r="M2215" s="77"/>
      <c r="N2215" s="77"/>
      <c r="O2215" s="76"/>
      <c r="P2215" s="76"/>
      <c r="Q2215" s="76"/>
      <c r="R2215" s="10"/>
      <c r="S2215" s="15"/>
    </row>
    <row r="2216" spans="1:20" ht="11.25" outlineLevel="3" x14ac:dyDescent="0.2">
      <c r="A2216" s="52"/>
      <c r="B2216" s="53"/>
      <c r="C2216" s="54">
        <v>420</v>
      </c>
      <c r="D2216" s="55" t="s">
        <v>25</v>
      </c>
      <c r="E2216" s="56" t="s">
        <v>1885</v>
      </c>
      <c r="F2216" s="57" t="s">
        <v>1886</v>
      </c>
      <c r="G2216" s="55" t="s">
        <v>67</v>
      </c>
      <c r="H2216" s="58">
        <v>75</v>
      </c>
      <c r="I2216" s="59"/>
      <c r="J2216" s="60">
        <f>H2216*I2216</f>
        <v>0</v>
      </c>
      <c r="K2216" s="58">
        <v>0.46</v>
      </c>
      <c r="L2216" s="58">
        <f>H2216*K2216</f>
        <v>34.5</v>
      </c>
      <c r="M2216" s="58"/>
      <c r="N2216" s="58">
        <f>H2216*M2216</f>
        <v>0</v>
      </c>
      <c r="O2216" s="60">
        <v>21</v>
      </c>
      <c r="P2216" s="60">
        <f>J2216*(O2216/100)</f>
        <v>0</v>
      </c>
      <c r="Q2216" s="60">
        <f>J2216+P2216</f>
        <v>0</v>
      </c>
      <c r="R2216" s="15"/>
      <c r="S2216" s="15"/>
      <c r="T2216" s="15"/>
    </row>
    <row r="2217" spans="1:20" ht="11.25" outlineLevel="3" x14ac:dyDescent="0.2">
      <c r="A2217" s="52"/>
      <c r="B2217" s="53"/>
      <c r="C2217" s="54">
        <v>421</v>
      </c>
      <c r="D2217" s="55" t="s">
        <v>25</v>
      </c>
      <c r="E2217" s="56" t="s">
        <v>1887</v>
      </c>
      <c r="F2217" s="57" t="s">
        <v>1888</v>
      </c>
      <c r="G2217" s="55" t="s">
        <v>67</v>
      </c>
      <c r="H2217" s="58">
        <v>245</v>
      </c>
      <c r="I2217" s="59"/>
      <c r="J2217" s="60">
        <f>H2217*I2217</f>
        <v>0</v>
      </c>
      <c r="K2217" s="58">
        <v>0.69</v>
      </c>
      <c r="L2217" s="58">
        <f>H2217*K2217</f>
        <v>169.04999999999998</v>
      </c>
      <c r="M2217" s="58"/>
      <c r="N2217" s="58">
        <f>H2217*M2217</f>
        <v>0</v>
      </c>
      <c r="O2217" s="60">
        <v>21</v>
      </c>
      <c r="P2217" s="60">
        <f>J2217*(O2217/100)</f>
        <v>0</v>
      </c>
      <c r="Q2217" s="60">
        <f>J2217+P2217</f>
        <v>0</v>
      </c>
      <c r="R2217" s="15"/>
      <c r="S2217" s="15"/>
      <c r="T2217" s="15"/>
    </row>
    <row r="2218" spans="1:20" ht="19.5" outlineLevel="4" x14ac:dyDescent="0.2">
      <c r="A2218" s="61"/>
      <c r="B2218" s="62"/>
      <c r="C2218" s="62"/>
      <c r="D2218" s="63"/>
      <c r="E2218" s="64" t="s">
        <v>29</v>
      </c>
      <c r="F2218" s="65" t="s">
        <v>1889</v>
      </c>
      <c r="G2218" s="63"/>
      <c r="H2218" s="66">
        <v>38.5</v>
      </c>
      <c r="I2218" s="67"/>
      <c r="J2218" s="68"/>
      <c r="K2218" s="66"/>
      <c r="L2218" s="66"/>
      <c r="M2218" s="66"/>
      <c r="N2218" s="66"/>
      <c r="O2218" s="68"/>
      <c r="P2218" s="68"/>
      <c r="Q2218" s="68"/>
      <c r="R2218" s="10"/>
      <c r="S2218" s="15"/>
    </row>
    <row r="2219" spans="1:20" ht="9.75" outlineLevel="4" x14ac:dyDescent="0.2">
      <c r="A2219" s="61"/>
      <c r="B2219" s="62"/>
      <c r="C2219" s="62"/>
      <c r="D2219" s="63"/>
      <c r="E2219" s="64"/>
      <c r="F2219" s="65" t="s">
        <v>1890</v>
      </c>
      <c r="G2219" s="63"/>
      <c r="H2219" s="66">
        <v>206.5</v>
      </c>
      <c r="I2219" s="67"/>
      <c r="J2219" s="68"/>
      <c r="K2219" s="66"/>
      <c r="L2219" s="66"/>
      <c r="M2219" s="66"/>
      <c r="N2219" s="66"/>
      <c r="O2219" s="68"/>
      <c r="P2219" s="68"/>
      <c r="Q2219" s="68"/>
      <c r="R2219" s="10"/>
      <c r="S2219" s="15"/>
    </row>
    <row r="2220" spans="1:20" ht="7.5" customHeight="1" outlineLevel="4" x14ac:dyDescent="0.15">
      <c r="A2220" s="15"/>
      <c r="B2220" s="69"/>
      <c r="C2220" s="70"/>
      <c r="D2220" s="71"/>
      <c r="E2220" s="72"/>
      <c r="F2220" s="73"/>
      <c r="G2220" s="71"/>
      <c r="H2220" s="74"/>
      <c r="I2220" s="75"/>
      <c r="J2220" s="76"/>
      <c r="K2220" s="77"/>
      <c r="L2220" s="77"/>
      <c r="M2220" s="77"/>
      <c r="N2220" s="77"/>
      <c r="O2220" s="76"/>
      <c r="P2220" s="76"/>
      <c r="Q2220" s="76"/>
      <c r="R2220" s="10"/>
      <c r="S2220" s="15"/>
    </row>
    <row r="2221" spans="1:20" ht="11.25" outlineLevel="3" x14ac:dyDescent="0.2">
      <c r="A2221" s="52"/>
      <c r="B2221" s="53"/>
      <c r="C2221" s="54">
        <v>422</v>
      </c>
      <c r="D2221" s="55" t="s">
        <v>25</v>
      </c>
      <c r="E2221" s="56" t="s">
        <v>1891</v>
      </c>
      <c r="F2221" s="57" t="s">
        <v>1892</v>
      </c>
      <c r="G2221" s="55" t="s">
        <v>67</v>
      </c>
      <c r="H2221" s="58">
        <v>75</v>
      </c>
      <c r="I2221" s="59"/>
      <c r="J2221" s="60">
        <f>H2221*I2221</f>
        <v>0</v>
      </c>
      <c r="K2221" s="58">
        <v>0.18462999999999999</v>
      </c>
      <c r="L2221" s="58">
        <f>H2221*K2221</f>
        <v>13.847249999999999</v>
      </c>
      <c r="M2221" s="58"/>
      <c r="N2221" s="58">
        <f>H2221*M2221</f>
        <v>0</v>
      </c>
      <c r="O2221" s="60">
        <v>21</v>
      </c>
      <c r="P2221" s="60">
        <f>J2221*(O2221/100)</f>
        <v>0</v>
      </c>
      <c r="Q2221" s="60">
        <f>J2221+P2221</f>
        <v>0</v>
      </c>
      <c r="R2221" s="15"/>
      <c r="S2221" s="15"/>
      <c r="T2221" s="15"/>
    </row>
    <row r="2222" spans="1:20" ht="11.25" outlineLevel="3" x14ac:dyDescent="0.2">
      <c r="A2222" s="52"/>
      <c r="B2222" s="53"/>
      <c r="C2222" s="54">
        <v>423</v>
      </c>
      <c r="D2222" s="55" t="s">
        <v>25</v>
      </c>
      <c r="E2222" s="56" t="s">
        <v>1893</v>
      </c>
      <c r="F2222" s="57" t="s">
        <v>1894</v>
      </c>
      <c r="G2222" s="55" t="s">
        <v>67</v>
      </c>
      <c r="H2222" s="58">
        <v>75</v>
      </c>
      <c r="I2222" s="59"/>
      <c r="J2222" s="60">
        <f>H2222*I2222</f>
        <v>0</v>
      </c>
      <c r="K2222" s="58">
        <v>0.33206000000000002</v>
      </c>
      <c r="L2222" s="58">
        <f>H2222*K2222</f>
        <v>24.904500000000002</v>
      </c>
      <c r="M2222" s="58"/>
      <c r="N2222" s="58">
        <f>H2222*M2222</f>
        <v>0</v>
      </c>
      <c r="O2222" s="60">
        <v>21</v>
      </c>
      <c r="P2222" s="60">
        <f>J2222*(O2222/100)</f>
        <v>0</v>
      </c>
      <c r="Q2222" s="60">
        <f>J2222+P2222</f>
        <v>0</v>
      </c>
      <c r="R2222" s="15"/>
      <c r="S2222" s="15"/>
      <c r="T2222" s="15"/>
    </row>
    <row r="2223" spans="1:20" ht="11.25" outlineLevel="3" x14ac:dyDescent="0.2">
      <c r="A2223" s="52"/>
      <c r="B2223" s="53"/>
      <c r="C2223" s="54">
        <v>424</v>
      </c>
      <c r="D2223" s="55" t="s">
        <v>25</v>
      </c>
      <c r="E2223" s="56" t="s">
        <v>1895</v>
      </c>
      <c r="F2223" s="57" t="s">
        <v>1896</v>
      </c>
      <c r="G2223" s="55" t="s">
        <v>67</v>
      </c>
      <c r="H2223" s="58">
        <v>75</v>
      </c>
      <c r="I2223" s="59"/>
      <c r="J2223" s="60">
        <f>H2223*I2223</f>
        <v>0</v>
      </c>
      <c r="K2223" s="58">
        <v>7.1000000000000002E-4</v>
      </c>
      <c r="L2223" s="58">
        <f>H2223*K2223</f>
        <v>5.3249999999999999E-2</v>
      </c>
      <c r="M2223" s="58"/>
      <c r="N2223" s="58">
        <f>H2223*M2223</f>
        <v>0</v>
      </c>
      <c r="O2223" s="60">
        <v>21</v>
      </c>
      <c r="P2223" s="60">
        <f>J2223*(O2223/100)</f>
        <v>0</v>
      </c>
      <c r="Q2223" s="60">
        <f>J2223+P2223</f>
        <v>0</v>
      </c>
      <c r="R2223" s="15"/>
      <c r="S2223" s="15"/>
      <c r="T2223" s="15"/>
    </row>
    <row r="2224" spans="1:20" ht="11.25" outlineLevel="3" x14ac:dyDescent="0.2">
      <c r="A2224" s="52"/>
      <c r="B2224" s="53"/>
      <c r="C2224" s="54">
        <v>425</v>
      </c>
      <c r="D2224" s="55" t="s">
        <v>25</v>
      </c>
      <c r="E2224" s="56" t="s">
        <v>1897</v>
      </c>
      <c r="F2224" s="57" t="s">
        <v>1898</v>
      </c>
      <c r="G2224" s="55" t="s">
        <v>67</v>
      </c>
      <c r="H2224" s="58">
        <v>75</v>
      </c>
      <c r="I2224" s="59"/>
      <c r="J2224" s="60">
        <f>H2224*I2224</f>
        <v>0</v>
      </c>
      <c r="K2224" s="58">
        <v>0.12966</v>
      </c>
      <c r="L2224" s="58">
        <f>H2224*K2224</f>
        <v>9.724499999999999</v>
      </c>
      <c r="M2224" s="58"/>
      <c r="N2224" s="58">
        <f>H2224*M2224</f>
        <v>0</v>
      </c>
      <c r="O2224" s="60">
        <v>21</v>
      </c>
      <c r="P2224" s="60">
        <f>J2224*(O2224/100)</f>
        <v>0</v>
      </c>
      <c r="Q2224" s="60">
        <f>J2224+P2224</f>
        <v>0</v>
      </c>
      <c r="R2224" s="15"/>
      <c r="S2224" s="15"/>
      <c r="T2224" s="15"/>
    </row>
    <row r="2225" spans="1:20" ht="11.25" outlineLevel="3" x14ac:dyDescent="0.2">
      <c r="A2225" s="52"/>
      <c r="B2225" s="53"/>
      <c r="C2225" s="54">
        <v>426</v>
      </c>
      <c r="D2225" s="55" t="s">
        <v>25</v>
      </c>
      <c r="E2225" s="56" t="s">
        <v>1899</v>
      </c>
      <c r="F2225" s="57" t="s">
        <v>1900</v>
      </c>
      <c r="G2225" s="55" t="s">
        <v>67</v>
      </c>
      <c r="H2225" s="58">
        <v>245</v>
      </c>
      <c r="I2225" s="59"/>
      <c r="J2225" s="60">
        <f>H2225*I2225</f>
        <v>0</v>
      </c>
      <c r="K2225" s="58">
        <v>0.10362</v>
      </c>
      <c r="L2225" s="58">
        <f>H2225*K2225</f>
        <v>25.386900000000001</v>
      </c>
      <c r="M2225" s="58"/>
      <c r="N2225" s="58">
        <f>H2225*M2225</f>
        <v>0</v>
      </c>
      <c r="O2225" s="60">
        <v>21</v>
      </c>
      <c r="P2225" s="60">
        <f>J2225*(O2225/100)</f>
        <v>0</v>
      </c>
      <c r="Q2225" s="60">
        <f>J2225+P2225</f>
        <v>0</v>
      </c>
      <c r="R2225" s="15"/>
      <c r="S2225" s="15"/>
      <c r="T2225" s="15"/>
    </row>
    <row r="2226" spans="1:20" ht="9.75" outlineLevel="4" x14ac:dyDescent="0.2">
      <c r="A2226" s="61"/>
      <c r="B2226" s="62"/>
      <c r="C2226" s="62"/>
      <c r="D2226" s="63"/>
      <c r="E2226" s="64" t="s">
        <v>29</v>
      </c>
      <c r="F2226" s="65" t="s">
        <v>1901</v>
      </c>
      <c r="G2226" s="63"/>
      <c r="H2226" s="66">
        <v>140</v>
      </c>
      <c r="I2226" s="67"/>
      <c r="J2226" s="68"/>
      <c r="K2226" s="66"/>
      <c r="L2226" s="66"/>
      <c r="M2226" s="66"/>
      <c r="N2226" s="66"/>
      <c r="O2226" s="68"/>
      <c r="P2226" s="68"/>
      <c r="Q2226" s="68"/>
      <c r="R2226" s="10"/>
      <c r="S2226" s="15"/>
    </row>
    <row r="2227" spans="1:20" ht="9.75" outlineLevel="4" x14ac:dyDescent="0.2">
      <c r="A2227" s="61"/>
      <c r="B2227" s="62"/>
      <c r="C2227" s="62"/>
      <c r="D2227" s="63"/>
      <c r="E2227" s="64"/>
      <c r="F2227" s="65" t="s">
        <v>1884</v>
      </c>
      <c r="G2227" s="63"/>
      <c r="H2227" s="66">
        <v>38.5</v>
      </c>
      <c r="I2227" s="67"/>
      <c r="J2227" s="68"/>
      <c r="K2227" s="66"/>
      <c r="L2227" s="66"/>
      <c r="M2227" s="66"/>
      <c r="N2227" s="66"/>
      <c r="O2227" s="68"/>
      <c r="P2227" s="68"/>
      <c r="Q2227" s="68"/>
      <c r="R2227" s="10"/>
      <c r="S2227" s="15"/>
    </row>
    <row r="2228" spans="1:20" ht="9.75" outlineLevel="4" x14ac:dyDescent="0.2">
      <c r="A2228" s="61"/>
      <c r="B2228" s="62"/>
      <c r="C2228" s="62"/>
      <c r="D2228" s="63"/>
      <c r="E2228" s="64"/>
      <c r="F2228" s="65" t="s">
        <v>1902</v>
      </c>
      <c r="G2228" s="63"/>
      <c r="H2228" s="66">
        <v>66.5</v>
      </c>
      <c r="I2228" s="67"/>
      <c r="J2228" s="68"/>
      <c r="K2228" s="66"/>
      <c r="L2228" s="66"/>
      <c r="M2228" s="66"/>
      <c r="N2228" s="66"/>
      <c r="O2228" s="68"/>
      <c r="P2228" s="68"/>
      <c r="Q2228" s="68"/>
      <c r="R2228" s="10"/>
      <c r="S2228" s="15"/>
    </row>
    <row r="2229" spans="1:20" ht="7.5" customHeight="1" outlineLevel="4" x14ac:dyDescent="0.15">
      <c r="A2229" s="15"/>
      <c r="B2229" s="69"/>
      <c r="C2229" s="70"/>
      <c r="D2229" s="71"/>
      <c r="E2229" s="72"/>
      <c r="F2229" s="73"/>
      <c r="G2229" s="71"/>
      <c r="H2229" s="74"/>
      <c r="I2229" s="75"/>
      <c r="J2229" s="76"/>
      <c r="K2229" s="77"/>
      <c r="L2229" s="77"/>
      <c r="M2229" s="77"/>
      <c r="N2229" s="77"/>
      <c r="O2229" s="76"/>
      <c r="P2229" s="76"/>
      <c r="Q2229" s="76"/>
      <c r="R2229" s="10"/>
      <c r="S2229" s="15"/>
    </row>
    <row r="2230" spans="1:20" ht="11.25" outlineLevel="3" x14ac:dyDescent="0.2">
      <c r="A2230" s="52"/>
      <c r="B2230" s="53"/>
      <c r="C2230" s="54">
        <v>427</v>
      </c>
      <c r="D2230" s="55" t="s">
        <v>25</v>
      </c>
      <c r="E2230" s="56" t="s">
        <v>1903</v>
      </c>
      <c r="F2230" s="57" t="s">
        <v>1904</v>
      </c>
      <c r="G2230" s="55" t="s">
        <v>67</v>
      </c>
      <c r="H2230" s="58">
        <v>38</v>
      </c>
      <c r="I2230" s="59"/>
      <c r="J2230" s="60">
        <f>H2230*I2230</f>
        <v>0</v>
      </c>
      <c r="K2230" s="58">
        <v>0.28361999999999998</v>
      </c>
      <c r="L2230" s="58">
        <f>H2230*K2230</f>
        <v>10.777559999999999</v>
      </c>
      <c r="M2230" s="58"/>
      <c r="N2230" s="58">
        <f>H2230*M2230</f>
        <v>0</v>
      </c>
      <c r="O2230" s="60">
        <v>21</v>
      </c>
      <c r="P2230" s="60">
        <f>J2230*(O2230/100)</f>
        <v>0</v>
      </c>
      <c r="Q2230" s="60">
        <f>J2230+P2230</f>
        <v>0</v>
      </c>
      <c r="R2230" s="15"/>
      <c r="S2230" s="15"/>
      <c r="T2230" s="15"/>
    </row>
    <row r="2231" spans="1:20" ht="9.75" outlineLevel="4" x14ac:dyDescent="0.2">
      <c r="A2231" s="61"/>
      <c r="B2231" s="62"/>
      <c r="C2231" s="62"/>
      <c r="D2231" s="63"/>
      <c r="E2231" s="64" t="s">
        <v>29</v>
      </c>
      <c r="F2231" s="65" t="s">
        <v>1905</v>
      </c>
      <c r="G2231" s="63"/>
      <c r="H2231" s="66">
        <v>38</v>
      </c>
      <c r="I2231" s="67"/>
      <c r="J2231" s="68"/>
      <c r="K2231" s="66"/>
      <c r="L2231" s="66"/>
      <c r="M2231" s="66"/>
      <c r="N2231" s="66"/>
      <c r="O2231" s="68"/>
      <c r="P2231" s="68"/>
      <c r="Q2231" s="68"/>
      <c r="R2231" s="10"/>
      <c r="S2231" s="15"/>
    </row>
    <row r="2232" spans="1:20" ht="7.5" customHeight="1" outlineLevel="4" x14ac:dyDescent="0.15">
      <c r="A2232" s="15"/>
      <c r="B2232" s="69"/>
      <c r="C2232" s="70"/>
      <c r="D2232" s="71"/>
      <c r="E2232" s="72"/>
      <c r="F2232" s="73"/>
      <c r="G2232" s="71"/>
      <c r="H2232" s="74"/>
      <c r="I2232" s="75"/>
      <c r="J2232" s="76"/>
      <c r="K2232" s="77"/>
      <c r="L2232" s="77"/>
      <c r="M2232" s="77"/>
      <c r="N2232" s="77"/>
      <c r="O2232" s="76"/>
      <c r="P2232" s="76"/>
      <c r="Q2232" s="76"/>
      <c r="R2232" s="10"/>
      <c r="S2232" s="15"/>
    </row>
    <row r="2233" spans="1:20" ht="11.25" outlineLevel="3" x14ac:dyDescent="0.2">
      <c r="A2233" s="52"/>
      <c r="B2233" s="53"/>
      <c r="C2233" s="54">
        <v>428</v>
      </c>
      <c r="D2233" s="55" t="s">
        <v>342</v>
      </c>
      <c r="E2233" s="56" t="s">
        <v>1906</v>
      </c>
      <c r="F2233" s="57" t="s">
        <v>1907</v>
      </c>
      <c r="G2233" s="55" t="s">
        <v>67</v>
      </c>
      <c r="H2233" s="58">
        <v>249.9</v>
      </c>
      <c r="I2233" s="59"/>
      <c r="J2233" s="60">
        <f>H2233*I2233</f>
        <v>0</v>
      </c>
      <c r="K2233" s="58">
        <v>0.17599999999999999</v>
      </c>
      <c r="L2233" s="58">
        <f>H2233*K2233</f>
        <v>43.982399999999998</v>
      </c>
      <c r="M2233" s="58"/>
      <c r="N2233" s="58">
        <f>H2233*M2233</f>
        <v>0</v>
      </c>
      <c r="O2233" s="60">
        <v>21</v>
      </c>
      <c r="P2233" s="60">
        <f>J2233*(O2233/100)</f>
        <v>0</v>
      </c>
      <c r="Q2233" s="60">
        <f>J2233+P2233</f>
        <v>0</v>
      </c>
      <c r="R2233" s="15"/>
      <c r="S2233" s="15"/>
      <c r="T2233" s="15"/>
    </row>
    <row r="2234" spans="1:20" ht="9.75" outlineLevel="4" x14ac:dyDescent="0.2">
      <c r="A2234" s="61"/>
      <c r="B2234" s="62"/>
      <c r="C2234" s="62"/>
      <c r="D2234" s="63"/>
      <c r="E2234" s="64" t="s">
        <v>29</v>
      </c>
      <c r="F2234" s="65" t="s">
        <v>1908</v>
      </c>
      <c r="G2234" s="63"/>
      <c r="H2234" s="66">
        <v>249.9</v>
      </c>
      <c r="I2234" s="67"/>
      <c r="J2234" s="68"/>
      <c r="K2234" s="66"/>
      <c r="L2234" s="66"/>
      <c r="M2234" s="66"/>
      <c r="N2234" s="66"/>
      <c r="O2234" s="68"/>
      <c r="P2234" s="68"/>
      <c r="Q2234" s="68"/>
      <c r="R2234" s="10"/>
      <c r="S2234" s="15"/>
    </row>
    <row r="2235" spans="1:20" ht="7.5" customHeight="1" outlineLevel="4" x14ac:dyDescent="0.15">
      <c r="A2235" s="15"/>
      <c r="B2235" s="69"/>
      <c r="C2235" s="70"/>
      <c r="D2235" s="71"/>
      <c r="E2235" s="72"/>
      <c r="F2235" s="73"/>
      <c r="G2235" s="71"/>
      <c r="H2235" s="74"/>
      <c r="I2235" s="75"/>
      <c r="J2235" s="76"/>
      <c r="K2235" s="77"/>
      <c r="L2235" s="77"/>
      <c r="M2235" s="77"/>
      <c r="N2235" s="77"/>
      <c r="O2235" s="76"/>
      <c r="P2235" s="76"/>
      <c r="Q2235" s="76"/>
      <c r="R2235" s="10"/>
      <c r="S2235" s="15"/>
    </row>
    <row r="2236" spans="1:20" outlineLevel="3" x14ac:dyDescent="0.15">
      <c r="B2236" s="10"/>
      <c r="C2236" s="10"/>
      <c r="D2236" s="10"/>
      <c r="E2236" s="10"/>
      <c r="F2236" s="10"/>
      <c r="G2236" s="10"/>
      <c r="H2236" s="10"/>
      <c r="I2236" s="15"/>
      <c r="J2236" s="15"/>
      <c r="K2236" s="10"/>
      <c r="L2236" s="10"/>
      <c r="M2236" s="10"/>
      <c r="N2236" s="10"/>
      <c r="O2236" s="10"/>
      <c r="P2236" s="15"/>
      <c r="Q2236" s="15"/>
    </row>
    <row r="2237" spans="1:20" ht="11.25" outlineLevel="2" x14ac:dyDescent="0.2">
      <c r="A2237" s="42" t="s">
        <v>1909</v>
      </c>
      <c r="B2237" s="43">
        <v>3</v>
      </c>
      <c r="C2237" s="44"/>
      <c r="D2237" s="45" t="s">
        <v>23</v>
      </c>
      <c r="E2237" s="45"/>
      <c r="F2237" s="46" t="s">
        <v>943</v>
      </c>
      <c r="G2237" s="45"/>
      <c r="H2237" s="47"/>
      <c r="I2237" s="48"/>
      <c r="J2237" s="49">
        <f>SUBTOTAL(9,J2238:J2245)</f>
        <v>0</v>
      </c>
      <c r="K2237" s="47"/>
      <c r="L2237" s="50">
        <f>SUBTOTAL(9,L2238:L2245)</f>
        <v>0</v>
      </c>
      <c r="M2237" s="47"/>
      <c r="N2237" s="50">
        <f>SUBTOTAL(9,N2238:N2245)</f>
        <v>0</v>
      </c>
      <c r="O2237" s="51"/>
      <c r="P2237" s="49">
        <f>SUBTOTAL(9,P2238:P2245)</f>
        <v>0</v>
      </c>
      <c r="Q2237" s="49">
        <f>SUBTOTAL(9,Q2238:Q2245)</f>
        <v>0</v>
      </c>
      <c r="R2237" s="10"/>
      <c r="S2237" s="15"/>
      <c r="T2237" s="15"/>
    </row>
    <row r="2238" spans="1:20" ht="22.5" outlineLevel="3" x14ac:dyDescent="0.2">
      <c r="A2238" s="52"/>
      <c r="B2238" s="53"/>
      <c r="C2238" s="54">
        <v>429</v>
      </c>
      <c r="D2238" s="55" t="s">
        <v>25</v>
      </c>
      <c r="E2238" s="56" t="s">
        <v>944</v>
      </c>
      <c r="F2238" s="57" t="s">
        <v>945</v>
      </c>
      <c r="G2238" s="55" t="s">
        <v>67</v>
      </c>
      <c r="H2238" s="58">
        <v>275</v>
      </c>
      <c r="I2238" s="59"/>
      <c r="J2238" s="60">
        <f>H2238*I2238</f>
        <v>0</v>
      </c>
      <c r="K2238" s="58"/>
      <c r="L2238" s="58">
        <f>H2238*K2238</f>
        <v>0</v>
      </c>
      <c r="M2238" s="58"/>
      <c r="N2238" s="58">
        <f>H2238*M2238</f>
        <v>0</v>
      </c>
      <c r="O2238" s="60">
        <v>21</v>
      </c>
      <c r="P2238" s="60">
        <f>J2238*(O2238/100)</f>
        <v>0</v>
      </c>
      <c r="Q2238" s="60">
        <f>J2238+P2238</f>
        <v>0</v>
      </c>
      <c r="R2238" s="15"/>
      <c r="S2238" s="15"/>
      <c r="T2238" s="15"/>
    </row>
    <row r="2239" spans="1:20" ht="9.75" outlineLevel="4" x14ac:dyDescent="0.2">
      <c r="A2239" s="61"/>
      <c r="B2239" s="62"/>
      <c r="C2239" s="62"/>
      <c r="D2239" s="63"/>
      <c r="E2239" s="64" t="s">
        <v>29</v>
      </c>
      <c r="F2239" s="65" t="s">
        <v>1910</v>
      </c>
      <c r="G2239" s="63"/>
      <c r="H2239" s="66">
        <v>275</v>
      </c>
      <c r="I2239" s="67"/>
      <c r="J2239" s="68"/>
      <c r="K2239" s="66"/>
      <c r="L2239" s="66"/>
      <c r="M2239" s="66"/>
      <c r="N2239" s="66"/>
      <c r="O2239" s="68"/>
      <c r="P2239" s="68"/>
      <c r="Q2239" s="68"/>
      <c r="R2239" s="10"/>
      <c r="S2239" s="15"/>
    </row>
    <row r="2240" spans="1:20" ht="7.5" customHeight="1" outlineLevel="4" x14ac:dyDescent="0.15">
      <c r="A2240" s="15"/>
      <c r="B2240" s="69"/>
      <c r="C2240" s="70"/>
      <c r="D2240" s="71"/>
      <c r="E2240" s="72"/>
      <c r="F2240" s="73"/>
      <c r="G2240" s="71"/>
      <c r="H2240" s="74"/>
      <c r="I2240" s="75"/>
      <c r="J2240" s="76"/>
      <c r="K2240" s="77"/>
      <c r="L2240" s="77"/>
      <c r="M2240" s="77"/>
      <c r="N2240" s="77"/>
      <c r="O2240" s="76"/>
      <c r="P2240" s="76"/>
      <c r="Q2240" s="76"/>
      <c r="R2240" s="10"/>
      <c r="S2240" s="15"/>
    </row>
    <row r="2241" spans="1:20" ht="22.5" outlineLevel="3" x14ac:dyDescent="0.2">
      <c r="A2241" s="52"/>
      <c r="B2241" s="53"/>
      <c r="C2241" s="54">
        <v>430</v>
      </c>
      <c r="D2241" s="55" t="s">
        <v>25</v>
      </c>
      <c r="E2241" s="56" t="s">
        <v>952</v>
      </c>
      <c r="F2241" s="57" t="s">
        <v>953</v>
      </c>
      <c r="G2241" s="55" t="s">
        <v>67</v>
      </c>
      <c r="H2241" s="58">
        <v>4125</v>
      </c>
      <c r="I2241" s="59"/>
      <c r="J2241" s="60">
        <f>H2241*I2241</f>
        <v>0</v>
      </c>
      <c r="K2241" s="58"/>
      <c r="L2241" s="58">
        <f>H2241*K2241</f>
        <v>0</v>
      </c>
      <c r="M2241" s="58"/>
      <c r="N2241" s="58">
        <f>H2241*M2241</f>
        <v>0</v>
      </c>
      <c r="O2241" s="60">
        <v>21</v>
      </c>
      <c r="P2241" s="60">
        <f>J2241*(O2241/100)</f>
        <v>0</v>
      </c>
      <c r="Q2241" s="60">
        <f>J2241+P2241</f>
        <v>0</v>
      </c>
      <c r="R2241" s="15"/>
      <c r="S2241" s="15"/>
      <c r="T2241" s="15"/>
    </row>
    <row r="2242" spans="1:20" ht="9.75" outlineLevel="4" x14ac:dyDescent="0.2">
      <c r="A2242" s="61"/>
      <c r="B2242" s="62"/>
      <c r="C2242" s="62"/>
      <c r="D2242" s="63"/>
      <c r="E2242" s="64" t="s">
        <v>29</v>
      </c>
      <c r="F2242" s="65" t="s">
        <v>1911</v>
      </c>
      <c r="G2242" s="63"/>
      <c r="H2242" s="66">
        <v>4125</v>
      </c>
      <c r="I2242" s="67"/>
      <c r="J2242" s="68"/>
      <c r="K2242" s="66"/>
      <c r="L2242" s="66"/>
      <c r="M2242" s="66"/>
      <c r="N2242" s="66"/>
      <c r="O2242" s="68"/>
      <c r="P2242" s="68"/>
      <c r="Q2242" s="68"/>
      <c r="R2242" s="10"/>
      <c r="S2242" s="15"/>
    </row>
    <row r="2243" spans="1:20" ht="7.5" customHeight="1" outlineLevel="4" x14ac:dyDescent="0.15">
      <c r="A2243" s="15"/>
      <c r="B2243" s="69"/>
      <c r="C2243" s="70"/>
      <c r="D2243" s="71"/>
      <c r="E2243" s="72"/>
      <c r="F2243" s="73"/>
      <c r="G2243" s="71"/>
      <c r="H2243" s="74"/>
      <c r="I2243" s="75"/>
      <c r="J2243" s="76"/>
      <c r="K2243" s="77"/>
      <c r="L2243" s="77"/>
      <c r="M2243" s="77"/>
      <c r="N2243" s="77"/>
      <c r="O2243" s="76"/>
      <c r="P2243" s="76"/>
      <c r="Q2243" s="76"/>
      <c r="R2243" s="10"/>
      <c r="S2243" s="15"/>
    </row>
    <row r="2244" spans="1:20" ht="22.5" outlineLevel="3" x14ac:dyDescent="0.2">
      <c r="A2244" s="52"/>
      <c r="B2244" s="53"/>
      <c r="C2244" s="54">
        <v>431</v>
      </c>
      <c r="D2244" s="55" t="s">
        <v>25</v>
      </c>
      <c r="E2244" s="56" t="s">
        <v>957</v>
      </c>
      <c r="F2244" s="57" t="s">
        <v>958</v>
      </c>
      <c r="G2244" s="55" t="s">
        <v>67</v>
      </c>
      <c r="H2244" s="58">
        <v>275</v>
      </c>
      <c r="I2244" s="59"/>
      <c r="J2244" s="60">
        <f>H2244*I2244</f>
        <v>0</v>
      </c>
      <c r="K2244" s="58"/>
      <c r="L2244" s="58">
        <f>H2244*K2244</f>
        <v>0</v>
      </c>
      <c r="M2244" s="58"/>
      <c r="N2244" s="58">
        <f>H2244*M2244</f>
        <v>0</v>
      </c>
      <c r="O2244" s="60">
        <v>21</v>
      </c>
      <c r="P2244" s="60">
        <f>J2244*(O2244/100)</f>
        <v>0</v>
      </c>
      <c r="Q2244" s="60">
        <f>J2244+P2244</f>
        <v>0</v>
      </c>
      <c r="R2244" s="15"/>
      <c r="S2244" s="15"/>
      <c r="T2244" s="15"/>
    </row>
    <row r="2245" spans="1:20" outlineLevel="3" x14ac:dyDescent="0.15">
      <c r="B2245" s="10"/>
      <c r="C2245" s="10"/>
      <c r="D2245" s="10"/>
      <c r="E2245" s="10"/>
      <c r="F2245" s="10"/>
      <c r="G2245" s="10"/>
      <c r="H2245" s="10"/>
      <c r="I2245" s="15"/>
      <c r="J2245" s="15"/>
      <c r="K2245" s="10"/>
      <c r="L2245" s="10"/>
      <c r="M2245" s="10"/>
      <c r="N2245" s="10"/>
      <c r="O2245" s="10"/>
      <c r="P2245" s="15"/>
      <c r="Q2245" s="15"/>
    </row>
    <row r="2246" spans="1:20" ht="11.25" outlineLevel="2" x14ac:dyDescent="0.2">
      <c r="A2246" s="42" t="s">
        <v>1912</v>
      </c>
      <c r="B2246" s="43">
        <v>3</v>
      </c>
      <c r="C2246" s="44"/>
      <c r="D2246" s="45" t="s">
        <v>23</v>
      </c>
      <c r="E2246" s="45"/>
      <c r="F2246" s="46" t="s">
        <v>990</v>
      </c>
      <c r="G2246" s="45"/>
      <c r="H2246" s="47"/>
      <c r="I2246" s="48"/>
      <c r="J2246" s="49">
        <f>SUBTOTAL(9,J2247:J2271)</f>
        <v>0</v>
      </c>
      <c r="K2246" s="47"/>
      <c r="L2246" s="50">
        <f>SUBTOTAL(9,L2247:L2271)</f>
        <v>0</v>
      </c>
      <c r="M2246" s="47"/>
      <c r="N2246" s="50">
        <f>SUBTOTAL(9,N2247:N2271)</f>
        <v>134.88475000000003</v>
      </c>
      <c r="O2246" s="51"/>
      <c r="P2246" s="49">
        <f>SUBTOTAL(9,P2247:P2271)</f>
        <v>0</v>
      </c>
      <c r="Q2246" s="49">
        <f>SUBTOTAL(9,Q2247:Q2271)</f>
        <v>0</v>
      </c>
      <c r="R2246" s="10"/>
      <c r="S2246" s="15"/>
      <c r="T2246" s="15"/>
    </row>
    <row r="2247" spans="1:20" ht="11.25" outlineLevel="3" x14ac:dyDescent="0.2">
      <c r="A2247" s="52"/>
      <c r="B2247" s="53"/>
      <c r="C2247" s="54">
        <v>432</v>
      </c>
      <c r="D2247" s="55" t="s">
        <v>25</v>
      </c>
      <c r="E2247" s="56" t="s">
        <v>1913</v>
      </c>
      <c r="F2247" s="57" t="s">
        <v>1914</v>
      </c>
      <c r="G2247" s="55" t="s">
        <v>28</v>
      </c>
      <c r="H2247" s="58">
        <v>18</v>
      </c>
      <c r="I2247" s="59"/>
      <c r="J2247" s="60">
        <f>H2247*I2247</f>
        <v>0</v>
      </c>
      <c r="K2247" s="58"/>
      <c r="L2247" s="58">
        <f>H2247*K2247</f>
        <v>0</v>
      </c>
      <c r="M2247" s="58">
        <v>2.5</v>
      </c>
      <c r="N2247" s="58">
        <f>H2247*M2247</f>
        <v>45</v>
      </c>
      <c r="O2247" s="60">
        <v>21</v>
      </c>
      <c r="P2247" s="60">
        <f>J2247*(O2247/100)</f>
        <v>0</v>
      </c>
      <c r="Q2247" s="60">
        <f>J2247+P2247</f>
        <v>0</v>
      </c>
      <c r="R2247" s="15"/>
      <c r="S2247" s="15"/>
      <c r="T2247" s="15"/>
    </row>
    <row r="2248" spans="1:20" ht="11.25" outlineLevel="3" x14ac:dyDescent="0.2">
      <c r="A2248" s="52"/>
      <c r="B2248" s="53"/>
      <c r="C2248" s="54">
        <v>433</v>
      </c>
      <c r="D2248" s="55" t="s">
        <v>25</v>
      </c>
      <c r="E2248" s="56" t="s">
        <v>1915</v>
      </c>
      <c r="F2248" s="57" t="s">
        <v>1916</v>
      </c>
      <c r="G2248" s="55" t="s">
        <v>28</v>
      </c>
      <c r="H2248" s="58">
        <v>6.6</v>
      </c>
      <c r="I2248" s="59"/>
      <c r="J2248" s="60">
        <f>H2248*I2248</f>
        <v>0</v>
      </c>
      <c r="K2248" s="58"/>
      <c r="L2248" s="58">
        <f>H2248*K2248</f>
        <v>0</v>
      </c>
      <c r="M2248" s="58">
        <v>1.8</v>
      </c>
      <c r="N2248" s="58">
        <f>H2248*M2248</f>
        <v>11.879999999999999</v>
      </c>
      <c r="O2248" s="60">
        <v>21</v>
      </c>
      <c r="P2248" s="60">
        <f>J2248*(O2248/100)</f>
        <v>0</v>
      </c>
      <c r="Q2248" s="60">
        <f>J2248+P2248</f>
        <v>0</v>
      </c>
      <c r="R2248" s="15"/>
      <c r="S2248" s="15"/>
      <c r="T2248" s="15"/>
    </row>
    <row r="2249" spans="1:20" ht="11.25" outlineLevel="3" x14ac:dyDescent="0.2">
      <c r="A2249" s="52"/>
      <c r="B2249" s="53"/>
      <c r="C2249" s="54">
        <v>434</v>
      </c>
      <c r="D2249" s="55" t="s">
        <v>25</v>
      </c>
      <c r="E2249" s="56" t="s">
        <v>1917</v>
      </c>
      <c r="F2249" s="57" t="s">
        <v>1918</v>
      </c>
      <c r="G2249" s="55" t="s">
        <v>28</v>
      </c>
      <c r="H2249" s="58">
        <v>1.9799999999999998</v>
      </c>
      <c r="I2249" s="59"/>
      <c r="J2249" s="60">
        <f>H2249*I2249</f>
        <v>0</v>
      </c>
      <c r="K2249" s="58"/>
      <c r="L2249" s="58">
        <f>H2249*K2249</f>
        <v>0</v>
      </c>
      <c r="M2249" s="58">
        <v>1.95</v>
      </c>
      <c r="N2249" s="58">
        <f>H2249*M2249</f>
        <v>3.8609999999999993</v>
      </c>
      <c r="O2249" s="60">
        <v>21</v>
      </c>
      <c r="P2249" s="60">
        <f>J2249*(O2249/100)</f>
        <v>0</v>
      </c>
      <c r="Q2249" s="60">
        <f>J2249+P2249</f>
        <v>0</v>
      </c>
      <c r="R2249" s="15"/>
      <c r="S2249" s="15"/>
      <c r="T2249" s="15"/>
    </row>
    <row r="2250" spans="1:20" ht="9.75" outlineLevel="4" x14ac:dyDescent="0.2">
      <c r="A2250" s="61"/>
      <c r="B2250" s="62"/>
      <c r="C2250" s="62"/>
      <c r="D2250" s="63"/>
      <c r="E2250" s="64" t="s">
        <v>29</v>
      </c>
      <c r="F2250" s="65" t="s">
        <v>1919</v>
      </c>
      <c r="G2250" s="63"/>
      <c r="H2250" s="66">
        <v>1.9799999999999998</v>
      </c>
      <c r="I2250" s="67"/>
      <c r="J2250" s="68"/>
      <c r="K2250" s="66"/>
      <c r="L2250" s="66"/>
      <c r="M2250" s="66"/>
      <c r="N2250" s="66"/>
      <c r="O2250" s="68"/>
      <c r="P2250" s="68"/>
      <c r="Q2250" s="68"/>
      <c r="R2250" s="10"/>
      <c r="S2250" s="15"/>
    </row>
    <row r="2251" spans="1:20" ht="7.5" customHeight="1" outlineLevel="4" x14ac:dyDescent="0.15">
      <c r="A2251" s="15"/>
      <c r="B2251" s="69"/>
      <c r="C2251" s="70"/>
      <c r="D2251" s="71"/>
      <c r="E2251" s="72"/>
      <c r="F2251" s="73"/>
      <c r="G2251" s="71"/>
      <c r="H2251" s="74"/>
      <c r="I2251" s="75"/>
      <c r="J2251" s="76"/>
      <c r="K2251" s="77"/>
      <c r="L2251" s="77"/>
      <c r="M2251" s="77"/>
      <c r="N2251" s="77"/>
      <c r="O2251" s="76"/>
      <c r="P2251" s="76"/>
      <c r="Q2251" s="76"/>
      <c r="R2251" s="10"/>
      <c r="S2251" s="15"/>
    </row>
    <row r="2252" spans="1:20" ht="11.25" outlineLevel="3" x14ac:dyDescent="0.2">
      <c r="A2252" s="52"/>
      <c r="B2252" s="53"/>
      <c r="C2252" s="54">
        <v>435</v>
      </c>
      <c r="D2252" s="55" t="s">
        <v>25</v>
      </c>
      <c r="E2252" s="56" t="s">
        <v>1920</v>
      </c>
      <c r="F2252" s="57" t="s">
        <v>1921</v>
      </c>
      <c r="G2252" s="55" t="s">
        <v>28</v>
      </c>
      <c r="H2252" s="58">
        <v>0.82499999999999996</v>
      </c>
      <c r="I2252" s="59"/>
      <c r="J2252" s="60">
        <f>H2252*I2252</f>
        <v>0</v>
      </c>
      <c r="K2252" s="58"/>
      <c r="L2252" s="58">
        <f>H2252*K2252</f>
        <v>0</v>
      </c>
      <c r="M2252" s="58">
        <v>2.2000000000000002</v>
      </c>
      <c r="N2252" s="58">
        <f>H2252*M2252</f>
        <v>1.8149999999999999</v>
      </c>
      <c r="O2252" s="60">
        <v>21</v>
      </c>
      <c r="P2252" s="60">
        <f>J2252*(O2252/100)</f>
        <v>0</v>
      </c>
      <c r="Q2252" s="60">
        <f>J2252+P2252</f>
        <v>0</v>
      </c>
      <c r="R2252" s="15"/>
      <c r="S2252" s="15"/>
      <c r="T2252" s="15"/>
    </row>
    <row r="2253" spans="1:20" ht="19.5" outlineLevel="4" x14ac:dyDescent="0.2">
      <c r="A2253" s="61"/>
      <c r="B2253" s="62"/>
      <c r="C2253" s="62"/>
      <c r="D2253" s="63"/>
      <c r="E2253" s="64" t="s">
        <v>29</v>
      </c>
      <c r="F2253" s="65" t="s">
        <v>1922</v>
      </c>
      <c r="G2253" s="63"/>
      <c r="H2253" s="66">
        <v>0.82499999999999996</v>
      </c>
      <c r="I2253" s="67"/>
      <c r="J2253" s="68"/>
      <c r="K2253" s="66"/>
      <c r="L2253" s="66"/>
      <c r="M2253" s="66"/>
      <c r="N2253" s="66"/>
      <c r="O2253" s="68"/>
      <c r="P2253" s="68"/>
      <c r="Q2253" s="68"/>
      <c r="R2253" s="10"/>
      <c r="S2253" s="15"/>
    </row>
    <row r="2254" spans="1:20" ht="7.5" customHeight="1" outlineLevel="4" x14ac:dyDescent="0.15">
      <c r="A2254" s="15"/>
      <c r="B2254" s="69"/>
      <c r="C2254" s="70"/>
      <c r="D2254" s="71"/>
      <c r="E2254" s="72"/>
      <c r="F2254" s="73"/>
      <c r="G2254" s="71"/>
      <c r="H2254" s="74"/>
      <c r="I2254" s="75"/>
      <c r="J2254" s="76"/>
      <c r="K2254" s="77"/>
      <c r="L2254" s="77"/>
      <c r="M2254" s="77"/>
      <c r="N2254" s="77"/>
      <c r="O2254" s="76"/>
      <c r="P2254" s="76"/>
      <c r="Q2254" s="76"/>
      <c r="R2254" s="10"/>
      <c r="S2254" s="15"/>
    </row>
    <row r="2255" spans="1:20" ht="11.25" outlineLevel="3" x14ac:dyDescent="0.2">
      <c r="A2255" s="52"/>
      <c r="B2255" s="53"/>
      <c r="C2255" s="54">
        <v>436</v>
      </c>
      <c r="D2255" s="55" t="s">
        <v>25</v>
      </c>
      <c r="E2255" s="56" t="s">
        <v>1923</v>
      </c>
      <c r="F2255" s="57" t="s">
        <v>1924</v>
      </c>
      <c r="G2255" s="55" t="s">
        <v>172</v>
      </c>
      <c r="H2255" s="58">
        <v>20.5</v>
      </c>
      <c r="I2255" s="59"/>
      <c r="J2255" s="60">
        <f>H2255*I2255</f>
        <v>0</v>
      </c>
      <c r="K2255" s="58"/>
      <c r="L2255" s="58">
        <f>H2255*K2255</f>
        <v>0</v>
      </c>
      <c r="M2255" s="58">
        <v>7.0000000000000007E-2</v>
      </c>
      <c r="N2255" s="58">
        <f>H2255*M2255</f>
        <v>1.4350000000000001</v>
      </c>
      <c r="O2255" s="60">
        <v>21</v>
      </c>
      <c r="P2255" s="60">
        <f>J2255*(O2255/100)</f>
        <v>0</v>
      </c>
      <c r="Q2255" s="60">
        <f>J2255+P2255</f>
        <v>0</v>
      </c>
      <c r="R2255" s="15"/>
      <c r="S2255" s="15"/>
      <c r="T2255" s="15"/>
    </row>
    <row r="2256" spans="1:20" ht="9.75" outlineLevel="4" x14ac:dyDescent="0.2">
      <c r="A2256" s="61"/>
      <c r="B2256" s="62"/>
      <c r="C2256" s="62"/>
      <c r="D2256" s="63"/>
      <c r="E2256" s="64" t="s">
        <v>29</v>
      </c>
      <c r="F2256" s="65" t="s">
        <v>1925</v>
      </c>
      <c r="G2256" s="63"/>
      <c r="H2256" s="66">
        <v>13</v>
      </c>
      <c r="I2256" s="67"/>
      <c r="J2256" s="68"/>
      <c r="K2256" s="66"/>
      <c r="L2256" s="66"/>
      <c r="M2256" s="66"/>
      <c r="N2256" s="66"/>
      <c r="O2256" s="68"/>
      <c r="P2256" s="68"/>
      <c r="Q2256" s="68"/>
      <c r="R2256" s="10"/>
      <c r="S2256" s="15"/>
    </row>
    <row r="2257" spans="1:20" ht="9.75" outlineLevel="4" x14ac:dyDescent="0.2">
      <c r="A2257" s="61"/>
      <c r="B2257" s="62"/>
      <c r="C2257" s="62"/>
      <c r="D2257" s="63"/>
      <c r="E2257" s="64"/>
      <c r="F2257" s="65" t="s">
        <v>1926</v>
      </c>
      <c r="G2257" s="63"/>
      <c r="H2257" s="66">
        <v>7.5</v>
      </c>
      <c r="I2257" s="67"/>
      <c r="J2257" s="68"/>
      <c r="K2257" s="66"/>
      <c r="L2257" s="66"/>
      <c r="M2257" s="66"/>
      <c r="N2257" s="66"/>
      <c r="O2257" s="68"/>
      <c r="P2257" s="68"/>
      <c r="Q2257" s="68"/>
      <c r="R2257" s="10"/>
      <c r="S2257" s="15"/>
    </row>
    <row r="2258" spans="1:20" ht="7.5" customHeight="1" outlineLevel="4" x14ac:dyDescent="0.15">
      <c r="A2258" s="15"/>
      <c r="B2258" s="69"/>
      <c r="C2258" s="70"/>
      <c r="D2258" s="71"/>
      <c r="E2258" s="72"/>
      <c r="F2258" s="73"/>
      <c r="G2258" s="71"/>
      <c r="H2258" s="74"/>
      <c r="I2258" s="75"/>
      <c r="J2258" s="76"/>
      <c r="K2258" s="77"/>
      <c r="L2258" s="77"/>
      <c r="M2258" s="77"/>
      <c r="N2258" s="77"/>
      <c r="O2258" s="76"/>
      <c r="P2258" s="76"/>
      <c r="Q2258" s="76"/>
      <c r="R2258" s="10"/>
      <c r="S2258" s="15"/>
    </row>
    <row r="2259" spans="1:20" ht="22.5" outlineLevel="3" x14ac:dyDescent="0.2">
      <c r="A2259" s="52"/>
      <c r="B2259" s="53"/>
      <c r="C2259" s="54">
        <v>437</v>
      </c>
      <c r="D2259" s="55" t="s">
        <v>25</v>
      </c>
      <c r="E2259" s="56" t="s">
        <v>1927</v>
      </c>
      <c r="F2259" s="57" t="s">
        <v>1928</v>
      </c>
      <c r="G2259" s="55" t="s">
        <v>28</v>
      </c>
      <c r="H2259" s="58">
        <v>31.5</v>
      </c>
      <c r="I2259" s="59"/>
      <c r="J2259" s="60">
        <f>H2259*I2259</f>
        <v>0</v>
      </c>
      <c r="K2259" s="58"/>
      <c r="L2259" s="58">
        <f>H2259*K2259</f>
        <v>0</v>
      </c>
      <c r="M2259" s="58">
        <v>2.2000000000000002</v>
      </c>
      <c r="N2259" s="58">
        <f>H2259*M2259</f>
        <v>69.300000000000011</v>
      </c>
      <c r="O2259" s="60">
        <v>21</v>
      </c>
      <c r="P2259" s="60">
        <f>J2259*(O2259/100)</f>
        <v>0</v>
      </c>
      <c r="Q2259" s="60">
        <f>J2259+P2259</f>
        <v>0</v>
      </c>
      <c r="R2259" s="15"/>
      <c r="S2259" s="15"/>
      <c r="T2259" s="15"/>
    </row>
    <row r="2260" spans="1:20" ht="9.75" outlineLevel="4" x14ac:dyDescent="0.2">
      <c r="A2260" s="61"/>
      <c r="B2260" s="62"/>
      <c r="C2260" s="62"/>
      <c r="D2260" s="63"/>
      <c r="E2260" s="64" t="s">
        <v>29</v>
      </c>
      <c r="F2260" s="65" t="s">
        <v>1929</v>
      </c>
      <c r="G2260" s="63"/>
      <c r="H2260" s="66">
        <v>28</v>
      </c>
      <c r="I2260" s="67"/>
      <c r="J2260" s="68"/>
      <c r="K2260" s="66"/>
      <c r="L2260" s="66"/>
      <c r="M2260" s="66"/>
      <c r="N2260" s="66"/>
      <c r="O2260" s="68"/>
      <c r="P2260" s="68"/>
      <c r="Q2260" s="68"/>
      <c r="R2260" s="10"/>
      <c r="S2260" s="15"/>
    </row>
    <row r="2261" spans="1:20" ht="9.75" outlineLevel="4" x14ac:dyDescent="0.2">
      <c r="A2261" s="61"/>
      <c r="B2261" s="62"/>
      <c r="C2261" s="62"/>
      <c r="D2261" s="63"/>
      <c r="E2261" s="64"/>
      <c r="F2261" s="65" t="s">
        <v>1930</v>
      </c>
      <c r="G2261" s="63"/>
      <c r="H2261" s="66">
        <v>3.5</v>
      </c>
      <c r="I2261" s="67"/>
      <c r="J2261" s="68"/>
      <c r="K2261" s="66"/>
      <c r="L2261" s="66"/>
      <c r="M2261" s="66"/>
      <c r="N2261" s="66"/>
      <c r="O2261" s="68"/>
      <c r="P2261" s="68"/>
      <c r="Q2261" s="68"/>
      <c r="R2261" s="10"/>
      <c r="S2261" s="15"/>
    </row>
    <row r="2262" spans="1:20" ht="7.5" customHeight="1" outlineLevel="4" x14ac:dyDescent="0.15">
      <c r="A2262" s="15"/>
      <c r="B2262" s="69"/>
      <c r="C2262" s="70"/>
      <c r="D2262" s="71"/>
      <c r="E2262" s="72"/>
      <c r="F2262" s="73"/>
      <c r="G2262" s="71"/>
      <c r="H2262" s="74"/>
      <c r="I2262" s="75"/>
      <c r="J2262" s="76"/>
      <c r="K2262" s="77"/>
      <c r="L2262" s="77"/>
      <c r="M2262" s="77"/>
      <c r="N2262" s="77"/>
      <c r="O2262" s="76"/>
      <c r="P2262" s="76"/>
      <c r="Q2262" s="76"/>
      <c r="R2262" s="10"/>
      <c r="S2262" s="15"/>
    </row>
    <row r="2263" spans="1:20" ht="11.25" outlineLevel="3" x14ac:dyDescent="0.2">
      <c r="A2263" s="52"/>
      <c r="B2263" s="53"/>
      <c r="C2263" s="54">
        <v>438</v>
      </c>
      <c r="D2263" s="55" t="s">
        <v>25</v>
      </c>
      <c r="E2263" s="56" t="s">
        <v>1931</v>
      </c>
      <c r="F2263" s="57" t="s">
        <v>1932</v>
      </c>
      <c r="G2263" s="55" t="s">
        <v>28</v>
      </c>
      <c r="H2263" s="58">
        <v>28</v>
      </c>
      <c r="I2263" s="59"/>
      <c r="J2263" s="60">
        <f>H2263*I2263</f>
        <v>0</v>
      </c>
      <c r="K2263" s="58"/>
      <c r="L2263" s="58">
        <f>H2263*K2263</f>
        <v>0</v>
      </c>
      <c r="M2263" s="58">
        <v>2.9000000000000001E-2</v>
      </c>
      <c r="N2263" s="58">
        <f>H2263*M2263</f>
        <v>0.81200000000000006</v>
      </c>
      <c r="O2263" s="60">
        <v>21</v>
      </c>
      <c r="P2263" s="60">
        <f>J2263*(O2263/100)</f>
        <v>0</v>
      </c>
      <c r="Q2263" s="60">
        <f>J2263+P2263</f>
        <v>0</v>
      </c>
      <c r="R2263" s="15"/>
      <c r="S2263" s="15"/>
      <c r="T2263" s="15"/>
    </row>
    <row r="2264" spans="1:20" ht="9.75" outlineLevel="4" x14ac:dyDescent="0.2">
      <c r="A2264" s="61"/>
      <c r="B2264" s="62"/>
      <c r="C2264" s="62"/>
      <c r="D2264" s="63"/>
      <c r="E2264" s="64" t="s">
        <v>29</v>
      </c>
      <c r="F2264" s="65" t="s">
        <v>1929</v>
      </c>
      <c r="G2264" s="63"/>
      <c r="H2264" s="66">
        <v>28</v>
      </c>
      <c r="I2264" s="67"/>
      <c r="J2264" s="68"/>
      <c r="K2264" s="66"/>
      <c r="L2264" s="66"/>
      <c r="M2264" s="66"/>
      <c r="N2264" s="66"/>
      <c r="O2264" s="68"/>
      <c r="P2264" s="68"/>
      <c r="Q2264" s="68"/>
      <c r="R2264" s="10"/>
      <c r="S2264" s="15"/>
    </row>
    <row r="2265" spans="1:20" ht="7.5" customHeight="1" outlineLevel="4" x14ac:dyDescent="0.15">
      <c r="A2265" s="15"/>
      <c r="B2265" s="69"/>
      <c r="C2265" s="70"/>
      <c r="D2265" s="71"/>
      <c r="E2265" s="72"/>
      <c r="F2265" s="73"/>
      <c r="G2265" s="71"/>
      <c r="H2265" s="74"/>
      <c r="I2265" s="75"/>
      <c r="J2265" s="76"/>
      <c r="K2265" s="77"/>
      <c r="L2265" s="77"/>
      <c r="M2265" s="77"/>
      <c r="N2265" s="77"/>
      <c r="O2265" s="76"/>
      <c r="P2265" s="76"/>
      <c r="Q2265" s="76"/>
      <c r="R2265" s="10"/>
      <c r="S2265" s="15"/>
    </row>
    <row r="2266" spans="1:20" ht="11.25" outlineLevel="3" x14ac:dyDescent="0.2">
      <c r="A2266" s="52"/>
      <c r="B2266" s="53"/>
      <c r="C2266" s="54">
        <v>439</v>
      </c>
      <c r="D2266" s="55" t="s">
        <v>25</v>
      </c>
      <c r="E2266" s="56" t="s">
        <v>1933</v>
      </c>
      <c r="F2266" s="57" t="s">
        <v>1934</v>
      </c>
      <c r="G2266" s="55" t="s">
        <v>172</v>
      </c>
      <c r="H2266" s="58">
        <v>11</v>
      </c>
      <c r="I2266" s="59"/>
      <c r="J2266" s="60">
        <f>H2266*I2266</f>
        <v>0</v>
      </c>
      <c r="K2266" s="58"/>
      <c r="L2266" s="58">
        <f>H2266*K2266</f>
        <v>0</v>
      </c>
      <c r="M2266" s="58">
        <v>9.2499999999999995E-3</v>
      </c>
      <c r="N2266" s="58">
        <f>H2266*M2266</f>
        <v>0.10174999999999999</v>
      </c>
      <c r="O2266" s="60">
        <v>21</v>
      </c>
      <c r="P2266" s="60">
        <f>J2266*(O2266/100)</f>
        <v>0</v>
      </c>
      <c r="Q2266" s="60">
        <f>J2266+P2266</f>
        <v>0</v>
      </c>
      <c r="R2266" s="15"/>
      <c r="S2266" s="15"/>
      <c r="T2266" s="15"/>
    </row>
    <row r="2267" spans="1:20" ht="9.75" outlineLevel="4" x14ac:dyDescent="0.2">
      <c r="A2267" s="61"/>
      <c r="B2267" s="62"/>
      <c r="C2267" s="62"/>
      <c r="D2267" s="63"/>
      <c r="E2267" s="64" t="s">
        <v>29</v>
      </c>
      <c r="F2267" s="65" t="s">
        <v>1935</v>
      </c>
      <c r="G2267" s="63"/>
      <c r="H2267" s="66">
        <v>11</v>
      </c>
      <c r="I2267" s="67"/>
      <c r="J2267" s="68"/>
      <c r="K2267" s="66"/>
      <c r="L2267" s="66"/>
      <c r="M2267" s="66"/>
      <c r="N2267" s="66"/>
      <c r="O2267" s="68"/>
      <c r="P2267" s="68"/>
      <c r="Q2267" s="68"/>
      <c r="R2267" s="10"/>
      <c r="S2267" s="15"/>
    </row>
    <row r="2268" spans="1:20" ht="7.5" customHeight="1" outlineLevel="4" x14ac:dyDescent="0.15">
      <c r="A2268" s="15"/>
      <c r="B2268" s="69"/>
      <c r="C2268" s="70"/>
      <c r="D2268" s="71"/>
      <c r="E2268" s="72"/>
      <c r="F2268" s="73"/>
      <c r="G2268" s="71"/>
      <c r="H2268" s="74"/>
      <c r="I2268" s="75"/>
      <c r="J2268" s="76"/>
      <c r="K2268" s="77"/>
      <c r="L2268" s="77"/>
      <c r="M2268" s="77"/>
      <c r="N2268" s="77"/>
      <c r="O2268" s="76"/>
      <c r="P2268" s="76"/>
      <c r="Q2268" s="76"/>
      <c r="R2268" s="10"/>
      <c r="S2268" s="15"/>
    </row>
    <row r="2269" spans="1:20" ht="11.25" outlineLevel="3" x14ac:dyDescent="0.2">
      <c r="A2269" s="52"/>
      <c r="B2269" s="53"/>
      <c r="C2269" s="54">
        <v>440</v>
      </c>
      <c r="D2269" s="55" t="s">
        <v>25</v>
      </c>
      <c r="E2269" s="56" t="s">
        <v>1936</v>
      </c>
      <c r="F2269" s="57" t="s">
        <v>1937</v>
      </c>
      <c r="G2269" s="55" t="s">
        <v>72</v>
      </c>
      <c r="H2269" s="58">
        <v>1</v>
      </c>
      <c r="I2269" s="59"/>
      <c r="J2269" s="60">
        <f>H2269*I2269</f>
        <v>0</v>
      </c>
      <c r="K2269" s="58"/>
      <c r="L2269" s="58">
        <f>H2269*K2269</f>
        <v>0</v>
      </c>
      <c r="M2269" s="58">
        <v>0.5</v>
      </c>
      <c r="N2269" s="58">
        <f>H2269*M2269</f>
        <v>0.5</v>
      </c>
      <c r="O2269" s="60">
        <v>21</v>
      </c>
      <c r="P2269" s="60">
        <f>J2269*(O2269/100)</f>
        <v>0</v>
      </c>
      <c r="Q2269" s="60">
        <f>J2269+P2269</f>
        <v>0</v>
      </c>
      <c r="R2269" s="15"/>
      <c r="S2269" s="15"/>
      <c r="T2269" s="15"/>
    </row>
    <row r="2270" spans="1:20" ht="11.25" outlineLevel="3" x14ac:dyDescent="0.2">
      <c r="A2270" s="52"/>
      <c r="B2270" s="53"/>
      <c r="C2270" s="54">
        <v>441</v>
      </c>
      <c r="D2270" s="55" t="s">
        <v>25</v>
      </c>
      <c r="E2270" s="56" t="s">
        <v>1938</v>
      </c>
      <c r="F2270" s="57" t="s">
        <v>1939</v>
      </c>
      <c r="G2270" s="55" t="s">
        <v>72</v>
      </c>
      <c r="H2270" s="58">
        <v>1</v>
      </c>
      <c r="I2270" s="59"/>
      <c r="J2270" s="60">
        <f>H2270*I2270</f>
        <v>0</v>
      </c>
      <c r="K2270" s="58"/>
      <c r="L2270" s="58">
        <f>H2270*K2270</f>
        <v>0</v>
      </c>
      <c r="M2270" s="58">
        <v>0.18</v>
      </c>
      <c r="N2270" s="58">
        <f>H2270*M2270</f>
        <v>0.18</v>
      </c>
      <c r="O2270" s="60">
        <v>21</v>
      </c>
      <c r="P2270" s="60">
        <f>J2270*(O2270/100)</f>
        <v>0</v>
      </c>
      <c r="Q2270" s="60">
        <f>J2270+P2270</f>
        <v>0</v>
      </c>
      <c r="R2270" s="15"/>
      <c r="S2270" s="15"/>
      <c r="T2270" s="15"/>
    </row>
    <row r="2271" spans="1:20" outlineLevel="3" x14ac:dyDescent="0.15">
      <c r="B2271" s="10"/>
      <c r="C2271" s="10"/>
      <c r="D2271" s="10"/>
      <c r="E2271" s="10"/>
      <c r="F2271" s="10"/>
      <c r="G2271" s="10"/>
      <c r="H2271" s="10"/>
      <c r="I2271" s="15"/>
      <c r="J2271" s="15"/>
      <c r="K2271" s="10"/>
      <c r="L2271" s="10"/>
      <c r="M2271" s="10"/>
      <c r="N2271" s="10"/>
      <c r="O2271" s="10"/>
      <c r="P2271" s="15"/>
      <c r="Q2271" s="15"/>
    </row>
    <row r="2272" spans="1:20" ht="11.25" outlineLevel="2" x14ac:dyDescent="0.2">
      <c r="A2272" s="42" t="s">
        <v>1940</v>
      </c>
      <c r="B2272" s="43">
        <v>3</v>
      </c>
      <c r="C2272" s="44"/>
      <c r="D2272" s="45" t="s">
        <v>23</v>
      </c>
      <c r="E2272" s="45"/>
      <c r="F2272" s="46" t="s">
        <v>995</v>
      </c>
      <c r="G2272" s="45"/>
      <c r="H2272" s="47"/>
      <c r="I2272" s="48"/>
      <c r="J2272" s="49">
        <f>SUBTOTAL(9,J2273:J2287)</f>
        <v>0</v>
      </c>
      <c r="K2272" s="47"/>
      <c r="L2272" s="50">
        <f>SUBTOTAL(9,L2273:L2287)</f>
        <v>0</v>
      </c>
      <c r="M2272" s="47"/>
      <c r="N2272" s="50">
        <f>SUBTOTAL(9,N2273:N2287)</f>
        <v>0</v>
      </c>
      <c r="O2272" s="51"/>
      <c r="P2272" s="49">
        <f>SUBTOTAL(9,P2273:P2287)</f>
        <v>0</v>
      </c>
      <c r="Q2272" s="49">
        <f>SUBTOTAL(9,Q2273:Q2287)</f>
        <v>0</v>
      </c>
      <c r="R2272" s="10"/>
      <c r="S2272" s="15"/>
      <c r="T2272" s="15"/>
    </row>
    <row r="2273" spans="1:20" ht="11.25" outlineLevel="3" x14ac:dyDescent="0.2">
      <c r="A2273" s="52"/>
      <c r="B2273" s="53"/>
      <c r="C2273" s="54">
        <v>442</v>
      </c>
      <c r="D2273" s="55" t="s">
        <v>25</v>
      </c>
      <c r="E2273" s="56" t="s">
        <v>996</v>
      </c>
      <c r="F2273" s="57" t="s">
        <v>997</v>
      </c>
      <c r="G2273" s="55" t="s">
        <v>60</v>
      </c>
      <c r="H2273" s="58">
        <v>160.30975000000001</v>
      </c>
      <c r="I2273" s="59"/>
      <c r="J2273" s="60">
        <f>H2273*I2273</f>
        <v>0</v>
      </c>
      <c r="K2273" s="58"/>
      <c r="L2273" s="58">
        <f>H2273*K2273</f>
        <v>0</v>
      </c>
      <c r="M2273" s="58"/>
      <c r="N2273" s="58">
        <f>H2273*M2273</f>
        <v>0</v>
      </c>
      <c r="O2273" s="60">
        <v>21</v>
      </c>
      <c r="P2273" s="60">
        <f>J2273*(O2273/100)</f>
        <v>0</v>
      </c>
      <c r="Q2273" s="60">
        <f>J2273+P2273</f>
        <v>0</v>
      </c>
      <c r="R2273" s="15"/>
      <c r="S2273" s="15"/>
      <c r="T2273" s="15"/>
    </row>
    <row r="2274" spans="1:20" ht="11.25" outlineLevel="3" x14ac:dyDescent="0.2">
      <c r="A2274" s="52"/>
      <c r="B2274" s="53"/>
      <c r="C2274" s="54">
        <v>443</v>
      </c>
      <c r="D2274" s="55" t="s">
        <v>25</v>
      </c>
      <c r="E2274" s="56" t="s">
        <v>998</v>
      </c>
      <c r="F2274" s="57" t="s">
        <v>999</v>
      </c>
      <c r="G2274" s="55" t="s">
        <v>60</v>
      </c>
      <c r="H2274" s="58">
        <v>160.30975000000001</v>
      </c>
      <c r="I2274" s="59"/>
      <c r="J2274" s="60">
        <f>H2274*I2274</f>
        <v>0</v>
      </c>
      <c r="K2274" s="58"/>
      <c r="L2274" s="58">
        <f>H2274*K2274</f>
        <v>0</v>
      </c>
      <c r="M2274" s="58"/>
      <c r="N2274" s="58">
        <f>H2274*M2274</f>
        <v>0</v>
      </c>
      <c r="O2274" s="60">
        <v>21</v>
      </c>
      <c r="P2274" s="60">
        <f>J2274*(O2274/100)</f>
        <v>0</v>
      </c>
      <c r="Q2274" s="60">
        <f>J2274+P2274</f>
        <v>0</v>
      </c>
      <c r="R2274" s="15"/>
      <c r="S2274" s="15"/>
      <c r="T2274" s="15"/>
    </row>
    <row r="2275" spans="1:20" ht="11.25" outlineLevel="3" x14ac:dyDescent="0.2">
      <c r="A2275" s="52"/>
      <c r="B2275" s="53"/>
      <c r="C2275" s="54">
        <v>444</v>
      </c>
      <c r="D2275" s="55" t="s">
        <v>25</v>
      </c>
      <c r="E2275" s="56" t="s">
        <v>1000</v>
      </c>
      <c r="F2275" s="57" t="s">
        <v>1001</v>
      </c>
      <c r="G2275" s="55" t="s">
        <v>60</v>
      </c>
      <c r="H2275" s="58">
        <v>4648.99</v>
      </c>
      <c r="I2275" s="59"/>
      <c r="J2275" s="60">
        <f>H2275*I2275</f>
        <v>0</v>
      </c>
      <c r="K2275" s="58"/>
      <c r="L2275" s="58">
        <f>H2275*K2275</f>
        <v>0</v>
      </c>
      <c r="M2275" s="58"/>
      <c r="N2275" s="58">
        <f>H2275*M2275</f>
        <v>0</v>
      </c>
      <c r="O2275" s="60">
        <v>21</v>
      </c>
      <c r="P2275" s="60">
        <f>J2275*(O2275/100)</f>
        <v>0</v>
      </c>
      <c r="Q2275" s="60">
        <f>J2275+P2275</f>
        <v>0</v>
      </c>
      <c r="R2275" s="15"/>
      <c r="S2275" s="15"/>
      <c r="T2275" s="15"/>
    </row>
    <row r="2276" spans="1:20" ht="9.75" outlineLevel="4" x14ac:dyDescent="0.2">
      <c r="A2276" s="61"/>
      <c r="B2276" s="62"/>
      <c r="C2276" s="62"/>
      <c r="D2276" s="63"/>
      <c r="E2276" s="64" t="s">
        <v>29</v>
      </c>
      <c r="F2276" s="65" t="s">
        <v>1941</v>
      </c>
      <c r="G2276" s="63"/>
      <c r="H2276" s="66">
        <v>4648.99</v>
      </c>
      <c r="I2276" s="67"/>
      <c r="J2276" s="68"/>
      <c r="K2276" s="66"/>
      <c r="L2276" s="66"/>
      <c r="M2276" s="66"/>
      <c r="N2276" s="66"/>
      <c r="O2276" s="68"/>
      <c r="P2276" s="68"/>
      <c r="Q2276" s="68"/>
      <c r="R2276" s="10"/>
      <c r="S2276" s="15"/>
    </row>
    <row r="2277" spans="1:20" ht="7.5" customHeight="1" outlineLevel="4" x14ac:dyDescent="0.15">
      <c r="A2277" s="15"/>
      <c r="B2277" s="69"/>
      <c r="C2277" s="70"/>
      <c r="D2277" s="71"/>
      <c r="E2277" s="72"/>
      <c r="F2277" s="73"/>
      <c r="G2277" s="71"/>
      <c r="H2277" s="74"/>
      <c r="I2277" s="75"/>
      <c r="J2277" s="76"/>
      <c r="K2277" s="77"/>
      <c r="L2277" s="77"/>
      <c r="M2277" s="77"/>
      <c r="N2277" s="77"/>
      <c r="O2277" s="76"/>
      <c r="P2277" s="76"/>
      <c r="Q2277" s="76"/>
      <c r="R2277" s="10"/>
      <c r="S2277" s="15"/>
    </row>
    <row r="2278" spans="1:20" ht="11.25" outlineLevel="3" x14ac:dyDescent="0.2">
      <c r="A2278" s="52"/>
      <c r="B2278" s="53"/>
      <c r="C2278" s="54">
        <v>445</v>
      </c>
      <c r="D2278" s="55" t="s">
        <v>25</v>
      </c>
      <c r="E2278" s="56" t="s">
        <v>1942</v>
      </c>
      <c r="F2278" s="57" t="s">
        <v>1943</v>
      </c>
      <c r="G2278" s="55" t="s">
        <v>60</v>
      </c>
      <c r="H2278" s="58">
        <v>127.28699999999999</v>
      </c>
      <c r="I2278" s="59"/>
      <c r="J2278" s="60">
        <f>H2278*I2278</f>
        <v>0</v>
      </c>
      <c r="K2278" s="58"/>
      <c r="L2278" s="58">
        <f>H2278*K2278</f>
        <v>0</v>
      </c>
      <c r="M2278" s="58"/>
      <c r="N2278" s="58">
        <f>H2278*M2278</f>
        <v>0</v>
      </c>
      <c r="O2278" s="60">
        <v>21</v>
      </c>
      <c r="P2278" s="60">
        <f>J2278*(O2278/100)</f>
        <v>0</v>
      </c>
      <c r="Q2278" s="60">
        <f>J2278+P2278</f>
        <v>0</v>
      </c>
      <c r="R2278" s="15"/>
      <c r="S2278" s="15"/>
      <c r="T2278" s="15"/>
    </row>
    <row r="2279" spans="1:20" ht="19.5" outlineLevel="4" x14ac:dyDescent="0.2">
      <c r="A2279" s="61"/>
      <c r="B2279" s="62"/>
      <c r="C2279" s="62"/>
      <c r="D2279" s="63"/>
      <c r="E2279" s="64" t="s">
        <v>29</v>
      </c>
      <c r="F2279" s="65" t="s">
        <v>1944</v>
      </c>
      <c r="G2279" s="63"/>
      <c r="H2279" s="66">
        <v>127.28699999999999</v>
      </c>
      <c r="I2279" s="67"/>
      <c r="J2279" s="68"/>
      <c r="K2279" s="66"/>
      <c r="L2279" s="66"/>
      <c r="M2279" s="66"/>
      <c r="N2279" s="66"/>
      <c r="O2279" s="68"/>
      <c r="P2279" s="68"/>
      <c r="Q2279" s="68"/>
      <c r="R2279" s="10"/>
      <c r="S2279" s="15"/>
    </row>
    <row r="2280" spans="1:20" ht="7.5" customHeight="1" outlineLevel="4" x14ac:dyDescent="0.15">
      <c r="A2280" s="15"/>
      <c r="B2280" s="69"/>
      <c r="C2280" s="70"/>
      <c r="D2280" s="71"/>
      <c r="E2280" s="72"/>
      <c r="F2280" s="73"/>
      <c r="G2280" s="71"/>
      <c r="H2280" s="74"/>
      <c r="I2280" s="75"/>
      <c r="J2280" s="76"/>
      <c r="K2280" s="77"/>
      <c r="L2280" s="77"/>
      <c r="M2280" s="77"/>
      <c r="N2280" s="77"/>
      <c r="O2280" s="76"/>
      <c r="P2280" s="76"/>
      <c r="Q2280" s="76"/>
      <c r="R2280" s="10"/>
      <c r="S2280" s="15"/>
    </row>
    <row r="2281" spans="1:20" ht="11.25" outlineLevel="3" x14ac:dyDescent="0.2">
      <c r="A2281" s="52"/>
      <c r="B2281" s="53"/>
      <c r="C2281" s="54">
        <v>446</v>
      </c>
      <c r="D2281" s="55" t="s">
        <v>25</v>
      </c>
      <c r="E2281" s="56" t="s">
        <v>1003</v>
      </c>
      <c r="F2281" s="57" t="s">
        <v>1004</v>
      </c>
      <c r="G2281" s="55" t="s">
        <v>60</v>
      </c>
      <c r="H2281" s="58">
        <v>15.741000000000001</v>
      </c>
      <c r="I2281" s="59"/>
      <c r="J2281" s="60">
        <f>H2281*I2281</f>
        <v>0</v>
      </c>
      <c r="K2281" s="58"/>
      <c r="L2281" s="58">
        <f>H2281*K2281</f>
        <v>0</v>
      </c>
      <c r="M2281" s="58"/>
      <c r="N2281" s="58">
        <f>H2281*M2281</f>
        <v>0</v>
      </c>
      <c r="O2281" s="60">
        <v>21</v>
      </c>
      <c r="P2281" s="60">
        <f>J2281*(O2281/100)</f>
        <v>0</v>
      </c>
      <c r="Q2281" s="60">
        <f>J2281+P2281</f>
        <v>0</v>
      </c>
      <c r="R2281" s="15"/>
      <c r="S2281" s="15"/>
      <c r="T2281" s="15"/>
    </row>
    <row r="2282" spans="1:20" ht="19.5" outlineLevel="4" x14ac:dyDescent="0.2">
      <c r="A2282" s="61"/>
      <c r="B2282" s="62"/>
      <c r="C2282" s="62"/>
      <c r="D2282" s="63"/>
      <c r="E2282" s="64" t="s">
        <v>29</v>
      </c>
      <c r="F2282" s="65" t="s">
        <v>1945</v>
      </c>
      <c r="G2282" s="63"/>
      <c r="H2282" s="66">
        <v>15.741000000000001</v>
      </c>
      <c r="I2282" s="67"/>
      <c r="J2282" s="68"/>
      <c r="K2282" s="66"/>
      <c r="L2282" s="66"/>
      <c r="M2282" s="66"/>
      <c r="N2282" s="66"/>
      <c r="O2282" s="68"/>
      <c r="P2282" s="68"/>
      <c r="Q2282" s="68"/>
      <c r="R2282" s="10"/>
      <c r="S2282" s="15"/>
    </row>
    <row r="2283" spans="1:20" ht="7.5" customHeight="1" outlineLevel="4" x14ac:dyDescent="0.15">
      <c r="A2283" s="15"/>
      <c r="B2283" s="69"/>
      <c r="C2283" s="70"/>
      <c r="D2283" s="71"/>
      <c r="E2283" s="72"/>
      <c r="F2283" s="73"/>
      <c r="G2283" s="71"/>
      <c r="H2283" s="74"/>
      <c r="I2283" s="75"/>
      <c r="J2283" s="76"/>
      <c r="K2283" s="77"/>
      <c r="L2283" s="77"/>
      <c r="M2283" s="77"/>
      <c r="N2283" s="77"/>
      <c r="O2283" s="76"/>
      <c r="P2283" s="76"/>
      <c r="Q2283" s="76"/>
      <c r="R2283" s="10"/>
      <c r="S2283" s="15"/>
    </row>
    <row r="2284" spans="1:20" ht="11.25" outlineLevel="3" x14ac:dyDescent="0.2">
      <c r="A2284" s="52"/>
      <c r="B2284" s="53"/>
      <c r="C2284" s="54">
        <v>447</v>
      </c>
      <c r="D2284" s="55" t="s">
        <v>25</v>
      </c>
      <c r="E2284" s="56" t="s">
        <v>1946</v>
      </c>
      <c r="F2284" s="57" t="s">
        <v>1947</v>
      </c>
      <c r="G2284" s="55" t="s">
        <v>60</v>
      </c>
      <c r="H2284" s="58">
        <v>16.5</v>
      </c>
      <c r="I2284" s="59"/>
      <c r="J2284" s="60">
        <f>H2284*I2284</f>
        <v>0</v>
      </c>
      <c r="K2284" s="58"/>
      <c r="L2284" s="58">
        <f>H2284*K2284</f>
        <v>0</v>
      </c>
      <c r="M2284" s="58"/>
      <c r="N2284" s="58">
        <f>H2284*M2284</f>
        <v>0</v>
      </c>
      <c r="O2284" s="60">
        <v>21</v>
      </c>
      <c r="P2284" s="60">
        <f>J2284*(O2284/100)</f>
        <v>0</v>
      </c>
      <c r="Q2284" s="60">
        <f>J2284+P2284</f>
        <v>0</v>
      </c>
      <c r="R2284" s="15"/>
      <c r="S2284" s="15"/>
      <c r="T2284" s="15"/>
    </row>
    <row r="2285" spans="1:20" ht="9.75" outlineLevel="4" x14ac:dyDescent="0.2">
      <c r="A2285" s="61"/>
      <c r="B2285" s="62"/>
      <c r="C2285" s="62"/>
      <c r="D2285" s="63"/>
      <c r="E2285" s="64" t="s">
        <v>29</v>
      </c>
      <c r="F2285" s="65" t="s">
        <v>1948</v>
      </c>
      <c r="G2285" s="63"/>
      <c r="H2285" s="66">
        <v>16.5</v>
      </c>
      <c r="I2285" s="67"/>
      <c r="J2285" s="68"/>
      <c r="K2285" s="66"/>
      <c r="L2285" s="66"/>
      <c r="M2285" s="66"/>
      <c r="N2285" s="66"/>
      <c r="O2285" s="68"/>
      <c r="P2285" s="68"/>
      <c r="Q2285" s="68"/>
      <c r="R2285" s="10"/>
      <c r="S2285" s="15"/>
    </row>
    <row r="2286" spans="1:20" ht="7.5" customHeight="1" outlineLevel="4" x14ac:dyDescent="0.15">
      <c r="A2286" s="15"/>
      <c r="B2286" s="69"/>
      <c r="C2286" s="70"/>
      <c r="D2286" s="71"/>
      <c r="E2286" s="72"/>
      <c r="F2286" s="73"/>
      <c r="G2286" s="71"/>
      <c r="H2286" s="74"/>
      <c r="I2286" s="75"/>
      <c r="J2286" s="76"/>
      <c r="K2286" s="77"/>
      <c r="L2286" s="77"/>
      <c r="M2286" s="77"/>
      <c r="N2286" s="77"/>
      <c r="O2286" s="76"/>
      <c r="P2286" s="76"/>
      <c r="Q2286" s="76"/>
      <c r="R2286" s="10"/>
      <c r="S2286" s="15"/>
    </row>
    <row r="2287" spans="1:20" outlineLevel="3" x14ac:dyDescent="0.15">
      <c r="B2287" s="10"/>
      <c r="C2287" s="10"/>
      <c r="D2287" s="10"/>
      <c r="E2287" s="10"/>
      <c r="F2287" s="10"/>
      <c r="G2287" s="10"/>
      <c r="H2287" s="10"/>
      <c r="I2287" s="15"/>
      <c r="J2287" s="15"/>
      <c r="K2287" s="10"/>
      <c r="L2287" s="10"/>
      <c r="M2287" s="10"/>
      <c r="N2287" s="10"/>
      <c r="O2287" s="10"/>
      <c r="P2287" s="15"/>
      <c r="Q2287" s="15"/>
    </row>
    <row r="2288" spans="1:20" ht="11.25" outlineLevel="2" x14ac:dyDescent="0.2">
      <c r="A2288" s="42" t="s">
        <v>1949</v>
      </c>
      <c r="B2288" s="43">
        <v>3</v>
      </c>
      <c r="C2288" s="44"/>
      <c r="D2288" s="45" t="s">
        <v>23</v>
      </c>
      <c r="E2288" s="45"/>
      <c r="F2288" s="46" t="s">
        <v>1006</v>
      </c>
      <c r="G2288" s="45"/>
      <c r="H2288" s="47"/>
      <c r="I2288" s="48"/>
      <c r="J2288" s="49">
        <f>SUBTOTAL(9,J2289:J2290)</f>
        <v>0</v>
      </c>
      <c r="K2288" s="47"/>
      <c r="L2288" s="50">
        <f>SUBTOTAL(9,L2289:L2290)</f>
        <v>0</v>
      </c>
      <c r="M2288" s="47"/>
      <c r="N2288" s="50">
        <f>SUBTOTAL(9,N2289:N2290)</f>
        <v>0</v>
      </c>
      <c r="O2288" s="51"/>
      <c r="P2288" s="49">
        <f>SUBTOTAL(9,P2289:P2290)</f>
        <v>0</v>
      </c>
      <c r="Q2288" s="49">
        <f>SUBTOTAL(9,Q2289:Q2290)</f>
        <v>0</v>
      </c>
      <c r="R2288" s="10"/>
      <c r="S2288" s="15"/>
      <c r="T2288" s="15"/>
    </row>
    <row r="2289" spans="1:20" ht="11.25" outlineLevel="3" x14ac:dyDescent="0.2">
      <c r="A2289" s="52"/>
      <c r="B2289" s="53"/>
      <c r="C2289" s="54">
        <v>448</v>
      </c>
      <c r="D2289" s="55" t="s">
        <v>25</v>
      </c>
      <c r="E2289" s="56" t="s">
        <v>1950</v>
      </c>
      <c r="F2289" s="57" t="s">
        <v>1951</v>
      </c>
      <c r="G2289" s="55" t="s">
        <v>60</v>
      </c>
      <c r="H2289" s="58">
        <v>394.41777024999988</v>
      </c>
      <c r="I2289" s="59"/>
      <c r="J2289" s="60">
        <f>H2289*I2289</f>
        <v>0</v>
      </c>
      <c r="K2289" s="58"/>
      <c r="L2289" s="58">
        <f>H2289*K2289</f>
        <v>0</v>
      </c>
      <c r="M2289" s="58"/>
      <c r="N2289" s="58">
        <f>H2289*M2289</f>
        <v>0</v>
      </c>
      <c r="O2289" s="60">
        <v>21</v>
      </c>
      <c r="P2289" s="60">
        <f>J2289*(O2289/100)</f>
        <v>0</v>
      </c>
      <c r="Q2289" s="60">
        <f>J2289+P2289</f>
        <v>0</v>
      </c>
      <c r="R2289" s="15"/>
      <c r="S2289" s="15"/>
      <c r="T2289" s="15"/>
    </row>
    <row r="2290" spans="1:20" outlineLevel="3" x14ac:dyDescent="0.15">
      <c r="B2290" s="10"/>
      <c r="C2290" s="10"/>
      <c r="D2290" s="10"/>
      <c r="E2290" s="10"/>
      <c r="F2290" s="10"/>
      <c r="G2290" s="10"/>
      <c r="H2290" s="10"/>
      <c r="I2290" s="15"/>
      <c r="J2290" s="15"/>
      <c r="K2290" s="10"/>
      <c r="L2290" s="10"/>
      <c r="M2290" s="10"/>
      <c r="N2290" s="10"/>
      <c r="O2290" s="10"/>
      <c r="P2290" s="15"/>
      <c r="Q2290" s="15"/>
    </row>
    <row r="2291" spans="1:20" ht="11.25" outlineLevel="2" x14ac:dyDescent="0.2">
      <c r="A2291" s="42" t="s">
        <v>1952</v>
      </c>
      <c r="B2291" s="43">
        <v>3</v>
      </c>
      <c r="C2291" s="44"/>
      <c r="D2291" s="45" t="s">
        <v>23</v>
      </c>
      <c r="E2291" s="45"/>
      <c r="F2291" s="46" t="s">
        <v>1329</v>
      </c>
      <c r="G2291" s="45"/>
      <c r="H2291" s="47"/>
      <c r="I2291" s="48"/>
      <c r="J2291" s="49">
        <f>SUBTOTAL(9,J2292:J2296)</f>
        <v>0</v>
      </c>
      <c r="K2291" s="47"/>
      <c r="L2291" s="50">
        <f>SUBTOTAL(9,L2292:L2296)</f>
        <v>0.39150000000000001</v>
      </c>
      <c r="M2291" s="47"/>
      <c r="N2291" s="50">
        <f>SUBTOTAL(9,N2292:N2296)</f>
        <v>0</v>
      </c>
      <c r="O2291" s="51"/>
      <c r="P2291" s="49">
        <f>SUBTOTAL(9,P2292:P2296)</f>
        <v>0</v>
      </c>
      <c r="Q2291" s="49">
        <f>SUBTOTAL(9,Q2292:Q2296)</f>
        <v>0</v>
      </c>
      <c r="R2291" s="10"/>
      <c r="S2291" s="15"/>
      <c r="T2291" s="15"/>
    </row>
    <row r="2292" spans="1:20" ht="22.5" outlineLevel="3" x14ac:dyDescent="0.2">
      <c r="A2292" s="52"/>
      <c r="B2292" s="53"/>
      <c r="C2292" s="54">
        <v>449</v>
      </c>
      <c r="D2292" s="55" t="s">
        <v>25</v>
      </c>
      <c r="E2292" s="56" t="s">
        <v>1953</v>
      </c>
      <c r="F2292" s="57" t="s">
        <v>1954</v>
      </c>
      <c r="G2292" s="55" t="s">
        <v>67</v>
      </c>
      <c r="H2292" s="58">
        <v>50</v>
      </c>
      <c r="I2292" s="59"/>
      <c r="J2292" s="60">
        <f>H2292*I2292</f>
        <v>0</v>
      </c>
      <c r="K2292" s="58">
        <v>7.8300000000000002E-3</v>
      </c>
      <c r="L2292" s="58">
        <f>H2292*K2292</f>
        <v>0.39150000000000001</v>
      </c>
      <c r="M2292" s="58"/>
      <c r="N2292" s="58">
        <f>H2292*M2292</f>
        <v>0</v>
      </c>
      <c r="O2292" s="60">
        <v>21</v>
      </c>
      <c r="P2292" s="60">
        <f>J2292*(O2292/100)</f>
        <v>0</v>
      </c>
      <c r="Q2292" s="60">
        <f>J2292+P2292</f>
        <v>0</v>
      </c>
      <c r="R2292" s="15"/>
      <c r="S2292" s="15"/>
      <c r="T2292" s="15"/>
    </row>
    <row r="2293" spans="1:20" ht="9.75" outlineLevel="4" x14ac:dyDescent="0.2">
      <c r="A2293" s="61"/>
      <c r="B2293" s="62"/>
      <c r="C2293" s="62"/>
      <c r="D2293" s="63"/>
      <c r="E2293" s="64" t="s">
        <v>29</v>
      </c>
      <c r="F2293" s="65" t="s">
        <v>1955</v>
      </c>
      <c r="G2293" s="63"/>
      <c r="H2293" s="66">
        <v>50</v>
      </c>
      <c r="I2293" s="67"/>
      <c r="J2293" s="68"/>
      <c r="K2293" s="66"/>
      <c r="L2293" s="66"/>
      <c r="M2293" s="66"/>
      <c r="N2293" s="66"/>
      <c r="O2293" s="68"/>
      <c r="P2293" s="68"/>
      <c r="Q2293" s="68"/>
      <c r="R2293" s="10"/>
      <c r="S2293" s="15"/>
    </row>
    <row r="2294" spans="1:20" ht="7.5" customHeight="1" outlineLevel="4" x14ac:dyDescent="0.15">
      <c r="A2294" s="15"/>
      <c r="B2294" s="69"/>
      <c r="C2294" s="70"/>
      <c r="D2294" s="71"/>
      <c r="E2294" s="72"/>
      <c r="F2294" s="73"/>
      <c r="G2294" s="71"/>
      <c r="H2294" s="74"/>
      <c r="I2294" s="75"/>
      <c r="J2294" s="76"/>
      <c r="K2294" s="77"/>
      <c r="L2294" s="77"/>
      <c r="M2294" s="77"/>
      <c r="N2294" s="77"/>
      <c r="O2294" s="76"/>
      <c r="P2294" s="76"/>
      <c r="Q2294" s="76"/>
      <c r="R2294" s="10"/>
      <c r="S2294" s="15"/>
    </row>
    <row r="2295" spans="1:20" ht="11.25" outlineLevel="3" x14ac:dyDescent="0.2">
      <c r="A2295" s="52"/>
      <c r="B2295" s="53"/>
      <c r="C2295" s="54">
        <v>450</v>
      </c>
      <c r="D2295" s="55" t="s">
        <v>25</v>
      </c>
      <c r="E2295" s="56" t="s">
        <v>1956</v>
      </c>
      <c r="F2295" s="57" t="s">
        <v>1957</v>
      </c>
      <c r="G2295" s="55" t="s">
        <v>60</v>
      </c>
      <c r="H2295" s="58">
        <v>0.39150000000000001</v>
      </c>
      <c r="I2295" s="59"/>
      <c r="J2295" s="60">
        <f>H2295*I2295</f>
        <v>0</v>
      </c>
      <c r="K2295" s="58"/>
      <c r="L2295" s="58">
        <f>H2295*K2295</f>
        <v>0</v>
      </c>
      <c r="M2295" s="58"/>
      <c r="N2295" s="58">
        <f>H2295*M2295</f>
        <v>0</v>
      </c>
      <c r="O2295" s="60">
        <v>21</v>
      </c>
      <c r="P2295" s="60">
        <f>J2295*(O2295/100)</f>
        <v>0</v>
      </c>
      <c r="Q2295" s="60">
        <f>J2295+P2295</f>
        <v>0</v>
      </c>
      <c r="R2295" s="15"/>
      <c r="S2295" s="15"/>
      <c r="T2295" s="15"/>
    </row>
    <row r="2296" spans="1:20" outlineLevel="3" x14ac:dyDescent="0.15">
      <c r="B2296" s="10"/>
      <c r="C2296" s="10"/>
      <c r="D2296" s="10"/>
      <c r="E2296" s="10"/>
      <c r="F2296" s="10"/>
      <c r="G2296" s="10"/>
      <c r="H2296" s="10"/>
      <c r="I2296" s="15"/>
      <c r="J2296" s="15"/>
      <c r="K2296" s="10"/>
      <c r="L2296" s="10"/>
      <c r="M2296" s="10"/>
      <c r="N2296" s="10"/>
      <c r="O2296" s="10"/>
      <c r="P2296" s="15"/>
      <c r="Q2296" s="15"/>
    </row>
    <row r="2297" spans="1:20" ht="22.5" outlineLevel="3" x14ac:dyDescent="0.2">
      <c r="A2297" s="52"/>
      <c r="B2297" s="53"/>
      <c r="C2297" s="54">
        <v>451</v>
      </c>
      <c r="D2297" s="55" t="s">
        <v>25</v>
      </c>
      <c r="E2297" s="56" t="s">
        <v>4444</v>
      </c>
      <c r="F2297" s="57" t="s">
        <v>4445</v>
      </c>
      <c r="G2297" s="55" t="s">
        <v>67</v>
      </c>
      <c r="H2297" s="58">
        <f>H2298</f>
        <v>336</v>
      </c>
      <c r="I2297" s="59"/>
      <c r="J2297" s="60">
        <f t="shared" ref="J2297" si="0">H2297*I2297</f>
        <v>0</v>
      </c>
      <c r="K2297" s="58"/>
      <c r="L2297" s="58">
        <f t="shared" ref="L2297" si="1">H2297*K2297</f>
        <v>0</v>
      </c>
      <c r="M2297" s="58"/>
      <c r="N2297" s="58">
        <f t="shared" ref="N2297" si="2">H2297*M2297</f>
        <v>0</v>
      </c>
      <c r="O2297" s="60">
        <v>21</v>
      </c>
      <c r="P2297" s="60">
        <f t="shared" ref="P2297" si="3">J2297*(O2297/100)</f>
        <v>0</v>
      </c>
      <c r="Q2297" s="60">
        <f t="shared" ref="Q2297" si="4">J2297+P2297</f>
        <v>0</v>
      </c>
      <c r="R2297" s="15"/>
      <c r="S2297" s="15"/>
      <c r="T2297" s="15"/>
    </row>
    <row r="2298" spans="1:20" ht="9.75" outlineLevel="3" x14ac:dyDescent="0.15">
      <c r="B2298" s="10"/>
      <c r="C2298" s="10"/>
      <c r="D2298" s="10"/>
      <c r="E2298" s="64" t="s">
        <v>29</v>
      </c>
      <c r="F2298" s="65" t="s">
        <v>4446</v>
      </c>
      <c r="G2298" s="10"/>
      <c r="H2298" s="66">
        <v>336</v>
      </c>
      <c r="I2298" s="15"/>
      <c r="J2298" s="15"/>
      <c r="K2298" s="10"/>
      <c r="L2298" s="10"/>
      <c r="M2298" s="10"/>
      <c r="N2298" s="10"/>
      <c r="O2298" s="10"/>
      <c r="P2298" s="15"/>
      <c r="Q2298" s="15"/>
    </row>
    <row r="2299" spans="1:20" outlineLevel="1" x14ac:dyDescent="0.15"/>
  </sheetData>
  <pageMargins left="0.7" right="0.7" top="0.78740157499999996" bottom="0.78740157499999996"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A6AE84-5FC9-424D-9F93-C855EB24BA03}">
  <dimension ref="A1:V94"/>
  <sheetViews>
    <sheetView topLeftCell="C64" workbookViewId="0">
      <selection activeCell="F109" sqref="F109"/>
    </sheetView>
  </sheetViews>
  <sheetFormatPr defaultRowHeight="8.25" outlineLevelRow="4" x14ac:dyDescent="0.15"/>
  <cols>
    <col min="1" max="1" width="28.7109375" style="1" hidden="1" customWidth="1"/>
    <col min="2" max="2" width="3.7109375" style="1" hidden="1" customWidth="1"/>
    <col min="3" max="3" width="5.7109375" style="1" customWidth="1"/>
    <col min="4" max="4" width="4.7109375" style="1" customWidth="1"/>
    <col min="5" max="5" width="14.7109375" style="1" customWidth="1"/>
    <col min="6" max="6" width="72.7109375" style="1" customWidth="1"/>
    <col min="7" max="7" width="4.7109375" style="1" customWidth="1"/>
    <col min="8" max="8" width="14.7109375" style="1" customWidth="1"/>
    <col min="9" max="9" width="12.7109375" style="1" customWidth="1"/>
    <col min="10" max="10" width="15.7109375" style="1" customWidth="1"/>
    <col min="11" max="11" width="11.7109375" style="1" hidden="1" customWidth="1"/>
    <col min="12" max="12" width="14.7109375" style="1" hidden="1" customWidth="1"/>
    <col min="13" max="13" width="11.7109375" style="1" hidden="1" customWidth="1"/>
    <col min="14" max="14" width="14.7109375" style="1" hidden="1" customWidth="1"/>
    <col min="15" max="15" width="9.7109375" style="1" hidden="1" customWidth="1"/>
    <col min="16" max="16" width="14.7109375" style="1" hidden="1" customWidth="1"/>
    <col min="17" max="17" width="15.7109375" style="1" hidden="1" customWidth="1"/>
    <col min="18" max="18" width="38.7109375" style="1" customWidth="1"/>
    <col min="19" max="22" width="9.140625" style="1"/>
    <col min="23" max="23" width="5.5703125" style="1" customWidth="1"/>
    <col min="24" max="256" width="9.140625" style="1"/>
    <col min="257" max="258" width="0" style="1" hidden="1" customWidth="1"/>
    <col min="259" max="259" width="5.7109375" style="1" customWidth="1"/>
    <col min="260" max="260" width="4.7109375" style="1" customWidth="1"/>
    <col min="261" max="261" width="14.7109375" style="1" customWidth="1"/>
    <col min="262" max="262" width="72.7109375" style="1" customWidth="1"/>
    <col min="263" max="263" width="4.7109375" style="1" customWidth="1"/>
    <col min="264" max="264" width="14.7109375" style="1" customWidth="1"/>
    <col min="265" max="265" width="12.7109375" style="1" customWidth="1"/>
    <col min="266" max="266" width="15.7109375" style="1" customWidth="1"/>
    <col min="267" max="273" width="0" style="1" hidden="1" customWidth="1"/>
    <col min="274" max="274" width="38.7109375" style="1" customWidth="1"/>
    <col min="275" max="278" width="9.140625" style="1"/>
    <col min="279" max="279" width="5.5703125" style="1" customWidth="1"/>
    <col min="280" max="512" width="9.140625" style="1"/>
    <col min="513" max="514" width="0" style="1" hidden="1" customWidth="1"/>
    <col min="515" max="515" width="5.7109375" style="1" customWidth="1"/>
    <col min="516" max="516" width="4.7109375" style="1" customWidth="1"/>
    <col min="517" max="517" width="14.7109375" style="1" customWidth="1"/>
    <col min="518" max="518" width="72.7109375" style="1" customWidth="1"/>
    <col min="519" max="519" width="4.7109375" style="1" customWidth="1"/>
    <col min="520" max="520" width="14.7109375" style="1" customWidth="1"/>
    <col min="521" max="521" width="12.7109375" style="1" customWidth="1"/>
    <col min="522" max="522" width="15.7109375" style="1" customWidth="1"/>
    <col min="523" max="529" width="0" style="1" hidden="1" customWidth="1"/>
    <col min="530" max="530" width="38.7109375" style="1" customWidth="1"/>
    <col min="531" max="534" width="9.140625" style="1"/>
    <col min="535" max="535" width="5.5703125" style="1" customWidth="1"/>
    <col min="536" max="768" width="9.140625" style="1"/>
    <col min="769" max="770" width="0" style="1" hidden="1" customWidth="1"/>
    <col min="771" max="771" width="5.7109375" style="1" customWidth="1"/>
    <col min="772" max="772" width="4.7109375" style="1" customWidth="1"/>
    <col min="773" max="773" width="14.7109375" style="1" customWidth="1"/>
    <col min="774" max="774" width="72.7109375" style="1" customWidth="1"/>
    <col min="775" max="775" width="4.7109375" style="1" customWidth="1"/>
    <col min="776" max="776" width="14.7109375" style="1" customWidth="1"/>
    <col min="777" max="777" width="12.7109375" style="1" customWidth="1"/>
    <col min="778" max="778" width="15.7109375" style="1" customWidth="1"/>
    <col min="779" max="785" width="0" style="1" hidden="1" customWidth="1"/>
    <col min="786" max="786" width="38.7109375" style="1" customWidth="1"/>
    <col min="787" max="790" width="9.140625" style="1"/>
    <col min="791" max="791" width="5.5703125" style="1" customWidth="1"/>
    <col min="792" max="1024" width="9.140625" style="1"/>
    <col min="1025" max="1026" width="0" style="1" hidden="1" customWidth="1"/>
    <col min="1027" max="1027" width="5.7109375" style="1" customWidth="1"/>
    <col min="1028" max="1028" width="4.7109375" style="1" customWidth="1"/>
    <col min="1029" max="1029" width="14.7109375" style="1" customWidth="1"/>
    <col min="1030" max="1030" width="72.7109375" style="1" customWidth="1"/>
    <col min="1031" max="1031" width="4.7109375" style="1" customWidth="1"/>
    <col min="1032" max="1032" width="14.7109375" style="1" customWidth="1"/>
    <col min="1033" max="1033" width="12.7109375" style="1" customWidth="1"/>
    <col min="1034" max="1034" width="15.7109375" style="1" customWidth="1"/>
    <col min="1035" max="1041" width="0" style="1" hidden="1" customWidth="1"/>
    <col min="1042" max="1042" width="38.7109375" style="1" customWidth="1"/>
    <col min="1043" max="1046" width="9.140625" style="1"/>
    <col min="1047" max="1047" width="5.5703125" style="1" customWidth="1"/>
    <col min="1048" max="1280" width="9.140625" style="1"/>
    <col min="1281" max="1282" width="0" style="1" hidden="1" customWidth="1"/>
    <col min="1283" max="1283" width="5.7109375" style="1" customWidth="1"/>
    <col min="1284" max="1284" width="4.7109375" style="1" customWidth="1"/>
    <col min="1285" max="1285" width="14.7109375" style="1" customWidth="1"/>
    <col min="1286" max="1286" width="72.7109375" style="1" customWidth="1"/>
    <col min="1287" max="1287" width="4.7109375" style="1" customWidth="1"/>
    <col min="1288" max="1288" width="14.7109375" style="1" customWidth="1"/>
    <col min="1289" max="1289" width="12.7109375" style="1" customWidth="1"/>
    <col min="1290" max="1290" width="15.7109375" style="1" customWidth="1"/>
    <col min="1291" max="1297" width="0" style="1" hidden="1" customWidth="1"/>
    <col min="1298" max="1298" width="38.7109375" style="1" customWidth="1"/>
    <col min="1299" max="1302" width="9.140625" style="1"/>
    <col min="1303" max="1303" width="5.5703125" style="1" customWidth="1"/>
    <col min="1304" max="1536" width="9.140625" style="1"/>
    <col min="1537" max="1538" width="0" style="1" hidden="1" customWidth="1"/>
    <col min="1539" max="1539" width="5.7109375" style="1" customWidth="1"/>
    <col min="1540" max="1540" width="4.7109375" style="1" customWidth="1"/>
    <col min="1541" max="1541" width="14.7109375" style="1" customWidth="1"/>
    <col min="1542" max="1542" width="72.7109375" style="1" customWidth="1"/>
    <col min="1543" max="1543" width="4.7109375" style="1" customWidth="1"/>
    <col min="1544" max="1544" width="14.7109375" style="1" customWidth="1"/>
    <col min="1545" max="1545" width="12.7109375" style="1" customWidth="1"/>
    <col min="1546" max="1546" width="15.7109375" style="1" customWidth="1"/>
    <col min="1547" max="1553" width="0" style="1" hidden="1" customWidth="1"/>
    <col min="1554" max="1554" width="38.7109375" style="1" customWidth="1"/>
    <col min="1555" max="1558" width="9.140625" style="1"/>
    <col min="1559" max="1559" width="5.5703125" style="1" customWidth="1"/>
    <col min="1560" max="1792" width="9.140625" style="1"/>
    <col min="1793" max="1794" width="0" style="1" hidden="1" customWidth="1"/>
    <col min="1795" max="1795" width="5.7109375" style="1" customWidth="1"/>
    <col min="1796" max="1796" width="4.7109375" style="1" customWidth="1"/>
    <col min="1797" max="1797" width="14.7109375" style="1" customWidth="1"/>
    <col min="1798" max="1798" width="72.7109375" style="1" customWidth="1"/>
    <col min="1799" max="1799" width="4.7109375" style="1" customWidth="1"/>
    <col min="1800" max="1800" width="14.7109375" style="1" customWidth="1"/>
    <col min="1801" max="1801" width="12.7109375" style="1" customWidth="1"/>
    <col min="1802" max="1802" width="15.7109375" style="1" customWidth="1"/>
    <col min="1803" max="1809" width="0" style="1" hidden="1" customWidth="1"/>
    <col min="1810" max="1810" width="38.7109375" style="1" customWidth="1"/>
    <col min="1811" max="1814" width="9.140625" style="1"/>
    <col min="1815" max="1815" width="5.5703125" style="1" customWidth="1"/>
    <col min="1816" max="2048" width="9.140625" style="1"/>
    <col min="2049" max="2050" width="0" style="1" hidden="1" customWidth="1"/>
    <col min="2051" max="2051" width="5.7109375" style="1" customWidth="1"/>
    <col min="2052" max="2052" width="4.7109375" style="1" customWidth="1"/>
    <col min="2053" max="2053" width="14.7109375" style="1" customWidth="1"/>
    <col min="2054" max="2054" width="72.7109375" style="1" customWidth="1"/>
    <col min="2055" max="2055" width="4.7109375" style="1" customWidth="1"/>
    <col min="2056" max="2056" width="14.7109375" style="1" customWidth="1"/>
    <col min="2057" max="2057" width="12.7109375" style="1" customWidth="1"/>
    <col min="2058" max="2058" width="15.7109375" style="1" customWidth="1"/>
    <col min="2059" max="2065" width="0" style="1" hidden="1" customWidth="1"/>
    <col min="2066" max="2066" width="38.7109375" style="1" customWidth="1"/>
    <col min="2067" max="2070" width="9.140625" style="1"/>
    <col min="2071" max="2071" width="5.5703125" style="1" customWidth="1"/>
    <col min="2072" max="2304" width="9.140625" style="1"/>
    <col min="2305" max="2306" width="0" style="1" hidden="1" customWidth="1"/>
    <col min="2307" max="2307" width="5.7109375" style="1" customWidth="1"/>
    <col min="2308" max="2308" width="4.7109375" style="1" customWidth="1"/>
    <col min="2309" max="2309" width="14.7109375" style="1" customWidth="1"/>
    <col min="2310" max="2310" width="72.7109375" style="1" customWidth="1"/>
    <col min="2311" max="2311" width="4.7109375" style="1" customWidth="1"/>
    <col min="2312" max="2312" width="14.7109375" style="1" customWidth="1"/>
    <col min="2313" max="2313" width="12.7109375" style="1" customWidth="1"/>
    <col min="2314" max="2314" width="15.7109375" style="1" customWidth="1"/>
    <col min="2315" max="2321" width="0" style="1" hidden="1" customWidth="1"/>
    <col min="2322" max="2322" width="38.7109375" style="1" customWidth="1"/>
    <col min="2323" max="2326" width="9.140625" style="1"/>
    <col min="2327" max="2327" width="5.5703125" style="1" customWidth="1"/>
    <col min="2328" max="2560" width="9.140625" style="1"/>
    <col min="2561" max="2562" width="0" style="1" hidden="1" customWidth="1"/>
    <col min="2563" max="2563" width="5.7109375" style="1" customWidth="1"/>
    <col min="2564" max="2564" width="4.7109375" style="1" customWidth="1"/>
    <col min="2565" max="2565" width="14.7109375" style="1" customWidth="1"/>
    <col min="2566" max="2566" width="72.7109375" style="1" customWidth="1"/>
    <col min="2567" max="2567" width="4.7109375" style="1" customWidth="1"/>
    <col min="2568" max="2568" width="14.7109375" style="1" customWidth="1"/>
    <col min="2569" max="2569" width="12.7109375" style="1" customWidth="1"/>
    <col min="2570" max="2570" width="15.7109375" style="1" customWidth="1"/>
    <col min="2571" max="2577" width="0" style="1" hidden="1" customWidth="1"/>
    <col min="2578" max="2578" width="38.7109375" style="1" customWidth="1"/>
    <col min="2579" max="2582" width="9.140625" style="1"/>
    <col min="2583" max="2583" width="5.5703125" style="1" customWidth="1"/>
    <col min="2584" max="2816" width="9.140625" style="1"/>
    <col min="2817" max="2818" width="0" style="1" hidden="1" customWidth="1"/>
    <col min="2819" max="2819" width="5.7109375" style="1" customWidth="1"/>
    <col min="2820" max="2820" width="4.7109375" style="1" customWidth="1"/>
    <col min="2821" max="2821" width="14.7109375" style="1" customWidth="1"/>
    <col min="2822" max="2822" width="72.7109375" style="1" customWidth="1"/>
    <col min="2823" max="2823" width="4.7109375" style="1" customWidth="1"/>
    <col min="2824" max="2824" width="14.7109375" style="1" customWidth="1"/>
    <col min="2825" max="2825" width="12.7109375" style="1" customWidth="1"/>
    <col min="2826" max="2826" width="15.7109375" style="1" customWidth="1"/>
    <col min="2827" max="2833" width="0" style="1" hidden="1" customWidth="1"/>
    <col min="2834" max="2834" width="38.7109375" style="1" customWidth="1"/>
    <col min="2835" max="2838" width="9.140625" style="1"/>
    <col min="2839" max="2839" width="5.5703125" style="1" customWidth="1"/>
    <col min="2840" max="3072" width="9.140625" style="1"/>
    <col min="3073" max="3074" width="0" style="1" hidden="1" customWidth="1"/>
    <col min="3075" max="3075" width="5.7109375" style="1" customWidth="1"/>
    <col min="3076" max="3076" width="4.7109375" style="1" customWidth="1"/>
    <col min="3077" max="3077" width="14.7109375" style="1" customWidth="1"/>
    <col min="3078" max="3078" width="72.7109375" style="1" customWidth="1"/>
    <col min="3079" max="3079" width="4.7109375" style="1" customWidth="1"/>
    <col min="3080" max="3080" width="14.7109375" style="1" customWidth="1"/>
    <col min="3081" max="3081" width="12.7109375" style="1" customWidth="1"/>
    <col min="3082" max="3082" width="15.7109375" style="1" customWidth="1"/>
    <col min="3083" max="3089" width="0" style="1" hidden="1" customWidth="1"/>
    <col min="3090" max="3090" width="38.7109375" style="1" customWidth="1"/>
    <col min="3091" max="3094" width="9.140625" style="1"/>
    <col min="3095" max="3095" width="5.5703125" style="1" customWidth="1"/>
    <col min="3096" max="3328" width="9.140625" style="1"/>
    <col min="3329" max="3330" width="0" style="1" hidden="1" customWidth="1"/>
    <col min="3331" max="3331" width="5.7109375" style="1" customWidth="1"/>
    <col min="3332" max="3332" width="4.7109375" style="1" customWidth="1"/>
    <col min="3333" max="3333" width="14.7109375" style="1" customWidth="1"/>
    <col min="3334" max="3334" width="72.7109375" style="1" customWidth="1"/>
    <col min="3335" max="3335" width="4.7109375" style="1" customWidth="1"/>
    <col min="3336" max="3336" width="14.7109375" style="1" customWidth="1"/>
    <col min="3337" max="3337" width="12.7109375" style="1" customWidth="1"/>
    <col min="3338" max="3338" width="15.7109375" style="1" customWidth="1"/>
    <col min="3339" max="3345" width="0" style="1" hidden="1" customWidth="1"/>
    <col min="3346" max="3346" width="38.7109375" style="1" customWidth="1"/>
    <col min="3347" max="3350" width="9.140625" style="1"/>
    <col min="3351" max="3351" width="5.5703125" style="1" customWidth="1"/>
    <col min="3352" max="3584" width="9.140625" style="1"/>
    <col min="3585" max="3586" width="0" style="1" hidden="1" customWidth="1"/>
    <col min="3587" max="3587" width="5.7109375" style="1" customWidth="1"/>
    <col min="3588" max="3588" width="4.7109375" style="1" customWidth="1"/>
    <col min="3589" max="3589" width="14.7109375" style="1" customWidth="1"/>
    <col min="3590" max="3590" width="72.7109375" style="1" customWidth="1"/>
    <col min="3591" max="3591" width="4.7109375" style="1" customWidth="1"/>
    <col min="3592" max="3592" width="14.7109375" style="1" customWidth="1"/>
    <col min="3593" max="3593" width="12.7109375" style="1" customWidth="1"/>
    <col min="3594" max="3594" width="15.7109375" style="1" customWidth="1"/>
    <col min="3595" max="3601" width="0" style="1" hidden="1" customWidth="1"/>
    <col min="3602" max="3602" width="38.7109375" style="1" customWidth="1"/>
    <col min="3603" max="3606" width="9.140625" style="1"/>
    <col min="3607" max="3607" width="5.5703125" style="1" customWidth="1"/>
    <col min="3608" max="3840" width="9.140625" style="1"/>
    <col min="3841" max="3842" width="0" style="1" hidden="1" customWidth="1"/>
    <col min="3843" max="3843" width="5.7109375" style="1" customWidth="1"/>
    <col min="3844" max="3844" width="4.7109375" style="1" customWidth="1"/>
    <col min="3845" max="3845" width="14.7109375" style="1" customWidth="1"/>
    <col min="3846" max="3846" width="72.7109375" style="1" customWidth="1"/>
    <col min="3847" max="3847" width="4.7109375" style="1" customWidth="1"/>
    <col min="3848" max="3848" width="14.7109375" style="1" customWidth="1"/>
    <col min="3849" max="3849" width="12.7109375" style="1" customWidth="1"/>
    <col min="3850" max="3850" width="15.7109375" style="1" customWidth="1"/>
    <col min="3851" max="3857" width="0" style="1" hidden="1" customWidth="1"/>
    <col min="3858" max="3858" width="38.7109375" style="1" customWidth="1"/>
    <col min="3859" max="3862" width="9.140625" style="1"/>
    <col min="3863" max="3863" width="5.5703125" style="1" customWidth="1"/>
    <col min="3864" max="4096" width="9.140625" style="1"/>
    <col min="4097" max="4098" width="0" style="1" hidden="1" customWidth="1"/>
    <col min="4099" max="4099" width="5.7109375" style="1" customWidth="1"/>
    <col min="4100" max="4100" width="4.7109375" style="1" customWidth="1"/>
    <col min="4101" max="4101" width="14.7109375" style="1" customWidth="1"/>
    <col min="4102" max="4102" width="72.7109375" style="1" customWidth="1"/>
    <col min="4103" max="4103" width="4.7109375" style="1" customWidth="1"/>
    <col min="4104" max="4104" width="14.7109375" style="1" customWidth="1"/>
    <col min="4105" max="4105" width="12.7109375" style="1" customWidth="1"/>
    <col min="4106" max="4106" width="15.7109375" style="1" customWidth="1"/>
    <col min="4107" max="4113" width="0" style="1" hidden="1" customWidth="1"/>
    <col min="4114" max="4114" width="38.7109375" style="1" customWidth="1"/>
    <col min="4115" max="4118" width="9.140625" style="1"/>
    <col min="4119" max="4119" width="5.5703125" style="1" customWidth="1"/>
    <col min="4120" max="4352" width="9.140625" style="1"/>
    <col min="4353" max="4354" width="0" style="1" hidden="1" customWidth="1"/>
    <col min="4355" max="4355" width="5.7109375" style="1" customWidth="1"/>
    <col min="4356" max="4356" width="4.7109375" style="1" customWidth="1"/>
    <col min="4357" max="4357" width="14.7109375" style="1" customWidth="1"/>
    <col min="4358" max="4358" width="72.7109375" style="1" customWidth="1"/>
    <col min="4359" max="4359" width="4.7109375" style="1" customWidth="1"/>
    <col min="4360" max="4360" width="14.7109375" style="1" customWidth="1"/>
    <col min="4361" max="4361" width="12.7109375" style="1" customWidth="1"/>
    <col min="4362" max="4362" width="15.7109375" style="1" customWidth="1"/>
    <col min="4363" max="4369" width="0" style="1" hidden="1" customWidth="1"/>
    <col min="4370" max="4370" width="38.7109375" style="1" customWidth="1"/>
    <col min="4371" max="4374" width="9.140625" style="1"/>
    <col min="4375" max="4375" width="5.5703125" style="1" customWidth="1"/>
    <col min="4376" max="4608" width="9.140625" style="1"/>
    <col min="4609" max="4610" width="0" style="1" hidden="1" customWidth="1"/>
    <col min="4611" max="4611" width="5.7109375" style="1" customWidth="1"/>
    <col min="4612" max="4612" width="4.7109375" style="1" customWidth="1"/>
    <col min="4613" max="4613" width="14.7109375" style="1" customWidth="1"/>
    <col min="4614" max="4614" width="72.7109375" style="1" customWidth="1"/>
    <col min="4615" max="4615" width="4.7109375" style="1" customWidth="1"/>
    <col min="4616" max="4616" width="14.7109375" style="1" customWidth="1"/>
    <col min="4617" max="4617" width="12.7109375" style="1" customWidth="1"/>
    <col min="4618" max="4618" width="15.7109375" style="1" customWidth="1"/>
    <col min="4619" max="4625" width="0" style="1" hidden="1" customWidth="1"/>
    <col min="4626" max="4626" width="38.7109375" style="1" customWidth="1"/>
    <col min="4627" max="4630" width="9.140625" style="1"/>
    <col min="4631" max="4631" width="5.5703125" style="1" customWidth="1"/>
    <col min="4632" max="4864" width="9.140625" style="1"/>
    <col min="4865" max="4866" width="0" style="1" hidden="1" customWidth="1"/>
    <col min="4867" max="4867" width="5.7109375" style="1" customWidth="1"/>
    <col min="4868" max="4868" width="4.7109375" style="1" customWidth="1"/>
    <col min="4869" max="4869" width="14.7109375" style="1" customWidth="1"/>
    <col min="4870" max="4870" width="72.7109375" style="1" customWidth="1"/>
    <col min="4871" max="4871" width="4.7109375" style="1" customWidth="1"/>
    <col min="4872" max="4872" width="14.7109375" style="1" customWidth="1"/>
    <col min="4873" max="4873" width="12.7109375" style="1" customWidth="1"/>
    <col min="4874" max="4874" width="15.7109375" style="1" customWidth="1"/>
    <col min="4875" max="4881" width="0" style="1" hidden="1" customWidth="1"/>
    <col min="4882" max="4882" width="38.7109375" style="1" customWidth="1"/>
    <col min="4883" max="4886" width="9.140625" style="1"/>
    <col min="4887" max="4887" width="5.5703125" style="1" customWidth="1"/>
    <col min="4888" max="5120" width="9.140625" style="1"/>
    <col min="5121" max="5122" width="0" style="1" hidden="1" customWidth="1"/>
    <col min="5123" max="5123" width="5.7109375" style="1" customWidth="1"/>
    <col min="5124" max="5124" width="4.7109375" style="1" customWidth="1"/>
    <col min="5125" max="5125" width="14.7109375" style="1" customWidth="1"/>
    <col min="5126" max="5126" width="72.7109375" style="1" customWidth="1"/>
    <col min="5127" max="5127" width="4.7109375" style="1" customWidth="1"/>
    <col min="5128" max="5128" width="14.7109375" style="1" customWidth="1"/>
    <col min="5129" max="5129" width="12.7109375" style="1" customWidth="1"/>
    <col min="5130" max="5130" width="15.7109375" style="1" customWidth="1"/>
    <col min="5131" max="5137" width="0" style="1" hidden="1" customWidth="1"/>
    <col min="5138" max="5138" width="38.7109375" style="1" customWidth="1"/>
    <col min="5139" max="5142" width="9.140625" style="1"/>
    <col min="5143" max="5143" width="5.5703125" style="1" customWidth="1"/>
    <col min="5144" max="5376" width="9.140625" style="1"/>
    <col min="5377" max="5378" width="0" style="1" hidden="1" customWidth="1"/>
    <col min="5379" max="5379" width="5.7109375" style="1" customWidth="1"/>
    <col min="5380" max="5380" width="4.7109375" style="1" customWidth="1"/>
    <col min="5381" max="5381" width="14.7109375" style="1" customWidth="1"/>
    <col min="5382" max="5382" width="72.7109375" style="1" customWidth="1"/>
    <col min="5383" max="5383" width="4.7109375" style="1" customWidth="1"/>
    <col min="5384" max="5384" width="14.7109375" style="1" customWidth="1"/>
    <col min="5385" max="5385" width="12.7109375" style="1" customWidth="1"/>
    <col min="5386" max="5386" width="15.7109375" style="1" customWidth="1"/>
    <col min="5387" max="5393" width="0" style="1" hidden="1" customWidth="1"/>
    <col min="5394" max="5394" width="38.7109375" style="1" customWidth="1"/>
    <col min="5395" max="5398" width="9.140625" style="1"/>
    <col min="5399" max="5399" width="5.5703125" style="1" customWidth="1"/>
    <col min="5400" max="5632" width="9.140625" style="1"/>
    <col min="5633" max="5634" width="0" style="1" hidden="1" customWidth="1"/>
    <col min="5635" max="5635" width="5.7109375" style="1" customWidth="1"/>
    <col min="5636" max="5636" width="4.7109375" style="1" customWidth="1"/>
    <col min="5637" max="5637" width="14.7109375" style="1" customWidth="1"/>
    <col min="5638" max="5638" width="72.7109375" style="1" customWidth="1"/>
    <col min="5639" max="5639" width="4.7109375" style="1" customWidth="1"/>
    <col min="5640" max="5640" width="14.7109375" style="1" customWidth="1"/>
    <col min="5641" max="5641" width="12.7109375" style="1" customWidth="1"/>
    <col min="5642" max="5642" width="15.7109375" style="1" customWidth="1"/>
    <col min="5643" max="5649" width="0" style="1" hidden="1" customWidth="1"/>
    <col min="5650" max="5650" width="38.7109375" style="1" customWidth="1"/>
    <col min="5651" max="5654" width="9.140625" style="1"/>
    <col min="5655" max="5655" width="5.5703125" style="1" customWidth="1"/>
    <col min="5656" max="5888" width="9.140625" style="1"/>
    <col min="5889" max="5890" width="0" style="1" hidden="1" customWidth="1"/>
    <col min="5891" max="5891" width="5.7109375" style="1" customWidth="1"/>
    <col min="5892" max="5892" width="4.7109375" style="1" customWidth="1"/>
    <col min="5893" max="5893" width="14.7109375" style="1" customWidth="1"/>
    <col min="5894" max="5894" width="72.7109375" style="1" customWidth="1"/>
    <col min="5895" max="5895" width="4.7109375" style="1" customWidth="1"/>
    <col min="5896" max="5896" width="14.7109375" style="1" customWidth="1"/>
    <col min="5897" max="5897" width="12.7109375" style="1" customWidth="1"/>
    <col min="5898" max="5898" width="15.7109375" style="1" customWidth="1"/>
    <col min="5899" max="5905" width="0" style="1" hidden="1" customWidth="1"/>
    <col min="5906" max="5906" width="38.7109375" style="1" customWidth="1"/>
    <col min="5907" max="5910" width="9.140625" style="1"/>
    <col min="5911" max="5911" width="5.5703125" style="1" customWidth="1"/>
    <col min="5912" max="6144" width="9.140625" style="1"/>
    <col min="6145" max="6146" width="0" style="1" hidden="1" customWidth="1"/>
    <col min="6147" max="6147" width="5.7109375" style="1" customWidth="1"/>
    <col min="6148" max="6148" width="4.7109375" style="1" customWidth="1"/>
    <col min="6149" max="6149" width="14.7109375" style="1" customWidth="1"/>
    <col min="6150" max="6150" width="72.7109375" style="1" customWidth="1"/>
    <col min="6151" max="6151" width="4.7109375" style="1" customWidth="1"/>
    <col min="6152" max="6152" width="14.7109375" style="1" customWidth="1"/>
    <col min="6153" max="6153" width="12.7109375" style="1" customWidth="1"/>
    <col min="6154" max="6154" width="15.7109375" style="1" customWidth="1"/>
    <col min="6155" max="6161" width="0" style="1" hidden="1" customWidth="1"/>
    <col min="6162" max="6162" width="38.7109375" style="1" customWidth="1"/>
    <col min="6163" max="6166" width="9.140625" style="1"/>
    <col min="6167" max="6167" width="5.5703125" style="1" customWidth="1"/>
    <col min="6168" max="6400" width="9.140625" style="1"/>
    <col min="6401" max="6402" width="0" style="1" hidden="1" customWidth="1"/>
    <col min="6403" max="6403" width="5.7109375" style="1" customWidth="1"/>
    <col min="6404" max="6404" width="4.7109375" style="1" customWidth="1"/>
    <col min="6405" max="6405" width="14.7109375" style="1" customWidth="1"/>
    <col min="6406" max="6406" width="72.7109375" style="1" customWidth="1"/>
    <col min="6407" max="6407" width="4.7109375" style="1" customWidth="1"/>
    <col min="6408" max="6408" width="14.7109375" style="1" customWidth="1"/>
    <col min="6409" max="6409" width="12.7109375" style="1" customWidth="1"/>
    <col min="6410" max="6410" width="15.7109375" style="1" customWidth="1"/>
    <col min="6411" max="6417" width="0" style="1" hidden="1" customWidth="1"/>
    <col min="6418" max="6418" width="38.7109375" style="1" customWidth="1"/>
    <col min="6419" max="6422" width="9.140625" style="1"/>
    <col min="6423" max="6423" width="5.5703125" style="1" customWidth="1"/>
    <col min="6424" max="6656" width="9.140625" style="1"/>
    <col min="6657" max="6658" width="0" style="1" hidden="1" customWidth="1"/>
    <col min="6659" max="6659" width="5.7109375" style="1" customWidth="1"/>
    <col min="6660" max="6660" width="4.7109375" style="1" customWidth="1"/>
    <col min="6661" max="6661" width="14.7109375" style="1" customWidth="1"/>
    <col min="6662" max="6662" width="72.7109375" style="1" customWidth="1"/>
    <col min="6663" max="6663" width="4.7109375" style="1" customWidth="1"/>
    <col min="6664" max="6664" width="14.7109375" style="1" customWidth="1"/>
    <col min="6665" max="6665" width="12.7109375" style="1" customWidth="1"/>
    <col min="6666" max="6666" width="15.7109375" style="1" customWidth="1"/>
    <col min="6667" max="6673" width="0" style="1" hidden="1" customWidth="1"/>
    <col min="6674" max="6674" width="38.7109375" style="1" customWidth="1"/>
    <col min="6675" max="6678" width="9.140625" style="1"/>
    <col min="6679" max="6679" width="5.5703125" style="1" customWidth="1"/>
    <col min="6680" max="6912" width="9.140625" style="1"/>
    <col min="6913" max="6914" width="0" style="1" hidden="1" customWidth="1"/>
    <col min="6915" max="6915" width="5.7109375" style="1" customWidth="1"/>
    <col min="6916" max="6916" width="4.7109375" style="1" customWidth="1"/>
    <col min="6917" max="6917" width="14.7109375" style="1" customWidth="1"/>
    <col min="6918" max="6918" width="72.7109375" style="1" customWidth="1"/>
    <col min="6919" max="6919" width="4.7109375" style="1" customWidth="1"/>
    <col min="6920" max="6920" width="14.7109375" style="1" customWidth="1"/>
    <col min="6921" max="6921" width="12.7109375" style="1" customWidth="1"/>
    <col min="6922" max="6922" width="15.7109375" style="1" customWidth="1"/>
    <col min="6923" max="6929" width="0" style="1" hidden="1" customWidth="1"/>
    <col min="6930" max="6930" width="38.7109375" style="1" customWidth="1"/>
    <col min="6931" max="6934" width="9.140625" style="1"/>
    <col min="6935" max="6935" width="5.5703125" style="1" customWidth="1"/>
    <col min="6936" max="7168" width="9.140625" style="1"/>
    <col min="7169" max="7170" width="0" style="1" hidden="1" customWidth="1"/>
    <col min="7171" max="7171" width="5.7109375" style="1" customWidth="1"/>
    <col min="7172" max="7172" width="4.7109375" style="1" customWidth="1"/>
    <col min="7173" max="7173" width="14.7109375" style="1" customWidth="1"/>
    <col min="7174" max="7174" width="72.7109375" style="1" customWidth="1"/>
    <col min="7175" max="7175" width="4.7109375" style="1" customWidth="1"/>
    <col min="7176" max="7176" width="14.7109375" style="1" customWidth="1"/>
    <col min="7177" max="7177" width="12.7109375" style="1" customWidth="1"/>
    <col min="7178" max="7178" width="15.7109375" style="1" customWidth="1"/>
    <col min="7179" max="7185" width="0" style="1" hidden="1" customWidth="1"/>
    <col min="7186" max="7186" width="38.7109375" style="1" customWidth="1"/>
    <col min="7187" max="7190" width="9.140625" style="1"/>
    <col min="7191" max="7191" width="5.5703125" style="1" customWidth="1"/>
    <col min="7192" max="7424" width="9.140625" style="1"/>
    <col min="7425" max="7426" width="0" style="1" hidden="1" customWidth="1"/>
    <col min="7427" max="7427" width="5.7109375" style="1" customWidth="1"/>
    <col min="7428" max="7428" width="4.7109375" style="1" customWidth="1"/>
    <col min="7429" max="7429" width="14.7109375" style="1" customWidth="1"/>
    <col min="7430" max="7430" width="72.7109375" style="1" customWidth="1"/>
    <col min="7431" max="7431" width="4.7109375" style="1" customWidth="1"/>
    <col min="7432" max="7432" width="14.7109375" style="1" customWidth="1"/>
    <col min="7433" max="7433" width="12.7109375" style="1" customWidth="1"/>
    <col min="7434" max="7434" width="15.7109375" style="1" customWidth="1"/>
    <col min="7435" max="7441" width="0" style="1" hidden="1" customWidth="1"/>
    <col min="7442" max="7442" width="38.7109375" style="1" customWidth="1"/>
    <col min="7443" max="7446" width="9.140625" style="1"/>
    <col min="7447" max="7447" width="5.5703125" style="1" customWidth="1"/>
    <col min="7448" max="7680" width="9.140625" style="1"/>
    <col min="7681" max="7682" width="0" style="1" hidden="1" customWidth="1"/>
    <col min="7683" max="7683" width="5.7109375" style="1" customWidth="1"/>
    <col min="7684" max="7684" width="4.7109375" style="1" customWidth="1"/>
    <col min="7685" max="7685" width="14.7109375" style="1" customWidth="1"/>
    <col min="7686" max="7686" width="72.7109375" style="1" customWidth="1"/>
    <col min="7687" max="7687" width="4.7109375" style="1" customWidth="1"/>
    <col min="7688" max="7688" width="14.7109375" style="1" customWidth="1"/>
    <col min="7689" max="7689" width="12.7109375" style="1" customWidth="1"/>
    <col min="7690" max="7690" width="15.7109375" style="1" customWidth="1"/>
    <col min="7691" max="7697" width="0" style="1" hidden="1" customWidth="1"/>
    <col min="7698" max="7698" width="38.7109375" style="1" customWidth="1"/>
    <col min="7699" max="7702" width="9.140625" style="1"/>
    <col min="7703" max="7703" width="5.5703125" style="1" customWidth="1"/>
    <col min="7704" max="7936" width="9.140625" style="1"/>
    <col min="7937" max="7938" width="0" style="1" hidden="1" customWidth="1"/>
    <col min="7939" max="7939" width="5.7109375" style="1" customWidth="1"/>
    <col min="7940" max="7940" width="4.7109375" style="1" customWidth="1"/>
    <col min="7941" max="7941" width="14.7109375" style="1" customWidth="1"/>
    <col min="7942" max="7942" width="72.7109375" style="1" customWidth="1"/>
    <col min="7943" max="7943" width="4.7109375" style="1" customWidth="1"/>
    <col min="7944" max="7944" width="14.7109375" style="1" customWidth="1"/>
    <col min="7945" max="7945" width="12.7109375" style="1" customWidth="1"/>
    <col min="7946" max="7946" width="15.7109375" style="1" customWidth="1"/>
    <col min="7947" max="7953" width="0" style="1" hidden="1" customWidth="1"/>
    <col min="7954" max="7954" width="38.7109375" style="1" customWidth="1"/>
    <col min="7955" max="7958" width="9.140625" style="1"/>
    <col min="7959" max="7959" width="5.5703125" style="1" customWidth="1"/>
    <col min="7960" max="8192" width="9.140625" style="1"/>
    <col min="8193" max="8194" width="0" style="1" hidden="1" customWidth="1"/>
    <col min="8195" max="8195" width="5.7109375" style="1" customWidth="1"/>
    <col min="8196" max="8196" width="4.7109375" style="1" customWidth="1"/>
    <col min="8197" max="8197" width="14.7109375" style="1" customWidth="1"/>
    <col min="8198" max="8198" width="72.7109375" style="1" customWidth="1"/>
    <col min="8199" max="8199" width="4.7109375" style="1" customWidth="1"/>
    <col min="8200" max="8200" width="14.7109375" style="1" customWidth="1"/>
    <col min="8201" max="8201" width="12.7109375" style="1" customWidth="1"/>
    <col min="8202" max="8202" width="15.7109375" style="1" customWidth="1"/>
    <col min="8203" max="8209" width="0" style="1" hidden="1" customWidth="1"/>
    <col min="8210" max="8210" width="38.7109375" style="1" customWidth="1"/>
    <col min="8211" max="8214" width="9.140625" style="1"/>
    <col min="8215" max="8215" width="5.5703125" style="1" customWidth="1"/>
    <col min="8216" max="8448" width="9.140625" style="1"/>
    <col min="8449" max="8450" width="0" style="1" hidden="1" customWidth="1"/>
    <col min="8451" max="8451" width="5.7109375" style="1" customWidth="1"/>
    <col min="8452" max="8452" width="4.7109375" style="1" customWidth="1"/>
    <col min="8453" max="8453" width="14.7109375" style="1" customWidth="1"/>
    <col min="8454" max="8454" width="72.7109375" style="1" customWidth="1"/>
    <col min="8455" max="8455" width="4.7109375" style="1" customWidth="1"/>
    <col min="8456" max="8456" width="14.7109375" style="1" customWidth="1"/>
    <col min="8457" max="8457" width="12.7109375" style="1" customWidth="1"/>
    <col min="8458" max="8458" width="15.7109375" style="1" customWidth="1"/>
    <col min="8459" max="8465" width="0" style="1" hidden="1" customWidth="1"/>
    <col min="8466" max="8466" width="38.7109375" style="1" customWidth="1"/>
    <col min="8467" max="8470" width="9.140625" style="1"/>
    <col min="8471" max="8471" width="5.5703125" style="1" customWidth="1"/>
    <col min="8472" max="8704" width="9.140625" style="1"/>
    <col min="8705" max="8706" width="0" style="1" hidden="1" customWidth="1"/>
    <col min="8707" max="8707" width="5.7109375" style="1" customWidth="1"/>
    <col min="8708" max="8708" width="4.7109375" style="1" customWidth="1"/>
    <col min="8709" max="8709" width="14.7109375" style="1" customWidth="1"/>
    <col min="8710" max="8710" width="72.7109375" style="1" customWidth="1"/>
    <col min="8711" max="8711" width="4.7109375" style="1" customWidth="1"/>
    <col min="8712" max="8712" width="14.7109375" style="1" customWidth="1"/>
    <col min="8713" max="8713" width="12.7109375" style="1" customWidth="1"/>
    <col min="8714" max="8714" width="15.7109375" style="1" customWidth="1"/>
    <col min="8715" max="8721" width="0" style="1" hidden="1" customWidth="1"/>
    <col min="8722" max="8722" width="38.7109375" style="1" customWidth="1"/>
    <col min="8723" max="8726" width="9.140625" style="1"/>
    <col min="8727" max="8727" width="5.5703125" style="1" customWidth="1"/>
    <col min="8728" max="8960" width="9.140625" style="1"/>
    <col min="8961" max="8962" width="0" style="1" hidden="1" customWidth="1"/>
    <col min="8963" max="8963" width="5.7109375" style="1" customWidth="1"/>
    <col min="8964" max="8964" width="4.7109375" style="1" customWidth="1"/>
    <col min="8965" max="8965" width="14.7109375" style="1" customWidth="1"/>
    <col min="8966" max="8966" width="72.7109375" style="1" customWidth="1"/>
    <col min="8967" max="8967" width="4.7109375" style="1" customWidth="1"/>
    <col min="8968" max="8968" width="14.7109375" style="1" customWidth="1"/>
    <col min="8969" max="8969" width="12.7109375" style="1" customWidth="1"/>
    <col min="8970" max="8970" width="15.7109375" style="1" customWidth="1"/>
    <col min="8971" max="8977" width="0" style="1" hidden="1" customWidth="1"/>
    <col min="8978" max="8978" width="38.7109375" style="1" customWidth="1"/>
    <col min="8979" max="8982" width="9.140625" style="1"/>
    <col min="8983" max="8983" width="5.5703125" style="1" customWidth="1"/>
    <col min="8984" max="9216" width="9.140625" style="1"/>
    <col min="9217" max="9218" width="0" style="1" hidden="1" customWidth="1"/>
    <col min="9219" max="9219" width="5.7109375" style="1" customWidth="1"/>
    <col min="9220" max="9220" width="4.7109375" style="1" customWidth="1"/>
    <col min="9221" max="9221" width="14.7109375" style="1" customWidth="1"/>
    <col min="9222" max="9222" width="72.7109375" style="1" customWidth="1"/>
    <col min="9223" max="9223" width="4.7109375" style="1" customWidth="1"/>
    <col min="9224" max="9224" width="14.7109375" style="1" customWidth="1"/>
    <col min="9225" max="9225" width="12.7109375" style="1" customWidth="1"/>
    <col min="9226" max="9226" width="15.7109375" style="1" customWidth="1"/>
    <col min="9227" max="9233" width="0" style="1" hidden="1" customWidth="1"/>
    <col min="9234" max="9234" width="38.7109375" style="1" customWidth="1"/>
    <col min="9235" max="9238" width="9.140625" style="1"/>
    <col min="9239" max="9239" width="5.5703125" style="1" customWidth="1"/>
    <col min="9240" max="9472" width="9.140625" style="1"/>
    <col min="9473" max="9474" width="0" style="1" hidden="1" customWidth="1"/>
    <col min="9475" max="9475" width="5.7109375" style="1" customWidth="1"/>
    <col min="9476" max="9476" width="4.7109375" style="1" customWidth="1"/>
    <col min="9477" max="9477" width="14.7109375" style="1" customWidth="1"/>
    <col min="9478" max="9478" width="72.7109375" style="1" customWidth="1"/>
    <col min="9479" max="9479" width="4.7109375" style="1" customWidth="1"/>
    <col min="9480" max="9480" width="14.7109375" style="1" customWidth="1"/>
    <col min="9481" max="9481" width="12.7109375" style="1" customWidth="1"/>
    <col min="9482" max="9482" width="15.7109375" style="1" customWidth="1"/>
    <col min="9483" max="9489" width="0" style="1" hidden="1" customWidth="1"/>
    <col min="9490" max="9490" width="38.7109375" style="1" customWidth="1"/>
    <col min="9491" max="9494" width="9.140625" style="1"/>
    <col min="9495" max="9495" width="5.5703125" style="1" customWidth="1"/>
    <col min="9496" max="9728" width="9.140625" style="1"/>
    <col min="9729" max="9730" width="0" style="1" hidden="1" customWidth="1"/>
    <col min="9731" max="9731" width="5.7109375" style="1" customWidth="1"/>
    <col min="9732" max="9732" width="4.7109375" style="1" customWidth="1"/>
    <col min="9733" max="9733" width="14.7109375" style="1" customWidth="1"/>
    <col min="9734" max="9734" width="72.7109375" style="1" customWidth="1"/>
    <col min="9735" max="9735" width="4.7109375" style="1" customWidth="1"/>
    <col min="9736" max="9736" width="14.7109375" style="1" customWidth="1"/>
    <col min="9737" max="9737" width="12.7109375" style="1" customWidth="1"/>
    <col min="9738" max="9738" width="15.7109375" style="1" customWidth="1"/>
    <col min="9739" max="9745" width="0" style="1" hidden="1" customWidth="1"/>
    <col min="9746" max="9746" width="38.7109375" style="1" customWidth="1"/>
    <col min="9747" max="9750" width="9.140625" style="1"/>
    <col min="9751" max="9751" width="5.5703125" style="1" customWidth="1"/>
    <col min="9752" max="9984" width="9.140625" style="1"/>
    <col min="9985" max="9986" width="0" style="1" hidden="1" customWidth="1"/>
    <col min="9987" max="9987" width="5.7109375" style="1" customWidth="1"/>
    <col min="9988" max="9988" width="4.7109375" style="1" customWidth="1"/>
    <col min="9989" max="9989" width="14.7109375" style="1" customWidth="1"/>
    <col min="9990" max="9990" width="72.7109375" style="1" customWidth="1"/>
    <col min="9991" max="9991" width="4.7109375" style="1" customWidth="1"/>
    <col min="9992" max="9992" width="14.7109375" style="1" customWidth="1"/>
    <col min="9993" max="9993" width="12.7109375" style="1" customWidth="1"/>
    <col min="9994" max="9994" width="15.7109375" style="1" customWidth="1"/>
    <col min="9995" max="10001" width="0" style="1" hidden="1" customWidth="1"/>
    <col min="10002" max="10002" width="38.7109375" style="1" customWidth="1"/>
    <col min="10003" max="10006" width="9.140625" style="1"/>
    <col min="10007" max="10007" width="5.5703125" style="1" customWidth="1"/>
    <col min="10008" max="10240" width="9.140625" style="1"/>
    <col min="10241" max="10242" width="0" style="1" hidden="1" customWidth="1"/>
    <col min="10243" max="10243" width="5.7109375" style="1" customWidth="1"/>
    <col min="10244" max="10244" width="4.7109375" style="1" customWidth="1"/>
    <col min="10245" max="10245" width="14.7109375" style="1" customWidth="1"/>
    <col min="10246" max="10246" width="72.7109375" style="1" customWidth="1"/>
    <col min="10247" max="10247" width="4.7109375" style="1" customWidth="1"/>
    <col min="10248" max="10248" width="14.7109375" style="1" customWidth="1"/>
    <col min="10249" max="10249" width="12.7109375" style="1" customWidth="1"/>
    <col min="10250" max="10250" width="15.7109375" style="1" customWidth="1"/>
    <col min="10251" max="10257" width="0" style="1" hidden="1" customWidth="1"/>
    <col min="10258" max="10258" width="38.7109375" style="1" customWidth="1"/>
    <col min="10259" max="10262" width="9.140625" style="1"/>
    <col min="10263" max="10263" width="5.5703125" style="1" customWidth="1"/>
    <col min="10264" max="10496" width="9.140625" style="1"/>
    <col min="10497" max="10498" width="0" style="1" hidden="1" customWidth="1"/>
    <col min="10499" max="10499" width="5.7109375" style="1" customWidth="1"/>
    <col min="10500" max="10500" width="4.7109375" style="1" customWidth="1"/>
    <col min="10501" max="10501" width="14.7109375" style="1" customWidth="1"/>
    <col min="10502" max="10502" width="72.7109375" style="1" customWidth="1"/>
    <col min="10503" max="10503" width="4.7109375" style="1" customWidth="1"/>
    <col min="10504" max="10504" width="14.7109375" style="1" customWidth="1"/>
    <col min="10505" max="10505" width="12.7109375" style="1" customWidth="1"/>
    <col min="10506" max="10506" width="15.7109375" style="1" customWidth="1"/>
    <col min="10507" max="10513" width="0" style="1" hidden="1" customWidth="1"/>
    <col min="10514" max="10514" width="38.7109375" style="1" customWidth="1"/>
    <col min="10515" max="10518" width="9.140625" style="1"/>
    <col min="10519" max="10519" width="5.5703125" style="1" customWidth="1"/>
    <col min="10520" max="10752" width="9.140625" style="1"/>
    <col min="10753" max="10754" width="0" style="1" hidden="1" customWidth="1"/>
    <col min="10755" max="10755" width="5.7109375" style="1" customWidth="1"/>
    <col min="10756" max="10756" width="4.7109375" style="1" customWidth="1"/>
    <col min="10757" max="10757" width="14.7109375" style="1" customWidth="1"/>
    <col min="10758" max="10758" width="72.7109375" style="1" customWidth="1"/>
    <col min="10759" max="10759" width="4.7109375" style="1" customWidth="1"/>
    <col min="10760" max="10760" width="14.7109375" style="1" customWidth="1"/>
    <col min="10761" max="10761" width="12.7109375" style="1" customWidth="1"/>
    <col min="10762" max="10762" width="15.7109375" style="1" customWidth="1"/>
    <col min="10763" max="10769" width="0" style="1" hidden="1" customWidth="1"/>
    <col min="10770" max="10770" width="38.7109375" style="1" customWidth="1"/>
    <col min="10771" max="10774" width="9.140625" style="1"/>
    <col min="10775" max="10775" width="5.5703125" style="1" customWidth="1"/>
    <col min="10776" max="11008" width="9.140625" style="1"/>
    <col min="11009" max="11010" width="0" style="1" hidden="1" customWidth="1"/>
    <col min="11011" max="11011" width="5.7109375" style="1" customWidth="1"/>
    <col min="11012" max="11012" width="4.7109375" style="1" customWidth="1"/>
    <col min="11013" max="11013" width="14.7109375" style="1" customWidth="1"/>
    <col min="11014" max="11014" width="72.7109375" style="1" customWidth="1"/>
    <col min="11015" max="11015" width="4.7109375" style="1" customWidth="1"/>
    <col min="11016" max="11016" width="14.7109375" style="1" customWidth="1"/>
    <col min="11017" max="11017" width="12.7109375" style="1" customWidth="1"/>
    <col min="11018" max="11018" width="15.7109375" style="1" customWidth="1"/>
    <col min="11019" max="11025" width="0" style="1" hidden="1" customWidth="1"/>
    <col min="11026" max="11026" width="38.7109375" style="1" customWidth="1"/>
    <col min="11027" max="11030" width="9.140625" style="1"/>
    <col min="11031" max="11031" width="5.5703125" style="1" customWidth="1"/>
    <col min="11032" max="11264" width="9.140625" style="1"/>
    <col min="11265" max="11266" width="0" style="1" hidden="1" customWidth="1"/>
    <col min="11267" max="11267" width="5.7109375" style="1" customWidth="1"/>
    <col min="11268" max="11268" width="4.7109375" style="1" customWidth="1"/>
    <col min="11269" max="11269" width="14.7109375" style="1" customWidth="1"/>
    <col min="11270" max="11270" width="72.7109375" style="1" customWidth="1"/>
    <col min="11271" max="11271" width="4.7109375" style="1" customWidth="1"/>
    <col min="11272" max="11272" width="14.7109375" style="1" customWidth="1"/>
    <col min="11273" max="11273" width="12.7109375" style="1" customWidth="1"/>
    <col min="11274" max="11274" width="15.7109375" style="1" customWidth="1"/>
    <col min="11275" max="11281" width="0" style="1" hidden="1" customWidth="1"/>
    <col min="11282" max="11282" width="38.7109375" style="1" customWidth="1"/>
    <col min="11283" max="11286" width="9.140625" style="1"/>
    <col min="11287" max="11287" width="5.5703125" style="1" customWidth="1"/>
    <col min="11288" max="11520" width="9.140625" style="1"/>
    <col min="11521" max="11522" width="0" style="1" hidden="1" customWidth="1"/>
    <col min="11523" max="11523" width="5.7109375" style="1" customWidth="1"/>
    <col min="11524" max="11524" width="4.7109375" style="1" customWidth="1"/>
    <col min="11525" max="11525" width="14.7109375" style="1" customWidth="1"/>
    <col min="11526" max="11526" width="72.7109375" style="1" customWidth="1"/>
    <col min="11527" max="11527" width="4.7109375" style="1" customWidth="1"/>
    <col min="11528" max="11528" width="14.7109375" style="1" customWidth="1"/>
    <col min="11529" max="11529" width="12.7109375" style="1" customWidth="1"/>
    <col min="11530" max="11530" width="15.7109375" style="1" customWidth="1"/>
    <col min="11531" max="11537" width="0" style="1" hidden="1" customWidth="1"/>
    <col min="11538" max="11538" width="38.7109375" style="1" customWidth="1"/>
    <col min="11539" max="11542" width="9.140625" style="1"/>
    <col min="11543" max="11543" width="5.5703125" style="1" customWidth="1"/>
    <col min="11544" max="11776" width="9.140625" style="1"/>
    <col min="11777" max="11778" width="0" style="1" hidden="1" customWidth="1"/>
    <col min="11779" max="11779" width="5.7109375" style="1" customWidth="1"/>
    <col min="11780" max="11780" width="4.7109375" style="1" customWidth="1"/>
    <col min="11781" max="11781" width="14.7109375" style="1" customWidth="1"/>
    <col min="11782" max="11782" width="72.7109375" style="1" customWidth="1"/>
    <col min="11783" max="11783" width="4.7109375" style="1" customWidth="1"/>
    <col min="11784" max="11784" width="14.7109375" style="1" customWidth="1"/>
    <col min="11785" max="11785" width="12.7109375" style="1" customWidth="1"/>
    <col min="11786" max="11786" width="15.7109375" style="1" customWidth="1"/>
    <col min="11787" max="11793" width="0" style="1" hidden="1" customWidth="1"/>
    <col min="11794" max="11794" width="38.7109375" style="1" customWidth="1"/>
    <col min="11795" max="11798" width="9.140625" style="1"/>
    <col min="11799" max="11799" width="5.5703125" style="1" customWidth="1"/>
    <col min="11800" max="12032" width="9.140625" style="1"/>
    <col min="12033" max="12034" width="0" style="1" hidden="1" customWidth="1"/>
    <col min="12035" max="12035" width="5.7109375" style="1" customWidth="1"/>
    <col min="12036" max="12036" width="4.7109375" style="1" customWidth="1"/>
    <col min="12037" max="12037" width="14.7109375" style="1" customWidth="1"/>
    <col min="12038" max="12038" width="72.7109375" style="1" customWidth="1"/>
    <col min="12039" max="12039" width="4.7109375" style="1" customWidth="1"/>
    <col min="12040" max="12040" width="14.7109375" style="1" customWidth="1"/>
    <col min="12041" max="12041" width="12.7109375" style="1" customWidth="1"/>
    <col min="12042" max="12042" width="15.7109375" style="1" customWidth="1"/>
    <col min="12043" max="12049" width="0" style="1" hidden="1" customWidth="1"/>
    <col min="12050" max="12050" width="38.7109375" style="1" customWidth="1"/>
    <col min="12051" max="12054" width="9.140625" style="1"/>
    <col min="12055" max="12055" width="5.5703125" style="1" customWidth="1"/>
    <col min="12056" max="12288" width="9.140625" style="1"/>
    <col min="12289" max="12290" width="0" style="1" hidden="1" customWidth="1"/>
    <col min="12291" max="12291" width="5.7109375" style="1" customWidth="1"/>
    <col min="12292" max="12292" width="4.7109375" style="1" customWidth="1"/>
    <col min="12293" max="12293" width="14.7109375" style="1" customWidth="1"/>
    <col min="12294" max="12294" width="72.7109375" style="1" customWidth="1"/>
    <col min="12295" max="12295" width="4.7109375" style="1" customWidth="1"/>
    <col min="12296" max="12296" width="14.7109375" style="1" customWidth="1"/>
    <col min="12297" max="12297" width="12.7109375" style="1" customWidth="1"/>
    <col min="12298" max="12298" width="15.7109375" style="1" customWidth="1"/>
    <col min="12299" max="12305" width="0" style="1" hidden="1" customWidth="1"/>
    <col min="12306" max="12306" width="38.7109375" style="1" customWidth="1"/>
    <col min="12307" max="12310" width="9.140625" style="1"/>
    <col min="12311" max="12311" width="5.5703125" style="1" customWidth="1"/>
    <col min="12312" max="12544" width="9.140625" style="1"/>
    <col min="12545" max="12546" width="0" style="1" hidden="1" customWidth="1"/>
    <col min="12547" max="12547" width="5.7109375" style="1" customWidth="1"/>
    <col min="12548" max="12548" width="4.7109375" style="1" customWidth="1"/>
    <col min="12549" max="12549" width="14.7109375" style="1" customWidth="1"/>
    <col min="12550" max="12550" width="72.7109375" style="1" customWidth="1"/>
    <col min="12551" max="12551" width="4.7109375" style="1" customWidth="1"/>
    <col min="12552" max="12552" width="14.7109375" style="1" customWidth="1"/>
    <col min="12553" max="12553" width="12.7109375" style="1" customWidth="1"/>
    <col min="12554" max="12554" width="15.7109375" style="1" customWidth="1"/>
    <col min="12555" max="12561" width="0" style="1" hidden="1" customWidth="1"/>
    <col min="12562" max="12562" width="38.7109375" style="1" customWidth="1"/>
    <col min="12563" max="12566" width="9.140625" style="1"/>
    <col min="12567" max="12567" width="5.5703125" style="1" customWidth="1"/>
    <col min="12568" max="12800" width="9.140625" style="1"/>
    <col min="12801" max="12802" width="0" style="1" hidden="1" customWidth="1"/>
    <col min="12803" max="12803" width="5.7109375" style="1" customWidth="1"/>
    <col min="12804" max="12804" width="4.7109375" style="1" customWidth="1"/>
    <col min="12805" max="12805" width="14.7109375" style="1" customWidth="1"/>
    <col min="12806" max="12806" width="72.7109375" style="1" customWidth="1"/>
    <col min="12807" max="12807" width="4.7109375" style="1" customWidth="1"/>
    <col min="12808" max="12808" width="14.7109375" style="1" customWidth="1"/>
    <col min="12809" max="12809" width="12.7109375" style="1" customWidth="1"/>
    <col min="12810" max="12810" width="15.7109375" style="1" customWidth="1"/>
    <col min="12811" max="12817" width="0" style="1" hidden="1" customWidth="1"/>
    <col min="12818" max="12818" width="38.7109375" style="1" customWidth="1"/>
    <col min="12819" max="12822" width="9.140625" style="1"/>
    <col min="12823" max="12823" width="5.5703125" style="1" customWidth="1"/>
    <col min="12824" max="13056" width="9.140625" style="1"/>
    <col min="13057" max="13058" width="0" style="1" hidden="1" customWidth="1"/>
    <col min="13059" max="13059" width="5.7109375" style="1" customWidth="1"/>
    <col min="13060" max="13060" width="4.7109375" style="1" customWidth="1"/>
    <col min="13061" max="13061" width="14.7109375" style="1" customWidth="1"/>
    <col min="13062" max="13062" width="72.7109375" style="1" customWidth="1"/>
    <col min="13063" max="13063" width="4.7109375" style="1" customWidth="1"/>
    <col min="13064" max="13064" width="14.7109375" style="1" customWidth="1"/>
    <col min="13065" max="13065" width="12.7109375" style="1" customWidth="1"/>
    <col min="13066" max="13066" width="15.7109375" style="1" customWidth="1"/>
    <col min="13067" max="13073" width="0" style="1" hidden="1" customWidth="1"/>
    <col min="13074" max="13074" width="38.7109375" style="1" customWidth="1"/>
    <col min="13075" max="13078" width="9.140625" style="1"/>
    <col min="13079" max="13079" width="5.5703125" style="1" customWidth="1"/>
    <col min="13080" max="13312" width="9.140625" style="1"/>
    <col min="13313" max="13314" width="0" style="1" hidden="1" customWidth="1"/>
    <col min="13315" max="13315" width="5.7109375" style="1" customWidth="1"/>
    <col min="13316" max="13316" width="4.7109375" style="1" customWidth="1"/>
    <col min="13317" max="13317" width="14.7109375" style="1" customWidth="1"/>
    <col min="13318" max="13318" width="72.7109375" style="1" customWidth="1"/>
    <col min="13319" max="13319" width="4.7109375" style="1" customWidth="1"/>
    <col min="13320" max="13320" width="14.7109375" style="1" customWidth="1"/>
    <col min="13321" max="13321" width="12.7109375" style="1" customWidth="1"/>
    <col min="13322" max="13322" width="15.7109375" style="1" customWidth="1"/>
    <col min="13323" max="13329" width="0" style="1" hidden="1" customWidth="1"/>
    <col min="13330" max="13330" width="38.7109375" style="1" customWidth="1"/>
    <col min="13331" max="13334" width="9.140625" style="1"/>
    <col min="13335" max="13335" width="5.5703125" style="1" customWidth="1"/>
    <col min="13336" max="13568" width="9.140625" style="1"/>
    <col min="13569" max="13570" width="0" style="1" hidden="1" customWidth="1"/>
    <col min="13571" max="13571" width="5.7109375" style="1" customWidth="1"/>
    <col min="13572" max="13572" width="4.7109375" style="1" customWidth="1"/>
    <col min="13573" max="13573" width="14.7109375" style="1" customWidth="1"/>
    <col min="13574" max="13574" width="72.7109375" style="1" customWidth="1"/>
    <col min="13575" max="13575" width="4.7109375" style="1" customWidth="1"/>
    <col min="13576" max="13576" width="14.7109375" style="1" customWidth="1"/>
    <col min="13577" max="13577" width="12.7109375" style="1" customWidth="1"/>
    <col min="13578" max="13578" width="15.7109375" style="1" customWidth="1"/>
    <col min="13579" max="13585" width="0" style="1" hidden="1" customWidth="1"/>
    <col min="13586" max="13586" width="38.7109375" style="1" customWidth="1"/>
    <col min="13587" max="13590" width="9.140625" style="1"/>
    <col min="13591" max="13591" width="5.5703125" style="1" customWidth="1"/>
    <col min="13592" max="13824" width="9.140625" style="1"/>
    <col min="13825" max="13826" width="0" style="1" hidden="1" customWidth="1"/>
    <col min="13827" max="13827" width="5.7109375" style="1" customWidth="1"/>
    <col min="13828" max="13828" width="4.7109375" style="1" customWidth="1"/>
    <col min="13829" max="13829" width="14.7109375" style="1" customWidth="1"/>
    <col min="13830" max="13830" width="72.7109375" style="1" customWidth="1"/>
    <col min="13831" max="13831" width="4.7109375" style="1" customWidth="1"/>
    <col min="13832" max="13832" width="14.7109375" style="1" customWidth="1"/>
    <col min="13833" max="13833" width="12.7109375" style="1" customWidth="1"/>
    <col min="13834" max="13834" width="15.7109375" style="1" customWidth="1"/>
    <col min="13835" max="13841" width="0" style="1" hidden="1" customWidth="1"/>
    <col min="13842" max="13842" width="38.7109375" style="1" customWidth="1"/>
    <col min="13843" max="13846" width="9.140625" style="1"/>
    <col min="13847" max="13847" width="5.5703125" style="1" customWidth="1"/>
    <col min="13848" max="14080" width="9.140625" style="1"/>
    <col min="14081" max="14082" width="0" style="1" hidden="1" customWidth="1"/>
    <col min="14083" max="14083" width="5.7109375" style="1" customWidth="1"/>
    <col min="14084" max="14084" width="4.7109375" style="1" customWidth="1"/>
    <col min="14085" max="14085" width="14.7109375" style="1" customWidth="1"/>
    <col min="14086" max="14086" width="72.7109375" style="1" customWidth="1"/>
    <col min="14087" max="14087" width="4.7109375" style="1" customWidth="1"/>
    <col min="14088" max="14088" width="14.7109375" style="1" customWidth="1"/>
    <col min="14089" max="14089" width="12.7109375" style="1" customWidth="1"/>
    <col min="14090" max="14090" width="15.7109375" style="1" customWidth="1"/>
    <col min="14091" max="14097" width="0" style="1" hidden="1" customWidth="1"/>
    <col min="14098" max="14098" width="38.7109375" style="1" customWidth="1"/>
    <col min="14099" max="14102" width="9.140625" style="1"/>
    <col min="14103" max="14103" width="5.5703125" style="1" customWidth="1"/>
    <col min="14104" max="14336" width="9.140625" style="1"/>
    <col min="14337" max="14338" width="0" style="1" hidden="1" customWidth="1"/>
    <col min="14339" max="14339" width="5.7109375" style="1" customWidth="1"/>
    <col min="14340" max="14340" width="4.7109375" style="1" customWidth="1"/>
    <col min="14341" max="14341" width="14.7109375" style="1" customWidth="1"/>
    <col min="14342" max="14342" width="72.7109375" style="1" customWidth="1"/>
    <col min="14343" max="14343" width="4.7109375" style="1" customWidth="1"/>
    <col min="14344" max="14344" width="14.7109375" style="1" customWidth="1"/>
    <col min="14345" max="14345" width="12.7109375" style="1" customWidth="1"/>
    <col min="14346" max="14346" width="15.7109375" style="1" customWidth="1"/>
    <col min="14347" max="14353" width="0" style="1" hidden="1" customWidth="1"/>
    <col min="14354" max="14354" width="38.7109375" style="1" customWidth="1"/>
    <col min="14355" max="14358" width="9.140625" style="1"/>
    <col min="14359" max="14359" width="5.5703125" style="1" customWidth="1"/>
    <col min="14360" max="14592" width="9.140625" style="1"/>
    <col min="14593" max="14594" width="0" style="1" hidden="1" customWidth="1"/>
    <col min="14595" max="14595" width="5.7109375" style="1" customWidth="1"/>
    <col min="14596" max="14596" width="4.7109375" style="1" customWidth="1"/>
    <col min="14597" max="14597" width="14.7109375" style="1" customWidth="1"/>
    <col min="14598" max="14598" width="72.7109375" style="1" customWidth="1"/>
    <col min="14599" max="14599" width="4.7109375" style="1" customWidth="1"/>
    <col min="14600" max="14600" width="14.7109375" style="1" customWidth="1"/>
    <col min="14601" max="14601" width="12.7109375" style="1" customWidth="1"/>
    <col min="14602" max="14602" width="15.7109375" style="1" customWidth="1"/>
    <col min="14603" max="14609" width="0" style="1" hidden="1" customWidth="1"/>
    <col min="14610" max="14610" width="38.7109375" style="1" customWidth="1"/>
    <col min="14611" max="14614" width="9.140625" style="1"/>
    <col min="14615" max="14615" width="5.5703125" style="1" customWidth="1"/>
    <col min="14616" max="14848" width="9.140625" style="1"/>
    <col min="14849" max="14850" width="0" style="1" hidden="1" customWidth="1"/>
    <col min="14851" max="14851" width="5.7109375" style="1" customWidth="1"/>
    <col min="14852" max="14852" width="4.7109375" style="1" customWidth="1"/>
    <col min="14853" max="14853" width="14.7109375" style="1" customWidth="1"/>
    <col min="14854" max="14854" width="72.7109375" style="1" customWidth="1"/>
    <col min="14855" max="14855" width="4.7109375" style="1" customWidth="1"/>
    <col min="14856" max="14856" width="14.7109375" style="1" customWidth="1"/>
    <col min="14857" max="14857" width="12.7109375" style="1" customWidth="1"/>
    <col min="14858" max="14858" width="15.7109375" style="1" customWidth="1"/>
    <col min="14859" max="14865" width="0" style="1" hidden="1" customWidth="1"/>
    <col min="14866" max="14866" width="38.7109375" style="1" customWidth="1"/>
    <col min="14867" max="14870" width="9.140625" style="1"/>
    <col min="14871" max="14871" width="5.5703125" style="1" customWidth="1"/>
    <col min="14872" max="15104" width="9.140625" style="1"/>
    <col min="15105" max="15106" width="0" style="1" hidden="1" customWidth="1"/>
    <col min="15107" max="15107" width="5.7109375" style="1" customWidth="1"/>
    <col min="15108" max="15108" width="4.7109375" style="1" customWidth="1"/>
    <col min="15109" max="15109" width="14.7109375" style="1" customWidth="1"/>
    <col min="15110" max="15110" width="72.7109375" style="1" customWidth="1"/>
    <col min="15111" max="15111" width="4.7109375" style="1" customWidth="1"/>
    <col min="15112" max="15112" width="14.7109375" style="1" customWidth="1"/>
    <col min="15113" max="15113" width="12.7109375" style="1" customWidth="1"/>
    <col min="15114" max="15114" width="15.7109375" style="1" customWidth="1"/>
    <col min="15115" max="15121" width="0" style="1" hidden="1" customWidth="1"/>
    <col min="15122" max="15122" width="38.7109375" style="1" customWidth="1"/>
    <col min="15123" max="15126" width="9.140625" style="1"/>
    <col min="15127" max="15127" width="5.5703125" style="1" customWidth="1"/>
    <col min="15128" max="15360" width="9.140625" style="1"/>
    <col min="15361" max="15362" width="0" style="1" hidden="1" customWidth="1"/>
    <col min="15363" max="15363" width="5.7109375" style="1" customWidth="1"/>
    <col min="15364" max="15364" width="4.7109375" style="1" customWidth="1"/>
    <col min="15365" max="15365" width="14.7109375" style="1" customWidth="1"/>
    <col min="15366" max="15366" width="72.7109375" style="1" customWidth="1"/>
    <col min="15367" max="15367" width="4.7109375" style="1" customWidth="1"/>
    <col min="15368" max="15368" width="14.7109375" style="1" customWidth="1"/>
    <col min="15369" max="15369" width="12.7109375" style="1" customWidth="1"/>
    <col min="15370" max="15370" width="15.7109375" style="1" customWidth="1"/>
    <col min="15371" max="15377" width="0" style="1" hidden="1" customWidth="1"/>
    <col min="15378" max="15378" width="38.7109375" style="1" customWidth="1"/>
    <col min="15379" max="15382" width="9.140625" style="1"/>
    <col min="15383" max="15383" width="5.5703125" style="1" customWidth="1"/>
    <col min="15384" max="15616" width="9.140625" style="1"/>
    <col min="15617" max="15618" width="0" style="1" hidden="1" customWidth="1"/>
    <col min="15619" max="15619" width="5.7109375" style="1" customWidth="1"/>
    <col min="15620" max="15620" width="4.7109375" style="1" customWidth="1"/>
    <col min="15621" max="15621" width="14.7109375" style="1" customWidth="1"/>
    <col min="15622" max="15622" width="72.7109375" style="1" customWidth="1"/>
    <col min="15623" max="15623" width="4.7109375" style="1" customWidth="1"/>
    <col min="15624" max="15624" width="14.7109375" style="1" customWidth="1"/>
    <col min="15625" max="15625" width="12.7109375" style="1" customWidth="1"/>
    <col min="15626" max="15626" width="15.7109375" style="1" customWidth="1"/>
    <col min="15627" max="15633" width="0" style="1" hidden="1" customWidth="1"/>
    <col min="15634" max="15634" width="38.7109375" style="1" customWidth="1"/>
    <col min="15635" max="15638" width="9.140625" style="1"/>
    <col min="15639" max="15639" width="5.5703125" style="1" customWidth="1"/>
    <col min="15640" max="15872" width="9.140625" style="1"/>
    <col min="15873" max="15874" width="0" style="1" hidden="1" customWidth="1"/>
    <col min="15875" max="15875" width="5.7109375" style="1" customWidth="1"/>
    <col min="15876" max="15876" width="4.7109375" style="1" customWidth="1"/>
    <col min="15877" max="15877" width="14.7109375" style="1" customWidth="1"/>
    <col min="15878" max="15878" width="72.7109375" style="1" customWidth="1"/>
    <col min="15879" max="15879" width="4.7109375" style="1" customWidth="1"/>
    <col min="15880" max="15880" width="14.7109375" style="1" customWidth="1"/>
    <col min="15881" max="15881" width="12.7109375" style="1" customWidth="1"/>
    <col min="15882" max="15882" width="15.7109375" style="1" customWidth="1"/>
    <col min="15883" max="15889" width="0" style="1" hidden="1" customWidth="1"/>
    <col min="15890" max="15890" width="38.7109375" style="1" customWidth="1"/>
    <col min="15891" max="15894" width="9.140625" style="1"/>
    <col min="15895" max="15895" width="5.5703125" style="1" customWidth="1"/>
    <col min="15896" max="16128" width="9.140625" style="1"/>
    <col min="16129" max="16130" width="0" style="1" hidden="1" customWidth="1"/>
    <col min="16131" max="16131" width="5.7109375" style="1" customWidth="1"/>
    <col min="16132" max="16132" width="4.7109375" style="1" customWidth="1"/>
    <col min="16133" max="16133" width="14.7109375" style="1" customWidth="1"/>
    <col min="16134" max="16134" width="72.7109375" style="1" customWidth="1"/>
    <col min="16135" max="16135" width="4.7109375" style="1" customWidth="1"/>
    <col min="16136" max="16136" width="14.7109375" style="1" customWidth="1"/>
    <col min="16137" max="16137" width="12.7109375" style="1" customWidth="1"/>
    <col min="16138" max="16138" width="15.7109375" style="1" customWidth="1"/>
    <col min="16139" max="16145" width="0" style="1" hidden="1" customWidth="1"/>
    <col min="16146" max="16146" width="38.7109375" style="1" customWidth="1"/>
    <col min="16147" max="16150" width="9.140625" style="1"/>
    <col min="16151" max="16151" width="5.5703125" style="1" customWidth="1"/>
    <col min="16152" max="16384" width="9.140625" style="1"/>
  </cols>
  <sheetData>
    <row r="1" spans="1:22" ht="15.75" x14ac:dyDescent="0.15">
      <c r="F1" s="2" t="s">
        <v>4307</v>
      </c>
    </row>
    <row r="2" spans="1:22" ht="15.75" x14ac:dyDescent="0.15">
      <c r="B2" s="3"/>
      <c r="C2" s="3"/>
      <c r="D2" s="4"/>
      <c r="E2" s="4"/>
      <c r="F2" s="2" t="s">
        <v>1</v>
      </c>
      <c r="G2" s="4"/>
      <c r="H2" s="5"/>
      <c r="I2" s="6"/>
      <c r="J2" s="7"/>
      <c r="K2" s="5"/>
      <c r="L2" s="5"/>
      <c r="M2" s="5"/>
      <c r="N2" s="5"/>
      <c r="O2" s="7"/>
      <c r="P2" s="7"/>
      <c r="Q2" s="7"/>
      <c r="S2" s="8"/>
      <c r="V2" s="9"/>
    </row>
    <row r="3" spans="1:22" ht="7.5" customHeight="1" x14ac:dyDescent="0.15">
      <c r="A3" s="10"/>
      <c r="B3" s="11"/>
      <c r="C3" s="3"/>
      <c r="D3" s="12"/>
      <c r="E3" s="4"/>
      <c r="F3" s="4"/>
      <c r="G3" s="4"/>
      <c r="H3" s="5"/>
      <c r="I3" s="6"/>
      <c r="J3" s="7"/>
      <c r="K3" s="13"/>
      <c r="L3" s="13"/>
      <c r="M3" s="13"/>
      <c r="N3" s="13"/>
      <c r="O3" s="14"/>
      <c r="P3" s="14"/>
      <c r="Q3" s="14"/>
      <c r="R3" s="15"/>
    </row>
    <row r="4" spans="1:22" ht="11.25" x14ac:dyDescent="0.2">
      <c r="A4" s="16"/>
      <c r="B4" s="17"/>
      <c r="C4" s="17" t="s">
        <v>2</v>
      </c>
      <c r="D4" s="18" t="s">
        <v>3</v>
      </c>
      <c r="E4" s="18" t="s">
        <v>4</v>
      </c>
      <c r="F4" s="18" t="s">
        <v>5</v>
      </c>
      <c r="G4" s="18" t="s">
        <v>6</v>
      </c>
      <c r="H4" s="19" t="s">
        <v>7</v>
      </c>
      <c r="I4" s="20" t="s">
        <v>8</v>
      </c>
      <c r="J4" s="21" t="s">
        <v>9</v>
      </c>
      <c r="K4" s="19" t="s">
        <v>10</v>
      </c>
      <c r="L4" s="19" t="s">
        <v>11</v>
      </c>
      <c r="M4" s="19" t="s">
        <v>12</v>
      </c>
      <c r="N4" s="19" t="s">
        <v>13</v>
      </c>
      <c r="O4" s="21" t="s">
        <v>14</v>
      </c>
      <c r="P4" s="21" t="s">
        <v>15</v>
      </c>
      <c r="Q4" s="21" t="s">
        <v>16</v>
      </c>
      <c r="R4" s="10"/>
      <c r="S4" s="15"/>
    </row>
    <row r="5" spans="1:22" ht="7.5" customHeight="1" x14ac:dyDescent="0.15">
      <c r="B5" s="3"/>
      <c r="C5" s="3"/>
      <c r="D5" s="4"/>
      <c r="E5" s="4"/>
      <c r="F5" s="4"/>
      <c r="G5" s="4"/>
      <c r="H5" s="5"/>
      <c r="I5" s="6"/>
      <c r="J5" s="7"/>
      <c r="K5" s="5"/>
      <c r="L5" s="5"/>
      <c r="M5" s="5"/>
      <c r="N5" s="5"/>
      <c r="O5" s="7"/>
      <c r="P5" s="7"/>
      <c r="Q5" s="7"/>
      <c r="R5" s="15"/>
    </row>
    <row r="6" spans="1:22" ht="12" x14ac:dyDescent="0.2">
      <c r="A6" s="22" t="s">
        <v>2482</v>
      </c>
      <c r="B6" s="23">
        <v>1</v>
      </c>
      <c r="C6" s="24"/>
      <c r="D6" s="25" t="s">
        <v>18</v>
      </c>
      <c r="E6" s="25"/>
      <c r="F6" s="26" t="s">
        <v>2483</v>
      </c>
      <c r="G6" s="25"/>
      <c r="H6" s="27"/>
      <c r="I6" s="28"/>
      <c r="J6" s="29">
        <f>SUBTOTAL(9,J7:J94)</f>
        <v>0</v>
      </c>
      <c r="K6" s="27"/>
      <c r="L6" s="30">
        <f>SUBTOTAL(9,L7:L94)</f>
        <v>134.68363800000003</v>
      </c>
      <c r="M6" s="27"/>
      <c r="N6" s="30">
        <f>SUBTOTAL(9,N7:N94)</f>
        <v>22.203999999999997</v>
      </c>
      <c r="O6" s="31"/>
      <c r="P6" s="29">
        <f>SUBTOTAL(9,P7:P94)</f>
        <v>0</v>
      </c>
      <c r="Q6" s="29">
        <f>SUBTOTAL(9,Q7:Q94)</f>
        <v>0</v>
      </c>
      <c r="R6" s="10"/>
      <c r="S6" s="15"/>
      <c r="T6" s="15"/>
    </row>
    <row r="7" spans="1:22" ht="12" outlineLevel="1" x14ac:dyDescent="0.2">
      <c r="A7" s="32" t="s">
        <v>2484</v>
      </c>
      <c r="B7" s="33">
        <v>2</v>
      </c>
      <c r="C7" s="34"/>
      <c r="D7" s="35" t="s">
        <v>20</v>
      </c>
      <c r="E7" s="35"/>
      <c r="F7" s="36" t="s">
        <v>2485</v>
      </c>
      <c r="G7" s="35"/>
      <c r="H7" s="37"/>
      <c r="I7" s="38"/>
      <c r="J7" s="39">
        <f>SUBTOTAL(9,J8:J93)</f>
        <v>0</v>
      </c>
      <c r="K7" s="37"/>
      <c r="L7" s="40">
        <f>SUBTOTAL(9,L8:L93)</f>
        <v>134.68363800000003</v>
      </c>
      <c r="M7" s="37"/>
      <c r="N7" s="40">
        <f>SUBTOTAL(9,N8:N93)</f>
        <v>22.203999999999997</v>
      </c>
      <c r="O7" s="41"/>
      <c r="P7" s="39">
        <f>SUBTOTAL(9,P8:P93)</f>
        <v>0</v>
      </c>
      <c r="Q7" s="39">
        <f>SUBTOTAL(9,Q8:Q93)</f>
        <v>0</v>
      </c>
      <c r="R7" s="10"/>
      <c r="S7" s="15"/>
      <c r="T7" s="15"/>
    </row>
    <row r="8" spans="1:22" ht="11.25" outlineLevel="2" x14ac:dyDescent="0.2">
      <c r="A8" s="42" t="s">
        <v>2486</v>
      </c>
      <c r="B8" s="43">
        <v>3</v>
      </c>
      <c r="C8" s="44"/>
      <c r="D8" s="45" t="s">
        <v>23</v>
      </c>
      <c r="E8" s="45"/>
      <c r="F8" s="46" t="s">
        <v>24</v>
      </c>
      <c r="G8" s="45"/>
      <c r="H8" s="47"/>
      <c r="I8" s="48"/>
      <c r="J8" s="49">
        <f>SUBTOTAL(9,J9:J46)</f>
        <v>0</v>
      </c>
      <c r="K8" s="47"/>
      <c r="L8" s="50">
        <f>SUBTOTAL(9,L9:L46)</f>
        <v>101.102</v>
      </c>
      <c r="M8" s="47"/>
      <c r="N8" s="50">
        <f>SUBTOTAL(9,N9:N46)</f>
        <v>19.403999999999996</v>
      </c>
      <c r="O8" s="51"/>
      <c r="P8" s="49">
        <f>SUBTOTAL(9,P9:P46)</f>
        <v>0</v>
      </c>
      <c r="Q8" s="49">
        <f>SUBTOTAL(9,Q9:Q46)</f>
        <v>0</v>
      </c>
      <c r="R8" s="10"/>
      <c r="S8" s="15"/>
      <c r="T8" s="15"/>
    </row>
    <row r="9" spans="1:22" ht="11.25" outlineLevel="3" x14ac:dyDescent="0.2">
      <c r="A9" s="52"/>
      <c r="B9" s="53"/>
      <c r="C9" s="54">
        <v>12</v>
      </c>
      <c r="D9" s="55" t="s">
        <v>25</v>
      </c>
      <c r="E9" s="56" t="s">
        <v>4308</v>
      </c>
      <c r="F9" s="57" t="s">
        <v>4309</v>
      </c>
      <c r="G9" s="55" t="s">
        <v>67</v>
      </c>
      <c r="H9" s="58">
        <v>31.499999999999996</v>
      </c>
      <c r="I9" s="59"/>
      <c r="J9" s="60">
        <f>H9*I9</f>
        <v>0</v>
      </c>
      <c r="K9" s="58"/>
      <c r="L9" s="58">
        <f>H9*K9</f>
        <v>0</v>
      </c>
      <c r="M9" s="58">
        <v>0.316</v>
      </c>
      <c r="N9" s="58">
        <f>H9*M9</f>
        <v>9.9539999999999988</v>
      </c>
      <c r="O9" s="60">
        <v>21</v>
      </c>
      <c r="P9" s="60">
        <f>J9*(O9/100)</f>
        <v>0</v>
      </c>
      <c r="Q9" s="60">
        <f>J9+P9</f>
        <v>0</v>
      </c>
      <c r="R9" s="15"/>
      <c r="S9" s="15"/>
      <c r="T9" s="15"/>
    </row>
    <row r="10" spans="1:22" ht="9.75" outlineLevel="4" x14ac:dyDescent="0.2">
      <c r="A10" s="61"/>
      <c r="B10" s="62"/>
      <c r="C10" s="62"/>
      <c r="D10" s="63"/>
      <c r="E10" s="64" t="s">
        <v>29</v>
      </c>
      <c r="F10" s="65" t="s">
        <v>4310</v>
      </c>
      <c r="G10" s="63"/>
      <c r="H10" s="66">
        <v>31.499999999999996</v>
      </c>
      <c r="I10" s="67"/>
      <c r="J10" s="68"/>
      <c r="K10" s="66"/>
      <c r="L10" s="66"/>
      <c r="M10" s="66"/>
      <c r="N10" s="66"/>
      <c r="O10" s="68"/>
      <c r="P10" s="68"/>
      <c r="Q10" s="68"/>
      <c r="R10" s="10"/>
      <c r="S10" s="15"/>
    </row>
    <row r="11" spans="1:22" ht="7.5" customHeight="1" outlineLevel="4" x14ac:dyDescent="0.15">
      <c r="A11" s="15"/>
      <c r="B11" s="69"/>
      <c r="C11" s="70"/>
      <c r="D11" s="71"/>
      <c r="E11" s="72"/>
      <c r="F11" s="73"/>
      <c r="G11" s="71"/>
      <c r="H11" s="74"/>
      <c r="I11" s="75"/>
      <c r="J11" s="76"/>
      <c r="K11" s="77"/>
      <c r="L11" s="77"/>
      <c r="M11" s="77"/>
      <c r="N11" s="77"/>
      <c r="O11" s="76"/>
      <c r="P11" s="76"/>
      <c r="Q11" s="76"/>
      <c r="R11" s="10"/>
      <c r="S11" s="15"/>
    </row>
    <row r="12" spans="1:22" ht="11.25" outlineLevel="3" x14ac:dyDescent="0.2">
      <c r="A12" s="52"/>
      <c r="B12" s="53"/>
      <c r="C12" s="54">
        <v>13</v>
      </c>
      <c r="D12" s="55" t="s">
        <v>25</v>
      </c>
      <c r="E12" s="56" t="s">
        <v>4311</v>
      </c>
      <c r="F12" s="57" t="s">
        <v>4312</v>
      </c>
      <c r="G12" s="55" t="s">
        <v>67</v>
      </c>
      <c r="H12" s="58">
        <v>31.5</v>
      </c>
      <c r="I12" s="59"/>
      <c r="J12" s="60">
        <f>H12*I12</f>
        <v>0</v>
      </c>
      <c r="K12" s="58"/>
      <c r="L12" s="58">
        <f>H12*K12</f>
        <v>0</v>
      </c>
      <c r="M12" s="58">
        <v>0.3</v>
      </c>
      <c r="N12" s="58">
        <f>H12*M12</f>
        <v>9.4499999999999993</v>
      </c>
      <c r="O12" s="60">
        <v>21</v>
      </c>
      <c r="P12" s="60">
        <f>J12*(O12/100)</f>
        <v>0</v>
      </c>
      <c r="Q12" s="60">
        <f>J12+P12</f>
        <v>0</v>
      </c>
      <c r="R12" s="15"/>
      <c r="S12" s="15"/>
      <c r="T12" s="15"/>
    </row>
    <row r="13" spans="1:22" ht="11.25" outlineLevel="3" x14ac:dyDescent="0.2">
      <c r="A13" s="52"/>
      <c r="B13" s="53"/>
      <c r="C13" s="54">
        <v>14</v>
      </c>
      <c r="D13" s="55" t="s">
        <v>25</v>
      </c>
      <c r="E13" s="56" t="s">
        <v>4107</v>
      </c>
      <c r="F13" s="57" t="s">
        <v>4108</v>
      </c>
      <c r="G13" s="55" t="s">
        <v>28</v>
      </c>
      <c r="H13" s="58">
        <v>14.4</v>
      </c>
      <c r="I13" s="59"/>
      <c r="J13" s="60">
        <f>H13*I13</f>
        <v>0</v>
      </c>
      <c r="K13" s="58"/>
      <c r="L13" s="58">
        <f>H13*K13</f>
        <v>0</v>
      </c>
      <c r="M13" s="58"/>
      <c r="N13" s="58">
        <f>H13*M13</f>
        <v>0</v>
      </c>
      <c r="O13" s="60">
        <v>21</v>
      </c>
      <c r="P13" s="60">
        <f>J13*(O13/100)</f>
        <v>0</v>
      </c>
      <c r="Q13" s="60">
        <f>J13+P13</f>
        <v>0</v>
      </c>
      <c r="R13" s="15"/>
      <c r="S13" s="15"/>
      <c r="T13" s="15"/>
    </row>
    <row r="14" spans="1:22" ht="9.75" outlineLevel="4" x14ac:dyDescent="0.2">
      <c r="A14" s="61"/>
      <c r="B14" s="62"/>
      <c r="C14" s="62"/>
      <c r="D14" s="63"/>
      <c r="E14" s="64" t="s">
        <v>29</v>
      </c>
      <c r="F14" s="65" t="s">
        <v>4313</v>
      </c>
      <c r="G14" s="63"/>
      <c r="H14" s="66">
        <v>14.4</v>
      </c>
      <c r="I14" s="67"/>
      <c r="J14" s="68"/>
      <c r="K14" s="66"/>
      <c r="L14" s="66"/>
      <c r="M14" s="66"/>
      <c r="N14" s="66"/>
      <c r="O14" s="68"/>
      <c r="P14" s="68"/>
      <c r="Q14" s="68"/>
      <c r="R14" s="10"/>
      <c r="S14" s="15"/>
    </row>
    <row r="15" spans="1:22" ht="7.5" customHeight="1" outlineLevel="4" x14ac:dyDescent="0.15">
      <c r="A15" s="15"/>
      <c r="B15" s="69"/>
      <c r="C15" s="70"/>
      <c r="D15" s="71"/>
      <c r="E15" s="72"/>
      <c r="F15" s="73"/>
      <c r="G15" s="71"/>
      <c r="H15" s="74"/>
      <c r="I15" s="75"/>
      <c r="J15" s="76"/>
      <c r="K15" s="77"/>
      <c r="L15" s="77"/>
      <c r="M15" s="77"/>
      <c r="N15" s="77"/>
      <c r="O15" s="76"/>
      <c r="P15" s="76"/>
      <c r="Q15" s="76"/>
      <c r="R15" s="10"/>
      <c r="S15" s="15"/>
    </row>
    <row r="16" spans="1:22" ht="22.5" outlineLevel="3" x14ac:dyDescent="0.2">
      <c r="A16" s="52"/>
      <c r="B16" s="53"/>
      <c r="C16" s="54">
        <v>15</v>
      </c>
      <c r="D16" s="55" t="s">
        <v>25</v>
      </c>
      <c r="E16" s="56" t="s">
        <v>2487</v>
      </c>
      <c r="F16" s="57" t="s">
        <v>2488</v>
      </c>
      <c r="G16" s="55" t="s">
        <v>28</v>
      </c>
      <c r="H16" s="58">
        <v>81.899999999999991</v>
      </c>
      <c r="I16" s="59"/>
      <c r="J16" s="60">
        <f>H16*I16</f>
        <v>0</v>
      </c>
      <c r="K16" s="58"/>
      <c r="L16" s="58">
        <f>H16*K16</f>
        <v>0</v>
      </c>
      <c r="M16" s="58"/>
      <c r="N16" s="58">
        <f>H16*M16</f>
        <v>0</v>
      </c>
      <c r="O16" s="60">
        <v>21</v>
      </c>
      <c r="P16" s="60">
        <f>J16*(O16/100)</f>
        <v>0</v>
      </c>
      <c r="Q16" s="60">
        <f>J16+P16</f>
        <v>0</v>
      </c>
      <c r="R16" s="15"/>
      <c r="S16" s="15"/>
      <c r="T16" s="15"/>
    </row>
    <row r="17" spans="1:20" ht="9.75" outlineLevel="4" x14ac:dyDescent="0.2">
      <c r="A17" s="61"/>
      <c r="B17" s="62"/>
      <c r="C17" s="62"/>
      <c r="D17" s="63"/>
      <c r="E17" s="64" t="s">
        <v>29</v>
      </c>
      <c r="F17" s="65" t="s">
        <v>4314</v>
      </c>
      <c r="G17" s="63"/>
      <c r="H17" s="66">
        <v>81.899999999999991</v>
      </c>
      <c r="I17" s="67"/>
      <c r="J17" s="68"/>
      <c r="K17" s="66"/>
      <c r="L17" s="66"/>
      <c r="M17" s="66"/>
      <c r="N17" s="66"/>
      <c r="O17" s="68"/>
      <c r="P17" s="68"/>
      <c r="Q17" s="68"/>
      <c r="R17" s="10"/>
      <c r="S17" s="15"/>
    </row>
    <row r="18" spans="1:20" ht="7.5" customHeight="1" outlineLevel="4" x14ac:dyDescent="0.15">
      <c r="A18" s="15"/>
      <c r="B18" s="69"/>
      <c r="C18" s="70"/>
      <c r="D18" s="71"/>
      <c r="E18" s="72"/>
      <c r="F18" s="73"/>
      <c r="G18" s="71"/>
      <c r="H18" s="74"/>
      <c r="I18" s="75"/>
      <c r="J18" s="76"/>
      <c r="K18" s="77"/>
      <c r="L18" s="77"/>
      <c r="M18" s="77"/>
      <c r="N18" s="77"/>
      <c r="O18" s="76"/>
      <c r="P18" s="76"/>
      <c r="Q18" s="76"/>
      <c r="R18" s="10"/>
      <c r="S18" s="15"/>
    </row>
    <row r="19" spans="1:20" ht="11.25" outlineLevel="3" x14ac:dyDescent="0.2">
      <c r="A19" s="52"/>
      <c r="B19" s="53"/>
      <c r="C19" s="54">
        <v>16</v>
      </c>
      <c r="D19" s="55" t="s">
        <v>25</v>
      </c>
      <c r="E19" s="56" t="s">
        <v>4315</v>
      </c>
      <c r="F19" s="57" t="s">
        <v>4316</v>
      </c>
      <c r="G19" s="55" t="s">
        <v>67</v>
      </c>
      <c r="H19" s="58">
        <v>120</v>
      </c>
      <c r="I19" s="59"/>
      <c r="J19" s="60">
        <f>H19*I19</f>
        <v>0</v>
      </c>
      <c r="K19" s="58">
        <v>8.4999999999999995E-4</v>
      </c>
      <c r="L19" s="58">
        <f>H19*K19</f>
        <v>0.10199999999999999</v>
      </c>
      <c r="M19" s="58"/>
      <c r="N19" s="58">
        <f>H19*M19</f>
        <v>0</v>
      </c>
      <c r="O19" s="60">
        <v>21</v>
      </c>
      <c r="P19" s="60">
        <f>J19*(O19/100)</f>
        <v>0</v>
      </c>
      <c r="Q19" s="60">
        <f>J19+P19</f>
        <v>0</v>
      </c>
      <c r="R19" s="15"/>
      <c r="S19" s="15"/>
      <c r="T19" s="15"/>
    </row>
    <row r="20" spans="1:20" ht="9.75" outlineLevel="4" x14ac:dyDescent="0.2">
      <c r="A20" s="61"/>
      <c r="B20" s="62"/>
      <c r="C20" s="62"/>
      <c r="D20" s="63"/>
      <c r="E20" s="64" t="s">
        <v>29</v>
      </c>
      <c r="F20" s="65" t="s">
        <v>4317</v>
      </c>
      <c r="G20" s="63"/>
      <c r="H20" s="66">
        <v>120</v>
      </c>
      <c r="I20" s="67"/>
      <c r="J20" s="68"/>
      <c r="K20" s="66"/>
      <c r="L20" s="66"/>
      <c r="M20" s="66"/>
      <c r="N20" s="66"/>
      <c r="O20" s="68"/>
      <c r="P20" s="68"/>
      <c r="Q20" s="68"/>
      <c r="R20" s="10"/>
      <c r="S20" s="15"/>
    </row>
    <row r="21" spans="1:20" ht="7.5" customHeight="1" outlineLevel="4" x14ac:dyDescent="0.15">
      <c r="A21" s="15"/>
      <c r="B21" s="69"/>
      <c r="C21" s="70"/>
      <c r="D21" s="71"/>
      <c r="E21" s="72"/>
      <c r="F21" s="73"/>
      <c r="G21" s="71"/>
      <c r="H21" s="74"/>
      <c r="I21" s="75"/>
      <c r="J21" s="76"/>
      <c r="K21" s="77"/>
      <c r="L21" s="77"/>
      <c r="M21" s="77"/>
      <c r="N21" s="77"/>
      <c r="O21" s="76"/>
      <c r="P21" s="76"/>
      <c r="Q21" s="76"/>
      <c r="R21" s="10"/>
      <c r="S21" s="15"/>
    </row>
    <row r="22" spans="1:20" ht="11.25" outlineLevel="3" x14ac:dyDescent="0.2">
      <c r="A22" s="52"/>
      <c r="B22" s="53"/>
      <c r="C22" s="54">
        <v>17</v>
      </c>
      <c r="D22" s="55" t="s">
        <v>25</v>
      </c>
      <c r="E22" s="56" t="s">
        <v>4318</v>
      </c>
      <c r="F22" s="57" t="s">
        <v>4319</v>
      </c>
      <c r="G22" s="55" t="s">
        <v>67</v>
      </c>
      <c r="H22" s="58">
        <v>120</v>
      </c>
      <c r="I22" s="59"/>
      <c r="J22" s="60">
        <f>H22*I22</f>
        <v>0</v>
      </c>
      <c r="K22" s="58"/>
      <c r="L22" s="58">
        <f>H22*K22</f>
        <v>0</v>
      </c>
      <c r="M22" s="58"/>
      <c r="N22" s="58">
        <f>H22*M22</f>
        <v>0</v>
      </c>
      <c r="O22" s="60">
        <v>21</v>
      </c>
      <c r="P22" s="60">
        <f>J22*(O22/100)</f>
        <v>0</v>
      </c>
      <c r="Q22" s="60">
        <f>J22+P22</f>
        <v>0</v>
      </c>
      <c r="R22" s="15"/>
      <c r="S22" s="15"/>
      <c r="T22" s="15"/>
    </row>
    <row r="23" spans="1:20" ht="22.5" outlineLevel="3" x14ac:dyDescent="0.2">
      <c r="A23" s="52"/>
      <c r="B23" s="53"/>
      <c r="C23" s="54">
        <v>18</v>
      </c>
      <c r="D23" s="55" t="s">
        <v>25</v>
      </c>
      <c r="E23" s="56" t="s">
        <v>48</v>
      </c>
      <c r="F23" s="57" t="s">
        <v>49</v>
      </c>
      <c r="G23" s="55" t="s">
        <v>28</v>
      </c>
      <c r="H23" s="58">
        <v>96.300000000000011</v>
      </c>
      <c r="I23" s="59"/>
      <c r="J23" s="60">
        <f>H23*I23</f>
        <v>0</v>
      </c>
      <c r="K23" s="58"/>
      <c r="L23" s="58">
        <f>H23*K23</f>
        <v>0</v>
      </c>
      <c r="M23" s="58"/>
      <c r="N23" s="58">
        <f>H23*M23</f>
        <v>0</v>
      </c>
      <c r="O23" s="60">
        <v>21</v>
      </c>
      <c r="P23" s="60">
        <f>J23*(O23/100)</f>
        <v>0</v>
      </c>
      <c r="Q23" s="60">
        <f>J23+P23</f>
        <v>0</v>
      </c>
      <c r="R23" s="15"/>
      <c r="S23" s="15"/>
      <c r="T23" s="15"/>
    </row>
    <row r="24" spans="1:20" ht="9.75" outlineLevel="4" x14ac:dyDescent="0.2">
      <c r="A24" s="61"/>
      <c r="B24" s="62"/>
      <c r="C24" s="62"/>
      <c r="D24" s="63"/>
      <c r="E24" s="64" t="s">
        <v>29</v>
      </c>
      <c r="F24" s="65" t="s">
        <v>4320</v>
      </c>
      <c r="G24" s="63"/>
      <c r="H24" s="66">
        <v>96.300000000000011</v>
      </c>
      <c r="I24" s="67"/>
      <c r="J24" s="68"/>
      <c r="K24" s="66"/>
      <c r="L24" s="66"/>
      <c r="M24" s="66"/>
      <c r="N24" s="66"/>
      <c r="O24" s="68"/>
      <c r="P24" s="68"/>
      <c r="Q24" s="68"/>
      <c r="R24" s="10"/>
      <c r="S24" s="15"/>
    </row>
    <row r="25" spans="1:20" ht="7.5" customHeight="1" outlineLevel="4" x14ac:dyDescent="0.15">
      <c r="A25" s="15"/>
      <c r="B25" s="69"/>
      <c r="C25" s="70"/>
      <c r="D25" s="71"/>
      <c r="E25" s="72"/>
      <c r="F25" s="73"/>
      <c r="G25" s="71"/>
      <c r="H25" s="74"/>
      <c r="I25" s="75"/>
      <c r="J25" s="76"/>
      <c r="K25" s="77"/>
      <c r="L25" s="77"/>
      <c r="M25" s="77"/>
      <c r="N25" s="77"/>
      <c r="O25" s="76"/>
      <c r="P25" s="76"/>
      <c r="Q25" s="76"/>
      <c r="R25" s="10"/>
      <c r="S25" s="15"/>
    </row>
    <row r="26" spans="1:20" ht="22.5" outlineLevel="3" x14ac:dyDescent="0.2">
      <c r="A26" s="52"/>
      <c r="B26" s="53"/>
      <c r="C26" s="54">
        <v>19</v>
      </c>
      <c r="D26" s="55" t="s">
        <v>25</v>
      </c>
      <c r="E26" s="56" t="s">
        <v>52</v>
      </c>
      <c r="F26" s="57" t="s">
        <v>53</v>
      </c>
      <c r="G26" s="55" t="s">
        <v>28</v>
      </c>
      <c r="H26" s="58">
        <v>1926</v>
      </c>
      <c r="I26" s="59"/>
      <c r="J26" s="60">
        <f>H26*I26</f>
        <v>0</v>
      </c>
      <c r="K26" s="58"/>
      <c r="L26" s="58">
        <f>H26*K26</f>
        <v>0</v>
      </c>
      <c r="M26" s="58"/>
      <c r="N26" s="58">
        <f>H26*M26</f>
        <v>0</v>
      </c>
      <c r="O26" s="60">
        <v>21</v>
      </c>
      <c r="P26" s="60">
        <f>J26*(O26/100)</f>
        <v>0</v>
      </c>
      <c r="Q26" s="60">
        <f>J26+P26</f>
        <v>0</v>
      </c>
      <c r="R26" s="15"/>
      <c r="S26" s="15"/>
      <c r="T26" s="15"/>
    </row>
    <row r="27" spans="1:20" ht="9.75" outlineLevel="4" x14ac:dyDescent="0.2">
      <c r="A27" s="61"/>
      <c r="B27" s="62"/>
      <c r="C27" s="62"/>
      <c r="D27" s="63"/>
      <c r="E27" s="64" t="s">
        <v>29</v>
      </c>
      <c r="F27" s="65" t="s">
        <v>4321</v>
      </c>
      <c r="G27" s="63"/>
      <c r="H27" s="66">
        <v>1926</v>
      </c>
      <c r="I27" s="67"/>
      <c r="J27" s="68"/>
      <c r="K27" s="66"/>
      <c r="L27" s="66"/>
      <c r="M27" s="66"/>
      <c r="N27" s="66"/>
      <c r="O27" s="68"/>
      <c r="P27" s="68"/>
      <c r="Q27" s="68"/>
      <c r="R27" s="10"/>
      <c r="S27" s="15"/>
    </row>
    <row r="28" spans="1:20" ht="7.5" customHeight="1" outlineLevel="4" x14ac:dyDescent="0.15">
      <c r="A28" s="15"/>
      <c r="B28" s="69"/>
      <c r="C28" s="70"/>
      <c r="D28" s="71"/>
      <c r="E28" s="72"/>
      <c r="F28" s="73"/>
      <c r="G28" s="71"/>
      <c r="H28" s="74"/>
      <c r="I28" s="75"/>
      <c r="J28" s="76"/>
      <c r="K28" s="77"/>
      <c r="L28" s="77"/>
      <c r="M28" s="77"/>
      <c r="N28" s="77"/>
      <c r="O28" s="76"/>
      <c r="P28" s="76"/>
      <c r="Q28" s="76"/>
      <c r="R28" s="10"/>
      <c r="S28" s="15"/>
    </row>
    <row r="29" spans="1:20" ht="11.25" outlineLevel="3" x14ac:dyDescent="0.2">
      <c r="A29" s="52"/>
      <c r="B29" s="53"/>
      <c r="C29" s="54">
        <v>20</v>
      </c>
      <c r="D29" s="55" t="s">
        <v>25</v>
      </c>
      <c r="E29" s="56" t="s">
        <v>2494</v>
      </c>
      <c r="F29" s="57" t="s">
        <v>2495</v>
      </c>
      <c r="G29" s="55" t="s">
        <v>60</v>
      </c>
      <c r="H29" s="58">
        <v>192.60000000000002</v>
      </c>
      <c r="I29" s="59"/>
      <c r="J29" s="60">
        <f>H29*I29</f>
        <v>0</v>
      </c>
      <c r="K29" s="58"/>
      <c r="L29" s="58">
        <f>H29*K29</f>
        <v>0</v>
      </c>
      <c r="M29" s="58"/>
      <c r="N29" s="58">
        <f>H29*M29</f>
        <v>0</v>
      </c>
      <c r="O29" s="60">
        <v>21</v>
      </c>
      <c r="P29" s="60">
        <f>J29*(O29/100)</f>
        <v>0</v>
      </c>
      <c r="Q29" s="60">
        <f>J29+P29</f>
        <v>0</v>
      </c>
      <c r="R29" s="15"/>
      <c r="S29" s="15"/>
      <c r="T29" s="15"/>
    </row>
    <row r="30" spans="1:20" ht="9.75" outlineLevel="4" x14ac:dyDescent="0.2">
      <c r="A30" s="61"/>
      <c r="B30" s="62"/>
      <c r="C30" s="62"/>
      <c r="D30" s="63"/>
      <c r="E30" s="64" t="s">
        <v>29</v>
      </c>
      <c r="F30" s="65" t="s">
        <v>4322</v>
      </c>
      <c r="G30" s="63"/>
      <c r="H30" s="66">
        <v>192.60000000000002</v>
      </c>
      <c r="I30" s="67"/>
      <c r="J30" s="68"/>
      <c r="K30" s="66"/>
      <c r="L30" s="66"/>
      <c r="M30" s="66"/>
      <c r="N30" s="66"/>
      <c r="O30" s="68"/>
      <c r="P30" s="68"/>
      <c r="Q30" s="68"/>
      <c r="R30" s="10"/>
      <c r="S30" s="15"/>
    </row>
    <row r="31" spans="1:20" ht="7.5" customHeight="1" outlineLevel="4" x14ac:dyDescent="0.15">
      <c r="A31" s="15"/>
      <c r="B31" s="69"/>
      <c r="C31" s="70"/>
      <c r="D31" s="71"/>
      <c r="E31" s="72"/>
      <c r="F31" s="73"/>
      <c r="G31" s="71"/>
      <c r="H31" s="74"/>
      <c r="I31" s="75"/>
      <c r="J31" s="76"/>
      <c r="K31" s="77"/>
      <c r="L31" s="77"/>
      <c r="M31" s="77"/>
      <c r="N31" s="77"/>
      <c r="O31" s="76"/>
      <c r="P31" s="76"/>
      <c r="Q31" s="76"/>
      <c r="R31" s="10"/>
      <c r="S31" s="15"/>
    </row>
    <row r="32" spans="1:20" ht="11.25" outlineLevel="3" x14ac:dyDescent="0.2">
      <c r="A32" s="52"/>
      <c r="B32" s="53"/>
      <c r="C32" s="54">
        <v>21</v>
      </c>
      <c r="D32" s="55" t="s">
        <v>25</v>
      </c>
      <c r="E32" s="56" t="s">
        <v>62</v>
      </c>
      <c r="F32" s="57" t="s">
        <v>63</v>
      </c>
      <c r="G32" s="55" t="s">
        <v>28</v>
      </c>
      <c r="H32" s="58">
        <v>99.34999999999998</v>
      </c>
      <c r="I32" s="59"/>
      <c r="J32" s="60">
        <f>H32*I32</f>
        <v>0</v>
      </c>
      <c r="K32" s="58"/>
      <c r="L32" s="58">
        <f>H32*K32</f>
        <v>0</v>
      </c>
      <c r="M32" s="58"/>
      <c r="N32" s="58">
        <f>H32*M32</f>
        <v>0</v>
      </c>
      <c r="O32" s="60">
        <v>21</v>
      </c>
      <c r="P32" s="60">
        <f>J32*(O32/100)</f>
        <v>0</v>
      </c>
      <c r="Q32" s="60">
        <f>J32+P32</f>
        <v>0</v>
      </c>
      <c r="R32" s="15"/>
      <c r="S32" s="15"/>
      <c r="T32" s="15"/>
    </row>
    <row r="33" spans="1:20" ht="9.75" outlineLevel="4" x14ac:dyDescent="0.2">
      <c r="A33" s="61"/>
      <c r="B33" s="62"/>
      <c r="C33" s="62"/>
      <c r="D33" s="63"/>
      <c r="E33" s="64" t="s">
        <v>29</v>
      </c>
      <c r="F33" s="65" t="s">
        <v>4109</v>
      </c>
      <c r="G33" s="63"/>
      <c r="H33" s="66">
        <v>8</v>
      </c>
      <c r="I33" s="67"/>
      <c r="J33" s="68"/>
      <c r="K33" s="66"/>
      <c r="L33" s="66"/>
      <c r="M33" s="66"/>
      <c r="N33" s="66"/>
      <c r="O33" s="68"/>
      <c r="P33" s="68"/>
      <c r="Q33" s="68"/>
      <c r="R33" s="10"/>
      <c r="S33" s="15"/>
    </row>
    <row r="34" spans="1:20" ht="9.75" outlineLevel="4" x14ac:dyDescent="0.2">
      <c r="A34" s="61"/>
      <c r="B34" s="62"/>
      <c r="C34" s="62"/>
      <c r="D34" s="63"/>
      <c r="E34" s="64"/>
      <c r="F34" s="65" t="s">
        <v>4323</v>
      </c>
      <c r="G34" s="63"/>
      <c r="H34" s="66">
        <v>91.34999999999998</v>
      </c>
      <c r="I34" s="67"/>
      <c r="J34" s="68"/>
      <c r="K34" s="66"/>
      <c r="L34" s="66"/>
      <c r="M34" s="66"/>
      <c r="N34" s="66"/>
      <c r="O34" s="68"/>
      <c r="P34" s="68"/>
      <c r="Q34" s="68"/>
      <c r="R34" s="10"/>
      <c r="S34" s="15"/>
    </row>
    <row r="35" spans="1:20" ht="7.5" customHeight="1" outlineLevel="4" x14ac:dyDescent="0.15">
      <c r="A35" s="15"/>
      <c r="B35" s="69"/>
      <c r="C35" s="70"/>
      <c r="D35" s="71"/>
      <c r="E35" s="72"/>
      <c r="F35" s="73"/>
      <c r="G35" s="71"/>
      <c r="H35" s="74"/>
      <c r="I35" s="75"/>
      <c r="J35" s="76"/>
      <c r="K35" s="77"/>
      <c r="L35" s="77"/>
      <c r="M35" s="77"/>
      <c r="N35" s="77"/>
      <c r="O35" s="76"/>
      <c r="P35" s="76"/>
      <c r="Q35" s="76"/>
      <c r="R35" s="10"/>
      <c r="S35" s="15"/>
    </row>
    <row r="36" spans="1:20" ht="11.25" outlineLevel="3" x14ac:dyDescent="0.2">
      <c r="A36" s="52"/>
      <c r="B36" s="53"/>
      <c r="C36" s="54">
        <v>22</v>
      </c>
      <c r="D36" s="55" t="s">
        <v>25</v>
      </c>
      <c r="E36" s="56" t="s">
        <v>2499</v>
      </c>
      <c r="F36" s="57" t="s">
        <v>2500</v>
      </c>
      <c r="G36" s="55" t="s">
        <v>28</v>
      </c>
      <c r="H36" s="58">
        <v>26.9</v>
      </c>
      <c r="I36" s="59"/>
      <c r="J36" s="60">
        <f>H36*I36</f>
        <v>0</v>
      </c>
      <c r="K36" s="58"/>
      <c r="L36" s="58">
        <f>H36*K36</f>
        <v>0</v>
      </c>
      <c r="M36" s="58"/>
      <c r="N36" s="58">
        <f>H36*M36</f>
        <v>0</v>
      </c>
      <c r="O36" s="60">
        <v>21</v>
      </c>
      <c r="P36" s="60">
        <f>J36*(O36/100)</f>
        <v>0</v>
      </c>
      <c r="Q36" s="60">
        <f>J36+P36</f>
        <v>0</v>
      </c>
      <c r="R36" s="15"/>
      <c r="S36" s="15"/>
      <c r="T36" s="15"/>
    </row>
    <row r="37" spans="1:20" ht="9.75" outlineLevel="4" x14ac:dyDescent="0.2">
      <c r="A37" s="61"/>
      <c r="B37" s="62"/>
      <c r="C37" s="62"/>
      <c r="D37" s="63"/>
      <c r="E37" s="64" t="s">
        <v>29</v>
      </c>
      <c r="F37" s="65" t="s">
        <v>4324</v>
      </c>
      <c r="G37" s="63"/>
      <c r="H37" s="66">
        <v>18.899999999999999</v>
      </c>
      <c r="I37" s="67"/>
      <c r="J37" s="68"/>
      <c r="K37" s="66"/>
      <c r="L37" s="66"/>
      <c r="M37" s="66"/>
      <c r="N37" s="66"/>
      <c r="O37" s="68"/>
      <c r="P37" s="68"/>
      <c r="Q37" s="68"/>
      <c r="R37" s="10"/>
      <c r="S37" s="15"/>
    </row>
    <row r="38" spans="1:20" ht="9.75" outlineLevel="4" x14ac:dyDescent="0.2">
      <c r="A38" s="61"/>
      <c r="B38" s="62"/>
      <c r="C38" s="62"/>
      <c r="D38" s="63"/>
      <c r="E38" s="64"/>
      <c r="F38" s="65" t="s">
        <v>4109</v>
      </c>
      <c r="G38" s="63"/>
      <c r="H38" s="66">
        <v>8</v>
      </c>
      <c r="I38" s="67"/>
      <c r="J38" s="68"/>
      <c r="K38" s="66"/>
      <c r="L38" s="66"/>
      <c r="M38" s="66"/>
      <c r="N38" s="66"/>
      <c r="O38" s="68"/>
      <c r="P38" s="68"/>
      <c r="Q38" s="68"/>
      <c r="R38" s="10"/>
      <c r="S38" s="15"/>
    </row>
    <row r="39" spans="1:20" ht="7.5" customHeight="1" outlineLevel="4" x14ac:dyDescent="0.15">
      <c r="A39" s="15"/>
      <c r="B39" s="69"/>
      <c r="C39" s="70"/>
      <c r="D39" s="71"/>
      <c r="E39" s="72"/>
      <c r="F39" s="73"/>
      <c r="G39" s="71"/>
      <c r="H39" s="74"/>
      <c r="I39" s="75"/>
      <c r="J39" s="76"/>
      <c r="K39" s="77"/>
      <c r="L39" s="77"/>
      <c r="M39" s="77"/>
      <c r="N39" s="77"/>
      <c r="O39" s="76"/>
      <c r="P39" s="76"/>
      <c r="Q39" s="76"/>
      <c r="R39" s="10"/>
      <c r="S39" s="15"/>
    </row>
    <row r="40" spans="1:20" ht="11.25" outlineLevel="3" x14ac:dyDescent="0.2">
      <c r="A40" s="52"/>
      <c r="B40" s="53"/>
      <c r="C40" s="54">
        <v>23</v>
      </c>
      <c r="D40" s="55" t="s">
        <v>342</v>
      </c>
      <c r="E40" s="56" t="s">
        <v>2503</v>
      </c>
      <c r="F40" s="57" t="s">
        <v>2504</v>
      </c>
      <c r="G40" s="55" t="s">
        <v>60</v>
      </c>
      <c r="H40" s="58">
        <v>198.7</v>
      </c>
      <c r="I40" s="59"/>
      <c r="J40" s="60">
        <f>H40*I40</f>
        <v>0</v>
      </c>
      <c r="K40" s="58">
        <v>0.4</v>
      </c>
      <c r="L40" s="58">
        <f>H40*K40</f>
        <v>79.48</v>
      </c>
      <c r="M40" s="58"/>
      <c r="N40" s="58">
        <f>H40*M40</f>
        <v>0</v>
      </c>
      <c r="O40" s="60">
        <v>21</v>
      </c>
      <c r="P40" s="60">
        <f>J40*(O40/100)</f>
        <v>0</v>
      </c>
      <c r="Q40" s="60">
        <f>J40+P40</f>
        <v>0</v>
      </c>
      <c r="R40" s="15"/>
      <c r="S40" s="15"/>
      <c r="T40" s="15"/>
    </row>
    <row r="41" spans="1:20" ht="9.75" outlineLevel="4" x14ac:dyDescent="0.2">
      <c r="A41" s="61"/>
      <c r="B41" s="62"/>
      <c r="C41" s="62"/>
      <c r="D41" s="63"/>
      <c r="E41" s="64" t="s">
        <v>29</v>
      </c>
      <c r="F41" s="65" t="s">
        <v>4325</v>
      </c>
      <c r="G41" s="63"/>
      <c r="H41" s="66">
        <v>198.7</v>
      </c>
      <c r="I41" s="67"/>
      <c r="J41" s="68"/>
      <c r="K41" s="66"/>
      <c r="L41" s="66"/>
      <c r="M41" s="66"/>
      <c r="N41" s="66"/>
      <c r="O41" s="68"/>
      <c r="P41" s="68"/>
      <c r="Q41" s="68"/>
      <c r="R41" s="10"/>
      <c r="S41" s="15"/>
    </row>
    <row r="42" spans="1:20" ht="7.5" customHeight="1" outlineLevel="4" x14ac:dyDescent="0.15">
      <c r="A42" s="15"/>
      <c r="B42" s="69"/>
      <c r="C42" s="70"/>
      <c r="D42" s="71"/>
      <c r="E42" s="72"/>
      <c r="F42" s="73"/>
      <c r="G42" s="71"/>
      <c r="H42" s="74"/>
      <c r="I42" s="75"/>
      <c r="J42" s="76"/>
      <c r="K42" s="77"/>
      <c r="L42" s="77"/>
      <c r="M42" s="77"/>
      <c r="N42" s="77"/>
      <c r="O42" s="76"/>
      <c r="P42" s="76"/>
      <c r="Q42" s="76"/>
      <c r="R42" s="10"/>
      <c r="S42" s="15"/>
    </row>
    <row r="43" spans="1:20" ht="11.25" outlineLevel="3" x14ac:dyDescent="0.2">
      <c r="A43" s="52"/>
      <c r="B43" s="53"/>
      <c r="C43" s="54">
        <v>24</v>
      </c>
      <c r="D43" s="55" t="s">
        <v>342</v>
      </c>
      <c r="E43" s="56" t="s">
        <v>2506</v>
      </c>
      <c r="F43" s="57" t="s">
        <v>2507</v>
      </c>
      <c r="G43" s="55" t="s">
        <v>60</v>
      </c>
      <c r="H43" s="58">
        <v>53.8</v>
      </c>
      <c r="I43" s="59"/>
      <c r="J43" s="60">
        <f>H43*I43</f>
        <v>0</v>
      </c>
      <c r="K43" s="58">
        <v>0.4</v>
      </c>
      <c r="L43" s="58">
        <f>H43*K43</f>
        <v>21.52</v>
      </c>
      <c r="M43" s="58"/>
      <c r="N43" s="58">
        <f>H43*M43</f>
        <v>0</v>
      </c>
      <c r="O43" s="60">
        <v>21</v>
      </c>
      <c r="P43" s="60">
        <f>J43*(O43/100)</f>
        <v>0</v>
      </c>
      <c r="Q43" s="60">
        <f>J43+P43</f>
        <v>0</v>
      </c>
      <c r="R43" s="15"/>
      <c r="S43" s="15"/>
      <c r="T43" s="15"/>
    </row>
    <row r="44" spans="1:20" ht="9.75" outlineLevel="4" x14ac:dyDescent="0.2">
      <c r="A44" s="61"/>
      <c r="B44" s="62"/>
      <c r="C44" s="62"/>
      <c r="D44" s="63"/>
      <c r="E44" s="64" t="s">
        <v>29</v>
      </c>
      <c r="F44" s="65" t="s">
        <v>4326</v>
      </c>
      <c r="G44" s="63"/>
      <c r="H44" s="66">
        <v>53.8</v>
      </c>
      <c r="I44" s="67"/>
      <c r="J44" s="68"/>
      <c r="K44" s="66"/>
      <c r="L44" s="66"/>
      <c r="M44" s="66"/>
      <c r="N44" s="66"/>
      <c r="O44" s="68"/>
      <c r="P44" s="68"/>
      <c r="Q44" s="68"/>
      <c r="R44" s="10"/>
      <c r="S44" s="15"/>
    </row>
    <row r="45" spans="1:20" ht="7.5" customHeight="1" outlineLevel="4" x14ac:dyDescent="0.15">
      <c r="A45" s="15"/>
      <c r="B45" s="69"/>
      <c r="C45" s="70"/>
      <c r="D45" s="71"/>
      <c r="E45" s="72"/>
      <c r="F45" s="73"/>
      <c r="G45" s="71"/>
      <c r="H45" s="74"/>
      <c r="I45" s="75"/>
      <c r="J45" s="76"/>
      <c r="K45" s="77"/>
      <c r="L45" s="77"/>
      <c r="M45" s="77"/>
      <c r="N45" s="77"/>
      <c r="O45" s="76"/>
      <c r="P45" s="76"/>
      <c r="Q45" s="76"/>
      <c r="R45" s="10"/>
      <c r="S45" s="15"/>
    </row>
    <row r="46" spans="1:20" outlineLevel="3" x14ac:dyDescent="0.15">
      <c r="B46" s="10"/>
      <c r="C46" s="10"/>
      <c r="D46" s="10"/>
      <c r="E46" s="10"/>
      <c r="F46" s="10"/>
      <c r="G46" s="10"/>
      <c r="H46" s="10"/>
      <c r="I46" s="15"/>
      <c r="J46" s="15"/>
      <c r="K46" s="10"/>
      <c r="L46" s="10"/>
      <c r="M46" s="10"/>
      <c r="N46" s="10"/>
      <c r="O46" s="10"/>
      <c r="P46" s="15"/>
      <c r="Q46" s="15"/>
    </row>
    <row r="47" spans="1:20" ht="11.25" outlineLevel="2" x14ac:dyDescent="0.2">
      <c r="A47" s="42" t="s">
        <v>2509</v>
      </c>
      <c r="B47" s="43">
        <v>3</v>
      </c>
      <c r="C47" s="44"/>
      <c r="D47" s="45" t="s">
        <v>23</v>
      </c>
      <c r="E47" s="45"/>
      <c r="F47" s="46" t="s">
        <v>411</v>
      </c>
      <c r="G47" s="45"/>
      <c r="H47" s="47"/>
      <c r="I47" s="48"/>
      <c r="J47" s="49">
        <f>SUBTOTAL(9,J48:J51)</f>
        <v>0</v>
      </c>
      <c r="K47" s="47"/>
      <c r="L47" s="50">
        <f>SUBTOTAL(9,L48:L51)</f>
        <v>5.9559255000000002</v>
      </c>
      <c r="M47" s="47"/>
      <c r="N47" s="50">
        <f>SUBTOTAL(9,N48:N51)</f>
        <v>0</v>
      </c>
      <c r="O47" s="51"/>
      <c r="P47" s="49">
        <f>SUBTOTAL(9,P48:P51)</f>
        <v>0</v>
      </c>
      <c r="Q47" s="49">
        <f>SUBTOTAL(9,Q48:Q51)</f>
        <v>0</v>
      </c>
      <c r="R47" s="10"/>
      <c r="S47" s="15"/>
      <c r="T47" s="15"/>
    </row>
    <row r="48" spans="1:20" ht="11.25" outlineLevel="3" x14ac:dyDescent="0.2">
      <c r="A48" s="52"/>
      <c r="B48" s="53"/>
      <c r="C48" s="54">
        <v>25</v>
      </c>
      <c r="D48" s="55" t="s">
        <v>25</v>
      </c>
      <c r="E48" s="56" t="s">
        <v>2510</v>
      </c>
      <c r="F48" s="57" t="s">
        <v>2511</v>
      </c>
      <c r="G48" s="55" t="s">
        <v>28</v>
      </c>
      <c r="H48" s="58">
        <v>3.15</v>
      </c>
      <c r="I48" s="59"/>
      <c r="J48" s="60">
        <f>H48*I48</f>
        <v>0</v>
      </c>
      <c r="K48" s="58">
        <v>1.8907700000000001</v>
      </c>
      <c r="L48" s="58">
        <f>H48*K48</f>
        <v>5.9559255000000002</v>
      </c>
      <c r="M48" s="58"/>
      <c r="N48" s="58">
        <f>H48*M48</f>
        <v>0</v>
      </c>
      <c r="O48" s="60">
        <v>21</v>
      </c>
      <c r="P48" s="60">
        <f>J48*(O48/100)</f>
        <v>0</v>
      </c>
      <c r="Q48" s="60">
        <f>J48+P48</f>
        <v>0</v>
      </c>
      <c r="R48" s="15"/>
      <c r="S48" s="15"/>
      <c r="T48" s="15"/>
    </row>
    <row r="49" spans="1:20" ht="9.75" outlineLevel="4" x14ac:dyDescent="0.2">
      <c r="A49" s="61"/>
      <c r="B49" s="62"/>
      <c r="C49" s="62"/>
      <c r="D49" s="63"/>
      <c r="E49" s="64" t="s">
        <v>29</v>
      </c>
      <c r="F49" s="65" t="s">
        <v>4327</v>
      </c>
      <c r="G49" s="63"/>
      <c r="H49" s="66">
        <v>3.15</v>
      </c>
      <c r="I49" s="67"/>
      <c r="J49" s="68"/>
      <c r="K49" s="66"/>
      <c r="L49" s="66"/>
      <c r="M49" s="66"/>
      <c r="N49" s="66"/>
      <c r="O49" s="68"/>
      <c r="P49" s="68"/>
      <c r="Q49" s="68"/>
      <c r="R49" s="10"/>
      <c r="S49" s="15"/>
    </row>
    <row r="50" spans="1:20" ht="7.5" customHeight="1" outlineLevel="4" x14ac:dyDescent="0.15">
      <c r="A50" s="15"/>
      <c r="B50" s="69"/>
      <c r="C50" s="70"/>
      <c r="D50" s="71"/>
      <c r="E50" s="72"/>
      <c r="F50" s="73"/>
      <c r="G50" s="71"/>
      <c r="H50" s="74"/>
      <c r="I50" s="75"/>
      <c r="J50" s="76"/>
      <c r="K50" s="77"/>
      <c r="L50" s="77"/>
      <c r="M50" s="77"/>
      <c r="N50" s="77"/>
      <c r="O50" s="76"/>
      <c r="P50" s="76"/>
      <c r="Q50" s="76"/>
      <c r="R50" s="10"/>
      <c r="S50" s="15"/>
    </row>
    <row r="51" spans="1:20" outlineLevel="3" x14ac:dyDescent="0.15">
      <c r="B51" s="10"/>
      <c r="C51" s="10"/>
      <c r="D51" s="10"/>
      <c r="E51" s="10"/>
      <c r="F51" s="10"/>
      <c r="G51" s="10"/>
      <c r="H51" s="10"/>
      <c r="I51" s="15"/>
      <c r="J51" s="15"/>
      <c r="K51" s="10"/>
      <c r="L51" s="10"/>
      <c r="M51" s="10"/>
      <c r="N51" s="10"/>
      <c r="O51" s="10"/>
      <c r="P51" s="15"/>
      <c r="Q51" s="15"/>
    </row>
    <row r="52" spans="1:20" ht="11.25" outlineLevel="2" x14ac:dyDescent="0.2">
      <c r="A52" s="42" t="s">
        <v>4328</v>
      </c>
      <c r="B52" s="43">
        <v>3</v>
      </c>
      <c r="C52" s="44"/>
      <c r="D52" s="45" t="s">
        <v>23</v>
      </c>
      <c r="E52" s="45"/>
      <c r="F52" s="46" t="s">
        <v>1881</v>
      </c>
      <c r="G52" s="45"/>
      <c r="H52" s="47"/>
      <c r="I52" s="48"/>
      <c r="J52" s="49">
        <f>SUBTOTAL(9,J53:J59)</f>
        <v>0</v>
      </c>
      <c r="K52" s="47"/>
      <c r="L52" s="50">
        <f>SUBTOTAL(9,L53:L59)</f>
        <v>25.06392</v>
      </c>
      <c r="M52" s="47"/>
      <c r="N52" s="50">
        <f>SUBTOTAL(9,N53:N59)</f>
        <v>0</v>
      </c>
      <c r="O52" s="51"/>
      <c r="P52" s="49">
        <f>SUBTOTAL(9,P53:P59)</f>
        <v>0</v>
      </c>
      <c r="Q52" s="49">
        <f>SUBTOTAL(9,Q53:Q59)</f>
        <v>0</v>
      </c>
      <c r="R52" s="10"/>
      <c r="S52" s="15"/>
      <c r="T52" s="15"/>
    </row>
    <row r="53" spans="1:20" ht="22.5" outlineLevel="3" x14ac:dyDescent="0.2">
      <c r="A53" s="52"/>
      <c r="B53" s="53"/>
      <c r="C53" s="54">
        <v>26</v>
      </c>
      <c r="D53" s="55" t="s">
        <v>25</v>
      </c>
      <c r="E53" s="56" t="s">
        <v>4329</v>
      </c>
      <c r="F53" s="57" t="s">
        <v>4330</v>
      </c>
      <c r="G53" s="55" t="s">
        <v>67</v>
      </c>
      <c r="H53" s="58">
        <v>31.499999999999996</v>
      </c>
      <c r="I53" s="59"/>
      <c r="J53" s="60">
        <f>H53*I53</f>
        <v>0</v>
      </c>
      <c r="K53" s="58">
        <v>0.38</v>
      </c>
      <c r="L53" s="58">
        <f>H53*K53</f>
        <v>11.969999999999999</v>
      </c>
      <c r="M53" s="58"/>
      <c r="N53" s="58">
        <f>H53*M53</f>
        <v>0</v>
      </c>
      <c r="O53" s="60">
        <v>21</v>
      </c>
      <c r="P53" s="60">
        <f>J53*(O53/100)</f>
        <v>0</v>
      </c>
      <c r="Q53" s="60">
        <f>J53+P53</f>
        <v>0</v>
      </c>
      <c r="R53" s="15"/>
      <c r="S53" s="15"/>
      <c r="T53" s="15"/>
    </row>
    <row r="54" spans="1:20" ht="9.75" outlineLevel="4" x14ac:dyDescent="0.2">
      <c r="A54" s="61"/>
      <c r="B54" s="62"/>
      <c r="C54" s="62"/>
      <c r="D54" s="63"/>
      <c r="E54" s="64" t="s">
        <v>29</v>
      </c>
      <c r="F54" s="65" t="s">
        <v>4310</v>
      </c>
      <c r="G54" s="63"/>
      <c r="H54" s="66">
        <v>31.499999999999996</v>
      </c>
      <c r="I54" s="67"/>
      <c r="J54" s="68"/>
      <c r="K54" s="66"/>
      <c r="L54" s="66"/>
      <c r="M54" s="66"/>
      <c r="N54" s="66"/>
      <c r="O54" s="68"/>
      <c r="P54" s="68"/>
      <c r="Q54" s="68"/>
      <c r="R54" s="10"/>
      <c r="S54" s="15"/>
    </row>
    <row r="55" spans="1:20" ht="7.5" customHeight="1" outlineLevel="4" x14ac:dyDescent="0.15">
      <c r="A55" s="15"/>
      <c r="B55" s="69"/>
      <c r="C55" s="70"/>
      <c r="D55" s="71"/>
      <c r="E55" s="72"/>
      <c r="F55" s="73"/>
      <c r="G55" s="71"/>
      <c r="H55" s="74"/>
      <c r="I55" s="75"/>
      <c r="J55" s="76"/>
      <c r="K55" s="77"/>
      <c r="L55" s="77"/>
      <c r="M55" s="77"/>
      <c r="N55" s="77"/>
      <c r="O55" s="76"/>
      <c r="P55" s="76"/>
      <c r="Q55" s="76"/>
      <c r="R55" s="10"/>
      <c r="S55" s="15"/>
    </row>
    <row r="56" spans="1:20" ht="22.5" outlineLevel="3" x14ac:dyDescent="0.2">
      <c r="A56" s="52"/>
      <c r="B56" s="53"/>
      <c r="C56" s="54">
        <v>27</v>
      </c>
      <c r="D56" s="55" t="s">
        <v>25</v>
      </c>
      <c r="E56" s="56" t="s">
        <v>4331</v>
      </c>
      <c r="F56" s="57" t="s">
        <v>4332</v>
      </c>
      <c r="G56" s="55" t="s">
        <v>67</v>
      </c>
      <c r="H56" s="58">
        <v>63</v>
      </c>
      <c r="I56" s="59"/>
      <c r="J56" s="60">
        <f>H56*I56</f>
        <v>0</v>
      </c>
      <c r="K56" s="58">
        <v>0.20745</v>
      </c>
      <c r="L56" s="58">
        <f>H56*K56</f>
        <v>13.06935</v>
      </c>
      <c r="M56" s="58"/>
      <c r="N56" s="58">
        <f>H56*M56</f>
        <v>0</v>
      </c>
      <c r="O56" s="60">
        <v>21</v>
      </c>
      <c r="P56" s="60">
        <f>J56*(O56/100)</f>
        <v>0</v>
      </c>
      <c r="Q56" s="60">
        <f>J56+P56</f>
        <v>0</v>
      </c>
      <c r="R56" s="15"/>
      <c r="S56" s="15"/>
      <c r="T56" s="15"/>
    </row>
    <row r="57" spans="1:20" ht="11.25" outlineLevel="3" x14ac:dyDescent="0.2">
      <c r="A57" s="52"/>
      <c r="B57" s="53"/>
      <c r="C57" s="54">
        <v>28</v>
      </c>
      <c r="D57" s="55" t="s">
        <v>25</v>
      </c>
      <c r="E57" s="56" t="s">
        <v>4333</v>
      </c>
      <c r="F57" s="57" t="s">
        <v>4334</v>
      </c>
      <c r="G57" s="55" t="s">
        <v>67</v>
      </c>
      <c r="H57" s="58">
        <v>31.5</v>
      </c>
      <c r="I57" s="59"/>
      <c r="J57" s="60">
        <f>H57*I57</f>
        <v>0</v>
      </c>
      <c r="K57" s="58">
        <v>7.7999999999999999E-4</v>
      </c>
      <c r="L57" s="58">
        <f>H57*K57</f>
        <v>2.4569999999999998E-2</v>
      </c>
      <c r="M57" s="58"/>
      <c r="N57" s="58">
        <f>H57*M57</f>
        <v>0</v>
      </c>
      <c r="O57" s="60">
        <v>21</v>
      </c>
      <c r="P57" s="60">
        <f>J57*(O57/100)</f>
        <v>0</v>
      </c>
      <c r="Q57" s="60">
        <f>J57+P57</f>
        <v>0</v>
      </c>
      <c r="R57" s="15"/>
      <c r="S57" s="15"/>
      <c r="T57" s="15"/>
    </row>
    <row r="58" spans="1:20" ht="11.25" outlineLevel="3" x14ac:dyDescent="0.2">
      <c r="A58" s="52"/>
      <c r="B58" s="53"/>
      <c r="C58" s="54">
        <v>38</v>
      </c>
      <c r="D58" s="55" t="s">
        <v>2536</v>
      </c>
      <c r="E58" s="56" t="s">
        <v>4335</v>
      </c>
      <c r="F58" s="57" t="s">
        <v>4336</v>
      </c>
      <c r="G58" s="55" t="s">
        <v>172</v>
      </c>
      <c r="H58" s="58">
        <v>6</v>
      </c>
      <c r="I58" s="59"/>
      <c r="J58" s="60">
        <f>H58*I58</f>
        <v>0</v>
      </c>
      <c r="K58" s="58"/>
      <c r="L58" s="58">
        <f>H58*K58</f>
        <v>0</v>
      </c>
      <c r="M58" s="58"/>
      <c r="N58" s="58">
        <f>H58*M58</f>
        <v>0</v>
      </c>
      <c r="O58" s="60">
        <v>21</v>
      </c>
      <c r="P58" s="60">
        <f>J58*(O58/100)</f>
        <v>0</v>
      </c>
      <c r="Q58" s="60">
        <f>J58+P58</f>
        <v>0</v>
      </c>
      <c r="R58" s="15"/>
      <c r="S58" s="15"/>
      <c r="T58" s="15"/>
    </row>
    <row r="59" spans="1:20" outlineLevel="3" x14ac:dyDescent="0.15">
      <c r="B59" s="10"/>
      <c r="C59" s="10"/>
      <c r="D59" s="10"/>
      <c r="E59" s="10"/>
      <c r="F59" s="10"/>
      <c r="G59" s="10"/>
      <c r="H59" s="10"/>
      <c r="I59" s="15"/>
      <c r="J59" s="15"/>
      <c r="K59" s="10"/>
      <c r="L59" s="10"/>
      <c r="M59" s="10"/>
      <c r="N59" s="10"/>
      <c r="O59" s="10"/>
      <c r="P59" s="15"/>
      <c r="Q59" s="15"/>
    </row>
    <row r="60" spans="1:20" ht="11.25" outlineLevel="2" x14ac:dyDescent="0.2">
      <c r="A60" s="42" t="s">
        <v>2519</v>
      </c>
      <c r="B60" s="43">
        <v>3</v>
      </c>
      <c r="C60" s="44"/>
      <c r="D60" s="45" t="s">
        <v>23</v>
      </c>
      <c r="E60" s="45"/>
      <c r="F60" s="46" t="s">
        <v>2520</v>
      </c>
      <c r="G60" s="45"/>
      <c r="H60" s="47"/>
      <c r="I60" s="48"/>
      <c r="J60" s="49">
        <f>SUBTOTAL(9,J61:J76)</f>
        <v>0</v>
      </c>
      <c r="K60" s="47"/>
      <c r="L60" s="50">
        <f>SUBTOTAL(9,L61:L76)</f>
        <v>2.5617925000000006</v>
      </c>
      <c r="M60" s="47"/>
      <c r="N60" s="50">
        <f>SUBTOTAL(9,N61:N76)</f>
        <v>0</v>
      </c>
      <c r="O60" s="51"/>
      <c r="P60" s="49">
        <f>SUBTOTAL(9,P61:P76)</f>
        <v>0</v>
      </c>
      <c r="Q60" s="49">
        <f>SUBTOTAL(9,Q61:Q76)</f>
        <v>0</v>
      </c>
      <c r="R60" s="10"/>
      <c r="S60" s="15"/>
      <c r="T60" s="15"/>
    </row>
    <row r="61" spans="1:20" ht="11.25" outlineLevel="3" x14ac:dyDescent="0.2">
      <c r="A61" s="52"/>
      <c r="B61" s="53"/>
      <c r="C61" s="54">
        <v>1</v>
      </c>
      <c r="D61" s="55" t="s">
        <v>25</v>
      </c>
      <c r="E61" s="56" t="s">
        <v>4337</v>
      </c>
      <c r="F61" s="57" t="s">
        <v>4338</v>
      </c>
      <c r="G61" s="55" t="s">
        <v>172</v>
      </c>
      <c r="H61" s="58">
        <v>24.750000000000004</v>
      </c>
      <c r="I61" s="59"/>
      <c r="J61" s="60">
        <f>H61*I61</f>
        <v>0</v>
      </c>
      <c r="K61" s="58">
        <v>7.4700000000000001E-3</v>
      </c>
      <c r="L61" s="58">
        <f>H61*K61</f>
        <v>0.18488250000000003</v>
      </c>
      <c r="M61" s="58"/>
      <c r="N61" s="58">
        <f>H61*M61</f>
        <v>0</v>
      </c>
      <c r="O61" s="60">
        <v>21</v>
      </c>
      <c r="P61" s="60">
        <f>J61*(O61/100)</f>
        <v>0</v>
      </c>
      <c r="Q61" s="60">
        <f>J61+P61</f>
        <v>0</v>
      </c>
      <c r="R61" s="15"/>
      <c r="S61" s="15"/>
      <c r="T61" s="15"/>
    </row>
    <row r="62" spans="1:20" ht="9.75" outlineLevel="4" x14ac:dyDescent="0.2">
      <c r="A62" s="61"/>
      <c r="B62" s="62"/>
      <c r="C62" s="62"/>
      <c r="D62" s="63"/>
      <c r="E62" s="64" t="s">
        <v>29</v>
      </c>
      <c r="F62" s="65" t="s">
        <v>4339</v>
      </c>
      <c r="G62" s="63"/>
      <c r="H62" s="66">
        <v>24.750000000000004</v>
      </c>
      <c r="I62" s="67"/>
      <c r="J62" s="68"/>
      <c r="K62" s="66"/>
      <c r="L62" s="66"/>
      <c r="M62" s="66"/>
      <c r="N62" s="66"/>
      <c r="O62" s="68"/>
      <c r="P62" s="68"/>
      <c r="Q62" s="68"/>
      <c r="R62" s="10"/>
      <c r="S62" s="15"/>
    </row>
    <row r="63" spans="1:20" ht="7.5" customHeight="1" outlineLevel="4" x14ac:dyDescent="0.15">
      <c r="A63" s="15"/>
      <c r="B63" s="69"/>
      <c r="C63" s="70"/>
      <c r="D63" s="71"/>
      <c r="E63" s="72"/>
      <c r="F63" s="73"/>
      <c r="G63" s="71"/>
      <c r="H63" s="74"/>
      <c r="I63" s="75"/>
      <c r="J63" s="76"/>
      <c r="K63" s="77"/>
      <c r="L63" s="77"/>
      <c r="M63" s="77"/>
      <c r="N63" s="77"/>
      <c r="O63" s="76"/>
      <c r="P63" s="76"/>
      <c r="Q63" s="76"/>
      <c r="R63" s="10"/>
      <c r="S63" s="15"/>
    </row>
    <row r="64" spans="1:20" ht="11.25" outlineLevel="3" x14ac:dyDescent="0.2">
      <c r="A64" s="52"/>
      <c r="B64" s="53"/>
      <c r="C64" s="54">
        <v>2</v>
      </c>
      <c r="D64" s="55" t="s">
        <v>2536</v>
      </c>
      <c r="E64" s="56" t="s">
        <v>4340</v>
      </c>
      <c r="F64" s="57" t="s">
        <v>4341</v>
      </c>
      <c r="G64" s="55" t="s">
        <v>1505</v>
      </c>
      <c r="H64" s="58">
        <v>1</v>
      </c>
      <c r="I64" s="59"/>
      <c r="J64" s="60">
        <f t="shared" ref="J64:J75" si="0">H64*I64</f>
        <v>0</v>
      </c>
      <c r="K64" s="58"/>
      <c r="L64" s="58">
        <f t="shared" ref="L64:L75" si="1">H64*K64</f>
        <v>0</v>
      </c>
      <c r="M64" s="58"/>
      <c r="N64" s="58">
        <f t="shared" ref="N64:N75" si="2">H64*M64</f>
        <v>0</v>
      </c>
      <c r="O64" s="60">
        <v>21</v>
      </c>
      <c r="P64" s="60">
        <f t="shared" ref="P64:P75" si="3">J64*(O64/100)</f>
        <v>0</v>
      </c>
      <c r="Q64" s="60">
        <f t="shared" ref="Q64:Q75" si="4">J64+P64</f>
        <v>0</v>
      </c>
      <c r="R64" s="15"/>
      <c r="S64" s="15"/>
      <c r="T64" s="15"/>
    </row>
    <row r="65" spans="1:20" ht="11.25" outlineLevel="3" x14ac:dyDescent="0.2">
      <c r="A65" s="52"/>
      <c r="B65" s="53"/>
      <c r="C65" s="54">
        <v>3</v>
      </c>
      <c r="D65" s="55" t="s">
        <v>25</v>
      </c>
      <c r="E65" s="56" t="s">
        <v>4342</v>
      </c>
      <c r="F65" s="57" t="s">
        <v>4343</v>
      </c>
      <c r="G65" s="55" t="s">
        <v>72</v>
      </c>
      <c r="H65" s="58">
        <v>1</v>
      </c>
      <c r="I65" s="59"/>
      <c r="J65" s="60">
        <f t="shared" si="0"/>
        <v>0</v>
      </c>
      <c r="K65" s="58">
        <v>1.0189999999999999E-2</v>
      </c>
      <c r="L65" s="58">
        <f t="shared" si="1"/>
        <v>1.0189999999999999E-2</v>
      </c>
      <c r="M65" s="58"/>
      <c r="N65" s="58">
        <f t="shared" si="2"/>
        <v>0</v>
      </c>
      <c r="O65" s="60">
        <v>21</v>
      </c>
      <c r="P65" s="60">
        <f t="shared" si="3"/>
        <v>0</v>
      </c>
      <c r="Q65" s="60">
        <f t="shared" si="4"/>
        <v>0</v>
      </c>
      <c r="R65" s="15"/>
      <c r="S65" s="15"/>
      <c r="T65" s="15"/>
    </row>
    <row r="66" spans="1:20" ht="11.25" outlineLevel="3" x14ac:dyDescent="0.2">
      <c r="A66" s="52"/>
      <c r="B66" s="53"/>
      <c r="C66" s="54">
        <v>4</v>
      </c>
      <c r="D66" s="55" t="s">
        <v>25</v>
      </c>
      <c r="E66" s="56" t="s">
        <v>4344</v>
      </c>
      <c r="F66" s="57" t="s">
        <v>4345</v>
      </c>
      <c r="G66" s="55" t="s">
        <v>72</v>
      </c>
      <c r="H66" s="58">
        <v>1</v>
      </c>
      <c r="I66" s="59"/>
      <c r="J66" s="60">
        <f t="shared" si="0"/>
        <v>0</v>
      </c>
      <c r="K66" s="58">
        <v>1.248E-2</v>
      </c>
      <c r="L66" s="58">
        <f t="shared" si="1"/>
        <v>1.248E-2</v>
      </c>
      <c r="M66" s="58"/>
      <c r="N66" s="58">
        <f t="shared" si="2"/>
        <v>0</v>
      </c>
      <c r="O66" s="60">
        <v>21</v>
      </c>
      <c r="P66" s="60">
        <f t="shared" si="3"/>
        <v>0</v>
      </c>
      <c r="Q66" s="60">
        <f t="shared" si="4"/>
        <v>0</v>
      </c>
      <c r="R66" s="15"/>
      <c r="S66" s="15"/>
      <c r="T66" s="15"/>
    </row>
    <row r="67" spans="1:20" ht="11.25" outlineLevel="3" x14ac:dyDescent="0.2">
      <c r="A67" s="52"/>
      <c r="B67" s="53"/>
      <c r="C67" s="54">
        <v>5</v>
      </c>
      <c r="D67" s="55" t="s">
        <v>25</v>
      </c>
      <c r="E67" s="56" t="s">
        <v>4346</v>
      </c>
      <c r="F67" s="57" t="s">
        <v>4347</v>
      </c>
      <c r="G67" s="55" t="s">
        <v>72</v>
      </c>
      <c r="H67" s="58">
        <v>1</v>
      </c>
      <c r="I67" s="59"/>
      <c r="J67" s="60">
        <f t="shared" si="0"/>
        <v>0</v>
      </c>
      <c r="K67" s="58">
        <v>2.8539999999999999E-2</v>
      </c>
      <c r="L67" s="58">
        <f t="shared" si="1"/>
        <v>2.8539999999999999E-2</v>
      </c>
      <c r="M67" s="58"/>
      <c r="N67" s="58">
        <f t="shared" si="2"/>
        <v>0</v>
      </c>
      <c r="O67" s="60">
        <v>21</v>
      </c>
      <c r="P67" s="60">
        <f t="shared" si="3"/>
        <v>0</v>
      </c>
      <c r="Q67" s="60">
        <f t="shared" si="4"/>
        <v>0</v>
      </c>
      <c r="R67" s="15"/>
      <c r="S67" s="15"/>
      <c r="T67" s="15"/>
    </row>
    <row r="68" spans="1:20" ht="11.25" outlineLevel="3" x14ac:dyDescent="0.2">
      <c r="A68" s="52"/>
      <c r="B68" s="53"/>
      <c r="C68" s="54">
        <v>6</v>
      </c>
      <c r="D68" s="55" t="s">
        <v>342</v>
      </c>
      <c r="E68" s="56" t="s">
        <v>4348</v>
      </c>
      <c r="F68" s="57" t="s">
        <v>4349</v>
      </c>
      <c r="G68" s="55" t="s">
        <v>72</v>
      </c>
      <c r="H68" s="58">
        <v>1</v>
      </c>
      <c r="I68" s="59"/>
      <c r="J68" s="60">
        <f t="shared" si="0"/>
        <v>0</v>
      </c>
      <c r="K68" s="58">
        <v>1.2290000000000001</v>
      </c>
      <c r="L68" s="58">
        <f t="shared" si="1"/>
        <v>1.2290000000000001</v>
      </c>
      <c r="M68" s="58"/>
      <c r="N68" s="58">
        <f t="shared" si="2"/>
        <v>0</v>
      </c>
      <c r="O68" s="60">
        <v>21</v>
      </c>
      <c r="P68" s="60">
        <f t="shared" si="3"/>
        <v>0</v>
      </c>
      <c r="Q68" s="60">
        <f t="shared" si="4"/>
        <v>0</v>
      </c>
      <c r="R68" s="15"/>
      <c r="S68" s="15"/>
      <c r="T68" s="15"/>
    </row>
    <row r="69" spans="1:20" ht="11.25" outlineLevel="3" x14ac:dyDescent="0.2">
      <c r="A69" s="52"/>
      <c r="B69" s="53"/>
      <c r="C69" s="54">
        <v>7</v>
      </c>
      <c r="D69" s="55" t="s">
        <v>342</v>
      </c>
      <c r="E69" s="56" t="s">
        <v>4350</v>
      </c>
      <c r="F69" s="57" t="s">
        <v>4351</v>
      </c>
      <c r="G69" s="55" t="s">
        <v>72</v>
      </c>
      <c r="H69" s="58">
        <v>1</v>
      </c>
      <c r="I69" s="59"/>
      <c r="J69" s="60">
        <f t="shared" si="0"/>
        <v>0</v>
      </c>
      <c r="K69" s="58">
        <v>1.054</v>
      </c>
      <c r="L69" s="58">
        <f t="shared" si="1"/>
        <v>1.054</v>
      </c>
      <c r="M69" s="58"/>
      <c r="N69" s="58">
        <f t="shared" si="2"/>
        <v>0</v>
      </c>
      <c r="O69" s="60">
        <v>21</v>
      </c>
      <c r="P69" s="60">
        <f t="shared" si="3"/>
        <v>0</v>
      </c>
      <c r="Q69" s="60">
        <f t="shared" si="4"/>
        <v>0</v>
      </c>
      <c r="R69" s="15"/>
      <c r="S69" s="15"/>
      <c r="T69" s="15"/>
    </row>
    <row r="70" spans="1:20" ht="11.25" outlineLevel="3" x14ac:dyDescent="0.2">
      <c r="A70" s="52"/>
      <c r="B70" s="53"/>
      <c r="C70" s="54">
        <v>8</v>
      </c>
      <c r="D70" s="55" t="s">
        <v>342</v>
      </c>
      <c r="E70" s="56" t="s">
        <v>4352</v>
      </c>
      <c r="F70" s="57" t="s">
        <v>4353</v>
      </c>
      <c r="G70" s="55" t="s">
        <v>72</v>
      </c>
      <c r="H70" s="58">
        <v>1</v>
      </c>
      <c r="I70" s="59"/>
      <c r="J70" s="60">
        <f t="shared" si="0"/>
        <v>0</v>
      </c>
      <c r="K70" s="58">
        <v>0.04</v>
      </c>
      <c r="L70" s="58">
        <f t="shared" si="1"/>
        <v>0.04</v>
      </c>
      <c r="M70" s="58"/>
      <c r="N70" s="58">
        <f t="shared" si="2"/>
        <v>0</v>
      </c>
      <c r="O70" s="60">
        <v>21</v>
      </c>
      <c r="P70" s="60">
        <f t="shared" si="3"/>
        <v>0</v>
      </c>
      <c r="Q70" s="60">
        <f t="shared" si="4"/>
        <v>0</v>
      </c>
      <c r="R70" s="15"/>
      <c r="S70" s="15"/>
      <c r="T70" s="15"/>
    </row>
    <row r="71" spans="1:20" ht="11.25" outlineLevel="3" x14ac:dyDescent="0.2">
      <c r="A71" s="52"/>
      <c r="B71" s="53"/>
      <c r="C71" s="54">
        <v>9</v>
      </c>
      <c r="D71" s="55" t="s">
        <v>2536</v>
      </c>
      <c r="E71" s="56" t="s">
        <v>4354</v>
      </c>
      <c r="F71" s="57" t="s">
        <v>4355</v>
      </c>
      <c r="G71" s="55" t="s">
        <v>72</v>
      </c>
      <c r="H71" s="58">
        <v>2</v>
      </c>
      <c r="I71" s="59"/>
      <c r="J71" s="60">
        <f t="shared" si="0"/>
        <v>0</v>
      </c>
      <c r="K71" s="58"/>
      <c r="L71" s="58">
        <f t="shared" si="1"/>
        <v>0</v>
      </c>
      <c r="M71" s="58"/>
      <c r="N71" s="58">
        <f t="shared" si="2"/>
        <v>0</v>
      </c>
      <c r="O71" s="60">
        <v>21</v>
      </c>
      <c r="P71" s="60">
        <f t="shared" si="3"/>
        <v>0</v>
      </c>
      <c r="Q71" s="60">
        <f t="shared" si="4"/>
        <v>0</v>
      </c>
      <c r="R71" s="15"/>
      <c r="S71" s="15"/>
      <c r="T71" s="15"/>
    </row>
    <row r="72" spans="1:20" ht="11.25" outlineLevel="3" x14ac:dyDescent="0.2">
      <c r="A72" s="52"/>
      <c r="B72" s="53"/>
      <c r="C72" s="54">
        <v>10</v>
      </c>
      <c r="D72" s="55" t="s">
        <v>342</v>
      </c>
      <c r="E72" s="56" t="s">
        <v>4356</v>
      </c>
      <c r="F72" s="57" t="s">
        <v>4357</v>
      </c>
      <c r="G72" s="55" t="s">
        <v>72</v>
      </c>
      <c r="H72" s="58">
        <v>1</v>
      </c>
      <c r="I72" s="59"/>
      <c r="J72" s="60">
        <f t="shared" si="0"/>
        <v>0</v>
      </c>
      <c r="K72" s="58">
        <v>2.5999999999999999E-3</v>
      </c>
      <c r="L72" s="58">
        <f t="shared" si="1"/>
        <v>2.5999999999999999E-3</v>
      </c>
      <c r="M72" s="58"/>
      <c r="N72" s="58">
        <f t="shared" si="2"/>
        <v>0</v>
      </c>
      <c r="O72" s="60">
        <v>21</v>
      </c>
      <c r="P72" s="60">
        <f t="shared" si="3"/>
        <v>0</v>
      </c>
      <c r="Q72" s="60">
        <f t="shared" si="4"/>
        <v>0</v>
      </c>
      <c r="R72" s="15"/>
      <c r="S72" s="15"/>
      <c r="T72" s="15"/>
    </row>
    <row r="73" spans="1:20" ht="11.25" outlineLevel="3" x14ac:dyDescent="0.2">
      <c r="A73" s="52"/>
      <c r="B73" s="53"/>
      <c r="C73" s="54">
        <v>11</v>
      </c>
      <c r="D73" s="55" t="s">
        <v>25</v>
      </c>
      <c r="E73" s="56" t="s">
        <v>4358</v>
      </c>
      <c r="F73" s="57" t="s">
        <v>4359</v>
      </c>
      <c r="G73" s="55" t="s">
        <v>72</v>
      </c>
      <c r="H73" s="58">
        <v>1</v>
      </c>
      <c r="I73" s="59"/>
      <c r="J73" s="60">
        <f t="shared" si="0"/>
        <v>0</v>
      </c>
      <c r="K73" s="58">
        <v>1E-4</v>
      </c>
      <c r="L73" s="58">
        <f t="shared" si="1"/>
        <v>1E-4</v>
      </c>
      <c r="M73" s="58"/>
      <c r="N73" s="58">
        <f t="shared" si="2"/>
        <v>0</v>
      </c>
      <c r="O73" s="60">
        <v>21</v>
      </c>
      <c r="P73" s="60">
        <f t="shared" si="3"/>
        <v>0</v>
      </c>
      <c r="Q73" s="60">
        <f t="shared" si="4"/>
        <v>0</v>
      </c>
      <c r="R73" s="15"/>
      <c r="S73" s="15"/>
      <c r="T73" s="15"/>
    </row>
    <row r="74" spans="1:20" ht="11.25" outlineLevel="3" x14ac:dyDescent="0.2">
      <c r="A74" s="52"/>
      <c r="B74" s="53"/>
      <c r="C74" s="54">
        <v>39</v>
      </c>
      <c r="D74" s="55" t="s">
        <v>2536</v>
      </c>
      <c r="E74" s="56" t="s">
        <v>4360</v>
      </c>
      <c r="F74" s="57" t="s">
        <v>4361</v>
      </c>
      <c r="G74" s="55" t="s">
        <v>72</v>
      </c>
      <c r="H74" s="58">
        <v>1</v>
      </c>
      <c r="I74" s="59"/>
      <c r="J74" s="60">
        <f t="shared" si="0"/>
        <v>0</v>
      </c>
      <c r="K74" s="58"/>
      <c r="L74" s="58">
        <f t="shared" si="1"/>
        <v>0</v>
      </c>
      <c r="M74" s="58"/>
      <c r="N74" s="58">
        <f t="shared" si="2"/>
        <v>0</v>
      </c>
      <c r="O74" s="60">
        <v>21</v>
      </c>
      <c r="P74" s="60">
        <f t="shared" si="3"/>
        <v>0</v>
      </c>
      <c r="Q74" s="60">
        <f t="shared" si="4"/>
        <v>0</v>
      </c>
      <c r="R74" s="15"/>
      <c r="S74" s="15"/>
      <c r="T74" s="15"/>
    </row>
    <row r="75" spans="1:20" ht="11.25" outlineLevel="3" x14ac:dyDescent="0.2">
      <c r="A75" s="52"/>
      <c r="B75" s="53"/>
      <c r="C75" s="54">
        <v>40</v>
      </c>
      <c r="D75" s="55" t="s">
        <v>2536</v>
      </c>
      <c r="E75" s="56" t="s">
        <v>4362</v>
      </c>
      <c r="F75" s="57" t="s">
        <v>4363</v>
      </c>
      <c r="G75" s="55" t="s">
        <v>72</v>
      </c>
      <c r="H75" s="58">
        <v>1</v>
      </c>
      <c r="I75" s="59"/>
      <c r="J75" s="60">
        <f t="shared" si="0"/>
        <v>0</v>
      </c>
      <c r="K75" s="58"/>
      <c r="L75" s="58">
        <f t="shared" si="1"/>
        <v>0</v>
      </c>
      <c r="M75" s="58"/>
      <c r="N75" s="58">
        <f t="shared" si="2"/>
        <v>0</v>
      </c>
      <c r="O75" s="60">
        <v>21</v>
      </c>
      <c r="P75" s="60">
        <f t="shared" si="3"/>
        <v>0</v>
      </c>
      <c r="Q75" s="60">
        <f t="shared" si="4"/>
        <v>0</v>
      </c>
      <c r="R75" s="15"/>
      <c r="S75" s="15"/>
      <c r="T75" s="15"/>
    </row>
    <row r="76" spans="1:20" outlineLevel="3" x14ac:dyDescent="0.15">
      <c r="B76" s="10"/>
      <c r="C76" s="10"/>
      <c r="D76" s="10"/>
      <c r="E76" s="10"/>
      <c r="F76" s="10"/>
      <c r="G76" s="10"/>
      <c r="H76" s="10"/>
      <c r="I76" s="15"/>
      <c r="J76" s="15"/>
      <c r="K76" s="10"/>
      <c r="L76" s="10"/>
      <c r="M76" s="10"/>
      <c r="N76" s="10"/>
      <c r="O76" s="10"/>
      <c r="P76" s="15"/>
      <c r="Q76" s="15"/>
    </row>
    <row r="77" spans="1:20" ht="11.25" outlineLevel="2" x14ac:dyDescent="0.2">
      <c r="A77" s="42" t="s">
        <v>2539</v>
      </c>
      <c r="B77" s="43">
        <v>3</v>
      </c>
      <c r="C77" s="44"/>
      <c r="D77" s="45" t="s">
        <v>23</v>
      </c>
      <c r="E77" s="45"/>
      <c r="F77" s="46" t="s">
        <v>2540</v>
      </c>
      <c r="G77" s="45"/>
      <c r="H77" s="47"/>
      <c r="I77" s="48"/>
      <c r="J77" s="49">
        <f>SUBTOTAL(9,J78:J82)</f>
        <v>0</v>
      </c>
      <c r="K77" s="47"/>
      <c r="L77" s="50">
        <f>SUBTOTAL(9,L78:L82)</f>
        <v>0</v>
      </c>
      <c r="M77" s="47"/>
      <c r="N77" s="50">
        <f>SUBTOTAL(9,N78:N82)</f>
        <v>2.8000000000000003</v>
      </c>
      <c r="O77" s="51"/>
      <c r="P77" s="49">
        <f>SUBTOTAL(9,P78:P82)</f>
        <v>0</v>
      </c>
      <c r="Q77" s="49">
        <f>SUBTOTAL(9,Q78:Q82)</f>
        <v>0</v>
      </c>
      <c r="R77" s="10"/>
      <c r="S77" s="15"/>
      <c r="T77" s="15"/>
    </row>
    <row r="78" spans="1:20" ht="11.25" outlineLevel="3" x14ac:dyDescent="0.2">
      <c r="A78" s="52"/>
      <c r="B78" s="53"/>
      <c r="C78" s="54">
        <v>29</v>
      </c>
      <c r="D78" s="55" t="s">
        <v>25</v>
      </c>
      <c r="E78" s="56" t="s">
        <v>1868</v>
      </c>
      <c r="F78" s="57" t="s">
        <v>1869</v>
      </c>
      <c r="G78" s="55" t="s">
        <v>172</v>
      </c>
      <c r="H78" s="58">
        <v>47.8</v>
      </c>
      <c r="I78" s="59"/>
      <c r="J78" s="60">
        <f>H78*I78</f>
        <v>0</v>
      </c>
      <c r="K78" s="58"/>
      <c r="L78" s="58">
        <f>H78*K78</f>
        <v>0</v>
      </c>
      <c r="M78" s="58"/>
      <c r="N78" s="58">
        <f>H78*M78</f>
        <v>0</v>
      </c>
      <c r="O78" s="60">
        <v>21</v>
      </c>
      <c r="P78" s="60">
        <f>J78*(O78/100)</f>
        <v>0</v>
      </c>
      <c r="Q78" s="60">
        <f>J78+P78</f>
        <v>0</v>
      </c>
      <c r="R78" s="15"/>
      <c r="S78" s="15"/>
      <c r="T78" s="15"/>
    </row>
    <row r="79" spans="1:20" ht="9.75" outlineLevel="4" x14ac:dyDescent="0.2">
      <c r="A79" s="61"/>
      <c r="B79" s="62"/>
      <c r="C79" s="62"/>
      <c r="D79" s="63"/>
      <c r="E79" s="64" t="s">
        <v>29</v>
      </c>
      <c r="F79" s="65" t="s">
        <v>4364</v>
      </c>
      <c r="G79" s="63"/>
      <c r="H79" s="66">
        <v>47.8</v>
      </c>
      <c r="I79" s="67"/>
      <c r="J79" s="68"/>
      <c r="K79" s="66"/>
      <c r="L79" s="66"/>
      <c r="M79" s="66"/>
      <c r="N79" s="66"/>
      <c r="O79" s="68"/>
      <c r="P79" s="68"/>
      <c r="Q79" s="68"/>
      <c r="R79" s="10"/>
      <c r="S79" s="15"/>
    </row>
    <row r="80" spans="1:20" ht="7.5" customHeight="1" outlineLevel="4" x14ac:dyDescent="0.15">
      <c r="A80" s="15"/>
      <c r="B80" s="69"/>
      <c r="C80" s="70"/>
      <c r="D80" s="71"/>
      <c r="E80" s="72"/>
      <c r="F80" s="73"/>
      <c r="G80" s="71"/>
      <c r="H80" s="74"/>
      <c r="I80" s="75"/>
      <c r="J80" s="76"/>
      <c r="K80" s="77"/>
      <c r="L80" s="77"/>
      <c r="M80" s="77"/>
      <c r="N80" s="77"/>
      <c r="O80" s="76"/>
      <c r="P80" s="76"/>
      <c r="Q80" s="76"/>
      <c r="R80" s="10"/>
      <c r="S80" s="15"/>
    </row>
    <row r="81" spans="1:20" ht="11.25" outlineLevel="3" x14ac:dyDescent="0.2">
      <c r="A81" s="52"/>
      <c r="B81" s="53"/>
      <c r="C81" s="54">
        <v>30</v>
      </c>
      <c r="D81" s="55" t="s">
        <v>25</v>
      </c>
      <c r="E81" s="56" t="s">
        <v>4365</v>
      </c>
      <c r="F81" s="57" t="s">
        <v>4366</v>
      </c>
      <c r="G81" s="55" t="s">
        <v>67</v>
      </c>
      <c r="H81" s="58">
        <v>280</v>
      </c>
      <c r="I81" s="59"/>
      <c r="J81" s="60">
        <f>H81*I81</f>
        <v>0</v>
      </c>
      <c r="K81" s="58"/>
      <c r="L81" s="58">
        <f>H81*K81</f>
        <v>0</v>
      </c>
      <c r="M81" s="58">
        <v>0.01</v>
      </c>
      <c r="N81" s="58">
        <f>H81*M81</f>
        <v>2.8000000000000003</v>
      </c>
      <c r="O81" s="60">
        <v>21</v>
      </c>
      <c r="P81" s="60">
        <f>J81*(O81/100)</f>
        <v>0</v>
      </c>
      <c r="Q81" s="60">
        <f>J81+P81</f>
        <v>0</v>
      </c>
      <c r="R81" s="15"/>
      <c r="S81" s="15"/>
      <c r="T81" s="15"/>
    </row>
    <row r="82" spans="1:20" outlineLevel="3" x14ac:dyDescent="0.15">
      <c r="B82" s="10"/>
      <c r="C82" s="10"/>
      <c r="D82" s="10"/>
      <c r="E82" s="10"/>
      <c r="F82" s="10"/>
      <c r="G82" s="10"/>
      <c r="H82" s="10"/>
      <c r="I82" s="15"/>
      <c r="J82" s="15"/>
      <c r="K82" s="10"/>
      <c r="L82" s="10"/>
      <c r="M82" s="10"/>
      <c r="N82" s="10"/>
      <c r="O82" s="10"/>
      <c r="P82" s="15"/>
      <c r="Q82" s="15"/>
    </row>
    <row r="83" spans="1:20" ht="11.25" outlineLevel="2" x14ac:dyDescent="0.2">
      <c r="A83" s="42" t="s">
        <v>2545</v>
      </c>
      <c r="B83" s="43">
        <v>3</v>
      </c>
      <c r="C83" s="44"/>
      <c r="D83" s="45" t="s">
        <v>23</v>
      </c>
      <c r="E83" s="45"/>
      <c r="F83" s="46" t="s">
        <v>2546</v>
      </c>
      <c r="G83" s="45"/>
      <c r="H83" s="47"/>
      <c r="I83" s="48"/>
      <c r="J83" s="49">
        <f>SUBTOTAL(9,J84:J93)</f>
        <v>0</v>
      </c>
      <c r="K83" s="47"/>
      <c r="L83" s="50">
        <f>SUBTOTAL(9,L84:L93)</f>
        <v>0</v>
      </c>
      <c r="M83" s="47"/>
      <c r="N83" s="50">
        <f>SUBTOTAL(9,N84:N93)</f>
        <v>0</v>
      </c>
      <c r="O83" s="51"/>
      <c r="P83" s="49">
        <f>SUBTOTAL(9,P84:P93)</f>
        <v>0</v>
      </c>
      <c r="Q83" s="49">
        <f>SUBTOTAL(9,Q84:Q93)</f>
        <v>0</v>
      </c>
      <c r="R83" s="10"/>
      <c r="S83" s="15"/>
      <c r="T83" s="15"/>
    </row>
    <row r="84" spans="1:20" ht="11.25" outlineLevel="3" x14ac:dyDescent="0.2">
      <c r="A84" s="52"/>
      <c r="B84" s="53"/>
      <c r="C84" s="54">
        <v>31</v>
      </c>
      <c r="D84" s="55" t="s">
        <v>25</v>
      </c>
      <c r="E84" s="56" t="s">
        <v>2547</v>
      </c>
      <c r="F84" s="57" t="s">
        <v>2548</v>
      </c>
      <c r="G84" s="55" t="s">
        <v>60</v>
      </c>
      <c r="H84" s="58">
        <v>22.203999999999997</v>
      </c>
      <c r="I84" s="59"/>
      <c r="J84" s="60">
        <f>H84*I84</f>
        <v>0</v>
      </c>
      <c r="K84" s="58"/>
      <c r="L84" s="58">
        <f>H84*K84</f>
        <v>0</v>
      </c>
      <c r="M84" s="58"/>
      <c r="N84" s="58">
        <f>H84*M84</f>
        <v>0</v>
      </c>
      <c r="O84" s="60">
        <v>21</v>
      </c>
      <c r="P84" s="60">
        <f>J84*(O84/100)</f>
        <v>0</v>
      </c>
      <c r="Q84" s="60">
        <f>J84+P84</f>
        <v>0</v>
      </c>
      <c r="R84" s="15"/>
      <c r="S84" s="15"/>
      <c r="T84" s="15"/>
    </row>
    <row r="85" spans="1:20" ht="11.25" outlineLevel="3" x14ac:dyDescent="0.2">
      <c r="A85" s="52"/>
      <c r="B85" s="53"/>
      <c r="C85" s="54">
        <v>32</v>
      </c>
      <c r="D85" s="55" t="s">
        <v>25</v>
      </c>
      <c r="E85" s="56" t="s">
        <v>2549</v>
      </c>
      <c r="F85" s="57" t="s">
        <v>2550</v>
      </c>
      <c r="G85" s="55" t="s">
        <v>60</v>
      </c>
      <c r="H85" s="58">
        <v>22.203999999999997</v>
      </c>
      <c r="I85" s="59"/>
      <c r="J85" s="60">
        <f>H85*I85</f>
        <v>0</v>
      </c>
      <c r="K85" s="58"/>
      <c r="L85" s="58">
        <f>H85*K85</f>
        <v>0</v>
      </c>
      <c r="M85" s="58"/>
      <c r="N85" s="58">
        <f>H85*M85</f>
        <v>0</v>
      </c>
      <c r="O85" s="60">
        <v>21</v>
      </c>
      <c r="P85" s="60">
        <f>J85*(O85/100)</f>
        <v>0</v>
      </c>
      <c r="Q85" s="60">
        <f>J85+P85</f>
        <v>0</v>
      </c>
      <c r="R85" s="15"/>
      <c r="S85" s="15"/>
      <c r="T85" s="15"/>
    </row>
    <row r="86" spans="1:20" ht="11.25" outlineLevel="3" x14ac:dyDescent="0.2">
      <c r="A86" s="52"/>
      <c r="B86" s="53"/>
      <c r="C86" s="54">
        <v>33</v>
      </c>
      <c r="D86" s="55" t="s">
        <v>25</v>
      </c>
      <c r="E86" s="56" t="s">
        <v>2551</v>
      </c>
      <c r="F86" s="57" t="s">
        <v>2552</v>
      </c>
      <c r="G86" s="55" t="s">
        <v>60</v>
      </c>
      <c r="H86" s="58">
        <v>22.203999999999997</v>
      </c>
      <c r="I86" s="59"/>
      <c r="J86" s="60">
        <f>H86*I86</f>
        <v>0</v>
      </c>
      <c r="K86" s="58"/>
      <c r="L86" s="58">
        <f>H86*K86</f>
        <v>0</v>
      </c>
      <c r="M86" s="58"/>
      <c r="N86" s="58">
        <f>H86*M86</f>
        <v>0</v>
      </c>
      <c r="O86" s="60">
        <v>21</v>
      </c>
      <c r="P86" s="60">
        <f>J86*(O86/100)</f>
        <v>0</v>
      </c>
      <c r="Q86" s="60">
        <f>J86+P86</f>
        <v>0</v>
      </c>
      <c r="R86" s="15"/>
      <c r="S86" s="15"/>
      <c r="T86" s="15"/>
    </row>
    <row r="87" spans="1:20" ht="11.25" outlineLevel="3" x14ac:dyDescent="0.2">
      <c r="A87" s="52"/>
      <c r="B87" s="53"/>
      <c r="C87" s="54">
        <v>34</v>
      </c>
      <c r="D87" s="55" t="s">
        <v>25</v>
      </c>
      <c r="E87" s="56" t="s">
        <v>2553</v>
      </c>
      <c r="F87" s="57" t="s">
        <v>2554</v>
      </c>
      <c r="G87" s="55" t="s">
        <v>60</v>
      </c>
      <c r="H87" s="58">
        <v>643.91600000000005</v>
      </c>
      <c r="I87" s="59"/>
      <c r="J87" s="60">
        <f>H87*I87</f>
        <v>0</v>
      </c>
      <c r="K87" s="58"/>
      <c r="L87" s="58">
        <f>H87*K87</f>
        <v>0</v>
      </c>
      <c r="M87" s="58"/>
      <c r="N87" s="58">
        <f>H87*M87</f>
        <v>0</v>
      </c>
      <c r="O87" s="60">
        <v>21</v>
      </c>
      <c r="P87" s="60">
        <f>J87*(O87/100)</f>
        <v>0</v>
      </c>
      <c r="Q87" s="60">
        <f>J87+P87</f>
        <v>0</v>
      </c>
      <c r="R87" s="15"/>
      <c r="S87" s="15"/>
      <c r="T87" s="15"/>
    </row>
    <row r="88" spans="1:20" ht="9.75" outlineLevel="4" x14ac:dyDescent="0.2">
      <c r="A88" s="61"/>
      <c r="B88" s="62"/>
      <c r="C88" s="62"/>
      <c r="D88" s="63"/>
      <c r="E88" s="64" t="s">
        <v>29</v>
      </c>
      <c r="F88" s="65" t="s">
        <v>4367</v>
      </c>
      <c r="G88" s="63"/>
      <c r="H88" s="66">
        <v>643.91600000000005</v>
      </c>
      <c r="I88" s="67"/>
      <c r="J88" s="68"/>
      <c r="K88" s="66"/>
      <c r="L88" s="66"/>
      <c r="M88" s="66"/>
      <c r="N88" s="66"/>
      <c r="O88" s="68"/>
      <c r="P88" s="68"/>
      <c r="Q88" s="68"/>
      <c r="R88" s="10"/>
      <c r="S88" s="15"/>
    </row>
    <row r="89" spans="1:20" ht="7.5" customHeight="1" outlineLevel="4" x14ac:dyDescent="0.15">
      <c r="A89" s="15"/>
      <c r="B89" s="69"/>
      <c r="C89" s="70"/>
      <c r="D89" s="71"/>
      <c r="E89" s="72"/>
      <c r="F89" s="73"/>
      <c r="G89" s="71"/>
      <c r="H89" s="74"/>
      <c r="I89" s="75"/>
      <c r="J89" s="76"/>
      <c r="K89" s="77"/>
      <c r="L89" s="77"/>
      <c r="M89" s="77"/>
      <c r="N89" s="77"/>
      <c r="O89" s="76"/>
      <c r="P89" s="76"/>
      <c r="Q89" s="76"/>
      <c r="R89" s="10"/>
      <c r="S89" s="15"/>
    </row>
    <row r="90" spans="1:20" ht="11.25" outlineLevel="3" x14ac:dyDescent="0.2">
      <c r="A90" s="52"/>
      <c r="B90" s="53"/>
      <c r="C90" s="54">
        <v>35</v>
      </c>
      <c r="D90" s="55" t="s">
        <v>25</v>
      </c>
      <c r="E90" s="56" t="s">
        <v>4368</v>
      </c>
      <c r="F90" s="57" t="s">
        <v>2495</v>
      </c>
      <c r="G90" s="55" t="s">
        <v>60</v>
      </c>
      <c r="H90" s="58">
        <v>22.204000000000001</v>
      </c>
      <c r="I90" s="59"/>
      <c r="J90" s="60">
        <f>H90*I90</f>
        <v>0</v>
      </c>
      <c r="K90" s="58"/>
      <c r="L90" s="58">
        <f>H90*K90</f>
        <v>0</v>
      </c>
      <c r="M90" s="58"/>
      <c r="N90" s="58">
        <f>H90*M90</f>
        <v>0</v>
      </c>
      <c r="O90" s="60">
        <v>21</v>
      </c>
      <c r="P90" s="60">
        <f>J90*(O90/100)</f>
        <v>0</v>
      </c>
      <c r="Q90" s="60">
        <f>J90+P90</f>
        <v>0</v>
      </c>
      <c r="R90" s="15"/>
      <c r="S90" s="15"/>
      <c r="T90" s="15"/>
    </row>
    <row r="91" spans="1:20" ht="22.5" outlineLevel="3" x14ac:dyDescent="0.2">
      <c r="A91" s="52"/>
      <c r="B91" s="53"/>
      <c r="C91" s="54">
        <v>36</v>
      </c>
      <c r="D91" s="55" t="s">
        <v>25</v>
      </c>
      <c r="E91" s="56" t="s">
        <v>4369</v>
      </c>
      <c r="F91" s="57" t="s">
        <v>4370</v>
      </c>
      <c r="G91" s="55" t="s">
        <v>60</v>
      </c>
      <c r="H91" s="58">
        <v>22.204000000000001</v>
      </c>
      <c r="I91" s="59"/>
      <c r="J91" s="60">
        <f>H91*I91</f>
        <v>0</v>
      </c>
      <c r="K91" s="58"/>
      <c r="L91" s="58">
        <f>H91*K91</f>
        <v>0</v>
      </c>
      <c r="M91" s="58"/>
      <c r="N91" s="58">
        <f>H91*M91</f>
        <v>0</v>
      </c>
      <c r="O91" s="60">
        <v>21</v>
      </c>
      <c r="P91" s="60">
        <f>J91*(O91/100)</f>
        <v>0</v>
      </c>
      <c r="Q91" s="60">
        <f>J91+P91</f>
        <v>0</v>
      </c>
      <c r="R91" s="15"/>
      <c r="S91" s="15"/>
      <c r="T91" s="15"/>
    </row>
    <row r="92" spans="1:20" ht="11.25" outlineLevel="3" x14ac:dyDescent="0.2">
      <c r="A92" s="52"/>
      <c r="B92" s="53"/>
      <c r="C92" s="54">
        <v>37</v>
      </c>
      <c r="D92" s="55" t="s">
        <v>25</v>
      </c>
      <c r="E92" s="56" t="s">
        <v>4371</v>
      </c>
      <c r="F92" s="57" t="s">
        <v>4372</v>
      </c>
      <c r="G92" s="55" t="s">
        <v>60</v>
      </c>
      <c r="H92" s="58">
        <v>134.683638</v>
      </c>
      <c r="I92" s="59"/>
      <c r="J92" s="60">
        <f>H92*I92</f>
        <v>0</v>
      </c>
      <c r="K92" s="58"/>
      <c r="L92" s="58">
        <f>H92*K92</f>
        <v>0</v>
      </c>
      <c r="M92" s="58"/>
      <c r="N92" s="58">
        <f>H92*M92</f>
        <v>0</v>
      </c>
      <c r="O92" s="60">
        <v>21</v>
      </c>
      <c r="P92" s="60">
        <f>J92*(O92/100)</f>
        <v>0</v>
      </c>
      <c r="Q92" s="60">
        <f>J92+P92</f>
        <v>0</v>
      </c>
      <c r="R92" s="15"/>
      <c r="S92" s="15"/>
      <c r="T92" s="15"/>
    </row>
    <row r="93" spans="1:20" outlineLevel="3" x14ac:dyDescent="0.15">
      <c r="B93" s="10"/>
      <c r="C93" s="10"/>
      <c r="D93" s="10"/>
      <c r="E93" s="10"/>
      <c r="F93" s="10"/>
      <c r="G93" s="10"/>
      <c r="H93" s="10"/>
      <c r="I93" s="15"/>
      <c r="J93" s="15"/>
      <c r="K93" s="10"/>
      <c r="L93" s="10"/>
      <c r="M93" s="10"/>
      <c r="N93" s="10"/>
      <c r="O93" s="10"/>
      <c r="P93" s="15"/>
      <c r="Q93" s="15"/>
    </row>
    <row r="94" spans="1:20" outlineLevel="1" x14ac:dyDescent="0.15"/>
  </sheetData>
  <pageMargins left="0.7" right="0.7" top="0.78740157499999996" bottom="0.78740157499999996"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C3E3B1-3685-4DA4-A337-C10F77E7B11D}">
  <dimension ref="A1:V111"/>
  <sheetViews>
    <sheetView topLeftCell="C76" workbookViewId="0">
      <selection activeCell="I9" sqref="I9:I109"/>
    </sheetView>
  </sheetViews>
  <sheetFormatPr defaultRowHeight="8.25" outlineLevelRow="4" x14ac:dyDescent="0.15"/>
  <cols>
    <col min="1" max="1" width="28.7109375" style="1" hidden="1" customWidth="1"/>
    <col min="2" max="2" width="3.7109375" style="1" hidden="1" customWidth="1"/>
    <col min="3" max="3" width="5.7109375" style="1" customWidth="1"/>
    <col min="4" max="4" width="4.7109375" style="1" customWidth="1"/>
    <col min="5" max="5" width="14.7109375" style="1" customWidth="1"/>
    <col min="6" max="6" width="72.7109375" style="1" customWidth="1"/>
    <col min="7" max="7" width="4.7109375" style="1" customWidth="1"/>
    <col min="8" max="8" width="14.7109375" style="1" customWidth="1"/>
    <col min="9" max="9" width="12.7109375" style="1" customWidth="1"/>
    <col min="10" max="10" width="15.7109375" style="1" customWidth="1"/>
    <col min="11" max="11" width="11.7109375" style="1" hidden="1" customWidth="1"/>
    <col min="12" max="12" width="14.7109375" style="1" hidden="1" customWidth="1"/>
    <col min="13" max="13" width="11.7109375" style="1" hidden="1" customWidth="1"/>
    <col min="14" max="14" width="14.7109375" style="1" hidden="1" customWidth="1"/>
    <col min="15" max="15" width="9.7109375" style="1" hidden="1" customWidth="1"/>
    <col min="16" max="16" width="14.7109375" style="1" hidden="1" customWidth="1"/>
    <col min="17" max="17" width="15.7109375" style="1" hidden="1" customWidth="1"/>
    <col min="18" max="18" width="38.7109375" style="1" customWidth="1"/>
    <col min="19" max="22" width="9.140625" style="1"/>
    <col min="23" max="23" width="5.5703125" style="1" customWidth="1"/>
    <col min="24" max="256" width="9.140625" style="1"/>
    <col min="257" max="258" width="0" style="1" hidden="1" customWidth="1"/>
    <col min="259" max="259" width="5.7109375" style="1" customWidth="1"/>
    <col min="260" max="260" width="4.7109375" style="1" customWidth="1"/>
    <col min="261" max="261" width="14.7109375" style="1" customWidth="1"/>
    <col min="262" max="262" width="72.7109375" style="1" customWidth="1"/>
    <col min="263" max="263" width="4.7109375" style="1" customWidth="1"/>
    <col min="264" max="264" width="14.7109375" style="1" customWidth="1"/>
    <col min="265" max="265" width="12.7109375" style="1" customWidth="1"/>
    <col min="266" max="266" width="15.7109375" style="1" customWidth="1"/>
    <col min="267" max="273" width="0" style="1" hidden="1" customWidth="1"/>
    <col min="274" max="274" width="38.7109375" style="1" customWidth="1"/>
    <col min="275" max="278" width="9.140625" style="1"/>
    <col min="279" max="279" width="5.5703125" style="1" customWidth="1"/>
    <col min="280" max="512" width="9.140625" style="1"/>
    <col min="513" max="514" width="0" style="1" hidden="1" customWidth="1"/>
    <col min="515" max="515" width="5.7109375" style="1" customWidth="1"/>
    <col min="516" max="516" width="4.7109375" style="1" customWidth="1"/>
    <col min="517" max="517" width="14.7109375" style="1" customWidth="1"/>
    <col min="518" max="518" width="72.7109375" style="1" customWidth="1"/>
    <col min="519" max="519" width="4.7109375" style="1" customWidth="1"/>
    <col min="520" max="520" width="14.7109375" style="1" customWidth="1"/>
    <col min="521" max="521" width="12.7109375" style="1" customWidth="1"/>
    <col min="522" max="522" width="15.7109375" style="1" customWidth="1"/>
    <col min="523" max="529" width="0" style="1" hidden="1" customWidth="1"/>
    <col min="530" max="530" width="38.7109375" style="1" customWidth="1"/>
    <col min="531" max="534" width="9.140625" style="1"/>
    <col min="535" max="535" width="5.5703125" style="1" customWidth="1"/>
    <col min="536" max="768" width="9.140625" style="1"/>
    <col min="769" max="770" width="0" style="1" hidden="1" customWidth="1"/>
    <col min="771" max="771" width="5.7109375" style="1" customWidth="1"/>
    <col min="772" max="772" width="4.7109375" style="1" customWidth="1"/>
    <col min="773" max="773" width="14.7109375" style="1" customWidth="1"/>
    <col min="774" max="774" width="72.7109375" style="1" customWidth="1"/>
    <col min="775" max="775" width="4.7109375" style="1" customWidth="1"/>
    <col min="776" max="776" width="14.7109375" style="1" customWidth="1"/>
    <col min="777" max="777" width="12.7109375" style="1" customWidth="1"/>
    <col min="778" max="778" width="15.7109375" style="1" customWidth="1"/>
    <col min="779" max="785" width="0" style="1" hidden="1" customWidth="1"/>
    <col min="786" max="786" width="38.7109375" style="1" customWidth="1"/>
    <col min="787" max="790" width="9.140625" style="1"/>
    <col min="791" max="791" width="5.5703125" style="1" customWidth="1"/>
    <col min="792" max="1024" width="9.140625" style="1"/>
    <col min="1025" max="1026" width="0" style="1" hidden="1" customWidth="1"/>
    <col min="1027" max="1027" width="5.7109375" style="1" customWidth="1"/>
    <col min="1028" max="1028" width="4.7109375" style="1" customWidth="1"/>
    <col min="1029" max="1029" width="14.7109375" style="1" customWidth="1"/>
    <col min="1030" max="1030" width="72.7109375" style="1" customWidth="1"/>
    <col min="1031" max="1031" width="4.7109375" style="1" customWidth="1"/>
    <col min="1032" max="1032" width="14.7109375" style="1" customWidth="1"/>
    <col min="1033" max="1033" width="12.7109375" style="1" customWidth="1"/>
    <col min="1034" max="1034" width="15.7109375" style="1" customWidth="1"/>
    <col min="1035" max="1041" width="0" style="1" hidden="1" customWidth="1"/>
    <col min="1042" max="1042" width="38.7109375" style="1" customWidth="1"/>
    <col min="1043" max="1046" width="9.140625" style="1"/>
    <col min="1047" max="1047" width="5.5703125" style="1" customWidth="1"/>
    <col min="1048" max="1280" width="9.140625" style="1"/>
    <col min="1281" max="1282" width="0" style="1" hidden="1" customWidth="1"/>
    <col min="1283" max="1283" width="5.7109375" style="1" customWidth="1"/>
    <col min="1284" max="1284" width="4.7109375" style="1" customWidth="1"/>
    <col min="1285" max="1285" width="14.7109375" style="1" customWidth="1"/>
    <col min="1286" max="1286" width="72.7109375" style="1" customWidth="1"/>
    <col min="1287" max="1287" width="4.7109375" style="1" customWidth="1"/>
    <col min="1288" max="1288" width="14.7109375" style="1" customWidth="1"/>
    <col min="1289" max="1289" width="12.7109375" style="1" customWidth="1"/>
    <col min="1290" max="1290" width="15.7109375" style="1" customWidth="1"/>
    <col min="1291" max="1297" width="0" style="1" hidden="1" customWidth="1"/>
    <col min="1298" max="1298" width="38.7109375" style="1" customWidth="1"/>
    <col min="1299" max="1302" width="9.140625" style="1"/>
    <col min="1303" max="1303" width="5.5703125" style="1" customWidth="1"/>
    <col min="1304" max="1536" width="9.140625" style="1"/>
    <col min="1537" max="1538" width="0" style="1" hidden="1" customWidth="1"/>
    <col min="1539" max="1539" width="5.7109375" style="1" customWidth="1"/>
    <col min="1540" max="1540" width="4.7109375" style="1" customWidth="1"/>
    <col min="1541" max="1541" width="14.7109375" style="1" customWidth="1"/>
    <col min="1542" max="1542" width="72.7109375" style="1" customWidth="1"/>
    <col min="1543" max="1543" width="4.7109375" style="1" customWidth="1"/>
    <col min="1544" max="1544" width="14.7109375" style="1" customWidth="1"/>
    <col min="1545" max="1545" width="12.7109375" style="1" customWidth="1"/>
    <col min="1546" max="1546" width="15.7109375" style="1" customWidth="1"/>
    <col min="1547" max="1553" width="0" style="1" hidden="1" customWidth="1"/>
    <col min="1554" max="1554" width="38.7109375" style="1" customWidth="1"/>
    <col min="1555" max="1558" width="9.140625" style="1"/>
    <col min="1559" max="1559" width="5.5703125" style="1" customWidth="1"/>
    <col min="1560" max="1792" width="9.140625" style="1"/>
    <col min="1793" max="1794" width="0" style="1" hidden="1" customWidth="1"/>
    <col min="1795" max="1795" width="5.7109375" style="1" customWidth="1"/>
    <col min="1796" max="1796" width="4.7109375" style="1" customWidth="1"/>
    <col min="1797" max="1797" width="14.7109375" style="1" customWidth="1"/>
    <col min="1798" max="1798" width="72.7109375" style="1" customWidth="1"/>
    <col min="1799" max="1799" width="4.7109375" style="1" customWidth="1"/>
    <col min="1800" max="1800" width="14.7109375" style="1" customWidth="1"/>
    <col min="1801" max="1801" width="12.7109375" style="1" customWidth="1"/>
    <col min="1802" max="1802" width="15.7109375" style="1" customWidth="1"/>
    <col min="1803" max="1809" width="0" style="1" hidden="1" customWidth="1"/>
    <col min="1810" max="1810" width="38.7109375" style="1" customWidth="1"/>
    <col min="1811" max="1814" width="9.140625" style="1"/>
    <col min="1815" max="1815" width="5.5703125" style="1" customWidth="1"/>
    <col min="1816" max="2048" width="9.140625" style="1"/>
    <col min="2049" max="2050" width="0" style="1" hidden="1" customWidth="1"/>
    <col min="2051" max="2051" width="5.7109375" style="1" customWidth="1"/>
    <col min="2052" max="2052" width="4.7109375" style="1" customWidth="1"/>
    <col min="2053" max="2053" width="14.7109375" style="1" customWidth="1"/>
    <col min="2054" max="2054" width="72.7109375" style="1" customWidth="1"/>
    <col min="2055" max="2055" width="4.7109375" style="1" customWidth="1"/>
    <col min="2056" max="2056" width="14.7109375" style="1" customWidth="1"/>
    <col min="2057" max="2057" width="12.7109375" style="1" customWidth="1"/>
    <col min="2058" max="2058" width="15.7109375" style="1" customWidth="1"/>
    <col min="2059" max="2065" width="0" style="1" hidden="1" customWidth="1"/>
    <col min="2066" max="2066" width="38.7109375" style="1" customWidth="1"/>
    <col min="2067" max="2070" width="9.140625" style="1"/>
    <col min="2071" max="2071" width="5.5703125" style="1" customWidth="1"/>
    <col min="2072" max="2304" width="9.140625" style="1"/>
    <col min="2305" max="2306" width="0" style="1" hidden="1" customWidth="1"/>
    <col min="2307" max="2307" width="5.7109375" style="1" customWidth="1"/>
    <col min="2308" max="2308" width="4.7109375" style="1" customWidth="1"/>
    <col min="2309" max="2309" width="14.7109375" style="1" customWidth="1"/>
    <col min="2310" max="2310" width="72.7109375" style="1" customWidth="1"/>
    <col min="2311" max="2311" width="4.7109375" style="1" customWidth="1"/>
    <col min="2312" max="2312" width="14.7109375" style="1" customWidth="1"/>
    <col min="2313" max="2313" width="12.7109375" style="1" customWidth="1"/>
    <col min="2314" max="2314" width="15.7109375" style="1" customWidth="1"/>
    <col min="2315" max="2321" width="0" style="1" hidden="1" customWidth="1"/>
    <col min="2322" max="2322" width="38.7109375" style="1" customWidth="1"/>
    <col min="2323" max="2326" width="9.140625" style="1"/>
    <col min="2327" max="2327" width="5.5703125" style="1" customWidth="1"/>
    <col min="2328" max="2560" width="9.140625" style="1"/>
    <col min="2561" max="2562" width="0" style="1" hidden="1" customWidth="1"/>
    <col min="2563" max="2563" width="5.7109375" style="1" customWidth="1"/>
    <col min="2564" max="2564" width="4.7109375" style="1" customWidth="1"/>
    <col min="2565" max="2565" width="14.7109375" style="1" customWidth="1"/>
    <col min="2566" max="2566" width="72.7109375" style="1" customWidth="1"/>
    <col min="2567" max="2567" width="4.7109375" style="1" customWidth="1"/>
    <col min="2568" max="2568" width="14.7109375" style="1" customWidth="1"/>
    <col min="2569" max="2569" width="12.7109375" style="1" customWidth="1"/>
    <col min="2570" max="2570" width="15.7109375" style="1" customWidth="1"/>
    <col min="2571" max="2577" width="0" style="1" hidden="1" customWidth="1"/>
    <col min="2578" max="2578" width="38.7109375" style="1" customWidth="1"/>
    <col min="2579" max="2582" width="9.140625" style="1"/>
    <col min="2583" max="2583" width="5.5703125" style="1" customWidth="1"/>
    <col min="2584" max="2816" width="9.140625" style="1"/>
    <col min="2817" max="2818" width="0" style="1" hidden="1" customWidth="1"/>
    <col min="2819" max="2819" width="5.7109375" style="1" customWidth="1"/>
    <col min="2820" max="2820" width="4.7109375" style="1" customWidth="1"/>
    <col min="2821" max="2821" width="14.7109375" style="1" customWidth="1"/>
    <col min="2822" max="2822" width="72.7109375" style="1" customWidth="1"/>
    <col min="2823" max="2823" width="4.7109375" style="1" customWidth="1"/>
    <col min="2824" max="2824" width="14.7109375" style="1" customWidth="1"/>
    <col min="2825" max="2825" width="12.7109375" style="1" customWidth="1"/>
    <col min="2826" max="2826" width="15.7109375" style="1" customWidth="1"/>
    <col min="2827" max="2833" width="0" style="1" hidden="1" customWidth="1"/>
    <col min="2834" max="2834" width="38.7109375" style="1" customWidth="1"/>
    <col min="2835" max="2838" width="9.140625" style="1"/>
    <col min="2839" max="2839" width="5.5703125" style="1" customWidth="1"/>
    <col min="2840" max="3072" width="9.140625" style="1"/>
    <col min="3073" max="3074" width="0" style="1" hidden="1" customWidth="1"/>
    <col min="3075" max="3075" width="5.7109375" style="1" customWidth="1"/>
    <col min="3076" max="3076" width="4.7109375" style="1" customWidth="1"/>
    <col min="3077" max="3077" width="14.7109375" style="1" customWidth="1"/>
    <col min="3078" max="3078" width="72.7109375" style="1" customWidth="1"/>
    <col min="3079" max="3079" width="4.7109375" style="1" customWidth="1"/>
    <col min="3080" max="3080" width="14.7109375" style="1" customWidth="1"/>
    <col min="3081" max="3081" width="12.7109375" style="1" customWidth="1"/>
    <col min="3082" max="3082" width="15.7109375" style="1" customWidth="1"/>
    <col min="3083" max="3089" width="0" style="1" hidden="1" customWidth="1"/>
    <col min="3090" max="3090" width="38.7109375" style="1" customWidth="1"/>
    <col min="3091" max="3094" width="9.140625" style="1"/>
    <col min="3095" max="3095" width="5.5703125" style="1" customWidth="1"/>
    <col min="3096" max="3328" width="9.140625" style="1"/>
    <col min="3329" max="3330" width="0" style="1" hidden="1" customWidth="1"/>
    <col min="3331" max="3331" width="5.7109375" style="1" customWidth="1"/>
    <col min="3332" max="3332" width="4.7109375" style="1" customWidth="1"/>
    <col min="3333" max="3333" width="14.7109375" style="1" customWidth="1"/>
    <col min="3334" max="3334" width="72.7109375" style="1" customWidth="1"/>
    <col min="3335" max="3335" width="4.7109375" style="1" customWidth="1"/>
    <col min="3336" max="3336" width="14.7109375" style="1" customWidth="1"/>
    <col min="3337" max="3337" width="12.7109375" style="1" customWidth="1"/>
    <col min="3338" max="3338" width="15.7109375" style="1" customWidth="1"/>
    <col min="3339" max="3345" width="0" style="1" hidden="1" customWidth="1"/>
    <col min="3346" max="3346" width="38.7109375" style="1" customWidth="1"/>
    <col min="3347" max="3350" width="9.140625" style="1"/>
    <col min="3351" max="3351" width="5.5703125" style="1" customWidth="1"/>
    <col min="3352" max="3584" width="9.140625" style="1"/>
    <col min="3585" max="3586" width="0" style="1" hidden="1" customWidth="1"/>
    <col min="3587" max="3587" width="5.7109375" style="1" customWidth="1"/>
    <col min="3588" max="3588" width="4.7109375" style="1" customWidth="1"/>
    <col min="3589" max="3589" width="14.7109375" style="1" customWidth="1"/>
    <col min="3590" max="3590" width="72.7109375" style="1" customWidth="1"/>
    <col min="3591" max="3591" width="4.7109375" style="1" customWidth="1"/>
    <col min="3592" max="3592" width="14.7109375" style="1" customWidth="1"/>
    <col min="3593" max="3593" width="12.7109375" style="1" customWidth="1"/>
    <col min="3594" max="3594" width="15.7109375" style="1" customWidth="1"/>
    <col min="3595" max="3601" width="0" style="1" hidden="1" customWidth="1"/>
    <col min="3602" max="3602" width="38.7109375" style="1" customWidth="1"/>
    <col min="3603" max="3606" width="9.140625" style="1"/>
    <col min="3607" max="3607" width="5.5703125" style="1" customWidth="1"/>
    <col min="3608" max="3840" width="9.140625" style="1"/>
    <col min="3841" max="3842" width="0" style="1" hidden="1" customWidth="1"/>
    <col min="3843" max="3843" width="5.7109375" style="1" customWidth="1"/>
    <col min="3844" max="3844" width="4.7109375" style="1" customWidth="1"/>
    <col min="3845" max="3845" width="14.7109375" style="1" customWidth="1"/>
    <col min="3846" max="3846" width="72.7109375" style="1" customWidth="1"/>
    <col min="3847" max="3847" width="4.7109375" style="1" customWidth="1"/>
    <col min="3848" max="3848" width="14.7109375" style="1" customWidth="1"/>
    <col min="3849" max="3849" width="12.7109375" style="1" customWidth="1"/>
    <col min="3850" max="3850" width="15.7109375" style="1" customWidth="1"/>
    <col min="3851" max="3857" width="0" style="1" hidden="1" customWidth="1"/>
    <col min="3858" max="3858" width="38.7109375" style="1" customWidth="1"/>
    <col min="3859" max="3862" width="9.140625" style="1"/>
    <col min="3863" max="3863" width="5.5703125" style="1" customWidth="1"/>
    <col min="3864" max="4096" width="9.140625" style="1"/>
    <col min="4097" max="4098" width="0" style="1" hidden="1" customWidth="1"/>
    <col min="4099" max="4099" width="5.7109375" style="1" customWidth="1"/>
    <col min="4100" max="4100" width="4.7109375" style="1" customWidth="1"/>
    <col min="4101" max="4101" width="14.7109375" style="1" customWidth="1"/>
    <col min="4102" max="4102" width="72.7109375" style="1" customWidth="1"/>
    <col min="4103" max="4103" width="4.7109375" style="1" customWidth="1"/>
    <col min="4104" max="4104" width="14.7109375" style="1" customWidth="1"/>
    <col min="4105" max="4105" width="12.7109375" style="1" customWidth="1"/>
    <col min="4106" max="4106" width="15.7109375" style="1" customWidth="1"/>
    <col min="4107" max="4113" width="0" style="1" hidden="1" customWidth="1"/>
    <col min="4114" max="4114" width="38.7109375" style="1" customWidth="1"/>
    <col min="4115" max="4118" width="9.140625" style="1"/>
    <col min="4119" max="4119" width="5.5703125" style="1" customWidth="1"/>
    <col min="4120" max="4352" width="9.140625" style="1"/>
    <col min="4353" max="4354" width="0" style="1" hidden="1" customWidth="1"/>
    <col min="4355" max="4355" width="5.7109375" style="1" customWidth="1"/>
    <col min="4356" max="4356" width="4.7109375" style="1" customWidth="1"/>
    <col min="4357" max="4357" width="14.7109375" style="1" customWidth="1"/>
    <col min="4358" max="4358" width="72.7109375" style="1" customWidth="1"/>
    <col min="4359" max="4359" width="4.7109375" style="1" customWidth="1"/>
    <col min="4360" max="4360" width="14.7109375" style="1" customWidth="1"/>
    <col min="4361" max="4361" width="12.7109375" style="1" customWidth="1"/>
    <col min="4362" max="4362" width="15.7109375" style="1" customWidth="1"/>
    <col min="4363" max="4369" width="0" style="1" hidden="1" customWidth="1"/>
    <col min="4370" max="4370" width="38.7109375" style="1" customWidth="1"/>
    <col min="4371" max="4374" width="9.140625" style="1"/>
    <col min="4375" max="4375" width="5.5703125" style="1" customWidth="1"/>
    <col min="4376" max="4608" width="9.140625" style="1"/>
    <col min="4609" max="4610" width="0" style="1" hidden="1" customWidth="1"/>
    <col min="4611" max="4611" width="5.7109375" style="1" customWidth="1"/>
    <col min="4612" max="4612" width="4.7109375" style="1" customWidth="1"/>
    <col min="4613" max="4613" width="14.7109375" style="1" customWidth="1"/>
    <col min="4614" max="4614" width="72.7109375" style="1" customWidth="1"/>
    <col min="4615" max="4615" width="4.7109375" style="1" customWidth="1"/>
    <col min="4616" max="4616" width="14.7109375" style="1" customWidth="1"/>
    <col min="4617" max="4617" width="12.7109375" style="1" customWidth="1"/>
    <col min="4618" max="4618" width="15.7109375" style="1" customWidth="1"/>
    <col min="4619" max="4625" width="0" style="1" hidden="1" customWidth="1"/>
    <col min="4626" max="4626" width="38.7109375" style="1" customWidth="1"/>
    <col min="4627" max="4630" width="9.140625" style="1"/>
    <col min="4631" max="4631" width="5.5703125" style="1" customWidth="1"/>
    <col min="4632" max="4864" width="9.140625" style="1"/>
    <col min="4865" max="4866" width="0" style="1" hidden="1" customWidth="1"/>
    <col min="4867" max="4867" width="5.7109375" style="1" customWidth="1"/>
    <col min="4868" max="4868" width="4.7109375" style="1" customWidth="1"/>
    <col min="4869" max="4869" width="14.7109375" style="1" customWidth="1"/>
    <col min="4870" max="4870" width="72.7109375" style="1" customWidth="1"/>
    <col min="4871" max="4871" width="4.7109375" style="1" customWidth="1"/>
    <col min="4872" max="4872" width="14.7109375" style="1" customWidth="1"/>
    <col min="4873" max="4873" width="12.7109375" style="1" customWidth="1"/>
    <col min="4874" max="4874" width="15.7109375" style="1" customWidth="1"/>
    <col min="4875" max="4881" width="0" style="1" hidden="1" customWidth="1"/>
    <col min="4882" max="4882" width="38.7109375" style="1" customWidth="1"/>
    <col min="4883" max="4886" width="9.140625" style="1"/>
    <col min="4887" max="4887" width="5.5703125" style="1" customWidth="1"/>
    <col min="4888" max="5120" width="9.140625" style="1"/>
    <col min="5121" max="5122" width="0" style="1" hidden="1" customWidth="1"/>
    <col min="5123" max="5123" width="5.7109375" style="1" customWidth="1"/>
    <col min="5124" max="5124" width="4.7109375" style="1" customWidth="1"/>
    <col min="5125" max="5125" width="14.7109375" style="1" customWidth="1"/>
    <col min="5126" max="5126" width="72.7109375" style="1" customWidth="1"/>
    <col min="5127" max="5127" width="4.7109375" style="1" customWidth="1"/>
    <col min="5128" max="5128" width="14.7109375" style="1" customWidth="1"/>
    <col min="5129" max="5129" width="12.7109375" style="1" customWidth="1"/>
    <col min="5130" max="5130" width="15.7109375" style="1" customWidth="1"/>
    <col min="5131" max="5137" width="0" style="1" hidden="1" customWidth="1"/>
    <col min="5138" max="5138" width="38.7109375" style="1" customWidth="1"/>
    <col min="5139" max="5142" width="9.140625" style="1"/>
    <col min="5143" max="5143" width="5.5703125" style="1" customWidth="1"/>
    <col min="5144" max="5376" width="9.140625" style="1"/>
    <col min="5377" max="5378" width="0" style="1" hidden="1" customWidth="1"/>
    <col min="5379" max="5379" width="5.7109375" style="1" customWidth="1"/>
    <col min="5380" max="5380" width="4.7109375" style="1" customWidth="1"/>
    <col min="5381" max="5381" width="14.7109375" style="1" customWidth="1"/>
    <col min="5382" max="5382" width="72.7109375" style="1" customWidth="1"/>
    <col min="5383" max="5383" width="4.7109375" style="1" customWidth="1"/>
    <col min="5384" max="5384" width="14.7109375" style="1" customWidth="1"/>
    <col min="5385" max="5385" width="12.7109375" style="1" customWidth="1"/>
    <col min="5386" max="5386" width="15.7109375" style="1" customWidth="1"/>
    <col min="5387" max="5393" width="0" style="1" hidden="1" customWidth="1"/>
    <col min="5394" max="5394" width="38.7109375" style="1" customWidth="1"/>
    <col min="5395" max="5398" width="9.140625" style="1"/>
    <col min="5399" max="5399" width="5.5703125" style="1" customWidth="1"/>
    <col min="5400" max="5632" width="9.140625" style="1"/>
    <col min="5633" max="5634" width="0" style="1" hidden="1" customWidth="1"/>
    <col min="5635" max="5635" width="5.7109375" style="1" customWidth="1"/>
    <col min="5636" max="5636" width="4.7109375" style="1" customWidth="1"/>
    <col min="5637" max="5637" width="14.7109375" style="1" customWidth="1"/>
    <col min="5638" max="5638" width="72.7109375" style="1" customWidth="1"/>
    <col min="5639" max="5639" width="4.7109375" style="1" customWidth="1"/>
    <col min="5640" max="5640" width="14.7109375" style="1" customWidth="1"/>
    <col min="5641" max="5641" width="12.7109375" style="1" customWidth="1"/>
    <col min="5642" max="5642" width="15.7109375" style="1" customWidth="1"/>
    <col min="5643" max="5649" width="0" style="1" hidden="1" customWidth="1"/>
    <col min="5650" max="5650" width="38.7109375" style="1" customWidth="1"/>
    <col min="5651" max="5654" width="9.140625" style="1"/>
    <col min="5655" max="5655" width="5.5703125" style="1" customWidth="1"/>
    <col min="5656" max="5888" width="9.140625" style="1"/>
    <col min="5889" max="5890" width="0" style="1" hidden="1" customWidth="1"/>
    <col min="5891" max="5891" width="5.7109375" style="1" customWidth="1"/>
    <col min="5892" max="5892" width="4.7109375" style="1" customWidth="1"/>
    <col min="5893" max="5893" width="14.7109375" style="1" customWidth="1"/>
    <col min="5894" max="5894" width="72.7109375" style="1" customWidth="1"/>
    <col min="5895" max="5895" width="4.7109375" style="1" customWidth="1"/>
    <col min="5896" max="5896" width="14.7109375" style="1" customWidth="1"/>
    <col min="5897" max="5897" width="12.7109375" style="1" customWidth="1"/>
    <col min="5898" max="5898" width="15.7109375" style="1" customWidth="1"/>
    <col min="5899" max="5905" width="0" style="1" hidden="1" customWidth="1"/>
    <col min="5906" max="5906" width="38.7109375" style="1" customWidth="1"/>
    <col min="5907" max="5910" width="9.140625" style="1"/>
    <col min="5911" max="5911" width="5.5703125" style="1" customWidth="1"/>
    <col min="5912" max="6144" width="9.140625" style="1"/>
    <col min="6145" max="6146" width="0" style="1" hidden="1" customWidth="1"/>
    <col min="6147" max="6147" width="5.7109375" style="1" customWidth="1"/>
    <col min="6148" max="6148" width="4.7109375" style="1" customWidth="1"/>
    <col min="6149" max="6149" width="14.7109375" style="1" customWidth="1"/>
    <col min="6150" max="6150" width="72.7109375" style="1" customWidth="1"/>
    <col min="6151" max="6151" width="4.7109375" style="1" customWidth="1"/>
    <col min="6152" max="6152" width="14.7109375" style="1" customWidth="1"/>
    <col min="6153" max="6153" width="12.7109375" style="1" customWidth="1"/>
    <col min="6154" max="6154" width="15.7109375" style="1" customWidth="1"/>
    <col min="6155" max="6161" width="0" style="1" hidden="1" customWidth="1"/>
    <col min="6162" max="6162" width="38.7109375" style="1" customWidth="1"/>
    <col min="6163" max="6166" width="9.140625" style="1"/>
    <col min="6167" max="6167" width="5.5703125" style="1" customWidth="1"/>
    <col min="6168" max="6400" width="9.140625" style="1"/>
    <col min="6401" max="6402" width="0" style="1" hidden="1" customWidth="1"/>
    <col min="6403" max="6403" width="5.7109375" style="1" customWidth="1"/>
    <col min="6404" max="6404" width="4.7109375" style="1" customWidth="1"/>
    <col min="6405" max="6405" width="14.7109375" style="1" customWidth="1"/>
    <col min="6406" max="6406" width="72.7109375" style="1" customWidth="1"/>
    <col min="6407" max="6407" width="4.7109375" style="1" customWidth="1"/>
    <col min="6408" max="6408" width="14.7109375" style="1" customWidth="1"/>
    <col min="6409" max="6409" width="12.7109375" style="1" customWidth="1"/>
    <col min="6410" max="6410" width="15.7109375" style="1" customWidth="1"/>
    <col min="6411" max="6417" width="0" style="1" hidden="1" customWidth="1"/>
    <col min="6418" max="6418" width="38.7109375" style="1" customWidth="1"/>
    <col min="6419" max="6422" width="9.140625" style="1"/>
    <col min="6423" max="6423" width="5.5703125" style="1" customWidth="1"/>
    <col min="6424" max="6656" width="9.140625" style="1"/>
    <col min="6657" max="6658" width="0" style="1" hidden="1" customWidth="1"/>
    <col min="6659" max="6659" width="5.7109375" style="1" customWidth="1"/>
    <col min="6660" max="6660" width="4.7109375" style="1" customWidth="1"/>
    <col min="6661" max="6661" width="14.7109375" style="1" customWidth="1"/>
    <col min="6662" max="6662" width="72.7109375" style="1" customWidth="1"/>
    <col min="6663" max="6663" width="4.7109375" style="1" customWidth="1"/>
    <col min="6664" max="6664" width="14.7109375" style="1" customWidth="1"/>
    <col min="6665" max="6665" width="12.7109375" style="1" customWidth="1"/>
    <col min="6666" max="6666" width="15.7109375" style="1" customWidth="1"/>
    <col min="6667" max="6673" width="0" style="1" hidden="1" customWidth="1"/>
    <col min="6674" max="6674" width="38.7109375" style="1" customWidth="1"/>
    <col min="6675" max="6678" width="9.140625" style="1"/>
    <col min="6679" max="6679" width="5.5703125" style="1" customWidth="1"/>
    <col min="6680" max="6912" width="9.140625" style="1"/>
    <col min="6913" max="6914" width="0" style="1" hidden="1" customWidth="1"/>
    <col min="6915" max="6915" width="5.7109375" style="1" customWidth="1"/>
    <col min="6916" max="6916" width="4.7109375" style="1" customWidth="1"/>
    <col min="6917" max="6917" width="14.7109375" style="1" customWidth="1"/>
    <col min="6918" max="6918" width="72.7109375" style="1" customWidth="1"/>
    <col min="6919" max="6919" width="4.7109375" style="1" customWidth="1"/>
    <col min="6920" max="6920" width="14.7109375" style="1" customWidth="1"/>
    <col min="6921" max="6921" width="12.7109375" style="1" customWidth="1"/>
    <col min="6922" max="6922" width="15.7109375" style="1" customWidth="1"/>
    <col min="6923" max="6929" width="0" style="1" hidden="1" customWidth="1"/>
    <col min="6930" max="6930" width="38.7109375" style="1" customWidth="1"/>
    <col min="6931" max="6934" width="9.140625" style="1"/>
    <col min="6935" max="6935" width="5.5703125" style="1" customWidth="1"/>
    <col min="6936" max="7168" width="9.140625" style="1"/>
    <col min="7169" max="7170" width="0" style="1" hidden="1" customWidth="1"/>
    <col min="7171" max="7171" width="5.7109375" style="1" customWidth="1"/>
    <col min="7172" max="7172" width="4.7109375" style="1" customWidth="1"/>
    <col min="7173" max="7173" width="14.7109375" style="1" customWidth="1"/>
    <col min="7174" max="7174" width="72.7109375" style="1" customWidth="1"/>
    <col min="7175" max="7175" width="4.7109375" style="1" customWidth="1"/>
    <col min="7176" max="7176" width="14.7109375" style="1" customWidth="1"/>
    <col min="7177" max="7177" width="12.7109375" style="1" customWidth="1"/>
    <col min="7178" max="7178" width="15.7109375" style="1" customWidth="1"/>
    <col min="7179" max="7185" width="0" style="1" hidden="1" customWidth="1"/>
    <col min="7186" max="7186" width="38.7109375" style="1" customWidth="1"/>
    <col min="7187" max="7190" width="9.140625" style="1"/>
    <col min="7191" max="7191" width="5.5703125" style="1" customWidth="1"/>
    <col min="7192" max="7424" width="9.140625" style="1"/>
    <col min="7425" max="7426" width="0" style="1" hidden="1" customWidth="1"/>
    <col min="7427" max="7427" width="5.7109375" style="1" customWidth="1"/>
    <col min="7428" max="7428" width="4.7109375" style="1" customWidth="1"/>
    <col min="7429" max="7429" width="14.7109375" style="1" customWidth="1"/>
    <col min="7430" max="7430" width="72.7109375" style="1" customWidth="1"/>
    <col min="7431" max="7431" width="4.7109375" style="1" customWidth="1"/>
    <col min="7432" max="7432" width="14.7109375" style="1" customWidth="1"/>
    <col min="7433" max="7433" width="12.7109375" style="1" customWidth="1"/>
    <col min="7434" max="7434" width="15.7109375" style="1" customWidth="1"/>
    <col min="7435" max="7441" width="0" style="1" hidden="1" customWidth="1"/>
    <col min="7442" max="7442" width="38.7109375" style="1" customWidth="1"/>
    <col min="7443" max="7446" width="9.140625" style="1"/>
    <col min="7447" max="7447" width="5.5703125" style="1" customWidth="1"/>
    <col min="7448" max="7680" width="9.140625" style="1"/>
    <col min="7681" max="7682" width="0" style="1" hidden="1" customWidth="1"/>
    <col min="7683" max="7683" width="5.7109375" style="1" customWidth="1"/>
    <col min="7684" max="7684" width="4.7109375" style="1" customWidth="1"/>
    <col min="7685" max="7685" width="14.7109375" style="1" customWidth="1"/>
    <col min="7686" max="7686" width="72.7109375" style="1" customWidth="1"/>
    <col min="7687" max="7687" width="4.7109375" style="1" customWidth="1"/>
    <col min="7688" max="7688" width="14.7109375" style="1" customWidth="1"/>
    <col min="7689" max="7689" width="12.7109375" style="1" customWidth="1"/>
    <col min="7690" max="7690" width="15.7109375" style="1" customWidth="1"/>
    <col min="7691" max="7697" width="0" style="1" hidden="1" customWidth="1"/>
    <col min="7698" max="7698" width="38.7109375" style="1" customWidth="1"/>
    <col min="7699" max="7702" width="9.140625" style="1"/>
    <col min="7703" max="7703" width="5.5703125" style="1" customWidth="1"/>
    <col min="7704" max="7936" width="9.140625" style="1"/>
    <col min="7937" max="7938" width="0" style="1" hidden="1" customWidth="1"/>
    <col min="7939" max="7939" width="5.7109375" style="1" customWidth="1"/>
    <col min="7940" max="7940" width="4.7109375" style="1" customWidth="1"/>
    <col min="7941" max="7941" width="14.7109375" style="1" customWidth="1"/>
    <col min="7942" max="7942" width="72.7109375" style="1" customWidth="1"/>
    <col min="7943" max="7943" width="4.7109375" style="1" customWidth="1"/>
    <col min="7944" max="7944" width="14.7109375" style="1" customWidth="1"/>
    <col min="7945" max="7945" width="12.7109375" style="1" customWidth="1"/>
    <col min="7946" max="7946" width="15.7109375" style="1" customWidth="1"/>
    <col min="7947" max="7953" width="0" style="1" hidden="1" customWidth="1"/>
    <col min="7954" max="7954" width="38.7109375" style="1" customWidth="1"/>
    <col min="7955" max="7958" width="9.140625" style="1"/>
    <col min="7959" max="7959" width="5.5703125" style="1" customWidth="1"/>
    <col min="7960" max="8192" width="9.140625" style="1"/>
    <col min="8193" max="8194" width="0" style="1" hidden="1" customWidth="1"/>
    <col min="8195" max="8195" width="5.7109375" style="1" customWidth="1"/>
    <col min="8196" max="8196" width="4.7109375" style="1" customWidth="1"/>
    <col min="8197" max="8197" width="14.7109375" style="1" customWidth="1"/>
    <col min="8198" max="8198" width="72.7109375" style="1" customWidth="1"/>
    <col min="8199" max="8199" width="4.7109375" style="1" customWidth="1"/>
    <col min="8200" max="8200" width="14.7109375" style="1" customWidth="1"/>
    <col min="8201" max="8201" width="12.7109375" style="1" customWidth="1"/>
    <col min="8202" max="8202" width="15.7109375" style="1" customWidth="1"/>
    <col min="8203" max="8209" width="0" style="1" hidden="1" customWidth="1"/>
    <col min="8210" max="8210" width="38.7109375" style="1" customWidth="1"/>
    <col min="8211" max="8214" width="9.140625" style="1"/>
    <col min="8215" max="8215" width="5.5703125" style="1" customWidth="1"/>
    <col min="8216" max="8448" width="9.140625" style="1"/>
    <col min="8449" max="8450" width="0" style="1" hidden="1" customWidth="1"/>
    <col min="8451" max="8451" width="5.7109375" style="1" customWidth="1"/>
    <col min="8452" max="8452" width="4.7109375" style="1" customWidth="1"/>
    <col min="8453" max="8453" width="14.7109375" style="1" customWidth="1"/>
    <col min="8454" max="8454" width="72.7109375" style="1" customWidth="1"/>
    <col min="8455" max="8455" width="4.7109375" style="1" customWidth="1"/>
    <col min="8456" max="8456" width="14.7109375" style="1" customWidth="1"/>
    <col min="8457" max="8457" width="12.7109375" style="1" customWidth="1"/>
    <col min="8458" max="8458" width="15.7109375" style="1" customWidth="1"/>
    <col min="8459" max="8465" width="0" style="1" hidden="1" customWidth="1"/>
    <col min="8466" max="8466" width="38.7109375" style="1" customWidth="1"/>
    <col min="8467" max="8470" width="9.140625" style="1"/>
    <col min="8471" max="8471" width="5.5703125" style="1" customWidth="1"/>
    <col min="8472" max="8704" width="9.140625" style="1"/>
    <col min="8705" max="8706" width="0" style="1" hidden="1" customWidth="1"/>
    <col min="8707" max="8707" width="5.7109375" style="1" customWidth="1"/>
    <col min="8708" max="8708" width="4.7109375" style="1" customWidth="1"/>
    <col min="8709" max="8709" width="14.7109375" style="1" customWidth="1"/>
    <col min="8710" max="8710" width="72.7109375" style="1" customWidth="1"/>
    <col min="8711" max="8711" width="4.7109375" style="1" customWidth="1"/>
    <col min="8712" max="8712" width="14.7109375" style="1" customWidth="1"/>
    <col min="8713" max="8713" width="12.7109375" style="1" customWidth="1"/>
    <col min="8714" max="8714" width="15.7109375" style="1" customWidth="1"/>
    <col min="8715" max="8721" width="0" style="1" hidden="1" customWidth="1"/>
    <col min="8722" max="8722" width="38.7109375" style="1" customWidth="1"/>
    <col min="8723" max="8726" width="9.140625" style="1"/>
    <col min="8727" max="8727" width="5.5703125" style="1" customWidth="1"/>
    <col min="8728" max="8960" width="9.140625" style="1"/>
    <col min="8961" max="8962" width="0" style="1" hidden="1" customWidth="1"/>
    <col min="8963" max="8963" width="5.7109375" style="1" customWidth="1"/>
    <col min="8964" max="8964" width="4.7109375" style="1" customWidth="1"/>
    <col min="8965" max="8965" width="14.7109375" style="1" customWidth="1"/>
    <col min="8966" max="8966" width="72.7109375" style="1" customWidth="1"/>
    <col min="8967" max="8967" width="4.7109375" style="1" customWidth="1"/>
    <col min="8968" max="8968" width="14.7109375" style="1" customWidth="1"/>
    <col min="8969" max="8969" width="12.7109375" style="1" customWidth="1"/>
    <col min="8970" max="8970" width="15.7109375" style="1" customWidth="1"/>
    <col min="8971" max="8977" width="0" style="1" hidden="1" customWidth="1"/>
    <col min="8978" max="8978" width="38.7109375" style="1" customWidth="1"/>
    <col min="8979" max="8982" width="9.140625" style="1"/>
    <col min="8983" max="8983" width="5.5703125" style="1" customWidth="1"/>
    <col min="8984" max="9216" width="9.140625" style="1"/>
    <col min="9217" max="9218" width="0" style="1" hidden="1" customWidth="1"/>
    <col min="9219" max="9219" width="5.7109375" style="1" customWidth="1"/>
    <col min="9220" max="9220" width="4.7109375" style="1" customWidth="1"/>
    <col min="9221" max="9221" width="14.7109375" style="1" customWidth="1"/>
    <col min="9222" max="9222" width="72.7109375" style="1" customWidth="1"/>
    <col min="9223" max="9223" width="4.7109375" style="1" customWidth="1"/>
    <col min="9224" max="9224" width="14.7109375" style="1" customWidth="1"/>
    <col min="9225" max="9225" width="12.7109375" style="1" customWidth="1"/>
    <col min="9226" max="9226" width="15.7109375" style="1" customWidth="1"/>
    <col min="9227" max="9233" width="0" style="1" hidden="1" customWidth="1"/>
    <col min="9234" max="9234" width="38.7109375" style="1" customWidth="1"/>
    <col min="9235" max="9238" width="9.140625" style="1"/>
    <col min="9239" max="9239" width="5.5703125" style="1" customWidth="1"/>
    <col min="9240" max="9472" width="9.140625" style="1"/>
    <col min="9473" max="9474" width="0" style="1" hidden="1" customWidth="1"/>
    <col min="9475" max="9475" width="5.7109375" style="1" customWidth="1"/>
    <col min="9476" max="9476" width="4.7109375" style="1" customWidth="1"/>
    <col min="9477" max="9477" width="14.7109375" style="1" customWidth="1"/>
    <col min="9478" max="9478" width="72.7109375" style="1" customWidth="1"/>
    <col min="9479" max="9479" width="4.7109375" style="1" customWidth="1"/>
    <col min="9480" max="9480" width="14.7109375" style="1" customWidth="1"/>
    <col min="9481" max="9481" width="12.7109375" style="1" customWidth="1"/>
    <col min="9482" max="9482" width="15.7109375" style="1" customWidth="1"/>
    <col min="9483" max="9489" width="0" style="1" hidden="1" customWidth="1"/>
    <col min="9490" max="9490" width="38.7109375" style="1" customWidth="1"/>
    <col min="9491" max="9494" width="9.140625" style="1"/>
    <col min="9495" max="9495" width="5.5703125" style="1" customWidth="1"/>
    <col min="9496" max="9728" width="9.140625" style="1"/>
    <col min="9729" max="9730" width="0" style="1" hidden="1" customWidth="1"/>
    <col min="9731" max="9731" width="5.7109375" style="1" customWidth="1"/>
    <col min="9732" max="9732" width="4.7109375" style="1" customWidth="1"/>
    <col min="9733" max="9733" width="14.7109375" style="1" customWidth="1"/>
    <col min="9734" max="9734" width="72.7109375" style="1" customWidth="1"/>
    <col min="9735" max="9735" width="4.7109375" style="1" customWidth="1"/>
    <col min="9736" max="9736" width="14.7109375" style="1" customWidth="1"/>
    <col min="9737" max="9737" width="12.7109375" style="1" customWidth="1"/>
    <col min="9738" max="9738" width="15.7109375" style="1" customWidth="1"/>
    <col min="9739" max="9745" width="0" style="1" hidden="1" customWidth="1"/>
    <col min="9746" max="9746" width="38.7109375" style="1" customWidth="1"/>
    <col min="9747" max="9750" width="9.140625" style="1"/>
    <col min="9751" max="9751" width="5.5703125" style="1" customWidth="1"/>
    <col min="9752" max="9984" width="9.140625" style="1"/>
    <col min="9985" max="9986" width="0" style="1" hidden="1" customWidth="1"/>
    <col min="9987" max="9987" width="5.7109375" style="1" customWidth="1"/>
    <col min="9988" max="9988" width="4.7109375" style="1" customWidth="1"/>
    <col min="9989" max="9989" width="14.7109375" style="1" customWidth="1"/>
    <col min="9990" max="9990" width="72.7109375" style="1" customWidth="1"/>
    <col min="9991" max="9991" width="4.7109375" style="1" customWidth="1"/>
    <col min="9992" max="9992" width="14.7109375" style="1" customWidth="1"/>
    <col min="9993" max="9993" width="12.7109375" style="1" customWidth="1"/>
    <col min="9994" max="9994" width="15.7109375" style="1" customWidth="1"/>
    <col min="9995" max="10001" width="0" style="1" hidden="1" customWidth="1"/>
    <col min="10002" max="10002" width="38.7109375" style="1" customWidth="1"/>
    <col min="10003" max="10006" width="9.140625" style="1"/>
    <col min="10007" max="10007" width="5.5703125" style="1" customWidth="1"/>
    <col min="10008" max="10240" width="9.140625" style="1"/>
    <col min="10241" max="10242" width="0" style="1" hidden="1" customWidth="1"/>
    <col min="10243" max="10243" width="5.7109375" style="1" customWidth="1"/>
    <col min="10244" max="10244" width="4.7109375" style="1" customWidth="1"/>
    <col min="10245" max="10245" width="14.7109375" style="1" customWidth="1"/>
    <col min="10246" max="10246" width="72.7109375" style="1" customWidth="1"/>
    <col min="10247" max="10247" width="4.7109375" style="1" customWidth="1"/>
    <col min="10248" max="10248" width="14.7109375" style="1" customWidth="1"/>
    <col min="10249" max="10249" width="12.7109375" style="1" customWidth="1"/>
    <col min="10250" max="10250" width="15.7109375" style="1" customWidth="1"/>
    <col min="10251" max="10257" width="0" style="1" hidden="1" customWidth="1"/>
    <col min="10258" max="10258" width="38.7109375" style="1" customWidth="1"/>
    <col min="10259" max="10262" width="9.140625" style="1"/>
    <col min="10263" max="10263" width="5.5703125" style="1" customWidth="1"/>
    <col min="10264" max="10496" width="9.140625" style="1"/>
    <col min="10497" max="10498" width="0" style="1" hidden="1" customWidth="1"/>
    <col min="10499" max="10499" width="5.7109375" style="1" customWidth="1"/>
    <col min="10500" max="10500" width="4.7109375" style="1" customWidth="1"/>
    <col min="10501" max="10501" width="14.7109375" style="1" customWidth="1"/>
    <col min="10502" max="10502" width="72.7109375" style="1" customWidth="1"/>
    <col min="10503" max="10503" width="4.7109375" style="1" customWidth="1"/>
    <col min="10504" max="10504" width="14.7109375" style="1" customWidth="1"/>
    <col min="10505" max="10505" width="12.7109375" style="1" customWidth="1"/>
    <col min="10506" max="10506" width="15.7109375" style="1" customWidth="1"/>
    <col min="10507" max="10513" width="0" style="1" hidden="1" customWidth="1"/>
    <col min="10514" max="10514" width="38.7109375" style="1" customWidth="1"/>
    <col min="10515" max="10518" width="9.140625" style="1"/>
    <col min="10519" max="10519" width="5.5703125" style="1" customWidth="1"/>
    <col min="10520" max="10752" width="9.140625" style="1"/>
    <col min="10753" max="10754" width="0" style="1" hidden="1" customWidth="1"/>
    <col min="10755" max="10755" width="5.7109375" style="1" customWidth="1"/>
    <col min="10756" max="10756" width="4.7109375" style="1" customWidth="1"/>
    <col min="10757" max="10757" width="14.7109375" style="1" customWidth="1"/>
    <col min="10758" max="10758" width="72.7109375" style="1" customWidth="1"/>
    <col min="10759" max="10759" width="4.7109375" style="1" customWidth="1"/>
    <col min="10760" max="10760" width="14.7109375" style="1" customWidth="1"/>
    <col min="10761" max="10761" width="12.7109375" style="1" customWidth="1"/>
    <col min="10762" max="10762" width="15.7109375" style="1" customWidth="1"/>
    <col min="10763" max="10769" width="0" style="1" hidden="1" customWidth="1"/>
    <col min="10770" max="10770" width="38.7109375" style="1" customWidth="1"/>
    <col min="10771" max="10774" width="9.140625" style="1"/>
    <col min="10775" max="10775" width="5.5703125" style="1" customWidth="1"/>
    <col min="10776" max="11008" width="9.140625" style="1"/>
    <col min="11009" max="11010" width="0" style="1" hidden="1" customWidth="1"/>
    <col min="11011" max="11011" width="5.7109375" style="1" customWidth="1"/>
    <col min="11012" max="11012" width="4.7109375" style="1" customWidth="1"/>
    <col min="11013" max="11013" width="14.7109375" style="1" customWidth="1"/>
    <col min="11014" max="11014" width="72.7109375" style="1" customWidth="1"/>
    <col min="11015" max="11015" width="4.7109375" style="1" customWidth="1"/>
    <col min="11016" max="11016" width="14.7109375" style="1" customWidth="1"/>
    <col min="11017" max="11017" width="12.7109375" style="1" customWidth="1"/>
    <col min="11018" max="11018" width="15.7109375" style="1" customWidth="1"/>
    <col min="11019" max="11025" width="0" style="1" hidden="1" customWidth="1"/>
    <col min="11026" max="11026" width="38.7109375" style="1" customWidth="1"/>
    <col min="11027" max="11030" width="9.140625" style="1"/>
    <col min="11031" max="11031" width="5.5703125" style="1" customWidth="1"/>
    <col min="11032" max="11264" width="9.140625" style="1"/>
    <col min="11265" max="11266" width="0" style="1" hidden="1" customWidth="1"/>
    <col min="11267" max="11267" width="5.7109375" style="1" customWidth="1"/>
    <col min="11268" max="11268" width="4.7109375" style="1" customWidth="1"/>
    <col min="11269" max="11269" width="14.7109375" style="1" customWidth="1"/>
    <col min="11270" max="11270" width="72.7109375" style="1" customWidth="1"/>
    <col min="11271" max="11271" width="4.7109375" style="1" customWidth="1"/>
    <col min="11272" max="11272" width="14.7109375" style="1" customWidth="1"/>
    <col min="11273" max="11273" width="12.7109375" style="1" customWidth="1"/>
    <col min="11274" max="11274" width="15.7109375" style="1" customWidth="1"/>
    <col min="11275" max="11281" width="0" style="1" hidden="1" customWidth="1"/>
    <col min="11282" max="11282" width="38.7109375" style="1" customWidth="1"/>
    <col min="11283" max="11286" width="9.140625" style="1"/>
    <col min="11287" max="11287" width="5.5703125" style="1" customWidth="1"/>
    <col min="11288" max="11520" width="9.140625" style="1"/>
    <col min="11521" max="11522" width="0" style="1" hidden="1" customWidth="1"/>
    <col min="11523" max="11523" width="5.7109375" style="1" customWidth="1"/>
    <col min="11524" max="11524" width="4.7109375" style="1" customWidth="1"/>
    <col min="11525" max="11525" width="14.7109375" style="1" customWidth="1"/>
    <col min="11526" max="11526" width="72.7109375" style="1" customWidth="1"/>
    <col min="11527" max="11527" width="4.7109375" style="1" customWidth="1"/>
    <col min="11528" max="11528" width="14.7109375" style="1" customWidth="1"/>
    <col min="11529" max="11529" width="12.7109375" style="1" customWidth="1"/>
    <col min="11530" max="11530" width="15.7109375" style="1" customWidth="1"/>
    <col min="11531" max="11537" width="0" style="1" hidden="1" customWidth="1"/>
    <col min="11538" max="11538" width="38.7109375" style="1" customWidth="1"/>
    <col min="11539" max="11542" width="9.140625" style="1"/>
    <col min="11543" max="11543" width="5.5703125" style="1" customWidth="1"/>
    <col min="11544" max="11776" width="9.140625" style="1"/>
    <col min="11777" max="11778" width="0" style="1" hidden="1" customWidth="1"/>
    <col min="11779" max="11779" width="5.7109375" style="1" customWidth="1"/>
    <col min="11780" max="11780" width="4.7109375" style="1" customWidth="1"/>
    <col min="11781" max="11781" width="14.7109375" style="1" customWidth="1"/>
    <col min="11782" max="11782" width="72.7109375" style="1" customWidth="1"/>
    <col min="11783" max="11783" width="4.7109375" style="1" customWidth="1"/>
    <col min="11784" max="11784" width="14.7109375" style="1" customWidth="1"/>
    <col min="11785" max="11785" width="12.7109375" style="1" customWidth="1"/>
    <col min="11786" max="11786" width="15.7109375" style="1" customWidth="1"/>
    <col min="11787" max="11793" width="0" style="1" hidden="1" customWidth="1"/>
    <col min="11794" max="11794" width="38.7109375" style="1" customWidth="1"/>
    <col min="11795" max="11798" width="9.140625" style="1"/>
    <col min="11799" max="11799" width="5.5703125" style="1" customWidth="1"/>
    <col min="11800" max="12032" width="9.140625" style="1"/>
    <col min="12033" max="12034" width="0" style="1" hidden="1" customWidth="1"/>
    <col min="12035" max="12035" width="5.7109375" style="1" customWidth="1"/>
    <col min="12036" max="12036" width="4.7109375" style="1" customWidth="1"/>
    <col min="12037" max="12037" width="14.7109375" style="1" customWidth="1"/>
    <col min="12038" max="12038" width="72.7109375" style="1" customWidth="1"/>
    <col min="12039" max="12039" width="4.7109375" style="1" customWidth="1"/>
    <col min="12040" max="12040" width="14.7109375" style="1" customWidth="1"/>
    <col min="12041" max="12041" width="12.7109375" style="1" customWidth="1"/>
    <col min="12042" max="12042" width="15.7109375" style="1" customWidth="1"/>
    <col min="12043" max="12049" width="0" style="1" hidden="1" customWidth="1"/>
    <col min="12050" max="12050" width="38.7109375" style="1" customWidth="1"/>
    <col min="12051" max="12054" width="9.140625" style="1"/>
    <col min="12055" max="12055" width="5.5703125" style="1" customWidth="1"/>
    <col min="12056" max="12288" width="9.140625" style="1"/>
    <col min="12289" max="12290" width="0" style="1" hidden="1" customWidth="1"/>
    <col min="12291" max="12291" width="5.7109375" style="1" customWidth="1"/>
    <col min="12292" max="12292" width="4.7109375" style="1" customWidth="1"/>
    <col min="12293" max="12293" width="14.7109375" style="1" customWidth="1"/>
    <col min="12294" max="12294" width="72.7109375" style="1" customWidth="1"/>
    <col min="12295" max="12295" width="4.7109375" style="1" customWidth="1"/>
    <col min="12296" max="12296" width="14.7109375" style="1" customWidth="1"/>
    <col min="12297" max="12297" width="12.7109375" style="1" customWidth="1"/>
    <col min="12298" max="12298" width="15.7109375" style="1" customWidth="1"/>
    <col min="12299" max="12305" width="0" style="1" hidden="1" customWidth="1"/>
    <col min="12306" max="12306" width="38.7109375" style="1" customWidth="1"/>
    <col min="12307" max="12310" width="9.140625" style="1"/>
    <col min="12311" max="12311" width="5.5703125" style="1" customWidth="1"/>
    <col min="12312" max="12544" width="9.140625" style="1"/>
    <col min="12545" max="12546" width="0" style="1" hidden="1" customWidth="1"/>
    <col min="12547" max="12547" width="5.7109375" style="1" customWidth="1"/>
    <col min="12548" max="12548" width="4.7109375" style="1" customWidth="1"/>
    <col min="12549" max="12549" width="14.7109375" style="1" customWidth="1"/>
    <col min="12550" max="12550" width="72.7109375" style="1" customWidth="1"/>
    <col min="12551" max="12551" width="4.7109375" style="1" customWidth="1"/>
    <col min="12552" max="12552" width="14.7109375" style="1" customWidth="1"/>
    <col min="12553" max="12553" width="12.7109375" style="1" customWidth="1"/>
    <col min="12554" max="12554" width="15.7109375" style="1" customWidth="1"/>
    <col min="12555" max="12561" width="0" style="1" hidden="1" customWidth="1"/>
    <col min="12562" max="12562" width="38.7109375" style="1" customWidth="1"/>
    <col min="12563" max="12566" width="9.140625" style="1"/>
    <col min="12567" max="12567" width="5.5703125" style="1" customWidth="1"/>
    <col min="12568" max="12800" width="9.140625" style="1"/>
    <col min="12801" max="12802" width="0" style="1" hidden="1" customWidth="1"/>
    <col min="12803" max="12803" width="5.7109375" style="1" customWidth="1"/>
    <col min="12804" max="12804" width="4.7109375" style="1" customWidth="1"/>
    <col min="12805" max="12805" width="14.7109375" style="1" customWidth="1"/>
    <col min="12806" max="12806" width="72.7109375" style="1" customWidth="1"/>
    <col min="12807" max="12807" width="4.7109375" style="1" customWidth="1"/>
    <col min="12808" max="12808" width="14.7109375" style="1" customWidth="1"/>
    <col min="12809" max="12809" width="12.7109375" style="1" customWidth="1"/>
    <col min="12810" max="12810" width="15.7109375" style="1" customWidth="1"/>
    <col min="12811" max="12817" width="0" style="1" hidden="1" customWidth="1"/>
    <col min="12818" max="12818" width="38.7109375" style="1" customWidth="1"/>
    <col min="12819" max="12822" width="9.140625" style="1"/>
    <col min="12823" max="12823" width="5.5703125" style="1" customWidth="1"/>
    <col min="12824" max="13056" width="9.140625" style="1"/>
    <col min="13057" max="13058" width="0" style="1" hidden="1" customWidth="1"/>
    <col min="13059" max="13059" width="5.7109375" style="1" customWidth="1"/>
    <col min="13060" max="13060" width="4.7109375" style="1" customWidth="1"/>
    <col min="13061" max="13061" width="14.7109375" style="1" customWidth="1"/>
    <col min="13062" max="13062" width="72.7109375" style="1" customWidth="1"/>
    <col min="13063" max="13063" width="4.7109375" style="1" customWidth="1"/>
    <col min="13064" max="13064" width="14.7109375" style="1" customWidth="1"/>
    <col min="13065" max="13065" width="12.7109375" style="1" customWidth="1"/>
    <col min="13066" max="13066" width="15.7109375" style="1" customWidth="1"/>
    <col min="13067" max="13073" width="0" style="1" hidden="1" customWidth="1"/>
    <col min="13074" max="13074" width="38.7109375" style="1" customWidth="1"/>
    <col min="13075" max="13078" width="9.140625" style="1"/>
    <col min="13079" max="13079" width="5.5703125" style="1" customWidth="1"/>
    <col min="13080" max="13312" width="9.140625" style="1"/>
    <col min="13313" max="13314" width="0" style="1" hidden="1" customWidth="1"/>
    <col min="13315" max="13315" width="5.7109375" style="1" customWidth="1"/>
    <col min="13316" max="13316" width="4.7109375" style="1" customWidth="1"/>
    <col min="13317" max="13317" width="14.7109375" style="1" customWidth="1"/>
    <col min="13318" max="13318" width="72.7109375" style="1" customWidth="1"/>
    <col min="13319" max="13319" width="4.7109375" style="1" customWidth="1"/>
    <col min="13320" max="13320" width="14.7109375" style="1" customWidth="1"/>
    <col min="13321" max="13321" width="12.7109375" style="1" customWidth="1"/>
    <col min="13322" max="13322" width="15.7109375" style="1" customWidth="1"/>
    <col min="13323" max="13329" width="0" style="1" hidden="1" customWidth="1"/>
    <col min="13330" max="13330" width="38.7109375" style="1" customWidth="1"/>
    <col min="13331" max="13334" width="9.140625" style="1"/>
    <col min="13335" max="13335" width="5.5703125" style="1" customWidth="1"/>
    <col min="13336" max="13568" width="9.140625" style="1"/>
    <col min="13569" max="13570" width="0" style="1" hidden="1" customWidth="1"/>
    <col min="13571" max="13571" width="5.7109375" style="1" customWidth="1"/>
    <col min="13572" max="13572" width="4.7109375" style="1" customWidth="1"/>
    <col min="13573" max="13573" width="14.7109375" style="1" customWidth="1"/>
    <col min="13574" max="13574" width="72.7109375" style="1" customWidth="1"/>
    <col min="13575" max="13575" width="4.7109375" style="1" customWidth="1"/>
    <col min="13576" max="13576" width="14.7109375" style="1" customWidth="1"/>
    <col min="13577" max="13577" width="12.7109375" style="1" customWidth="1"/>
    <col min="13578" max="13578" width="15.7109375" style="1" customWidth="1"/>
    <col min="13579" max="13585" width="0" style="1" hidden="1" customWidth="1"/>
    <col min="13586" max="13586" width="38.7109375" style="1" customWidth="1"/>
    <col min="13587" max="13590" width="9.140625" style="1"/>
    <col min="13591" max="13591" width="5.5703125" style="1" customWidth="1"/>
    <col min="13592" max="13824" width="9.140625" style="1"/>
    <col min="13825" max="13826" width="0" style="1" hidden="1" customWidth="1"/>
    <col min="13827" max="13827" width="5.7109375" style="1" customWidth="1"/>
    <col min="13828" max="13828" width="4.7109375" style="1" customWidth="1"/>
    <col min="13829" max="13829" width="14.7109375" style="1" customWidth="1"/>
    <col min="13830" max="13830" width="72.7109375" style="1" customWidth="1"/>
    <col min="13831" max="13831" width="4.7109375" style="1" customWidth="1"/>
    <col min="13832" max="13832" width="14.7109375" style="1" customWidth="1"/>
    <col min="13833" max="13833" width="12.7109375" style="1" customWidth="1"/>
    <col min="13834" max="13834" width="15.7109375" style="1" customWidth="1"/>
    <col min="13835" max="13841" width="0" style="1" hidden="1" customWidth="1"/>
    <col min="13842" max="13842" width="38.7109375" style="1" customWidth="1"/>
    <col min="13843" max="13846" width="9.140625" style="1"/>
    <col min="13847" max="13847" width="5.5703125" style="1" customWidth="1"/>
    <col min="13848" max="14080" width="9.140625" style="1"/>
    <col min="14081" max="14082" width="0" style="1" hidden="1" customWidth="1"/>
    <col min="14083" max="14083" width="5.7109375" style="1" customWidth="1"/>
    <col min="14084" max="14084" width="4.7109375" style="1" customWidth="1"/>
    <col min="14085" max="14085" width="14.7109375" style="1" customWidth="1"/>
    <col min="14086" max="14086" width="72.7109375" style="1" customWidth="1"/>
    <col min="14087" max="14087" width="4.7109375" style="1" customWidth="1"/>
    <col min="14088" max="14088" width="14.7109375" style="1" customWidth="1"/>
    <col min="14089" max="14089" width="12.7109375" style="1" customWidth="1"/>
    <col min="14090" max="14090" width="15.7109375" style="1" customWidth="1"/>
    <col min="14091" max="14097" width="0" style="1" hidden="1" customWidth="1"/>
    <col min="14098" max="14098" width="38.7109375" style="1" customWidth="1"/>
    <col min="14099" max="14102" width="9.140625" style="1"/>
    <col min="14103" max="14103" width="5.5703125" style="1" customWidth="1"/>
    <col min="14104" max="14336" width="9.140625" style="1"/>
    <col min="14337" max="14338" width="0" style="1" hidden="1" customWidth="1"/>
    <col min="14339" max="14339" width="5.7109375" style="1" customWidth="1"/>
    <col min="14340" max="14340" width="4.7109375" style="1" customWidth="1"/>
    <col min="14341" max="14341" width="14.7109375" style="1" customWidth="1"/>
    <col min="14342" max="14342" width="72.7109375" style="1" customWidth="1"/>
    <col min="14343" max="14343" width="4.7109375" style="1" customWidth="1"/>
    <col min="14344" max="14344" width="14.7109375" style="1" customWidth="1"/>
    <col min="14345" max="14345" width="12.7109375" style="1" customWidth="1"/>
    <col min="14346" max="14346" width="15.7109375" style="1" customWidth="1"/>
    <col min="14347" max="14353" width="0" style="1" hidden="1" customWidth="1"/>
    <col min="14354" max="14354" width="38.7109375" style="1" customWidth="1"/>
    <col min="14355" max="14358" width="9.140625" style="1"/>
    <col min="14359" max="14359" width="5.5703125" style="1" customWidth="1"/>
    <col min="14360" max="14592" width="9.140625" style="1"/>
    <col min="14593" max="14594" width="0" style="1" hidden="1" customWidth="1"/>
    <col min="14595" max="14595" width="5.7109375" style="1" customWidth="1"/>
    <col min="14596" max="14596" width="4.7109375" style="1" customWidth="1"/>
    <col min="14597" max="14597" width="14.7109375" style="1" customWidth="1"/>
    <col min="14598" max="14598" width="72.7109375" style="1" customWidth="1"/>
    <col min="14599" max="14599" width="4.7109375" style="1" customWidth="1"/>
    <col min="14600" max="14600" width="14.7109375" style="1" customWidth="1"/>
    <col min="14601" max="14601" width="12.7109375" style="1" customWidth="1"/>
    <col min="14602" max="14602" width="15.7109375" style="1" customWidth="1"/>
    <col min="14603" max="14609" width="0" style="1" hidden="1" customWidth="1"/>
    <col min="14610" max="14610" width="38.7109375" style="1" customWidth="1"/>
    <col min="14611" max="14614" width="9.140625" style="1"/>
    <col min="14615" max="14615" width="5.5703125" style="1" customWidth="1"/>
    <col min="14616" max="14848" width="9.140625" style="1"/>
    <col min="14849" max="14850" width="0" style="1" hidden="1" customWidth="1"/>
    <col min="14851" max="14851" width="5.7109375" style="1" customWidth="1"/>
    <col min="14852" max="14852" width="4.7109375" style="1" customWidth="1"/>
    <col min="14853" max="14853" width="14.7109375" style="1" customWidth="1"/>
    <col min="14854" max="14854" width="72.7109375" style="1" customWidth="1"/>
    <col min="14855" max="14855" width="4.7109375" style="1" customWidth="1"/>
    <col min="14856" max="14856" width="14.7109375" style="1" customWidth="1"/>
    <col min="14857" max="14857" width="12.7109375" style="1" customWidth="1"/>
    <col min="14858" max="14858" width="15.7109375" style="1" customWidth="1"/>
    <col min="14859" max="14865" width="0" style="1" hidden="1" customWidth="1"/>
    <col min="14866" max="14866" width="38.7109375" style="1" customWidth="1"/>
    <col min="14867" max="14870" width="9.140625" style="1"/>
    <col min="14871" max="14871" width="5.5703125" style="1" customWidth="1"/>
    <col min="14872" max="15104" width="9.140625" style="1"/>
    <col min="15105" max="15106" width="0" style="1" hidden="1" customWidth="1"/>
    <col min="15107" max="15107" width="5.7109375" style="1" customWidth="1"/>
    <col min="15108" max="15108" width="4.7109375" style="1" customWidth="1"/>
    <col min="15109" max="15109" width="14.7109375" style="1" customWidth="1"/>
    <col min="15110" max="15110" width="72.7109375" style="1" customWidth="1"/>
    <col min="15111" max="15111" width="4.7109375" style="1" customWidth="1"/>
    <col min="15112" max="15112" width="14.7109375" style="1" customWidth="1"/>
    <col min="15113" max="15113" width="12.7109375" style="1" customWidth="1"/>
    <col min="15114" max="15114" width="15.7109375" style="1" customWidth="1"/>
    <col min="15115" max="15121" width="0" style="1" hidden="1" customWidth="1"/>
    <col min="15122" max="15122" width="38.7109375" style="1" customWidth="1"/>
    <col min="15123" max="15126" width="9.140625" style="1"/>
    <col min="15127" max="15127" width="5.5703125" style="1" customWidth="1"/>
    <col min="15128" max="15360" width="9.140625" style="1"/>
    <col min="15361" max="15362" width="0" style="1" hidden="1" customWidth="1"/>
    <col min="15363" max="15363" width="5.7109375" style="1" customWidth="1"/>
    <col min="15364" max="15364" width="4.7109375" style="1" customWidth="1"/>
    <col min="15365" max="15365" width="14.7109375" style="1" customWidth="1"/>
    <col min="15366" max="15366" width="72.7109375" style="1" customWidth="1"/>
    <col min="15367" max="15367" width="4.7109375" style="1" customWidth="1"/>
    <col min="15368" max="15368" width="14.7109375" style="1" customWidth="1"/>
    <col min="15369" max="15369" width="12.7109375" style="1" customWidth="1"/>
    <col min="15370" max="15370" width="15.7109375" style="1" customWidth="1"/>
    <col min="15371" max="15377" width="0" style="1" hidden="1" customWidth="1"/>
    <col min="15378" max="15378" width="38.7109375" style="1" customWidth="1"/>
    <col min="15379" max="15382" width="9.140625" style="1"/>
    <col min="15383" max="15383" width="5.5703125" style="1" customWidth="1"/>
    <col min="15384" max="15616" width="9.140625" style="1"/>
    <col min="15617" max="15618" width="0" style="1" hidden="1" customWidth="1"/>
    <col min="15619" max="15619" width="5.7109375" style="1" customWidth="1"/>
    <col min="15620" max="15620" width="4.7109375" style="1" customWidth="1"/>
    <col min="15621" max="15621" width="14.7109375" style="1" customWidth="1"/>
    <col min="15622" max="15622" width="72.7109375" style="1" customWidth="1"/>
    <col min="15623" max="15623" width="4.7109375" style="1" customWidth="1"/>
    <col min="15624" max="15624" width="14.7109375" style="1" customWidth="1"/>
    <col min="15625" max="15625" width="12.7109375" style="1" customWidth="1"/>
    <col min="15626" max="15626" width="15.7109375" style="1" customWidth="1"/>
    <col min="15627" max="15633" width="0" style="1" hidden="1" customWidth="1"/>
    <col min="15634" max="15634" width="38.7109375" style="1" customWidth="1"/>
    <col min="15635" max="15638" width="9.140625" style="1"/>
    <col min="15639" max="15639" width="5.5703125" style="1" customWidth="1"/>
    <col min="15640" max="15872" width="9.140625" style="1"/>
    <col min="15873" max="15874" width="0" style="1" hidden="1" customWidth="1"/>
    <col min="15875" max="15875" width="5.7109375" style="1" customWidth="1"/>
    <col min="15876" max="15876" width="4.7109375" style="1" customWidth="1"/>
    <col min="15877" max="15877" width="14.7109375" style="1" customWidth="1"/>
    <col min="15878" max="15878" width="72.7109375" style="1" customWidth="1"/>
    <col min="15879" max="15879" width="4.7109375" style="1" customWidth="1"/>
    <col min="15880" max="15880" width="14.7109375" style="1" customWidth="1"/>
    <col min="15881" max="15881" width="12.7109375" style="1" customWidth="1"/>
    <col min="15882" max="15882" width="15.7109375" style="1" customWidth="1"/>
    <col min="15883" max="15889" width="0" style="1" hidden="1" customWidth="1"/>
    <col min="15890" max="15890" width="38.7109375" style="1" customWidth="1"/>
    <col min="15891" max="15894" width="9.140625" style="1"/>
    <col min="15895" max="15895" width="5.5703125" style="1" customWidth="1"/>
    <col min="15896" max="16128" width="9.140625" style="1"/>
    <col min="16129" max="16130" width="0" style="1" hidden="1" customWidth="1"/>
    <col min="16131" max="16131" width="5.7109375" style="1" customWidth="1"/>
    <col min="16132" max="16132" width="4.7109375" style="1" customWidth="1"/>
    <col min="16133" max="16133" width="14.7109375" style="1" customWidth="1"/>
    <col min="16134" max="16134" width="72.7109375" style="1" customWidth="1"/>
    <col min="16135" max="16135" width="4.7109375" style="1" customWidth="1"/>
    <col min="16136" max="16136" width="14.7109375" style="1" customWidth="1"/>
    <col min="16137" max="16137" width="12.7109375" style="1" customWidth="1"/>
    <col min="16138" max="16138" width="15.7109375" style="1" customWidth="1"/>
    <col min="16139" max="16145" width="0" style="1" hidden="1" customWidth="1"/>
    <col min="16146" max="16146" width="38.7109375" style="1" customWidth="1"/>
    <col min="16147" max="16150" width="9.140625" style="1"/>
    <col min="16151" max="16151" width="5.5703125" style="1" customWidth="1"/>
    <col min="16152" max="16384" width="9.140625" style="1"/>
  </cols>
  <sheetData>
    <row r="1" spans="1:22" ht="15.75" x14ac:dyDescent="0.15">
      <c r="F1" s="2" t="s">
        <v>4373</v>
      </c>
    </row>
    <row r="2" spans="1:22" ht="15.75" x14ac:dyDescent="0.15">
      <c r="B2" s="3"/>
      <c r="C2" s="3"/>
      <c r="D2" s="4"/>
      <c r="E2" s="4"/>
      <c r="F2" s="2" t="s">
        <v>1</v>
      </c>
      <c r="G2" s="4"/>
      <c r="H2" s="5"/>
      <c r="I2" s="6"/>
      <c r="J2" s="7"/>
      <c r="K2" s="5"/>
      <c r="L2" s="5"/>
      <c r="M2" s="5"/>
      <c r="N2" s="5"/>
      <c r="O2" s="7"/>
      <c r="P2" s="7"/>
      <c r="Q2" s="7"/>
      <c r="S2" s="8"/>
      <c r="V2" s="9"/>
    </row>
    <row r="3" spans="1:22" ht="7.5" customHeight="1" x14ac:dyDescent="0.15">
      <c r="A3" s="10"/>
      <c r="B3" s="11"/>
      <c r="C3" s="3"/>
      <c r="D3" s="12"/>
      <c r="E3" s="4"/>
      <c r="F3" s="4"/>
      <c r="G3" s="4"/>
      <c r="H3" s="5"/>
      <c r="I3" s="6"/>
      <c r="J3" s="7"/>
      <c r="K3" s="13"/>
      <c r="L3" s="13"/>
      <c r="M3" s="13"/>
      <c r="N3" s="13"/>
      <c r="O3" s="14"/>
      <c r="P3" s="14"/>
      <c r="Q3" s="14"/>
      <c r="R3" s="15"/>
    </row>
    <row r="4" spans="1:22" ht="11.25" x14ac:dyDescent="0.2">
      <c r="A4" s="16"/>
      <c r="B4" s="17"/>
      <c r="C4" s="17" t="s">
        <v>2</v>
      </c>
      <c r="D4" s="18" t="s">
        <v>3</v>
      </c>
      <c r="E4" s="18" t="s">
        <v>4</v>
      </c>
      <c r="F4" s="18" t="s">
        <v>5</v>
      </c>
      <c r="G4" s="18" t="s">
        <v>6</v>
      </c>
      <c r="H4" s="19" t="s">
        <v>7</v>
      </c>
      <c r="I4" s="20" t="s">
        <v>8</v>
      </c>
      <c r="J4" s="21" t="s">
        <v>9</v>
      </c>
      <c r="K4" s="19" t="s">
        <v>10</v>
      </c>
      <c r="L4" s="19" t="s">
        <v>11</v>
      </c>
      <c r="M4" s="19" t="s">
        <v>12</v>
      </c>
      <c r="N4" s="19" t="s">
        <v>13</v>
      </c>
      <c r="O4" s="21" t="s">
        <v>14</v>
      </c>
      <c r="P4" s="21" t="s">
        <v>15</v>
      </c>
      <c r="Q4" s="21" t="s">
        <v>16</v>
      </c>
      <c r="R4" s="10"/>
      <c r="S4" s="15"/>
    </row>
    <row r="5" spans="1:22" ht="7.5" customHeight="1" x14ac:dyDescent="0.15">
      <c r="B5" s="3"/>
      <c r="C5" s="3"/>
      <c r="D5" s="4"/>
      <c r="E5" s="4"/>
      <c r="F5" s="4"/>
      <c r="G5" s="4"/>
      <c r="H5" s="5"/>
      <c r="I5" s="6"/>
      <c r="J5" s="7"/>
      <c r="K5" s="5"/>
      <c r="L5" s="5"/>
      <c r="M5" s="5"/>
      <c r="N5" s="5"/>
      <c r="O5" s="7"/>
      <c r="P5" s="7"/>
      <c r="Q5" s="7"/>
      <c r="R5" s="15"/>
    </row>
    <row r="6" spans="1:22" ht="12" x14ac:dyDescent="0.2">
      <c r="A6" s="22" t="s">
        <v>2482</v>
      </c>
      <c r="B6" s="23">
        <v>1</v>
      </c>
      <c r="C6" s="24"/>
      <c r="D6" s="25" t="s">
        <v>18</v>
      </c>
      <c r="E6" s="25"/>
      <c r="F6" s="26" t="s">
        <v>2483</v>
      </c>
      <c r="G6" s="25"/>
      <c r="H6" s="27"/>
      <c r="I6" s="28"/>
      <c r="J6" s="29">
        <f>SUBTOTAL(9,J7:J111)</f>
        <v>0</v>
      </c>
      <c r="K6" s="27"/>
      <c r="L6" s="30">
        <f>SUBTOTAL(9,L7:L111)</f>
        <v>66.495230000000021</v>
      </c>
      <c r="M6" s="27"/>
      <c r="N6" s="30">
        <f>SUBTOTAL(9,N7:N111)</f>
        <v>10.424000000000001</v>
      </c>
      <c r="O6" s="31"/>
      <c r="P6" s="29">
        <f>SUBTOTAL(9,P7:P111)</f>
        <v>0</v>
      </c>
      <c r="Q6" s="29">
        <f>SUBTOTAL(9,Q7:Q111)</f>
        <v>0</v>
      </c>
      <c r="R6" s="10"/>
      <c r="S6" s="15"/>
      <c r="T6" s="15"/>
    </row>
    <row r="7" spans="1:22" ht="12" outlineLevel="1" x14ac:dyDescent="0.2">
      <c r="A7" s="32" t="s">
        <v>2484</v>
      </c>
      <c r="B7" s="33">
        <v>2</v>
      </c>
      <c r="C7" s="34"/>
      <c r="D7" s="35" t="s">
        <v>20</v>
      </c>
      <c r="E7" s="35"/>
      <c r="F7" s="36" t="s">
        <v>2485</v>
      </c>
      <c r="G7" s="35"/>
      <c r="H7" s="37"/>
      <c r="I7" s="38"/>
      <c r="J7" s="39">
        <f>SUBTOTAL(9,J8:J110)</f>
        <v>0</v>
      </c>
      <c r="K7" s="37"/>
      <c r="L7" s="40">
        <f>SUBTOTAL(9,L8:L110)</f>
        <v>66.495230000000021</v>
      </c>
      <c r="M7" s="37"/>
      <c r="N7" s="40">
        <f>SUBTOTAL(9,N8:N110)</f>
        <v>10.424000000000001</v>
      </c>
      <c r="O7" s="41"/>
      <c r="P7" s="39">
        <f>SUBTOTAL(9,P8:P110)</f>
        <v>0</v>
      </c>
      <c r="Q7" s="39">
        <f>SUBTOTAL(9,Q8:Q110)</f>
        <v>0</v>
      </c>
      <c r="R7" s="10"/>
      <c r="S7" s="15"/>
      <c r="T7" s="15"/>
    </row>
    <row r="8" spans="1:22" ht="11.25" outlineLevel="2" x14ac:dyDescent="0.2">
      <c r="A8" s="42" t="s">
        <v>2486</v>
      </c>
      <c r="B8" s="43">
        <v>3</v>
      </c>
      <c r="C8" s="44"/>
      <c r="D8" s="45" t="s">
        <v>23</v>
      </c>
      <c r="E8" s="45"/>
      <c r="F8" s="46" t="s">
        <v>24</v>
      </c>
      <c r="G8" s="45"/>
      <c r="H8" s="47"/>
      <c r="I8" s="48"/>
      <c r="J8" s="49">
        <f>SUBTOTAL(9,J9:J44)</f>
        <v>0</v>
      </c>
      <c r="K8" s="47"/>
      <c r="L8" s="50">
        <f>SUBTOTAL(9,L9:L44)</f>
        <v>54.027200000000001</v>
      </c>
      <c r="M8" s="47"/>
      <c r="N8" s="50">
        <f>SUBTOTAL(9,N9:N44)</f>
        <v>8.6240000000000006</v>
      </c>
      <c r="O8" s="51"/>
      <c r="P8" s="49">
        <f>SUBTOTAL(9,P9:P44)</f>
        <v>0</v>
      </c>
      <c r="Q8" s="49">
        <f>SUBTOTAL(9,Q9:Q44)</f>
        <v>0</v>
      </c>
      <c r="R8" s="10"/>
      <c r="S8" s="15"/>
      <c r="T8" s="15"/>
    </row>
    <row r="9" spans="1:22" ht="11.25" outlineLevel="3" x14ac:dyDescent="0.2">
      <c r="A9" s="52"/>
      <c r="B9" s="53"/>
      <c r="C9" s="54">
        <v>12</v>
      </c>
      <c r="D9" s="55" t="s">
        <v>25</v>
      </c>
      <c r="E9" s="56" t="s">
        <v>4308</v>
      </c>
      <c r="F9" s="57" t="s">
        <v>4309</v>
      </c>
      <c r="G9" s="55" t="s">
        <v>67</v>
      </c>
      <c r="H9" s="58">
        <v>14</v>
      </c>
      <c r="I9" s="59"/>
      <c r="J9" s="60">
        <f>H9*I9</f>
        <v>0</v>
      </c>
      <c r="K9" s="58"/>
      <c r="L9" s="58">
        <f>H9*K9</f>
        <v>0</v>
      </c>
      <c r="M9" s="58">
        <v>0.316</v>
      </c>
      <c r="N9" s="58">
        <f>H9*M9</f>
        <v>4.4240000000000004</v>
      </c>
      <c r="O9" s="60">
        <v>21</v>
      </c>
      <c r="P9" s="60">
        <f>J9*(O9/100)</f>
        <v>0</v>
      </c>
      <c r="Q9" s="60">
        <f>J9+P9</f>
        <v>0</v>
      </c>
      <c r="R9" s="15"/>
      <c r="S9" s="15"/>
      <c r="T9" s="15"/>
    </row>
    <row r="10" spans="1:22" ht="9.75" outlineLevel="4" x14ac:dyDescent="0.2">
      <c r="A10" s="61"/>
      <c r="B10" s="62"/>
      <c r="C10" s="62"/>
      <c r="D10" s="63"/>
      <c r="E10" s="64" t="s">
        <v>29</v>
      </c>
      <c r="F10" s="65" t="s">
        <v>4374</v>
      </c>
      <c r="G10" s="63"/>
      <c r="H10" s="66">
        <v>14</v>
      </c>
      <c r="I10" s="67"/>
      <c r="J10" s="68"/>
      <c r="K10" s="66"/>
      <c r="L10" s="66"/>
      <c r="M10" s="66"/>
      <c r="N10" s="66"/>
      <c r="O10" s="68"/>
      <c r="P10" s="68"/>
      <c r="Q10" s="68"/>
      <c r="R10" s="10"/>
      <c r="S10" s="15"/>
    </row>
    <row r="11" spans="1:22" ht="7.5" customHeight="1" outlineLevel="4" x14ac:dyDescent="0.15">
      <c r="A11" s="15"/>
      <c r="B11" s="69"/>
      <c r="C11" s="70"/>
      <c r="D11" s="71"/>
      <c r="E11" s="72"/>
      <c r="F11" s="73"/>
      <c r="G11" s="71"/>
      <c r="H11" s="74"/>
      <c r="I11" s="75"/>
      <c r="J11" s="76"/>
      <c r="K11" s="77"/>
      <c r="L11" s="77"/>
      <c r="M11" s="77"/>
      <c r="N11" s="77"/>
      <c r="O11" s="76"/>
      <c r="P11" s="76"/>
      <c r="Q11" s="76"/>
      <c r="R11" s="10"/>
      <c r="S11" s="15"/>
    </row>
    <row r="12" spans="1:22" ht="11.25" outlineLevel="3" x14ac:dyDescent="0.2">
      <c r="A12" s="52"/>
      <c r="B12" s="53"/>
      <c r="C12" s="54">
        <v>13</v>
      </c>
      <c r="D12" s="55" t="s">
        <v>25</v>
      </c>
      <c r="E12" s="56" t="s">
        <v>4311</v>
      </c>
      <c r="F12" s="57" t="s">
        <v>4312</v>
      </c>
      <c r="G12" s="55" t="s">
        <v>67</v>
      </c>
      <c r="H12" s="58">
        <v>14</v>
      </c>
      <c r="I12" s="59"/>
      <c r="J12" s="60">
        <f>H12*I12</f>
        <v>0</v>
      </c>
      <c r="K12" s="58"/>
      <c r="L12" s="58">
        <f>H12*K12</f>
        <v>0</v>
      </c>
      <c r="M12" s="58">
        <v>0.3</v>
      </c>
      <c r="N12" s="58">
        <f>H12*M12</f>
        <v>4.2</v>
      </c>
      <c r="O12" s="60">
        <v>21</v>
      </c>
      <c r="P12" s="60">
        <f>J12*(O12/100)</f>
        <v>0</v>
      </c>
      <c r="Q12" s="60">
        <f>J12+P12</f>
        <v>0</v>
      </c>
      <c r="R12" s="15"/>
      <c r="S12" s="15"/>
      <c r="T12" s="15"/>
    </row>
    <row r="13" spans="1:22" ht="11.25" outlineLevel="3" x14ac:dyDescent="0.2">
      <c r="A13" s="52"/>
      <c r="B13" s="53"/>
      <c r="C13" s="54">
        <v>14</v>
      </c>
      <c r="D13" s="55" t="s">
        <v>25</v>
      </c>
      <c r="E13" s="56" t="s">
        <v>4107</v>
      </c>
      <c r="F13" s="57" t="s">
        <v>4108</v>
      </c>
      <c r="G13" s="55" t="s">
        <v>28</v>
      </c>
      <c r="H13" s="58">
        <v>8</v>
      </c>
      <c r="I13" s="59"/>
      <c r="J13" s="60">
        <f>H13*I13</f>
        <v>0</v>
      </c>
      <c r="K13" s="58"/>
      <c r="L13" s="58">
        <f>H13*K13</f>
        <v>0</v>
      </c>
      <c r="M13" s="58"/>
      <c r="N13" s="58">
        <f>H13*M13</f>
        <v>0</v>
      </c>
      <c r="O13" s="60">
        <v>21</v>
      </c>
      <c r="P13" s="60">
        <f>J13*(O13/100)</f>
        <v>0</v>
      </c>
      <c r="Q13" s="60">
        <f>J13+P13</f>
        <v>0</v>
      </c>
      <c r="R13" s="15"/>
      <c r="S13" s="15"/>
      <c r="T13" s="15"/>
    </row>
    <row r="14" spans="1:22" ht="9.75" outlineLevel="4" x14ac:dyDescent="0.2">
      <c r="A14" s="61"/>
      <c r="B14" s="62"/>
      <c r="C14" s="62"/>
      <c r="D14" s="63"/>
      <c r="E14" s="64" t="s">
        <v>29</v>
      </c>
      <c r="F14" s="65" t="s">
        <v>4109</v>
      </c>
      <c r="G14" s="63"/>
      <c r="H14" s="66">
        <v>8</v>
      </c>
      <c r="I14" s="67"/>
      <c r="J14" s="68"/>
      <c r="K14" s="66"/>
      <c r="L14" s="66"/>
      <c r="M14" s="66"/>
      <c r="N14" s="66"/>
      <c r="O14" s="68"/>
      <c r="P14" s="68"/>
      <c r="Q14" s="68"/>
      <c r="R14" s="10"/>
      <c r="S14" s="15"/>
    </row>
    <row r="15" spans="1:22" ht="7.5" customHeight="1" outlineLevel="4" x14ac:dyDescent="0.15">
      <c r="A15" s="15"/>
      <c r="B15" s="69"/>
      <c r="C15" s="70"/>
      <c r="D15" s="71"/>
      <c r="E15" s="72"/>
      <c r="F15" s="73"/>
      <c r="G15" s="71"/>
      <c r="H15" s="74"/>
      <c r="I15" s="75"/>
      <c r="J15" s="76"/>
      <c r="K15" s="77"/>
      <c r="L15" s="77"/>
      <c r="M15" s="77"/>
      <c r="N15" s="77"/>
      <c r="O15" s="76"/>
      <c r="P15" s="76"/>
      <c r="Q15" s="76"/>
      <c r="R15" s="10"/>
      <c r="S15" s="15"/>
    </row>
    <row r="16" spans="1:22" ht="22.5" outlineLevel="3" x14ac:dyDescent="0.2">
      <c r="A16" s="52"/>
      <c r="B16" s="53"/>
      <c r="C16" s="54">
        <v>15</v>
      </c>
      <c r="D16" s="55" t="s">
        <v>25</v>
      </c>
      <c r="E16" s="56" t="s">
        <v>2487</v>
      </c>
      <c r="F16" s="57" t="s">
        <v>2488</v>
      </c>
      <c r="G16" s="55" t="s">
        <v>28</v>
      </c>
      <c r="H16" s="58">
        <v>20</v>
      </c>
      <c r="I16" s="59"/>
      <c r="J16" s="60">
        <f>H16*I16</f>
        <v>0</v>
      </c>
      <c r="K16" s="58"/>
      <c r="L16" s="58">
        <f>H16*K16</f>
        <v>0</v>
      </c>
      <c r="M16" s="58"/>
      <c r="N16" s="58">
        <f>H16*M16</f>
        <v>0</v>
      </c>
      <c r="O16" s="60">
        <v>21</v>
      </c>
      <c r="P16" s="60">
        <f>J16*(O16/100)</f>
        <v>0</v>
      </c>
      <c r="Q16" s="60">
        <f>J16+P16</f>
        <v>0</v>
      </c>
      <c r="R16" s="15"/>
      <c r="S16" s="15"/>
      <c r="T16" s="15"/>
    </row>
    <row r="17" spans="1:20" ht="9.75" outlineLevel="4" x14ac:dyDescent="0.2">
      <c r="A17" s="61"/>
      <c r="B17" s="62"/>
      <c r="C17" s="62"/>
      <c r="D17" s="63"/>
      <c r="E17" s="64" t="s">
        <v>29</v>
      </c>
      <c r="F17" s="65" t="s">
        <v>4375</v>
      </c>
      <c r="G17" s="63"/>
      <c r="H17" s="66">
        <v>20</v>
      </c>
      <c r="I17" s="67"/>
      <c r="J17" s="68"/>
      <c r="K17" s="66"/>
      <c r="L17" s="66"/>
      <c r="M17" s="66"/>
      <c r="N17" s="66"/>
      <c r="O17" s="68"/>
      <c r="P17" s="68"/>
      <c r="Q17" s="68"/>
      <c r="R17" s="10"/>
      <c r="S17" s="15"/>
    </row>
    <row r="18" spans="1:20" ht="7.5" customHeight="1" outlineLevel="4" x14ac:dyDescent="0.15">
      <c r="A18" s="15"/>
      <c r="B18" s="69"/>
      <c r="C18" s="70"/>
      <c r="D18" s="71"/>
      <c r="E18" s="72"/>
      <c r="F18" s="73"/>
      <c r="G18" s="71"/>
      <c r="H18" s="74"/>
      <c r="I18" s="75"/>
      <c r="J18" s="76"/>
      <c r="K18" s="77"/>
      <c r="L18" s="77"/>
      <c r="M18" s="77"/>
      <c r="N18" s="77"/>
      <c r="O18" s="76"/>
      <c r="P18" s="76"/>
      <c r="Q18" s="76"/>
      <c r="R18" s="10"/>
      <c r="S18" s="15"/>
    </row>
    <row r="19" spans="1:20" ht="11.25" outlineLevel="3" x14ac:dyDescent="0.2">
      <c r="A19" s="52"/>
      <c r="B19" s="53"/>
      <c r="C19" s="54">
        <v>16</v>
      </c>
      <c r="D19" s="55" t="s">
        <v>25</v>
      </c>
      <c r="E19" s="56" t="s">
        <v>4315</v>
      </c>
      <c r="F19" s="57" t="s">
        <v>4316</v>
      </c>
      <c r="G19" s="55" t="s">
        <v>67</v>
      </c>
      <c r="H19" s="58">
        <v>32</v>
      </c>
      <c r="I19" s="59"/>
      <c r="J19" s="60">
        <f>H19*I19</f>
        <v>0</v>
      </c>
      <c r="K19" s="58">
        <v>8.4999999999999995E-4</v>
      </c>
      <c r="L19" s="58">
        <f>H19*K19</f>
        <v>2.7199999999999998E-2</v>
      </c>
      <c r="M19" s="58"/>
      <c r="N19" s="58">
        <f>H19*M19</f>
        <v>0</v>
      </c>
      <c r="O19" s="60">
        <v>21</v>
      </c>
      <c r="P19" s="60">
        <f>J19*(O19/100)</f>
        <v>0</v>
      </c>
      <c r="Q19" s="60">
        <f>J19+P19</f>
        <v>0</v>
      </c>
      <c r="R19" s="15"/>
      <c r="S19" s="15"/>
      <c r="T19" s="15"/>
    </row>
    <row r="20" spans="1:20" ht="9.75" outlineLevel="4" x14ac:dyDescent="0.2">
      <c r="A20" s="61"/>
      <c r="B20" s="62"/>
      <c r="C20" s="62"/>
      <c r="D20" s="63"/>
      <c r="E20" s="64" t="s">
        <v>29</v>
      </c>
      <c r="F20" s="65" t="s">
        <v>4376</v>
      </c>
      <c r="G20" s="63"/>
      <c r="H20" s="66">
        <v>32</v>
      </c>
      <c r="I20" s="67"/>
      <c r="J20" s="68"/>
      <c r="K20" s="66"/>
      <c r="L20" s="66"/>
      <c r="M20" s="66"/>
      <c r="N20" s="66"/>
      <c r="O20" s="68"/>
      <c r="P20" s="68"/>
      <c r="Q20" s="68"/>
      <c r="R20" s="10"/>
      <c r="S20" s="15"/>
    </row>
    <row r="21" spans="1:20" ht="7.5" customHeight="1" outlineLevel="4" x14ac:dyDescent="0.15">
      <c r="A21" s="15"/>
      <c r="B21" s="69"/>
      <c r="C21" s="70"/>
      <c r="D21" s="71"/>
      <c r="E21" s="72"/>
      <c r="F21" s="73"/>
      <c r="G21" s="71"/>
      <c r="H21" s="74"/>
      <c r="I21" s="75"/>
      <c r="J21" s="76"/>
      <c r="K21" s="77"/>
      <c r="L21" s="77"/>
      <c r="M21" s="77"/>
      <c r="N21" s="77"/>
      <c r="O21" s="76"/>
      <c r="P21" s="76"/>
      <c r="Q21" s="76"/>
      <c r="R21" s="10"/>
      <c r="S21" s="15"/>
    </row>
    <row r="22" spans="1:20" ht="11.25" outlineLevel="3" x14ac:dyDescent="0.2">
      <c r="A22" s="52"/>
      <c r="B22" s="53"/>
      <c r="C22" s="54">
        <v>17</v>
      </c>
      <c r="D22" s="55" t="s">
        <v>25</v>
      </c>
      <c r="E22" s="56" t="s">
        <v>4318</v>
      </c>
      <c r="F22" s="57" t="s">
        <v>4319</v>
      </c>
      <c r="G22" s="55" t="s">
        <v>67</v>
      </c>
      <c r="H22" s="58">
        <v>32</v>
      </c>
      <c r="I22" s="59"/>
      <c r="J22" s="60">
        <f>H22*I22</f>
        <v>0</v>
      </c>
      <c r="K22" s="58"/>
      <c r="L22" s="58">
        <f>H22*K22</f>
        <v>0</v>
      </c>
      <c r="M22" s="58"/>
      <c r="N22" s="58">
        <f>H22*M22</f>
        <v>0</v>
      </c>
      <c r="O22" s="60">
        <v>21</v>
      </c>
      <c r="P22" s="60">
        <f>J22*(O22/100)</f>
        <v>0</v>
      </c>
      <c r="Q22" s="60">
        <f>J22+P22</f>
        <v>0</v>
      </c>
      <c r="R22" s="15"/>
      <c r="S22" s="15"/>
      <c r="T22" s="15"/>
    </row>
    <row r="23" spans="1:20" ht="22.5" outlineLevel="3" x14ac:dyDescent="0.2">
      <c r="A23" s="52"/>
      <c r="B23" s="53"/>
      <c r="C23" s="54">
        <v>18</v>
      </c>
      <c r="D23" s="55" t="s">
        <v>25</v>
      </c>
      <c r="E23" s="56" t="s">
        <v>48</v>
      </c>
      <c r="F23" s="57" t="s">
        <v>49</v>
      </c>
      <c r="G23" s="55" t="s">
        <v>28</v>
      </c>
      <c r="H23" s="58">
        <v>28</v>
      </c>
      <c r="I23" s="59"/>
      <c r="J23" s="60">
        <f>H23*I23</f>
        <v>0</v>
      </c>
      <c r="K23" s="58"/>
      <c r="L23" s="58">
        <f>H23*K23</f>
        <v>0</v>
      </c>
      <c r="M23" s="58"/>
      <c r="N23" s="58">
        <f>H23*M23</f>
        <v>0</v>
      </c>
      <c r="O23" s="60">
        <v>21</v>
      </c>
      <c r="P23" s="60">
        <f>J23*(O23/100)</f>
        <v>0</v>
      </c>
      <c r="Q23" s="60">
        <f>J23+P23</f>
        <v>0</v>
      </c>
      <c r="R23" s="15"/>
      <c r="S23" s="15"/>
      <c r="T23" s="15"/>
    </row>
    <row r="24" spans="1:20" ht="22.5" outlineLevel="3" x14ac:dyDescent="0.2">
      <c r="A24" s="52"/>
      <c r="B24" s="53"/>
      <c r="C24" s="54">
        <v>19</v>
      </c>
      <c r="D24" s="55" t="s">
        <v>25</v>
      </c>
      <c r="E24" s="56" t="s">
        <v>52</v>
      </c>
      <c r="F24" s="57" t="s">
        <v>53</v>
      </c>
      <c r="G24" s="55" t="s">
        <v>28</v>
      </c>
      <c r="H24" s="58">
        <v>560</v>
      </c>
      <c r="I24" s="59"/>
      <c r="J24" s="60">
        <f>H24*I24</f>
        <v>0</v>
      </c>
      <c r="K24" s="58"/>
      <c r="L24" s="58">
        <f>H24*K24</f>
        <v>0</v>
      </c>
      <c r="M24" s="58"/>
      <c r="N24" s="58">
        <f>H24*M24</f>
        <v>0</v>
      </c>
      <c r="O24" s="60">
        <v>21</v>
      </c>
      <c r="P24" s="60">
        <f>J24*(O24/100)</f>
        <v>0</v>
      </c>
      <c r="Q24" s="60">
        <f>J24+P24</f>
        <v>0</v>
      </c>
      <c r="R24" s="15"/>
      <c r="S24" s="15"/>
      <c r="T24" s="15"/>
    </row>
    <row r="25" spans="1:20" ht="9.75" outlineLevel="4" x14ac:dyDescent="0.2">
      <c r="A25" s="61"/>
      <c r="B25" s="62"/>
      <c r="C25" s="62"/>
      <c r="D25" s="63"/>
      <c r="E25" s="64" t="s">
        <v>29</v>
      </c>
      <c r="F25" s="65" t="s">
        <v>4377</v>
      </c>
      <c r="G25" s="63"/>
      <c r="H25" s="66">
        <v>560</v>
      </c>
      <c r="I25" s="67"/>
      <c r="J25" s="68"/>
      <c r="K25" s="66"/>
      <c r="L25" s="66"/>
      <c r="M25" s="66"/>
      <c r="N25" s="66"/>
      <c r="O25" s="68"/>
      <c r="P25" s="68"/>
      <c r="Q25" s="68"/>
      <c r="R25" s="10"/>
      <c r="S25" s="15"/>
    </row>
    <row r="26" spans="1:20" ht="7.5" customHeight="1" outlineLevel="4" x14ac:dyDescent="0.15">
      <c r="A26" s="15"/>
      <c r="B26" s="69"/>
      <c r="C26" s="70"/>
      <c r="D26" s="71"/>
      <c r="E26" s="72"/>
      <c r="F26" s="73"/>
      <c r="G26" s="71"/>
      <c r="H26" s="74"/>
      <c r="I26" s="75"/>
      <c r="J26" s="76"/>
      <c r="K26" s="77"/>
      <c r="L26" s="77"/>
      <c r="M26" s="77"/>
      <c r="N26" s="77"/>
      <c r="O26" s="76"/>
      <c r="P26" s="76"/>
      <c r="Q26" s="76"/>
      <c r="R26" s="10"/>
      <c r="S26" s="15"/>
    </row>
    <row r="27" spans="1:20" ht="11.25" outlineLevel="3" x14ac:dyDescent="0.2">
      <c r="A27" s="52"/>
      <c r="B27" s="53"/>
      <c r="C27" s="54">
        <v>20</v>
      </c>
      <c r="D27" s="55" t="s">
        <v>25</v>
      </c>
      <c r="E27" s="56" t="s">
        <v>2494</v>
      </c>
      <c r="F27" s="57" t="s">
        <v>2495</v>
      </c>
      <c r="G27" s="55" t="s">
        <v>60</v>
      </c>
      <c r="H27" s="58">
        <v>56</v>
      </c>
      <c r="I27" s="59"/>
      <c r="J27" s="60">
        <f>H27*I27</f>
        <v>0</v>
      </c>
      <c r="K27" s="58"/>
      <c r="L27" s="58">
        <f>H27*K27</f>
        <v>0</v>
      </c>
      <c r="M27" s="58"/>
      <c r="N27" s="58">
        <f>H27*M27</f>
        <v>0</v>
      </c>
      <c r="O27" s="60">
        <v>21</v>
      </c>
      <c r="P27" s="60">
        <f>J27*(O27/100)</f>
        <v>0</v>
      </c>
      <c r="Q27" s="60">
        <f>J27+P27</f>
        <v>0</v>
      </c>
      <c r="R27" s="15"/>
      <c r="S27" s="15"/>
      <c r="T27" s="15"/>
    </row>
    <row r="28" spans="1:20" ht="9.75" outlineLevel="4" x14ac:dyDescent="0.2">
      <c r="A28" s="61"/>
      <c r="B28" s="62"/>
      <c r="C28" s="62"/>
      <c r="D28" s="63"/>
      <c r="E28" s="64" t="s">
        <v>29</v>
      </c>
      <c r="F28" s="65" t="s">
        <v>4378</v>
      </c>
      <c r="G28" s="63"/>
      <c r="H28" s="66">
        <v>56</v>
      </c>
      <c r="I28" s="67"/>
      <c r="J28" s="68"/>
      <c r="K28" s="66"/>
      <c r="L28" s="66"/>
      <c r="M28" s="66"/>
      <c r="N28" s="66"/>
      <c r="O28" s="68"/>
      <c r="P28" s="68"/>
      <c r="Q28" s="68"/>
      <c r="R28" s="10"/>
      <c r="S28" s="15"/>
    </row>
    <row r="29" spans="1:20" ht="7.5" customHeight="1" outlineLevel="4" x14ac:dyDescent="0.15">
      <c r="A29" s="15"/>
      <c r="B29" s="69"/>
      <c r="C29" s="70"/>
      <c r="D29" s="71"/>
      <c r="E29" s="72"/>
      <c r="F29" s="73"/>
      <c r="G29" s="71"/>
      <c r="H29" s="74"/>
      <c r="I29" s="75"/>
      <c r="J29" s="76"/>
      <c r="K29" s="77"/>
      <c r="L29" s="77"/>
      <c r="M29" s="77"/>
      <c r="N29" s="77"/>
      <c r="O29" s="76"/>
      <c r="P29" s="76"/>
      <c r="Q29" s="76"/>
      <c r="R29" s="10"/>
      <c r="S29" s="15"/>
    </row>
    <row r="30" spans="1:20" ht="11.25" outlineLevel="3" x14ac:dyDescent="0.2">
      <c r="A30" s="52"/>
      <c r="B30" s="53"/>
      <c r="C30" s="54">
        <v>21</v>
      </c>
      <c r="D30" s="55" t="s">
        <v>25</v>
      </c>
      <c r="E30" s="56" t="s">
        <v>62</v>
      </c>
      <c r="F30" s="57" t="s">
        <v>63</v>
      </c>
      <c r="G30" s="55" t="s">
        <v>28</v>
      </c>
      <c r="H30" s="58">
        <v>17</v>
      </c>
      <c r="I30" s="59"/>
      <c r="J30" s="60">
        <f>H30*I30</f>
        <v>0</v>
      </c>
      <c r="K30" s="58"/>
      <c r="L30" s="58">
        <f>H30*K30</f>
        <v>0</v>
      </c>
      <c r="M30" s="58"/>
      <c r="N30" s="58">
        <f>H30*M30</f>
        <v>0</v>
      </c>
      <c r="O30" s="60">
        <v>21</v>
      </c>
      <c r="P30" s="60">
        <f>J30*(O30/100)</f>
        <v>0</v>
      </c>
      <c r="Q30" s="60">
        <f>J30+P30</f>
        <v>0</v>
      </c>
      <c r="R30" s="15"/>
      <c r="S30" s="15"/>
      <c r="T30" s="15"/>
    </row>
    <row r="31" spans="1:20" ht="9.75" outlineLevel="4" x14ac:dyDescent="0.2">
      <c r="A31" s="61"/>
      <c r="B31" s="62"/>
      <c r="C31" s="62"/>
      <c r="D31" s="63"/>
      <c r="E31" s="64" t="s">
        <v>29</v>
      </c>
      <c r="F31" s="65" t="s">
        <v>4113</v>
      </c>
      <c r="G31" s="63"/>
      <c r="H31" s="66">
        <v>4</v>
      </c>
      <c r="I31" s="67"/>
      <c r="J31" s="68"/>
      <c r="K31" s="66"/>
      <c r="L31" s="66"/>
      <c r="M31" s="66"/>
      <c r="N31" s="66"/>
      <c r="O31" s="68"/>
      <c r="P31" s="68"/>
      <c r="Q31" s="68"/>
      <c r="R31" s="10"/>
      <c r="S31" s="15"/>
    </row>
    <row r="32" spans="1:20" ht="9.75" outlineLevel="4" x14ac:dyDescent="0.2">
      <c r="A32" s="61"/>
      <c r="B32" s="62"/>
      <c r="C32" s="62"/>
      <c r="D32" s="63"/>
      <c r="E32" s="64"/>
      <c r="F32" s="65" t="s">
        <v>4379</v>
      </c>
      <c r="G32" s="63"/>
      <c r="H32" s="66">
        <v>13</v>
      </c>
      <c r="I32" s="67"/>
      <c r="J32" s="68"/>
      <c r="K32" s="66"/>
      <c r="L32" s="66"/>
      <c r="M32" s="66"/>
      <c r="N32" s="66"/>
      <c r="O32" s="68"/>
      <c r="P32" s="68"/>
      <c r="Q32" s="68"/>
      <c r="R32" s="10"/>
      <c r="S32" s="15"/>
    </row>
    <row r="33" spans="1:20" ht="7.5" customHeight="1" outlineLevel="4" x14ac:dyDescent="0.15">
      <c r="A33" s="15"/>
      <c r="B33" s="69"/>
      <c r="C33" s="70"/>
      <c r="D33" s="71"/>
      <c r="E33" s="72"/>
      <c r="F33" s="73"/>
      <c r="G33" s="71"/>
      <c r="H33" s="74"/>
      <c r="I33" s="75"/>
      <c r="J33" s="76"/>
      <c r="K33" s="77"/>
      <c r="L33" s="77"/>
      <c r="M33" s="77"/>
      <c r="N33" s="77"/>
      <c r="O33" s="76"/>
      <c r="P33" s="76"/>
      <c r="Q33" s="76"/>
      <c r="R33" s="10"/>
      <c r="S33" s="15"/>
    </row>
    <row r="34" spans="1:20" ht="11.25" outlineLevel="3" x14ac:dyDescent="0.2">
      <c r="A34" s="52"/>
      <c r="B34" s="53"/>
      <c r="C34" s="54">
        <v>22</v>
      </c>
      <c r="D34" s="55" t="s">
        <v>25</v>
      </c>
      <c r="E34" s="56" t="s">
        <v>2499</v>
      </c>
      <c r="F34" s="57" t="s">
        <v>2500</v>
      </c>
      <c r="G34" s="55" t="s">
        <v>28</v>
      </c>
      <c r="H34" s="58">
        <v>10</v>
      </c>
      <c r="I34" s="59"/>
      <c r="J34" s="60">
        <f>H34*I34</f>
        <v>0</v>
      </c>
      <c r="K34" s="58"/>
      <c r="L34" s="58">
        <f>H34*K34</f>
        <v>0</v>
      </c>
      <c r="M34" s="58"/>
      <c r="N34" s="58">
        <f>H34*M34</f>
        <v>0</v>
      </c>
      <c r="O34" s="60">
        <v>21</v>
      </c>
      <c r="P34" s="60">
        <f>J34*(O34/100)</f>
        <v>0</v>
      </c>
      <c r="Q34" s="60">
        <f>J34+P34</f>
        <v>0</v>
      </c>
      <c r="R34" s="15"/>
      <c r="S34" s="15"/>
      <c r="T34" s="15"/>
    </row>
    <row r="35" spans="1:20" ht="9.75" outlineLevel="4" x14ac:dyDescent="0.2">
      <c r="A35" s="61"/>
      <c r="B35" s="62"/>
      <c r="C35" s="62"/>
      <c r="D35" s="63"/>
      <c r="E35" s="64" t="s">
        <v>29</v>
      </c>
      <c r="F35" s="65" t="s">
        <v>4380</v>
      </c>
      <c r="G35" s="63"/>
      <c r="H35" s="66">
        <v>6</v>
      </c>
      <c r="I35" s="67"/>
      <c r="J35" s="68"/>
      <c r="K35" s="66"/>
      <c r="L35" s="66"/>
      <c r="M35" s="66"/>
      <c r="N35" s="66"/>
      <c r="O35" s="68"/>
      <c r="P35" s="68"/>
      <c r="Q35" s="68"/>
      <c r="R35" s="10"/>
      <c r="S35" s="15"/>
    </row>
    <row r="36" spans="1:20" ht="9.75" outlineLevel="4" x14ac:dyDescent="0.2">
      <c r="A36" s="61"/>
      <c r="B36" s="62"/>
      <c r="C36" s="62"/>
      <c r="D36" s="63"/>
      <c r="E36" s="64"/>
      <c r="F36" s="65" t="s">
        <v>4113</v>
      </c>
      <c r="G36" s="63"/>
      <c r="H36" s="66">
        <v>4</v>
      </c>
      <c r="I36" s="67"/>
      <c r="J36" s="68"/>
      <c r="K36" s="66"/>
      <c r="L36" s="66"/>
      <c r="M36" s="66"/>
      <c r="N36" s="66"/>
      <c r="O36" s="68"/>
      <c r="P36" s="68"/>
      <c r="Q36" s="68"/>
      <c r="R36" s="10"/>
      <c r="S36" s="15"/>
    </row>
    <row r="37" spans="1:20" ht="7.5" customHeight="1" outlineLevel="4" x14ac:dyDescent="0.15">
      <c r="A37" s="15"/>
      <c r="B37" s="69"/>
      <c r="C37" s="70"/>
      <c r="D37" s="71"/>
      <c r="E37" s="72"/>
      <c r="F37" s="73"/>
      <c r="G37" s="71"/>
      <c r="H37" s="74"/>
      <c r="I37" s="75"/>
      <c r="J37" s="76"/>
      <c r="K37" s="77"/>
      <c r="L37" s="77"/>
      <c r="M37" s="77"/>
      <c r="N37" s="77"/>
      <c r="O37" s="76"/>
      <c r="P37" s="76"/>
      <c r="Q37" s="76"/>
      <c r="R37" s="10"/>
      <c r="S37" s="15"/>
    </row>
    <row r="38" spans="1:20" ht="11.25" outlineLevel="3" x14ac:dyDescent="0.2">
      <c r="A38" s="52"/>
      <c r="B38" s="53"/>
      <c r="C38" s="54">
        <v>23</v>
      </c>
      <c r="D38" s="55" t="s">
        <v>342</v>
      </c>
      <c r="E38" s="56" t="s">
        <v>2503</v>
      </c>
      <c r="F38" s="57" t="s">
        <v>2504</v>
      </c>
      <c r="G38" s="55" t="s">
        <v>60</v>
      </c>
      <c r="H38" s="58">
        <v>34</v>
      </c>
      <c r="I38" s="59"/>
      <c r="J38" s="60">
        <f>H38*I38</f>
        <v>0</v>
      </c>
      <c r="K38" s="58">
        <v>1</v>
      </c>
      <c r="L38" s="58">
        <f>H38*K38</f>
        <v>34</v>
      </c>
      <c r="M38" s="58"/>
      <c r="N38" s="58">
        <f>H38*M38</f>
        <v>0</v>
      </c>
      <c r="O38" s="60">
        <v>21</v>
      </c>
      <c r="P38" s="60">
        <f>J38*(O38/100)</f>
        <v>0</v>
      </c>
      <c r="Q38" s="60">
        <f>J38+P38</f>
        <v>0</v>
      </c>
      <c r="R38" s="15"/>
      <c r="S38" s="15"/>
      <c r="T38" s="15"/>
    </row>
    <row r="39" spans="1:20" ht="9.75" outlineLevel="4" x14ac:dyDescent="0.2">
      <c r="A39" s="61"/>
      <c r="B39" s="62"/>
      <c r="C39" s="62"/>
      <c r="D39" s="63"/>
      <c r="E39" s="64" t="s">
        <v>29</v>
      </c>
      <c r="F39" s="65" t="s">
        <v>4381</v>
      </c>
      <c r="G39" s="63"/>
      <c r="H39" s="66">
        <v>34</v>
      </c>
      <c r="I39" s="67"/>
      <c r="J39" s="68"/>
      <c r="K39" s="66"/>
      <c r="L39" s="66"/>
      <c r="M39" s="66"/>
      <c r="N39" s="66"/>
      <c r="O39" s="68"/>
      <c r="P39" s="68"/>
      <c r="Q39" s="68"/>
      <c r="R39" s="10"/>
      <c r="S39" s="15"/>
    </row>
    <row r="40" spans="1:20" ht="7.5" customHeight="1" outlineLevel="4" x14ac:dyDescent="0.15">
      <c r="A40" s="15"/>
      <c r="B40" s="69"/>
      <c r="C40" s="70"/>
      <c r="D40" s="71"/>
      <c r="E40" s="72"/>
      <c r="F40" s="73"/>
      <c r="G40" s="71"/>
      <c r="H40" s="74"/>
      <c r="I40" s="75"/>
      <c r="J40" s="76"/>
      <c r="K40" s="77"/>
      <c r="L40" s="77"/>
      <c r="M40" s="77"/>
      <c r="N40" s="77"/>
      <c r="O40" s="76"/>
      <c r="P40" s="76"/>
      <c r="Q40" s="76"/>
      <c r="R40" s="10"/>
      <c r="S40" s="15"/>
    </row>
    <row r="41" spans="1:20" ht="11.25" outlineLevel="3" x14ac:dyDescent="0.2">
      <c r="A41" s="52"/>
      <c r="B41" s="53"/>
      <c r="C41" s="54">
        <v>24</v>
      </c>
      <c r="D41" s="55" t="s">
        <v>342</v>
      </c>
      <c r="E41" s="56" t="s">
        <v>2506</v>
      </c>
      <c r="F41" s="57" t="s">
        <v>2507</v>
      </c>
      <c r="G41" s="55" t="s">
        <v>60</v>
      </c>
      <c r="H41" s="58">
        <v>20</v>
      </c>
      <c r="I41" s="59"/>
      <c r="J41" s="60">
        <f>H41*I41</f>
        <v>0</v>
      </c>
      <c r="K41" s="58">
        <v>1</v>
      </c>
      <c r="L41" s="58">
        <f>H41*K41</f>
        <v>20</v>
      </c>
      <c r="M41" s="58"/>
      <c r="N41" s="58">
        <f>H41*M41</f>
        <v>0</v>
      </c>
      <c r="O41" s="60">
        <v>21</v>
      </c>
      <c r="P41" s="60">
        <f>J41*(O41/100)</f>
        <v>0</v>
      </c>
      <c r="Q41" s="60">
        <f>J41+P41</f>
        <v>0</v>
      </c>
      <c r="R41" s="15"/>
      <c r="S41" s="15"/>
      <c r="T41" s="15"/>
    </row>
    <row r="42" spans="1:20" ht="9.75" outlineLevel="4" x14ac:dyDescent="0.2">
      <c r="A42" s="61"/>
      <c r="B42" s="62"/>
      <c r="C42" s="62"/>
      <c r="D42" s="63"/>
      <c r="E42" s="64" t="s">
        <v>29</v>
      </c>
      <c r="F42" s="65" t="s">
        <v>4382</v>
      </c>
      <c r="G42" s="63"/>
      <c r="H42" s="66">
        <v>20</v>
      </c>
      <c r="I42" s="67"/>
      <c r="J42" s="68"/>
      <c r="K42" s="66"/>
      <c r="L42" s="66"/>
      <c r="M42" s="66"/>
      <c r="N42" s="66"/>
      <c r="O42" s="68"/>
      <c r="P42" s="68"/>
      <c r="Q42" s="68"/>
      <c r="R42" s="10"/>
      <c r="S42" s="15"/>
    </row>
    <row r="43" spans="1:20" ht="7.5" customHeight="1" outlineLevel="4" x14ac:dyDescent="0.15">
      <c r="A43" s="15"/>
      <c r="B43" s="69"/>
      <c r="C43" s="70"/>
      <c r="D43" s="71"/>
      <c r="E43" s="72"/>
      <c r="F43" s="73"/>
      <c r="G43" s="71"/>
      <c r="H43" s="74"/>
      <c r="I43" s="75"/>
      <c r="J43" s="76"/>
      <c r="K43" s="77"/>
      <c r="L43" s="77"/>
      <c r="M43" s="77"/>
      <c r="N43" s="77"/>
      <c r="O43" s="76"/>
      <c r="P43" s="76"/>
      <c r="Q43" s="76"/>
      <c r="R43" s="10"/>
      <c r="S43" s="15"/>
    </row>
    <row r="44" spans="1:20" outlineLevel="3" x14ac:dyDescent="0.15">
      <c r="B44" s="10"/>
      <c r="C44" s="10"/>
      <c r="D44" s="10"/>
      <c r="E44" s="10"/>
      <c r="F44" s="10"/>
      <c r="G44" s="10"/>
      <c r="H44" s="10"/>
      <c r="I44" s="15"/>
      <c r="J44" s="15"/>
      <c r="K44" s="10"/>
      <c r="L44" s="10"/>
      <c r="M44" s="10"/>
      <c r="N44" s="10"/>
      <c r="O44" s="10"/>
      <c r="P44" s="15"/>
      <c r="Q44" s="15"/>
    </row>
    <row r="45" spans="1:20" ht="11.25" outlineLevel="2" x14ac:dyDescent="0.2">
      <c r="A45" s="42" t="s">
        <v>2509</v>
      </c>
      <c r="B45" s="43">
        <v>3</v>
      </c>
      <c r="C45" s="44"/>
      <c r="D45" s="45" t="s">
        <v>23</v>
      </c>
      <c r="E45" s="45"/>
      <c r="F45" s="46" t="s">
        <v>411</v>
      </c>
      <c r="G45" s="45"/>
      <c r="H45" s="47"/>
      <c r="I45" s="48"/>
      <c r="J45" s="49">
        <f>SUBTOTAL(9,J46:J49)</f>
        <v>0</v>
      </c>
      <c r="K45" s="47"/>
      <c r="L45" s="50">
        <f>SUBTOTAL(9,L46:L49)</f>
        <v>1.8907700000000001</v>
      </c>
      <c r="M45" s="47"/>
      <c r="N45" s="50">
        <f>SUBTOTAL(9,N46:N49)</f>
        <v>0</v>
      </c>
      <c r="O45" s="51"/>
      <c r="P45" s="49">
        <f>SUBTOTAL(9,P46:P49)</f>
        <v>0</v>
      </c>
      <c r="Q45" s="49">
        <f>SUBTOTAL(9,Q46:Q49)</f>
        <v>0</v>
      </c>
      <c r="R45" s="10"/>
      <c r="S45" s="15"/>
      <c r="T45" s="15"/>
    </row>
    <row r="46" spans="1:20" ht="11.25" outlineLevel="3" x14ac:dyDescent="0.2">
      <c r="A46" s="52"/>
      <c r="B46" s="53"/>
      <c r="C46" s="54">
        <v>25</v>
      </c>
      <c r="D46" s="55" t="s">
        <v>25</v>
      </c>
      <c r="E46" s="56" t="s">
        <v>2510</v>
      </c>
      <c r="F46" s="57" t="s">
        <v>2511</v>
      </c>
      <c r="G46" s="55" t="s">
        <v>28</v>
      </c>
      <c r="H46" s="58">
        <v>1</v>
      </c>
      <c r="I46" s="59"/>
      <c r="J46" s="60">
        <f>H46*I46</f>
        <v>0</v>
      </c>
      <c r="K46" s="58">
        <v>1.8907700000000001</v>
      </c>
      <c r="L46" s="58">
        <f>H46*K46</f>
        <v>1.8907700000000001</v>
      </c>
      <c r="M46" s="58"/>
      <c r="N46" s="58">
        <f>H46*M46</f>
        <v>0</v>
      </c>
      <c r="O46" s="60">
        <v>21</v>
      </c>
      <c r="P46" s="60">
        <f>J46*(O46/100)</f>
        <v>0</v>
      </c>
      <c r="Q46" s="60">
        <f>J46+P46</f>
        <v>0</v>
      </c>
      <c r="R46" s="15"/>
      <c r="S46" s="15"/>
      <c r="T46" s="15"/>
    </row>
    <row r="47" spans="1:20" ht="9.75" outlineLevel="4" x14ac:dyDescent="0.2">
      <c r="A47" s="61"/>
      <c r="B47" s="62"/>
      <c r="C47" s="62"/>
      <c r="D47" s="63"/>
      <c r="E47" s="64" t="s">
        <v>29</v>
      </c>
      <c r="F47" s="65" t="s">
        <v>4383</v>
      </c>
      <c r="G47" s="63"/>
      <c r="H47" s="66">
        <v>1</v>
      </c>
      <c r="I47" s="67"/>
      <c r="J47" s="68"/>
      <c r="K47" s="66"/>
      <c r="L47" s="66"/>
      <c r="M47" s="66"/>
      <c r="N47" s="66"/>
      <c r="O47" s="68"/>
      <c r="P47" s="68"/>
      <c r="Q47" s="68"/>
      <c r="R47" s="10"/>
      <c r="S47" s="15"/>
    </row>
    <row r="48" spans="1:20" ht="7.5" customHeight="1" outlineLevel="4" x14ac:dyDescent="0.15">
      <c r="A48" s="15"/>
      <c r="B48" s="69"/>
      <c r="C48" s="70"/>
      <c r="D48" s="71"/>
      <c r="E48" s="72"/>
      <c r="F48" s="73"/>
      <c r="G48" s="71"/>
      <c r="H48" s="74"/>
      <c r="I48" s="75"/>
      <c r="J48" s="76"/>
      <c r="K48" s="77"/>
      <c r="L48" s="77"/>
      <c r="M48" s="77"/>
      <c r="N48" s="77"/>
      <c r="O48" s="76"/>
      <c r="P48" s="76"/>
      <c r="Q48" s="76"/>
      <c r="R48" s="10"/>
      <c r="S48" s="15"/>
    </row>
    <row r="49" spans="1:20" outlineLevel="3" x14ac:dyDescent="0.15">
      <c r="B49" s="10"/>
      <c r="C49" s="10"/>
      <c r="D49" s="10"/>
      <c r="E49" s="10"/>
      <c r="F49" s="10"/>
      <c r="G49" s="10"/>
      <c r="H49" s="10"/>
      <c r="I49" s="15"/>
      <c r="J49" s="15"/>
      <c r="K49" s="10"/>
      <c r="L49" s="10"/>
      <c r="M49" s="10"/>
      <c r="N49" s="10"/>
      <c r="O49" s="10"/>
      <c r="P49" s="15"/>
      <c r="Q49" s="15"/>
    </row>
    <row r="50" spans="1:20" ht="11.25" outlineLevel="2" x14ac:dyDescent="0.2">
      <c r="A50" s="42" t="s">
        <v>4328</v>
      </c>
      <c r="B50" s="43">
        <v>3</v>
      </c>
      <c r="C50" s="44"/>
      <c r="D50" s="45" t="s">
        <v>23</v>
      </c>
      <c r="E50" s="45"/>
      <c r="F50" s="46" t="s">
        <v>1881</v>
      </c>
      <c r="G50" s="45"/>
      <c r="H50" s="47"/>
      <c r="I50" s="48"/>
      <c r="J50" s="49">
        <f>SUBTOTAL(9,J51:J56)</f>
        <v>0</v>
      </c>
      <c r="K50" s="47"/>
      <c r="L50" s="50">
        <f>SUBTOTAL(9,L51:L56)</f>
        <v>8.23522</v>
      </c>
      <c r="M50" s="47"/>
      <c r="N50" s="50">
        <f>SUBTOTAL(9,N51:N56)</f>
        <v>0</v>
      </c>
      <c r="O50" s="51"/>
      <c r="P50" s="49">
        <f>SUBTOTAL(9,P51:P56)</f>
        <v>0</v>
      </c>
      <c r="Q50" s="49">
        <f>SUBTOTAL(9,Q51:Q56)</f>
        <v>0</v>
      </c>
      <c r="R50" s="10"/>
      <c r="S50" s="15"/>
      <c r="T50" s="15"/>
    </row>
    <row r="51" spans="1:20" ht="22.5" outlineLevel="3" x14ac:dyDescent="0.2">
      <c r="A51" s="52"/>
      <c r="B51" s="53"/>
      <c r="C51" s="54">
        <v>26</v>
      </c>
      <c r="D51" s="55" t="s">
        <v>25</v>
      </c>
      <c r="E51" s="56" t="s">
        <v>4329</v>
      </c>
      <c r="F51" s="57" t="s">
        <v>4330</v>
      </c>
      <c r="G51" s="55" t="s">
        <v>67</v>
      </c>
      <c r="H51" s="58">
        <v>14</v>
      </c>
      <c r="I51" s="59"/>
      <c r="J51" s="60">
        <f>H51*I51</f>
        <v>0</v>
      </c>
      <c r="K51" s="58">
        <v>0.38</v>
      </c>
      <c r="L51" s="58">
        <f>H51*K51</f>
        <v>5.32</v>
      </c>
      <c r="M51" s="58"/>
      <c r="N51" s="58">
        <f>H51*M51</f>
        <v>0</v>
      </c>
      <c r="O51" s="60">
        <v>21</v>
      </c>
      <c r="P51" s="60">
        <f>J51*(O51/100)</f>
        <v>0</v>
      </c>
      <c r="Q51" s="60">
        <f>J51+P51</f>
        <v>0</v>
      </c>
      <c r="R51" s="15"/>
      <c r="S51" s="15"/>
      <c r="T51" s="15"/>
    </row>
    <row r="52" spans="1:20" ht="9.75" outlineLevel="4" x14ac:dyDescent="0.2">
      <c r="A52" s="61"/>
      <c r="B52" s="62"/>
      <c r="C52" s="62"/>
      <c r="D52" s="63"/>
      <c r="E52" s="64" t="s">
        <v>29</v>
      </c>
      <c r="F52" s="65" t="s">
        <v>4310</v>
      </c>
      <c r="G52" s="63"/>
      <c r="H52" s="66">
        <v>31.499999999999996</v>
      </c>
      <c r="I52" s="67"/>
      <c r="J52" s="68"/>
      <c r="K52" s="66"/>
      <c r="L52" s="66"/>
      <c r="M52" s="66"/>
      <c r="N52" s="66"/>
      <c r="O52" s="68"/>
      <c r="P52" s="68"/>
      <c r="Q52" s="68"/>
      <c r="R52" s="10"/>
      <c r="S52" s="15"/>
    </row>
    <row r="53" spans="1:20" ht="7.5" customHeight="1" outlineLevel="4" x14ac:dyDescent="0.15">
      <c r="A53" s="15"/>
      <c r="B53" s="69"/>
      <c r="C53" s="70"/>
      <c r="D53" s="71"/>
      <c r="E53" s="72"/>
      <c r="F53" s="73"/>
      <c r="G53" s="71"/>
      <c r="H53" s="74"/>
      <c r="I53" s="75"/>
      <c r="J53" s="76"/>
      <c r="K53" s="77"/>
      <c r="L53" s="77"/>
      <c r="M53" s="77"/>
      <c r="N53" s="77"/>
      <c r="O53" s="76"/>
      <c r="P53" s="76"/>
      <c r="Q53" s="76"/>
      <c r="R53" s="10"/>
      <c r="S53" s="15"/>
    </row>
    <row r="54" spans="1:20" ht="22.5" outlineLevel="3" x14ac:dyDescent="0.2">
      <c r="A54" s="52"/>
      <c r="B54" s="53"/>
      <c r="C54" s="54">
        <v>27</v>
      </c>
      <c r="D54" s="55" t="s">
        <v>25</v>
      </c>
      <c r="E54" s="56" t="s">
        <v>4331</v>
      </c>
      <c r="F54" s="57" t="s">
        <v>4332</v>
      </c>
      <c r="G54" s="55" t="s">
        <v>67</v>
      </c>
      <c r="H54" s="58">
        <v>14</v>
      </c>
      <c r="I54" s="59"/>
      <c r="J54" s="60">
        <f>H54*I54</f>
        <v>0</v>
      </c>
      <c r="K54" s="58">
        <v>0.20745</v>
      </c>
      <c r="L54" s="58">
        <f>H54*K54</f>
        <v>2.9043000000000001</v>
      </c>
      <c r="M54" s="58"/>
      <c r="N54" s="58">
        <f>H54*M54</f>
        <v>0</v>
      </c>
      <c r="O54" s="60">
        <v>21</v>
      </c>
      <c r="P54" s="60">
        <f>J54*(O54/100)</f>
        <v>0</v>
      </c>
      <c r="Q54" s="60">
        <f>J54+P54</f>
        <v>0</v>
      </c>
      <c r="R54" s="15"/>
      <c r="S54" s="15"/>
      <c r="T54" s="15"/>
    </row>
    <row r="55" spans="1:20" ht="11.25" outlineLevel="3" x14ac:dyDescent="0.2">
      <c r="A55" s="52"/>
      <c r="B55" s="53"/>
      <c r="C55" s="54">
        <v>28</v>
      </c>
      <c r="D55" s="55" t="s">
        <v>25</v>
      </c>
      <c r="E55" s="56" t="s">
        <v>4333</v>
      </c>
      <c r="F55" s="57" t="s">
        <v>4334</v>
      </c>
      <c r="G55" s="55" t="s">
        <v>67</v>
      </c>
      <c r="H55" s="58">
        <v>14</v>
      </c>
      <c r="I55" s="59"/>
      <c r="J55" s="60">
        <f>H55*I55</f>
        <v>0</v>
      </c>
      <c r="K55" s="58">
        <v>7.7999999999999999E-4</v>
      </c>
      <c r="L55" s="58">
        <f>H55*K55</f>
        <v>1.0919999999999999E-2</v>
      </c>
      <c r="M55" s="58"/>
      <c r="N55" s="58">
        <f>H55*M55</f>
        <v>0</v>
      </c>
      <c r="O55" s="60">
        <v>21</v>
      </c>
      <c r="P55" s="60">
        <f>J55*(O55/100)</f>
        <v>0</v>
      </c>
      <c r="Q55" s="60">
        <f>J55+P55</f>
        <v>0</v>
      </c>
      <c r="R55" s="15"/>
      <c r="S55" s="15"/>
      <c r="T55" s="15"/>
    </row>
    <row r="56" spans="1:20" outlineLevel="3" x14ac:dyDescent="0.15">
      <c r="B56" s="10"/>
      <c r="C56" s="10"/>
      <c r="D56" s="10"/>
      <c r="E56" s="10"/>
      <c r="F56" s="10"/>
      <c r="G56" s="10"/>
      <c r="H56" s="10"/>
      <c r="I56" s="15"/>
      <c r="J56" s="15"/>
      <c r="K56" s="10"/>
      <c r="L56" s="10"/>
      <c r="M56" s="10"/>
      <c r="N56" s="10"/>
      <c r="O56" s="10"/>
      <c r="P56" s="15"/>
      <c r="Q56" s="15"/>
    </row>
    <row r="57" spans="1:20" ht="11.25" outlineLevel="2" x14ac:dyDescent="0.2">
      <c r="A57" s="42" t="s">
        <v>2519</v>
      </c>
      <c r="B57" s="43">
        <v>3</v>
      </c>
      <c r="C57" s="44"/>
      <c r="D57" s="45" t="s">
        <v>23</v>
      </c>
      <c r="E57" s="45"/>
      <c r="F57" s="46" t="s">
        <v>2520</v>
      </c>
      <c r="G57" s="45"/>
      <c r="H57" s="47"/>
      <c r="I57" s="48"/>
      <c r="J57" s="49">
        <f>SUBTOTAL(9,J58:J89)</f>
        <v>0</v>
      </c>
      <c r="K57" s="47"/>
      <c r="L57" s="50">
        <f>SUBTOTAL(9,L58:L89)</f>
        <v>2.3228200000000006</v>
      </c>
      <c r="M57" s="47"/>
      <c r="N57" s="50">
        <f>SUBTOTAL(9,N58:N89)</f>
        <v>0</v>
      </c>
      <c r="O57" s="51"/>
      <c r="P57" s="49">
        <f>SUBTOTAL(9,P58:P89)</f>
        <v>0</v>
      </c>
      <c r="Q57" s="49">
        <f>SUBTOTAL(9,Q58:Q89)</f>
        <v>0</v>
      </c>
      <c r="R57" s="10"/>
      <c r="S57" s="15"/>
      <c r="T57" s="15"/>
    </row>
    <row r="58" spans="1:20" ht="11.25" outlineLevel="3" x14ac:dyDescent="0.2">
      <c r="A58" s="52"/>
      <c r="B58" s="53"/>
      <c r="C58" s="54">
        <v>38</v>
      </c>
      <c r="D58" s="55" t="s">
        <v>25</v>
      </c>
      <c r="E58" s="56" t="s">
        <v>4384</v>
      </c>
      <c r="F58" s="57" t="s">
        <v>4385</v>
      </c>
      <c r="G58" s="55" t="s">
        <v>172</v>
      </c>
      <c r="H58" s="58">
        <v>14</v>
      </c>
      <c r="I58" s="59"/>
      <c r="J58" s="60">
        <f t="shared" ref="J58:J77" si="0">H58*I58</f>
        <v>0</v>
      </c>
      <c r="K58" s="58">
        <v>1.2999999999999999E-4</v>
      </c>
      <c r="L58" s="58">
        <f t="shared" ref="L58:L77" si="1">H58*K58</f>
        <v>1.8199999999999998E-3</v>
      </c>
      <c r="M58" s="58"/>
      <c r="N58" s="58">
        <f t="shared" ref="N58:N77" si="2">H58*M58</f>
        <v>0</v>
      </c>
      <c r="O58" s="60">
        <v>21</v>
      </c>
      <c r="P58" s="60">
        <f t="shared" ref="P58:P77" si="3">J58*(O58/100)</f>
        <v>0</v>
      </c>
      <c r="Q58" s="60">
        <f t="shared" ref="Q58:Q77" si="4">J58+P58</f>
        <v>0</v>
      </c>
      <c r="R58" s="15"/>
      <c r="S58" s="15"/>
      <c r="T58" s="15"/>
    </row>
    <row r="59" spans="1:20" ht="11.25" outlineLevel="3" x14ac:dyDescent="0.2">
      <c r="A59" s="52"/>
      <c r="B59" s="53"/>
      <c r="C59" s="54">
        <v>39</v>
      </c>
      <c r="D59" s="55" t="s">
        <v>25</v>
      </c>
      <c r="E59" s="56" t="s">
        <v>4386</v>
      </c>
      <c r="F59" s="57" t="s">
        <v>4387</v>
      </c>
      <c r="G59" s="55" t="s">
        <v>172</v>
      </c>
      <c r="H59" s="58">
        <v>20</v>
      </c>
      <c r="I59" s="59"/>
      <c r="J59" s="60">
        <f t="shared" si="0"/>
        <v>0</v>
      </c>
      <c r="K59" s="58">
        <v>1.9000000000000001E-4</v>
      </c>
      <c r="L59" s="58">
        <f t="shared" si="1"/>
        <v>3.8000000000000004E-3</v>
      </c>
      <c r="M59" s="58"/>
      <c r="N59" s="58">
        <f t="shared" si="2"/>
        <v>0</v>
      </c>
      <c r="O59" s="60">
        <v>21</v>
      </c>
      <c r="P59" s="60">
        <f t="shared" si="3"/>
        <v>0</v>
      </c>
      <c r="Q59" s="60">
        <f t="shared" si="4"/>
        <v>0</v>
      </c>
      <c r="R59" s="15"/>
      <c r="S59" s="15"/>
      <c r="T59" s="15"/>
    </row>
    <row r="60" spans="1:20" ht="11.25" outlineLevel="3" x14ac:dyDescent="0.2">
      <c r="A60" s="52"/>
      <c r="B60" s="53"/>
      <c r="C60" s="54">
        <v>40</v>
      </c>
      <c r="D60" s="55" t="s">
        <v>25</v>
      </c>
      <c r="E60" s="56" t="s">
        <v>4388</v>
      </c>
      <c r="F60" s="57" t="s">
        <v>4389</v>
      </c>
      <c r="G60" s="55" t="s">
        <v>72</v>
      </c>
      <c r="H60" s="58">
        <v>2</v>
      </c>
      <c r="I60" s="59"/>
      <c r="J60" s="60">
        <f t="shared" si="0"/>
        <v>0</v>
      </c>
      <c r="K60" s="58">
        <v>0.12303</v>
      </c>
      <c r="L60" s="58">
        <f t="shared" si="1"/>
        <v>0.24606</v>
      </c>
      <c r="M60" s="58"/>
      <c r="N60" s="58">
        <f t="shared" si="2"/>
        <v>0</v>
      </c>
      <c r="O60" s="60">
        <v>21</v>
      </c>
      <c r="P60" s="60">
        <f t="shared" si="3"/>
        <v>0</v>
      </c>
      <c r="Q60" s="60">
        <f t="shared" si="4"/>
        <v>0</v>
      </c>
      <c r="R60" s="15"/>
      <c r="S60" s="15"/>
      <c r="T60" s="15"/>
    </row>
    <row r="61" spans="1:20" ht="22.5" outlineLevel="3" x14ac:dyDescent="0.2">
      <c r="A61" s="52"/>
      <c r="B61" s="53"/>
      <c r="C61" s="54">
        <v>41</v>
      </c>
      <c r="D61" s="55" t="s">
        <v>25</v>
      </c>
      <c r="E61" s="56" t="s">
        <v>4390</v>
      </c>
      <c r="F61" s="57" t="s">
        <v>4391</v>
      </c>
      <c r="G61" s="55" t="s">
        <v>72</v>
      </c>
      <c r="H61" s="58">
        <v>1</v>
      </c>
      <c r="I61" s="59"/>
      <c r="J61" s="60">
        <f t="shared" si="0"/>
        <v>0</v>
      </c>
      <c r="K61" s="58">
        <v>1.90802</v>
      </c>
      <c r="L61" s="58">
        <f t="shared" si="1"/>
        <v>1.90802</v>
      </c>
      <c r="M61" s="58"/>
      <c r="N61" s="58">
        <f t="shared" si="2"/>
        <v>0</v>
      </c>
      <c r="O61" s="60">
        <v>21</v>
      </c>
      <c r="P61" s="60">
        <f t="shared" si="3"/>
        <v>0</v>
      </c>
      <c r="Q61" s="60">
        <f t="shared" si="4"/>
        <v>0</v>
      </c>
      <c r="R61" s="15"/>
      <c r="S61" s="15"/>
      <c r="T61" s="15"/>
    </row>
    <row r="62" spans="1:20" ht="22.5" outlineLevel="3" x14ac:dyDescent="0.2">
      <c r="A62" s="52"/>
      <c r="B62" s="53"/>
      <c r="C62" s="54">
        <v>42</v>
      </c>
      <c r="D62" s="55" t="s">
        <v>342</v>
      </c>
      <c r="E62" s="56" t="s">
        <v>4392</v>
      </c>
      <c r="F62" s="57" t="s">
        <v>4393</v>
      </c>
      <c r="G62" s="55" t="s">
        <v>72</v>
      </c>
      <c r="H62" s="58">
        <v>1</v>
      </c>
      <c r="I62" s="59"/>
      <c r="J62" s="60">
        <f t="shared" si="0"/>
        <v>0</v>
      </c>
      <c r="K62" s="58">
        <v>8.6999999999999994E-2</v>
      </c>
      <c r="L62" s="58">
        <f t="shared" si="1"/>
        <v>8.6999999999999994E-2</v>
      </c>
      <c r="M62" s="58"/>
      <c r="N62" s="58">
        <f t="shared" si="2"/>
        <v>0</v>
      </c>
      <c r="O62" s="60">
        <v>21</v>
      </c>
      <c r="P62" s="60">
        <f t="shared" si="3"/>
        <v>0</v>
      </c>
      <c r="Q62" s="60">
        <f t="shared" si="4"/>
        <v>0</v>
      </c>
      <c r="R62" s="15"/>
      <c r="S62" s="15"/>
      <c r="T62" s="15"/>
    </row>
    <row r="63" spans="1:20" ht="11.25" outlineLevel="3" x14ac:dyDescent="0.2">
      <c r="A63" s="52"/>
      <c r="B63" s="53"/>
      <c r="C63" s="54">
        <v>43</v>
      </c>
      <c r="D63" s="55" t="s">
        <v>25</v>
      </c>
      <c r="E63" s="56" t="s">
        <v>4394</v>
      </c>
      <c r="F63" s="57" t="s">
        <v>4395</v>
      </c>
      <c r="G63" s="55" t="s">
        <v>172</v>
      </c>
      <c r="H63" s="58">
        <v>14</v>
      </c>
      <c r="I63" s="59"/>
      <c r="J63" s="60">
        <f t="shared" si="0"/>
        <v>0</v>
      </c>
      <c r="K63" s="58"/>
      <c r="L63" s="58">
        <f t="shared" si="1"/>
        <v>0</v>
      </c>
      <c r="M63" s="58"/>
      <c r="N63" s="58">
        <f t="shared" si="2"/>
        <v>0</v>
      </c>
      <c r="O63" s="60">
        <v>21</v>
      </c>
      <c r="P63" s="60">
        <f t="shared" si="3"/>
        <v>0</v>
      </c>
      <c r="Q63" s="60">
        <f t="shared" si="4"/>
        <v>0</v>
      </c>
      <c r="R63" s="15"/>
      <c r="S63" s="15"/>
      <c r="T63" s="15"/>
    </row>
    <row r="64" spans="1:20" ht="11.25" outlineLevel="3" x14ac:dyDescent="0.2">
      <c r="A64" s="52"/>
      <c r="B64" s="53"/>
      <c r="C64" s="54">
        <v>44</v>
      </c>
      <c r="D64" s="55" t="s">
        <v>25</v>
      </c>
      <c r="E64" s="56" t="s">
        <v>4396</v>
      </c>
      <c r="F64" s="57" t="s">
        <v>4397</v>
      </c>
      <c r="G64" s="55" t="s">
        <v>172</v>
      </c>
      <c r="H64" s="58">
        <v>14</v>
      </c>
      <c r="I64" s="59"/>
      <c r="J64" s="60">
        <f t="shared" si="0"/>
        <v>0</v>
      </c>
      <c r="K64" s="58"/>
      <c r="L64" s="58">
        <f t="shared" si="1"/>
        <v>0</v>
      </c>
      <c r="M64" s="58"/>
      <c r="N64" s="58">
        <f t="shared" si="2"/>
        <v>0</v>
      </c>
      <c r="O64" s="60">
        <v>21</v>
      </c>
      <c r="P64" s="60">
        <f t="shared" si="3"/>
        <v>0</v>
      </c>
      <c r="Q64" s="60">
        <f t="shared" si="4"/>
        <v>0</v>
      </c>
      <c r="R64" s="15"/>
      <c r="S64" s="15"/>
      <c r="T64" s="15"/>
    </row>
    <row r="65" spans="1:20" ht="11.25" outlineLevel="3" x14ac:dyDescent="0.2">
      <c r="A65" s="52"/>
      <c r="B65" s="53"/>
      <c r="C65" s="54">
        <v>45</v>
      </c>
      <c r="D65" s="55" t="s">
        <v>25</v>
      </c>
      <c r="E65" s="56" t="s">
        <v>4398</v>
      </c>
      <c r="F65" s="57" t="s">
        <v>4399</v>
      </c>
      <c r="G65" s="55" t="s">
        <v>72</v>
      </c>
      <c r="H65" s="58">
        <v>2</v>
      </c>
      <c r="I65" s="59"/>
      <c r="J65" s="60">
        <f t="shared" si="0"/>
        <v>0</v>
      </c>
      <c r="K65" s="58"/>
      <c r="L65" s="58">
        <f t="shared" si="1"/>
        <v>0</v>
      </c>
      <c r="M65" s="58"/>
      <c r="N65" s="58">
        <f t="shared" si="2"/>
        <v>0</v>
      </c>
      <c r="O65" s="60">
        <v>21</v>
      </c>
      <c r="P65" s="60">
        <f t="shared" si="3"/>
        <v>0</v>
      </c>
      <c r="Q65" s="60">
        <f t="shared" si="4"/>
        <v>0</v>
      </c>
      <c r="R65" s="15"/>
      <c r="S65" s="15"/>
      <c r="T65" s="15"/>
    </row>
    <row r="66" spans="1:20" ht="11.25" outlineLevel="3" x14ac:dyDescent="0.2">
      <c r="A66" s="52"/>
      <c r="B66" s="53"/>
      <c r="C66" s="54">
        <v>46</v>
      </c>
      <c r="D66" s="55" t="s">
        <v>342</v>
      </c>
      <c r="E66" s="56" t="s">
        <v>4400</v>
      </c>
      <c r="F66" s="57" t="s">
        <v>4401</v>
      </c>
      <c r="G66" s="55" t="s">
        <v>72</v>
      </c>
      <c r="H66" s="58">
        <v>2</v>
      </c>
      <c r="I66" s="59"/>
      <c r="J66" s="60">
        <f t="shared" si="0"/>
        <v>0</v>
      </c>
      <c r="K66" s="58">
        <v>0.01</v>
      </c>
      <c r="L66" s="58">
        <f t="shared" si="1"/>
        <v>0.02</v>
      </c>
      <c r="M66" s="58"/>
      <c r="N66" s="58">
        <f t="shared" si="2"/>
        <v>0</v>
      </c>
      <c r="O66" s="60">
        <v>21</v>
      </c>
      <c r="P66" s="60">
        <f t="shared" si="3"/>
        <v>0</v>
      </c>
      <c r="Q66" s="60">
        <f t="shared" si="4"/>
        <v>0</v>
      </c>
      <c r="R66" s="15"/>
      <c r="S66" s="15"/>
      <c r="T66" s="15"/>
    </row>
    <row r="67" spans="1:20" ht="11.25" outlineLevel="3" x14ac:dyDescent="0.2">
      <c r="A67" s="52"/>
      <c r="B67" s="53"/>
      <c r="C67" s="54">
        <v>47</v>
      </c>
      <c r="D67" s="55" t="s">
        <v>342</v>
      </c>
      <c r="E67" s="56" t="s">
        <v>4402</v>
      </c>
      <c r="F67" s="57" t="s">
        <v>4403</v>
      </c>
      <c r="G67" s="55" t="s">
        <v>72</v>
      </c>
      <c r="H67" s="58">
        <v>2</v>
      </c>
      <c r="I67" s="59"/>
      <c r="J67" s="60">
        <f t="shared" si="0"/>
        <v>0</v>
      </c>
      <c r="K67" s="58">
        <v>3.5000000000000001E-3</v>
      </c>
      <c r="L67" s="58">
        <f t="shared" si="1"/>
        <v>7.0000000000000001E-3</v>
      </c>
      <c r="M67" s="58"/>
      <c r="N67" s="58">
        <f t="shared" si="2"/>
        <v>0</v>
      </c>
      <c r="O67" s="60">
        <v>21</v>
      </c>
      <c r="P67" s="60">
        <f t="shared" si="3"/>
        <v>0</v>
      </c>
      <c r="Q67" s="60">
        <f t="shared" si="4"/>
        <v>0</v>
      </c>
      <c r="R67" s="15"/>
      <c r="S67" s="15"/>
      <c r="T67" s="15"/>
    </row>
    <row r="68" spans="1:20" ht="11.25" outlineLevel="3" x14ac:dyDescent="0.2">
      <c r="A68" s="52"/>
      <c r="B68" s="53"/>
      <c r="C68" s="54">
        <v>48</v>
      </c>
      <c r="D68" s="55" t="s">
        <v>342</v>
      </c>
      <c r="E68" s="56" t="s">
        <v>4404</v>
      </c>
      <c r="F68" s="57" t="s">
        <v>4405</v>
      </c>
      <c r="G68" s="55" t="s">
        <v>72</v>
      </c>
      <c r="H68" s="58">
        <v>2</v>
      </c>
      <c r="I68" s="59"/>
      <c r="J68" s="60">
        <f t="shared" si="0"/>
        <v>0</v>
      </c>
      <c r="K68" s="58">
        <v>1.3299999999999999E-2</v>
      </c>
      <c r="L68" s="58">
        <f t="shared" si="1"/>
        <v>2.6599999999999999E-2</v>
      </c>
      <c r="M68" s="58"/>
      <c r="N68" s="58">
        <f t="shared" si="2"/>
        <v>0</v>
      </c>
      <c r="O68" s="60">
        <v>21</v>
      </c>
      <c r="P68" s="60">
        <f t="shared" si="3"/>
        <v>0</v>
      </c>
      <c r="Q68" s="60">
        <f t="shared" si="4"/>
        <v>0</v>
      </c>
      <c r="R68" s="15"/>
      <c r="S68" s="15"/>
      <c r="T68" s="15"/>
    </row>
    <row r="69" spans="1:20" ht="11.25" outlineLevel="3" x14ac:dyDescent="0.2">
      <c r="A69" s="52"/>
      <c r="B69" s="53"/>
      <c r="C69" s="54">
        <v>49</v>
      </c>
      <c r="D69" s="55" t="s">
        <v>25</v>
      </c>
      <c r="E69" s="56" t="s">
        <v>4406</v>
      </c>
      <c r="F69" s="57" t="s">
        <v>4407</v>
      </c>
      <c r="G69" s="55" t="s">
        <v>72</v>
      </c>
      <c r="H69" s="58">
        <v>1</v>
      </c>
      <c r="I69" s="59"/>
      <c r="J69" s="60">
        <f t="shared" si="0"/>
        <v>0</v>
      </c>
      <c r="K69" s="58"/>
      <c r="L69" s="58">
        <f t="shared" si="1"/>
        <v>0</v>
      </c>
      <c r="M69" s="58"/>
      <c r="N69" s="58">
        <f t="shared" si="2"/>
        <v>0</v>
      </c>
      <c r="O69" s="60">
        <v>21</v>
      </c>
      <c r="P69" s="60">
        <f t="shared" si="3"/>
        <v>0</v>
      </c>
      <c r="Q69" s="60">
        <f t="shared" si="4"/>
        <v>0</v>
      </c>
      <c r="R69" s="15"/>
      <c r="S69" s="15"/>
      <c r="T69" s="15"/>
    </row>
    <row r="70" spans="1:20" ht="11.25" outlineLevel="3" x14ac:dyDescent="0.2">
      <c r="A70" s="52"/>
      <c r="B70" s="53"/>
      <c r="C70" s="54">
        <v>50</v>
      </c>
      <c r="D70" s="55" t="s">
        <v>25</v>
      </c>
      <c r="E70" s="56" t="s">
        <v>4408</v>
      </c>
      <c r="F70" s="57" t="s">
        <v>4409</v>
      </c>
      <c r="G70" s="55" t="s">
        <v>72</v>
      </c>
      <c r="H70" s="58">
        <v>8</v>
      </c>
      <c r="I70" s="59"/>
      <c r="J70" s="60">
        <f t="shared" si="0"/>
        <v>0</v>
      </c>
      <c r="K70" s="58"/>
      <c r="L70" s="58">
        <f t="shared" si="1"/>
        <v>0</v>
      </c>
      <c r="M70" s="58"/>
      <c r="N70" s="58">
        <f t="shared" si="2"/>
        <v>0</v>
      </c>
      <c r="O70" s="60">
        <v>21</v>
      </c>
      <c r="P70" s="60">
        <f t="shared" si="3"/>
        <v>0</v>
      </c>
      <c r="Q70" s="60">
        <f t="shared" si="4"/>
        <v>0</v>
      </c>
      <c r="R70" s="15"/>
      <c r="S70" s="15"/>
      <c r="T70" s="15"/>
    </row>
    <row r="71" spans="1:20" ht="11.25" outlineLevel="3" x14ac:dyDescent="0.2">
      <c r="A71" s="52"/>
      <c r="B71" s="53"/>
      <c r="C71" s="54">
        <v>51</v>
      </c>
      <c r="D71" s="55" t="s">
        <v>25</v>
      </c>
      <c r="E71" s="56" t="s">
        <v>4410</v>
      </c>
      <c r="F71" s="57" t="s">
        <v>4411</v>
      </c>
      <c r="G71" s="55" t="s">
        <v>72</v>
      </c>
      <c r="H71" s="58">
        <v>6</v>
      </c>
      <c r="I71" s="59"/>
      <c r="J71" s="60">
        <f t="shared" si="0"/>
        <v>0</v>
      </c>
      <c r="K71" s="58"/>
      <c r="L71" s="58">
        <f t="shared" si="1"/>
        <v>0</v>
      </c>
      <c r="M71" s="58"/>
      <c r="N71" s="58">
        <f t="shared" si="2"/>
        <v>0</v>
      </c>
      <c r="O71" s="60">
        <v>21</v>
      </c>
      <c r="P71" s="60">
        <f t="shared" si="3"/>
        <v>0</v>
      </c>
      <c r="Q71" s="60">
        <f t="shared" si="4"/>
        <v>0</v>
      </c>
      <c r="R71" s="15"/>
      <c r="S71" s="15"/>
      <c r="T71" s="15"/>
    </row>
    <row r="72" spans="1:20" ht="11.25" outlineLevel="3" x14ac:dyDescent="0.2">
      <c r="A72" s="52"/>
      <c r="B72" s="53"/>
      <c r="C72" s="54">
        <v>52</v>
      </c>
      <c r="D72" s="55" t="s">
        <v>25</v>
      </c>
      <c r="E72" s="56" t="s">
        <v>4412</v>
      </c>
      <c r="F72" s="57" t="s">
        <v>4413</v>
      </c>
      <c r="G72" s="55" t="s">
        <v>72</v>
      </c>
      <c r="H72" s="58">
        <v>6</v>
      </c>
      <c r="I72" s="59"/>
      <c r="J72" s="60">
        <f t="shared" si="0"/>
        <v>0</v>
      </c>
      <c r="K72" s="58"/>
      <c r="L72" s="58">
        <f t="shared" si="1"/>
        <v>0</v>
      </c>
      <c r="M72" s="58"/>
      <c r="N72" s="58">
        <f t="shared" si="2"/>
        <v>0</v>
      </c>
      <c r="O72" s="60">
        <v>21</v>
      </c>
      <c r="P72" s="60">
        <f t="shared" si="3"/>
        <v>0</v>
      </c>
      <c r="Q72" s="60">
        <f t="shared" si="4"/>
        <v>0</v>
      </c>
      <c r="R72" s="15"/>
      <c r="S72" s="15"/>
      <c r="T72" s="15"/>
    </row>
    <row r="73" spans="1:20" ht="11.25" outlineLevel="3" x14ac:dyDescent="0.2">
      <c r="A73" s="52"/>
      <c r="B73" s="53"/>
      <c r="C73" s="54">
        <v>53</v>
      </c>
      <c r="D73" s="55" t="s">
        <v>342</v>
      </c>
      <c r="E73" s="56" t="s">
        <v>4414</v>
      </c>
      <c r="F73" s="57" t="s">
        <v>4415</v>
      </c>
      <c r="G73" s="55" t="s">
        <v>72</v>
      </c>
      <c r="H73" s="58">
        <v>6</v>
      </c>
      <c r="I73" s="59"/>
      <c r="J73" s="60">
        <f t="shared" si="0"/>
        <v>0</v>
      </c>
      <c r="K73" s="58">
        <v>7.2000000000000005E-4</v>
      </c>
      <c r="L73" s="58">
        <f t="shared" si="1"/>
        <v>4.3200000000000001E-3</v>
      </c>
      <c r="M73" s="58"/>
      <c r="N73" s="58">
        <f t="shared" si="2"/>
        <v>0</v>
      </c>
      <c r="O73" s="60">
        <v>21</v>
      </c>
      <c r="P73" s="60">
        <f t="shared" si="3"/>
        <v>0</v>
      </c>
      <c r="Q73" s="60">
        <f t="shared" si="4"/>
        <v>0</v>
      </c>
      <c r="R73" s="15"/>
      <c r="S73" s="15"/>
      <c r="T73" s="15"/>
    </row>
    <row r="74" spans="1:20" ht="11.25" outlineLevel="3" x14ac:dyDescent="0.2">
      <c r="A74" s="52"/>
      <c r="B74" s="53"/>
      <c r="C74" s="54">
        <v>54</v>
      </c>
      <c r="D74" s="55" t="s">
        <v>342</v>
      </c>
      <c r="E74" s="56" t="s">
        <v>4416</v>
      </c>
      <c r="F74" s="57" t="s">
        <v>4417</v>
      </c>
      <c r="G74" s="55" t="s">
        <v>72</v>
      </c>
      <c r="H74" s="58">
        <v>6</v>
      </c>
      <c r="I74" s="59"/>
      <c r="J74" s="60">
        <f t="shared" si="0"/>
        <v>0</v>
      </c>
      <c r="K74" s="58">
        <v>1.6000000000000001E-4</v>
      </c>
      <c r="L74" s="58">
        <f t="shared" si="1"/>
        <v>9.6000000000000013E-4</v>
      </c>
      <c r="M74" s="58"/>
      <c r="N74" s="58">
        <f t="shared" si="2"/>
        <v>0</v>
      </c>
      <c r="O74" s="60">
        <v>21</v>
      </c>
      <c r="P74" s="60">
        <f t="shared" si="3"/>
        <v>0</v>
      </c>
      <c r="Q74" s="60">
        <f t="shared" si="4"/>
        <v>0</v>
      </c>
      <c r="R74" s="15"/>
      <c r="S74" s="15"/>
      <c r="T74" s="15"/>
    </row>
    <row r="75" spans="1:20" ht="11.25" outlineLevel="3" x14ac:dyDescent="0.2">
      <c r="A75" s="52"/>
      <c r="B75" s="53"/>
      <c r="C75" s="54">
        <v>55</v>
      </c>
      <c r="D75" s="55" t="s">
        <v>342</v>
      </c>
      <c r="E75" s="56" t="s">
        <v>4418</v>
      </c>
      <c r="F75" s="57" t="s">
        <v>4419</v>
      </c>
      <c r="G75" s="55" t="s">
        <v>72</v>
      </c>
      <c r="H75" s="58">
        <v>1</v>
      </c>
      <c r="I75" s="59"/>
      <c r="J75" s="60">
        <f t="shared" si="0"/>
        <v>0</v>
      </c>
      <c r="K75" s="58">
        <v>1.4499999999999999E-3</v>
      </c>
      <c r="L75" s="58">
        <f t="shared" si="1"/>
        <v>1.4499999999999999E-3</v>
      </c>
      <c r="M75" s="58"/>
      <c r="N75" s="58">
        <f t="shared" si="2"/>
        <v>0</v>
      </c>
      <c r="O75" s="60">
        <v>21</v>
      </c>
      <c r="P75" s="60">
        <f t="shared" si="3"/>
        <v>0</v>
      </c>
      <c r="Q75" s="60">
        <f t="shared" si="4"/>
        <v>0</v>
      </c>
      <c r="R75" s="15"/>
      <c r="S75" s="15"/>
      <c r="T75" s="15"/>
    </row>
    <row r="76" spans="1:20" ht="11.25" outlineLevel="3" x14ac:dyDescent="0.2">
      <c r="A76" s="52"/>
      <c r="B76" s="53"/>
      <c r="C76" s="54">
        <v>56</v>
      </c>
      <c r="D76" s="55" t="s">
        <v>342</v>
      </c>
      <c r="E76" s="56" t="s">
        <v>4420</v>
      </c>
      <c r="F76" s="57" t="s">
        <v>4421</v>
      </c>
      <c r="G76" s="55" t="s">
        <v>72</v>
      </c>
      <c r="H76" s="58">
        <v>1</v>
      </c>
      <c r="I76" s="59"/>
      <c r="J76" s="60">
        <f t="shared" si="0"/>
        <v>0</v>
      </c>
      <c r="K76" s="58">
        <v>4.2999999999999999E-4</v>
      </c>
      <c r="L76" s="58">
        <f t="shared" si="1"/>
        <v>4.2999999999999999E-4</v>
      </c>
      <c r="M76" s="58"/>
      <c r="N76" s="58">
        <f t="shared" si="2"/>
        <v>0</v>
      </c>
      <c r="O76" s="60">
        <v>21</v>
      </c>
      <c r="P76" s="60">
        <f t="shared" si="3"/>
        <v>0</v>
      </c>
      <c r="Q76" s="60">
        <f t="shared" si="4"/>
        <v>0</v>
      </c>
      <c r="R76" s="15"/>
      <c r="S76" s="15"/>
      <c r="T76" s="15"/>
    </row>
    <row r="77" spans="1:20" ht="11.25" outlineLevel="3" x14ac:dyDescent="0.2">
      <c r="A77" s="52"/>
      <c r="B77" s="53"/>
      <c r="C77" s="54">
        <v>57</v>
      </c>
      <c r="D77" s="55" t="s">
        <v>25</v>
      </c>
      <c r="E77" s="56" t="s">
        <v>4422</v>
      </c>
      <c r="F77" s="57" t="s">
        <v>4423</v>
      </c>
      <c r="G77" s="55" t="s">
        <v>172</v>
      </c>
      <c r="H77" s="58">
        <v>5.5</v>
      </c>
      <c r="I77" s="59"/>
      <c r="J77" s="60">
        <f t="shared" si="0"/>
        <v>0</v>
      </c>
      <c r="K77" s="58"/>
      <c r="L77" s="58">
        <f t="shared" si="1"/>
        <v>0</v>
      </c>
      <c r="M77" s="58"/>
      <c r="N77" s="58">
        <f t="shared" si="2"/>
        <v>0</v>
      </c>
      <c r="O77" s="60">
        <v>21</v>
      </c>
      <c r="P77" s="60">
        <f t="shared" si="3"/>
        <v>0</v>
      </c>
      <c r="Q77" s="60">
        <f t="shared" si="4"/>
        <v>0</v>
      </c>
      <c r="R77" s="15"/>
      <c r="S77" s="15"/>
      <c r="T77" s="15"/>
    </row>
    <row r="78" spans="1:20" ht="9.75" outlineLevel="4" x14ac:dyDescent="0.2">
      <c r="A78" s="409"/>
      <c r="B78" s="410"/>
      <c r="C78" s="410"/>
      <c r="D78" s="411"/>
      <c r="E78" s="412" t="s">
        <v>4424</v>
      </c>
      <c r="F78" s="413">
        <v>10</v>
      </c>
      <c r="G78" s="411"/>
      <c r="H78" s="414">
        <v>0.5</v>
      </c>
      <c r="I78" s="415"/>
      <c r="J78" s="416"/>
      <c r="K78" s="414"/>
      <c r="L78" s="414"/>
      <c r="M78" s="414"/>
      <c r="N78" s="414"/>
      <c r="O78" s="416"/>
      <c r="P78" s="416"/>
      <c r="Q78" s="416"/>
      <c r="R78" s="10"/>
      <c r="S78" s="15"/>
    </row>
    <row r="79" spans="1:20" ht="7.5" customHeight="1" outlineLevel="4" x14ac:dyDescent="0.15">
      <c r="A79" s="15"/>
      <c r="B79" s="69"/>
      <c r="C79" s="70"/>
      <c r="D79" s="71"/>
      <c r="E79" s="72"/>
      <c r="F79" s="73"/>
      <c r="G79" s="71"/>
      <c r="H79" s="74"/>
      <c r="I79" s="75"/>
      <c r="J79" s="76"/>
      <c r="K79" s="77"/>
      <c r="L79" s="77"/>
      <c r="M79" s="77"/>
      <c r="N79" s="77"/>
      <c r="O79" s="76"/>
      <c r="P79" s="76"/>
      <c r="Q79" s="76"/>
      <c r="R79" s="10"/>
      <c r="S79" s="15"/>
    </row>
    <row r="80" spans="1:20" ht="11.25" outlineLevel="3" x14ac:dyDescent="0.2">
      <c r="A80" s="52"/>
      <c r="B80" s="53"/>
      <c r="C80" s="54">
        <v>58</v>
      </c>
      <c r="D80" s="55" t="s">
        <v>25</v>
      </c>
      <c r="E80" s="56" t="s">
        <v>4425</v>
      </c>
      <c r="F80" s="57" t="s">
        <v>4426</v>
      </c>
      <c r="G80" s="55" t="s">
        <v>172</v>
      </c>
      <c r="H80" s="58">
        <v>6.6</v>
      </c>
      <c r="I80" s="59"/>
      <c r="J80" s="60">
        <f>H80*I80</f>
        <v>0</v>
      </c>
      <c r="K80" s="58"/>
      <c r="L80" s="58">
        <f>H80*K80</f>
        <v>0</v>
      </c>
      <c r="M80" s="58"/>
      <c r="N80" s="58">
        <f>H80*M80</f>
        <v>0</v>
      </c>
      <c r="O80" s="60">
        <v>21</v>
      </c>
      <c r="P80" s="60">
        <f>J80*(O80/100)</f>
        <v>0</v>
      </c>
      <c r="Q80" s="60">
        <f>J80+P80</f>
        <v>0</v>
      </c>
      <c r="R80" s="15"/>
      <c r="S80" s="15"/>
      <c r="T80" s="15"/>
    </row>
    <row r="81" spans="1:20" ht="9.75" outlineLevel="4" x14ac:dyDescent="0.2">
      <c r="A81" s="409"/>
      <c r="B81" s="410"/>
      <c r="C81" s="410"/>
      <c r="D81" s="411"/>
      <c r="E81" s="412" t="s">
        <v>4424</v>
      </c>
      <c r="F81" s="413">
        <v>10</v>
      </c>
      <c r="G81" s="411"/>
      <c r="H81" s="414">
        <v>0.6</v>
      </c>
      <c r="I81" s="415"/>
      <c r="J81" s="416"/>
      <c r="K81" s="414"/>
      <c r="L81" s="414"/>
      <c r="M81" s="414"/>
      <c r="N81" s="414"/>
      <c r="O81" s="416"/>
      <c r="P81" s="416"/>
      <c r="Q81" s="416"/>
      <c r="R81" s="10"/>
      <c r="S81" s="15"/>
    </row>
    <row r="82" spans="1:20" ht="7.5" customHeight="1" outlineLevel="4" x14ac:dyDescent="0.15">
      <c r="A82" s="15"/>
      <c r="B82" s="69"/>
      <c r="C82" s="70"/>
      <c r="D82" s="71"/>
      <c r="E82" s="72"/>
      <c r="F82" s="73"/>
      <c r="G82" s="71"/>
      <c r="H82" s="74"/>
      <c r="I82" s="75"/>
      <c r="J82" s="76"/>
      <c r="K82" s="77"/>
      <c r="L82" s="77"/>
      <c r="M82" s="77"/>
      <c r="N82" s="77"/>
      <c r="O82" s="76"/>
      <c r="P82" s="76"/>
      <c r="Q82" s="76"/>
      <c r="R82" s="10"/>
      <c r="S82" s="15"/>
    </row>
    <row r="83" spans="1:20" ht="11.25" outlineLevel="3" x14ac:dyDescent="0.2">
      <c r="A83" s="52"/>
      <c r="B83" s="53"/>
      <c r="C83" s="54">
        <v>59</v>
      </c>
      <c r="D83" s="55" t="s">
        <v>342</v>
      </c>
      <c r="E83" s="56" t="s">
        <v>4427</v>
      </c>
      <c r="F83" s="57" t="s">
        <v>4428</v>
      </c>
      <c r="G83" s="55" t="s">
        <v>172</v>
      </c>
      <c r="H83" s="58">
        <v>6</v>
      </c>
      <c r="I83" s="59"/>
      <c r="J83" s="60">
        <f t="shared" ref="J83:J88" si="5">H83*I83</f>
        <v>0</v>
      </c>
      <c r="K83" s="58">
        <v>1.06E-3</v>
      </c>
      <c r="L83" s="58">
        <f t="shared" ref="L83:L88" si="6">H83*K83</f>
        <v>6.3599999999999993E-3</v>
      </c>
      <c r="M83" s="58"/>
      <c r="N83" s="58">
        <f t="shared" ref="N83:N88" si="7">H83*M83</f>
        <v>0</v>
      </c>
      <c r="O83" s="60">
        <v>21</v>
      </c>
      <c r="P83" s="60">
        <f t="shared" ref="P83:P88" si="8">J83*(O83/100)</f>
        <v>0</v>
      </c>
      <c r="Q83" s="60">
        <f t="shared" ref="Q83:Q88" si="9">J83+P83</f>
        <v>0</v>
      </c>
      <c r="R83" s="15"/>
      <c r="S83" s="15"/>
      <c r="T83" s="15"/>
    </row>
    <row r="84" spans="1:20" ht="11.25" outlineLevel="3" x14ac:dyDescent="0.2">
      <c r="A84" s="52"/>
      <c r="B84" s="53"/>
      <c r="C84" s="54">
        <v>60</v>
      </c>
      <c r="D84" s="55" t="s">
        <v>342</v>
      </c>
      <c r="E84" s="56" t="s">
        <v>4429</v>
      </c>
      <c r="F84" s="57" t="s">
        <v>4430</v>
      </c>
      <c r="G84" s="55" t="s">
        <v>172</v>
      </c>
      <c r="H84" s="58">
        <v>6</v>
      </c>
      <c r="I84" s="59"/>
      <c r="J84" s="60">
        <f t="shared" si="5"/>
        <v>0</v>
      </c>
      <c r="K84" s="58">
        <v>1.5E-3</v>
      </c>
      <c r="L84" s="58">
        <f t="shared" si="6"/>
        <v>9.0000000000000011E-3</v>
      </c>
      <c r="M84" s="58"/>
      <c r="N84" s="58">
        <f t="shared" si="7"/>
        <v>0</v>
      </c>
      <c r="O84" s="60">
        <v>21</v>
      </c>
      <c r="P84" s="60">
        <f t="shared" si="8"/>
        <v>0</v>
      </c>
      <c r="Q84" s="60">
        <f t="shared" si="9"/>
        <v>0</v>
      </c>
      <c r="R84" s="15"/>
      <c r="S84" s="15"/>
      <c r="T84" s="15"/>
    </row>
    <row r="85" spans="1:20" ht="11.25" outlineLevel="3" x14ac:dyDescent="0.2">
      <c r="A85" s="52"/>
      <c r="B85" s="53"/>
      <c r="C85" s="54">
        <v>63</v>
      </c>
      <c r="D85" s="55" t="s">
        <v>2536</v>
      </c>
      <c r="E85" s="56" t="s">
        <v>4431</v>
      </c>
      <c r="F85" s="57" t="s">
        <v>4432</v>
      </c>
      <c r="G85" s="55" t="s">
        <v>72</v>
      </c>
      <c r="H85" s="58">
        <v>2</v>
      </c>
      <c r="I85" s="59"/>
      <c r="J85" s="60">
        <f t="shared" si="5"/>
        <v>0</v>
      </c>
      <c r="K85" s="58"/>
      <c r="L85" s="58">
        <f t="shared" si="6"/>
        <v>0</v>
      </c>
      <c r="M85" s="58"/>
      <c r="N85" s="58">
        <f t="shared" si="7"/>
        <v>0</v>
      </c>
      <c r="O85" s="60">
        <v>21</v>
      </c>
      <c r="P85" s="60">
        <f t="shared" si="8"/>
        <v>0</v>
      </c>
      <c r="Q85" s="60">
        <f t="shared" si="9"/>
        <v>0</v>
      </c>
      <c r="R85" s="15"/>
      <c r="S85" s="15"/>
      <c r="T85" s="15"/>
    </row>
    <row r="86" spans="1:20" ht="11.25" outlineLevel="3" x14ac:dyDescent="0.2">
      <c r="A86" s="52"/>
      <c r="B86" s="53"/>
      <c r="C86" s="54">
        <v>64</v>
      </c>
      <c r="D86" s="55" t="s">
        <v>2536</v>
      </c>
      <c r="E86" s="56" t="s">
        <v>4433</v>
      </c>
      <c r="F86" s="57" t="s">
        <v>4434</v>
      </c>
      <c r="G86" s="55" t="s">
        <v>72</v>
      </c>
      <c r="H86" s="58">
        <v>1</v>
      </c>
      <c r="I86" s="59"/>
      <c r="J86" s="60">
        <f t="shared" si="5"/>
        <v>0</v>
      </c>
      <c r="K86" s="58"/>
      <c r="L86" s="58">
        <f t="shared" si="6"/>
        <v>0</v>
      </c>
      <c r="M86" s="58"/>
      <c r="N86" s="58">
        <f t="shared" si="7"/>
        <v>0</v>
      </c>
      <c r="O86" s="60">
        <v>21</v>
      </c>
      <c r="P86" s="60">
        <f t="shared" si="8"/>
        <v>0</v>
      </c>
      <c r="Q86" s="60">
        <f t="shared" si="9"/>
        <v>0</v>
      </c>
      <c r="R86" s="15"/>
      <c r="S86" s="15"/>
      <c r="T86" s="15"/>
    </row>
    <row r="87" spans="1:20" ht="11.25" outlineLevel="3" x14ac:dyDescent="0.2">
      <c r="A87" s="52"/>
      <c r="B87" s="53"/>
      <c r="C87" s="54">
        <v>65</v>
      </c>
      <c r="D87" s="55" t="s">
        <v>2536</v>
      </c>
      <c r="E87" s="56" t="s">
        <v>4435</v>
      </c>
      <c r="F87" s="57" t="s">
        <v>4436</v>
      </c>
      <c r="G87" s="55" t="s">
        <v>72</v>
      </c>
      <c r="H87" s="58">
        <v>1</v>
      </c>
      <c r="I87" s="59"/>
      <c r="J87" s="60">
        <f t="shared" si="5"/>
        <v>0</v>
      </c>
      <c r="K87" s="58"/>
      <c r="L87" s="58">
        <f t="shared" si="6"/>
        <v>0</v>
      </c>
      <c r="M87" s="58"/>
      <c r="N87" s="58">
        <f t="shared" si="7"/>
        <v>0</v>
      </c>
      <c r="O87" s="60">
        <v>21</v>
      </c>
      <c r="P87" s="60">
        <f t="shared" si="8"/>
        <v>0</v>
      </c>
      <c r="Q87" s="60">
        <f t="shared" si="9"/>
        <v>0</v>
      </c>
      <c r="R87" s="15"/>
      <c r="S87" s="15"/>
      <c r="T87" s="15"/>
    </row>
    <row r="88" spans="1:20" ht="11.25" outlineLevel="3" x14ac:dyDescent="0.2">
      <c r="A88" s="52"/>
      <c r="B88" s="53"/>
      <c r="C88" s="54">
        <v>66</v>
      </c>
      <c r="D88" s="55" t="s">
        <v>2536</v>
      </c>
      <c r="E88" s="56" t="s">
        <v>4437</v>
      </c>
      <c r="F88" s="57" t="s">
        <v>4438</v>
      </c>
      <c r="G88" s="55" t="s">
        <v>72</v>
      </c>
      <c r="H88" s="58">
        <v>1</v>
      </c>
      <c r="I88" s="59"/>
      <c r="J88" s="60">
        <f t="shared" si="5"/>
        <v>0</v>
      </c>
      <c r="K88" s="58"/>
      <c r="L88" s="58">
        <f t="shared" si="6"/>
        <v>0</v>
      </c>
      <c r="M88" s="58"/>
      <c r="N88" s="58">
        <f t="shared" si="7"/>
        <v>0</v>
      </c>
      <c r="O88" s="60">
        <v>21</v>
      </c>
      <c r="P88" s="60">
        <f t="shared" si="8"/>
        <v>0</v>
      </c>
      <c r="Q88" s="60">
        <f t="shared" si="9"/>
        <v>0</v>
      </c>
      <c r="R88" s="15"/>
      <c r="S88" s="15"/>
      <c r="T88" s="15"/>
    </row>
    <row r="89" spans="1:20" outlineLevel="3" x14ac:dyDescent="0.15">
      <c r="B89" s="10"/>
      <c r="C89" s="10"/>
      <c r="D89" s="10"/>
      <c r="E89" s="10"/>
      <c r="F89" s="10"/>
      <c r="G89" s="10"/>
      <c r="H89" s="10"/>
      <c r="I89" s="15"/>
      <c r="J89" s="15"/>
      <c r="K89" s="10"/>
      <c r="L89" s="10"/>
      <c r="M89" s="10"/>
      <c r="N89" s="10"/>
      <c r="O89" s="10"/>
      <c r="P89" s="15"/>
      <c r="Q89" s="15"/>
    </row>
    <row r="90" spans="1:20" ht="11.25" outlineLevel="2" x14ac:dyDescent="0.2">
      <c r="A90" s="42" t="s">
        <v>2539</v>
      </c>
      <c r="B90" s="43">
        <v>3</v>
      </c>
      <c r="C90" s="44"/>
      <c r="D90" s="45" t="s">
        <v>23</v>
      </c>
      <c r="E90" s="45"/>
      <c r="F90" s="46" t="s">
        <v>2540</v>
      </c>
      <c r="G90" s="45"/>
      <c r="H90" s="47"/>
      <c r="I90" s="48"/>
      <c r="J90" s="49">
        <f>SUBTOTAL(9,J91:J95)</f>
        <v>0</v>
      </c>
      <c r="K90" s="47"/>
      <c r="L90" s="50">
        <f>SUBTOTAL(9,L91:L95)</f>
        <v>0</v>
      </c>
      <c r="M90" s="47"/>
      <c r="N90" s="50">
        <f>SUBTOTAL(9,N91:N95)</f>
        <v>1.8</v>
      </c>
      <c r="O90" s="51"/>
      <c r="P90" s="49">
        <f>SUBTOTAL(9,P91:P95)</f>
        <v>0</v>
      </c>
      <c r="Q90" s="49">
        <f>SUBTOTAL(9,Q91:Q95)</f>
        <v>0</v>
      </c>
      <c r="R90" s="10"/>
      <c r="S90" s="15"/>
      <c r="T90" s="15"/>
    </row>
    <row r="91" spans="1:20" ht="11.25" outlineLevel="3" x14ac:dyDescent="0.2">
      <c r="A91" s="52"/>
      <c r="B91" s="53"/>
      <c r="C91" s="54">
        <v>29</v>
      </c>
      <c r="D91" s="55" t="s">
        <v>25</v>
      </c>
      <c r="E91" s="56" t="s">
        <v>1868</v>
      </c>
      <c r="F91" s="57" t="s">
        <v>1869</v>
      </c>
      <c r="G91" s="55" t="s">
        <v>172</v>
      </c>
      <c r="H91" s="58">
        <v>22</v>
      </c>
      <c r="I91" s="59"/>
      <c r="J91" s="60">
        <f>H91*I91</f>
        <v>0</v>
      </c>
      <c r="K91" s="58"/>
      <c r="L91" s="58">
        <f>H91*K91</f>
        <v>0</v>
      </c>
      <c r="M91" s="58"/>
      <c r="N91" s="58">
        <f>H91*M91</f>
        <v>0</v>
      </c>
      <c r="O91" s="60">
        <v>21</v>
      </c>
      <c r="P91" s="60">
        <f>J91*(O91/100)</f>
        <v>0</v>
      </c>
      <c r="Q91" s="60">
        <f>J91+P91</f>
        <v>0</v>
      </c>
      <c r="R91" s="15"/>
      <c r="S91" s="15"/>
      <c r="T91" s="15"/>
    </row>
    <row r="92" spans="1:20" ht="9.75" outlineLevel="4" x14ac:dyDescent="0.2">
      <c r="A92" s="61"/>
      <c r="B92" s="62"/>
      <c r="C92" s="62"/>
      <c r="D92" s="63"/>
      <c r="E92" s="64" t="s">
        <v>29</v>
      </c>
      <c r="F92" s="65" t="s">
        <v>4364</v>
      </c>
      <c r="G92" s="63"/>
      <c r="H92" s="66">
        <v>47.8</v>
      </c>
      <c r="I92" s="67"/>
      <c r="J92" s="68"/>
      <c r="K92" s="66"/>
      <c r="L92" s="66"/>
      <c r="M92" s="66"/>
      <c r="N92" s="66"/>
      <c r="O92" s="68"/>
      <c r="P92" s="68"/>
      <c r="Q92" s="68"/>
      <c r="R92" s="10"/>
      <c r="S92" s="15"/>
    </row>
    <row r="93" spans="1:20" ht="7.5" customHeight="1" outlineLevel="4" x14ac:dyDescent="0.15">
      <c r="A93" s="15"/>
      <c r="B93" s="69"/>
      <c r="C93" s="70"/>
      <c r="D93" s="71"/>
      <c r="E93" s="72"/>
      <c r="F93" s="73"/>
      <c r="G93" s="71"/>
      <c r="H93" s="74"/>
      <c r="I93" s="75"/>
      <c r="J93" s="76"/>
      <c r="K93" s="77"/>
      <c r="L93" s="77"/>
      <c r="M93" s="77"/>
      <c r="N93" s="77"/>
      <c r="O93" s="76"/>
      <c r="P93" s="76"/>
      <c r="Q93" s="76"/>
      <c r="R93" s="10"/>
      <c r="S93" s="15"/>
    </row>
    <row r="94" spans="1:20" ht="11.25" outlineLevel="3" x14ac:dyDescent="0.2">
      <c r="A94" s="52"/>
      <c r="B94" s="53"/>
      <c r="C94" s="54">
        <v>30</v>
      </c>
      <c r="D94" s="55" t="s">
        <v>25</v>
      </c>
      <c r="E94" s="56" t="s">
        <v>4365</v>
      </c>
      <c r="F94" s="57" t="s">
        <v>4366</v>
      </c>
      <c r="G94" s="55" t="s">
        <v>67</v>
      </c>
      <c r="H94" s="58">
        <v>180</v>
      </c>
      <c r="I94" s="59"/>
      <c r="J94" s="60">
        <f>H94*I94</f>
        <v>0</v>
      </c>
      <c r="K94" s="58"/>
      <c r="L94" s="58">
        <f>H94*K94</f>
        <v>0</v>
      </c>
      <c r="M94" s="58">
        <v>0.01</v>
      </c>
      <c r="N94" s="58">
        <f>H94*M94</f>
        <v>1.8</v>
      </c>
      <c r="O94" s="60">
        <v>21</v>
      </c>
      <c r="P94" s="60">
        <f>J94*(O94/100)</f>
        <v>0</v>
      </c>
      <c r="Q94" s="60">
        <f>J94+P94</f>
        <v>0</v>
      </c>
      <c r="R94" s="15"/>
      <c r="S94" s="15"/>
      <c r="T94" s="15"/>
    </row>
    <row r="95" spans="1:20" outlineLevel="3" x14ac:dyDescent="0.15">
      <c r="B95" s="10"/>
      <c r="C95" s="10"/>
      <c r="D95" s="10"/>
      <c r="E95" s="10"/>
      <c r="F95" s="10"/>
      <c r="G95" s="10"/>
      <c r="H95" s="10"/>
      <c r="I95" s="15"/>
      <c r="J95" s="15"/>
      <c r="K95" s="10"/>
      <c r="L95" s="10"/>
      <c r="M95" s="10"/>
      <c r="N95" s="10"/>
      <c r="O95" s="10"/>
      <c r="P95" s="15"/>
      <c r="Q95" s="15"/>
    </row>
    <row r="96" spans="1:20" ht="11.25" outlineLevel="2" x14ac:dyDescent="0.2">
      <c r="A96" s="42" t="s">
        <v>2545</v>
      </c>
      <c r="B96" s="43">
        <v>3</v>
      </c>
      <c r="C96" s="44"/>
      <c r="D96" s="45" t="s">
        <v>23</v>
      </c>
      <c r="E96" s="45"/>
      <c r="F96" s="46" t="s">
        <v>2546</v>
      </c>
      <c r="G96" s="45"/>
      <c r="H96" s="47"/>
      <c r="I96" s="48"/>
      <c r="J96" s="49">
        <f>SUBTOTAL(9,J97:J106)</f>
        <v>0</v>
      </c>
      <c r="K96" s="47"/>
      <c r="L96" s="50">
        <f>SUBTOTAL(9,L97:L106)</f>
        <v>0</v>
      </c>
      <c r="M96" s="47"/>
      <c r="N96" s="50">
        <f>SUBTOTAL(9,N97:N106)</f>
        <v>0</v>
      </c>
      <c r="O96" s="51"/>
      <c r="P96" s="49">
        <f>SUBTOTAL(9,P97:P106)</f>
        <v>0</v>
      </c>
      <c r="Q96" s="49">
        <f>SUBTOTAL(9,Q97:Q106)</f>
        <v>0</v>
      </c>
      <c r="R96" s="10"/>
      <c r="S96" s="15"/>
      <c r="T96" s="15"/>
    </row>
    <row r="97" spans="1:20" ht="11.25" outlineLevel="3" x14ac:dyDescent="0.2">
      <c r="A97" s="52"/>
      <c r="B97" s="53"/>
      <c r="C97" s="54">
        <v>31</v>
      </c>
      <c r="D97" s="55" t="s">
        <v>25</v>
      </c>
      <c r="E97" s="56" t="s">
        <v>2547</v>
      </c>
      <c r="F97" s="57" t="s">
        <v>2548</v>
      </c>
      <c r="G97" s="55" t="s">
        <v>60</v>
      </c>
      <c r="H97" s="58">
        <v>10.424000000000001</v>
      </c>
      <c r="I97" s="59"/>
      <c r="J97" s="60">
        <f>H97*I97</f>
        <v>0</v>
      </c>
      <c r="K97" s="58"/>
      <c r="L97" s="58">
        <f>H97*K97</f>
        <v>0</v>
      </c>
      <c r="M97" s="58"/>
      <c r="N97" s="58">
        <f>H97*M97</f>
        <v>0</v>
      </c>
      <c r="O97" s="60">
        <v>21</v>
      </c>
      <c r="P97" s="60">
        <f>J97*(O97/100)</f>
        <v>0</v>
      </c>
      <c r="Q97" s="60">
        <f>J97+P97</f>
        <v>0</v>
      </c>
      <c r="R97" s="15"/>
      <c r="S97" s="15"/>
      <c r="T97" s="15"/>
    </row>
    <row r="98" spans="1:20" ht="11.25" outlineLevel="3" x14ac:dyDescent="0.2">
      <c r="A98" s="52"/>
      <c r="B98" s="53"/>
      <c r="C98" s="54">
        <v>32</v>
      </c>
      <c r="D98" s="55" t="s">
        <v>25</v>
      </c>
      <c r="E98" s="56" t="s">
        <v>2549</v>
      </c>
      <c r="F98" s="57" t="s">
        <v>2550</v>
      </c>
      <c r="G98" s="55" t="s">
        <v>60</v>
      </c>
      <c r="H98" s="58">
        <v>10.424000000000001</v>
      </c>
      <c r="I98" s="59"/>
      <c r="J98" s="60">
        <f>H98*I98</f>
        <v>0</v>
      </c>
      <c r="K98" s="58"/>
      <c r="L98" s="58">
        <f>H98*K98</f>
        <v>0</v>
      </c>
      <c r="M98" s="58"/>
      <c r="N98" s="58">
        <f>H98*M98</f>
        <v>0</v>
      </c>
      <c r="O98" s="60">
        <v>21</v>
      </c>
      <c r="P98" s="60">
        <f>J98*(O98/100)</f>
        <v>0</v>
      </c>
      <c r="Q98" s="60">
        <f>J98+P98</f>
        <v>0</v>
      </c>
      <c r="R98" s="15"/>
      <c r="S98" s="15"/>
      <c r="T98" s="15"/>
    </row>
    <row r="99" spans="1:20" ht="11.25" outlineLevel="3" x14ac:dyDescent="0.2">
      <c r="A99" s="52"/>
      <c r="B99" s="53"/>
      <c r="C99" s="54">
        <v>33</v>
      </c>
      <c r="D99" s="55" t="s">
        <v>25</v>
      </c>
      <c r="E99" s="56" t="s">
        <v>2551</v>
      </c>
      <c r="F99" s="57" t="s">
        <v>2552</v>
      </c>
      <c r="G99" s="55" t="s">
        <v>60</v>
      </c>
      <c r="H99" s="58">
        <v>10.424000000000001</v>
      </c>
      <c r="I99" s="59"/>
      <c r="J99" s="60">
        <f>H99*I99</f>
        <v>0</v>
      </c>
      <c r="K99" s="58"/>
      <c r="L99" s="58">
        <f>H99*K99</f>
        <v>0</v>
      </c>
      <c r="M99" s="58"/>
      <c r="N99" s="58">
        <f>H99*M99</f>
        <v>0</v>
      </c>
      <c r="O99" s="60">
        <v>21</v>
      </c>
      <c r="P99" s="60">
        <f>J99*(O99/100)</f>
        <v>0</v>
      </c>
      <c r="Q99" s="60">
        <f>J99+P99</f>
        <v>0</v>
      </c>
      <c r="R99" s="15"/>
      <c r="S99" s="15"/>
      <c r="T99" s="15"/>
    </row>
    <row r="100" spans="1:20" ht="11.25" outlineLevel="3" x14ac:dyDescent="0.2">
      <c r="A100" s="52"/>
      <c r="B100" s="53"/>
      <c r="C100" s="54">
        <v>34</v>
      </c>
      <c r="D100" s="55" t="s">
        <v>25</v>
      </c>
      <c r="E100" s="56" t="s">
        <v>2553</v>
      </c>
      <c r="F100" s="57" t="s">
        <v>2554</v>
      </c>
      <c r="G100" s="55" t="s">
        <v>60</v>
      </c>
      <c r="H100" s="58">
        <v>302.29599999999999</v>
      </c>
      <c r="I100" s="59"/>
      <c r="J100" s="60">
        <f>H100*I100</f>
        <v>0</v>
      </c>
      <c r="K100" s="58"/>
      <c r="L100" s="58">
        <f>H100*K100</f>
        <v>0</v>
      </c>
      <c r="M100" s="58"/>
      <c r="N100" s="58">
        <f>H100*M100</f>
        <v>0</v>
      </c>
      <c r="O100" s="60">
        <v>21</v>
      </c>
      <c r="P100" s="60">
        <f>J100*(O100/100)</f>
        <v>0</v>
      </c>
      <c r="Q100" s="60">
        <f>J100+P100</f>
        <v>0</v>
      </c>
      <c r="R100" s="15"/>
      <c r="S100" s="15"/>
      <c r="T100" s="15"/>
    </row>
    <row r="101" spans="1:20" ht="9.75" outlineLevel="4" x14ac:dyDescent="0.2">
      <c r="A101" s="61"/>
      <c r="B101" s="62"/>
      <c r="C101" s="62"/>
      <c r="D101" s="63"/>
      <c r="E101" s="64" t="s">
        <v>29</v>
      </c>
      <c r="F101" s="65" t="s">
        <v>4439</v>
      </c>
      <c r="G101" s="63"/>
      <c r="H101" s="66">
        <v>302.29599999999999</v>
      </c>
      <c r="I101" s="67"/>
      <c r="J101" s="68"/>
      <c r="K101" s="66"/>
      <c r="L101" s="66"/>
      <c r="M101" s="66"/>
      <c r="N101" s="66"/>
      <c r="O101" s="68"/>
      <c r="P101" s="68"/>
      <c r="Q101" s="68"/>
      <c r="R101" s="10"/>
      <c r="S101" s="15"/>
    </row>
    <row r="102" spans="1:20" ht="7.5" customHeight="1" outlineLevel="4" x14ac:dyDescent="0.15">
      <c r="A102" s="15"/>
      <c r="B102" s="69"/>
      <c r="C102" s="70"/>
      <c r="D102" s="71"/>
      <c r="E102" s="72"/>
      <c r="F102" s="73"/>
      <c r="G102" s="71"/>
      <c r="H102" s="74"/>
      <c r="I102" s="75"/>
      <c r="J102" s="76"/>
      <c r="K102" s="77"/>
      <c r="L102" s="77"/>
      <c r="M102" s="77"/>
      <c r="N102" s="77"/>
      <c r="O102" s="76"/>
      <c r="P102" s="76"/>
      <c r="Q102" s="76"/>
      <c r="R102" s="10"/>
      <c r="S102" s="15"/>
    </row>
    <row r="103" spans="1:20" ht="11.25" outlineLevel="3" x14ac:dyDescent="0.2">
      <c r="A103" s="52"/>
      <c r="B103" s="53"/>
      <c r="C103" s="54">
        <v>35</v>
      </c>
      <c r="D103" s="55" t="s">
        <v>25</v>
      </c>
      <c r="E103" s="56" t="s">
        <v>4368</v>
      </c>
      <c r="F103" s="57" t="s">
        <v>2495</v>
      </c>
      <c r="G103" s="55" t="s">
        <v>60</v>
      </c>
      <c r="H103" s="58">
        <v>10.423999999999999</v>
      </c>
      <c r="I103" s="59"/>
      <c r="J103" s="60">
        <f>H103*I103</f>
        <v>0</v>
      </c>
      <c r="K103" s="58"/>
      <c r="L103" s="58">
        <f>H103*K103</f>
        <v>0</v>
      </c>
      <c r="M103" s="58"/>
      <c r="N103" s="58">
        <f>H103*M103</f>
        <v>0</v>
      </c>
      <c r="O103" s="60">
        <v>21</v>
      </c>
      <c r="P103" s="60">
        <f>J103*(O103/100)</f>
        <v>0</v>
      </c>
      <c r="Q103" s="60">
        <f>J103+P103</f>
        <v>0</v>
      </c>
      <c r="R103" s="15"/>
      <c r="S103" s="15"/>
      <c r="T103" s="15"/>
    </row>
    <row r="104" spans="1:20" ht="22.5" outlineLevel="3" x14ac:dyDescent="0.2">
      <c r="A104" s="52"/>
      <c r="B104" s="53"/>
      <c r="C104" s="54">
        <v>36</v>
      </c>
      <c r="D104" s="55" t="s">
        <v>25</v>
      </c>
      <c r="E104" s="56" t="s">
        <v>4369</v>
      </c>
      <c r="F104" s="57" t="s">
        <v>4370</v>
      </c>
      <c r="G104" s="55" t="s">
        <v>60</v>
      </c>
      <c r="H104" s="58">
        <v>22.204000000000001</v>
      </c>
      <c r="I104" s="59"/>
      <c r="J104" s="60">
        <f>H104*I104</f>
        <v>0</v>
      </c>
      <c r="K104" s="58"/>
      <c r="L104" s="58">
        <f>H104*K104</f>
        <v>0</v>
      </c>
      <c r="M104" s="58"/>
      <c r="N104" s="58">
        <f>H104*M104</f>
        <v>0</v>
      </c>
      <c r="O104" s="60">
        <v>21</v>
      </c>
      <c r="P104" s="60">
        <f>J104*(O104/100)</f>
        <v>0</v>
      </c>
      <c r="Q104" s="60">
        <f>J104+P104</f>
        <v>0</v>
      </c>
      <c r="R104" s="15"/>
      <c r="S104" s="15"/>
      <c r="T104" s="15"/>
    </row>
    <row r="105" spans="1:20" ht="11.25" outlineLevel="3" x14ac:dyDescent="0.2">
      <c r="A105" s="52"/>
      <c r="B105" s="53"/>
      <c r="C105" s="54">
        <v>37</v>
      </c>
      <c r="D105" s="55" t="s">
        <v>25</v>
      </c>
      <c r="E105" s="56" t="s">
        <v>4371</v>
      </c>
      <c r="F105" s="57" t="s">
        <v>4372</v>
      </c>
      <c r="G105" s="55" t="s">
        <v>60</v>
      </c>
      <c r="H105" s="58">
        <v>66.476010000000016</v>
      </c>
      <c r="I105" s="59"/>
      <c r="J105" s="60">
        <f>H105*I105</f>
        <v>0</v>
      </c>
      <c r="K105" s="58"/>
      <c r="L105" s="58">
        <f>H105*K105</f>
        <v>0</v>
      </c>
      <c r="M105" s="58"/>
      <c r="N105" s="58">
        <f>H105*M105</f>
        <v>0</v>
      </c>
      <c r="O105" s="60">
        <v>21</v>
      </c>
      <c r="P105" s="60">
        <f>J105*(O105/100)</f>
        <v>0</v>
      </c>
      <c r="Q105" s="60">
        <f>J105+P105</f>
        <v>0</v>
      </c>
      <c r="R105" s="15"/>
      <c r="S105" s="15"/>
      <c r="T105" s="15"/>
    </row>
    <row r="106" spans="1:20" outlineLevel="3" x14ac:dyDescent="0.15">
      <c r="B106" s="10"/>
      <c r="C106" s="10"/>
      <c r="D106" s="10"/>
      <c r="E106" s="10"/>
      <c r="F106" s="10"/>
      <c r="G106" s="10"/>
      <c r="H106" s="10"/>
      <c r="I106" s="15"/>
      <c r="J106" s="15"/>
      <c r="K106" s="10"/>
      <c r="L106" s="10"/>
      <c r="M106" s="10"/>
      <c r="N106" s="10"/>
      <c r="O106" s="10"/>
      <c r="P106" s="15"/>
      <c r="Q106" s="15"/>
    </row>
    <row r="107" spans="1:20" ht="11.25" outlineLevel="2" x14ac:dyDescent="0.2">
      <c r="A107" s="42" t="s">
        <v>2642</v>
      </c>
      <c r="B107" s="43">
        <v>3</v>
      </c>
      <c r="C107" s="44"/>
      <c r="D107" s="45" t="s">
        <v>23</v>
      </c>
      <c r="E107" s="45"/>
      <c r="F107" s="46" t="s">
        <v>2643</v>
      </c>
      <c r="G107" s="45"/>
      <c r="H107" s="47"/>
      <c r="I107" s="48"/>
      <c r="J107" s="49">
        <f>SUBTOTAL(9,J108:J110)</f>
        <v>0</v>
      </c>
      <c r="K107" s="47"/>
      <c r="L107" s="50">
        <f>SUBTOTAL(9,L108:L110)</f>
        <v>1.9220000000000001E-2</v>
      </c>
      <c r="M107" s="47"/>
      <c r="N107" s="50">
        <f>SUBTOTAL(9,N108:N110)</f>
        <v>0</v>
      </c>
      <c r="O107" s="51"/>
      <c r="P107" s="49">
        <f>SUBTOTAL(9,P108:P110)</f>
        <v>0</v>
      </c>
      <c r="Q107" s="49">
        <f>SUBTOTAL(9,Q108:Q110)</f>
        <v>0</v>
      </c>
      <c r="R107" s="10"/>
      <c r="S107" s="15"/>
      <c r="T107" s="15"/>
    </row>
    <row r="108" spans="1:20" ht="11.25" outlineLevel="3" x14ac:dyDescent="0.2">
      <c r="A108" s="52"/>
      <c r="B108" s="53"/>
      <c r="C108" s="54">
        <v>61</v>
      </c>
      <c r="D108" s="55" t="s">
        <v>25</v>
      </c>
      <c r="E108" s="56" t="s">
        <v>4440</v>
      </c>
      <c r="F108" s="57" t="s">
        <v>4441</v>
      </c>
      <c r="G108" s="55" t="s">
        <v>169</v>
      </c>
      <c r="H108" s="58">
        <v>1</v>
      </c>
      <c r="I108" s="59"/>
      <c r="J108" s="60">
        <f>H108*I108</f>
        <v>0</v>
      </c>
      <c r="K108" s="58">
        <v>1.093E-2</v>
      </c>
      <c r="L108" s="58">
        <f>H108*K108</f>
        <v>1.093E-2</v>
      </c>
      <c r="M108" s="58"/>
      <c r="N108" s="58">
        <f>H108*M108</f>
        <v>0</v>
      </c>
      <c r="O108" s="60">
        <v>21</v>
      </c>
      <c r="P108" s="60">
        <f>J108*(O108/100)</f>
        <v>0</v>
      </c>
      <c r="Q108" s="60">
        <f>J108+P108</f>
        <v>0</v>
      </c>
      <c r="R108" s="15"/>
      <c r="S108" s="15"/>
      <c r="T108" s="15"/>
    </row>
    <row r="109" spans="1:20" ht="11.25" outlineLevel="3" x14ac:dyDescent="0.2">
      <c r="A109" s="52"/>
      <c r="B109" s="53"/>
      <c r="C109" s="54">
        <v>62</v>
      </c>
      <c r="D109" s="55" t="s">
        <v>25</v>
      </c>
      <c r="E109" s="56" t="s">
        <v>4442</v>
      </c>
      <c r="F109" s="57" t="s">
        <v>4443</v>
      </c>
      <c r="G109" s="55" t="s">
        <v>72</v>
      </c>
      <c r="H109" s="58">
        <v>1</v>
      </c>
      <c r="I109" s="59"/>
      <c r="J109" s="60">
        <f>H109*I109</f>
        <v>0</v>
      </c>
      <c r="K109" s="58">
        <v>8.2900000000000005E-3</v>
      </c>
      <c r="L109" s="58">
        <f>H109*K109</f>
        <v>8.2900000000000005E-3</v>
      </c>
      <c r="M109" s="58"/>
      <c r="N109" s="58">
        <f>H109*M109</f>
        <v>0</v>
      </c>
      <c r="O109" s="60">
        <v>21</v>
      </c>
      <c r="P109" s="60">
        <f>J109*(O109/100)</f>
        <v>0</v>
      </c>
      <c r="Q109" s="60">
        <f>J109+P109</f>
        <v>0</v>
      </c>
      <c r="R109" s="15"/>
      <c r="S109" s="15"/>
      <c r="T109" s="15"/>
    </row>
    <row r="110" spans="1:20" outlineLevel="3" x14ac:dyDescent="0.15">
      <c r="B110" s="10"/>
      <c r="C110" s="10"/>
      <c r="D110" s="10"/>
      <c r="E110" s="10"/>
      <c r="F110" s="10"/>
      <c r="G110" s="10"/>
      <c r="H110" s="10"/>
      <c r="I110" s="15"/>
      <c r="J110" s="15"/>
      <c r="K110" s="10"/>
      <c r="L110" s="10"/>
      <c r="M110" s="10"/>
      <c r="N110" s="10"/>
      <c r="O110" s="10"/>
      <c r="P110" s="15"/>
      <c r="Q110" s="15"/>
    </row>
    <row r="111" spans="1:20" outlineLevel="1" x14ac:dyDescent="0.15"/>
  </sheetData>
  <pageMargins left="0.7" right="0.7" top="0.78740157499999996" bottom="0.78740157499999996"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830B2C-4B43-40F6-A8AC-516B73651430}">
  <dimension ref="A1:T21"/>
  <sheetViews>
    <sheetView topLeftCell="C1" workbookViewId="0">
      <selection activeCell="F31" sqref="F31"/>
    </sheetView>
  </sheetViews>
  <sheetFormatPr defaultRowHeight="8.25" outlineLevelRow="3" x14ac:dyDescent="0.15"/>
  <cols>
    <col min="1" max="1" width="28.7109375" style="1" hidden="1" customWidth="1"/>
    <col min="2" max="2" width="3.7109375" style="1" hidden="1" customWidth="1"/>
    <col min="3" max="3" width="5.7109375" style="1" customWidth="1"/>
    <col min="4" max="4" width="4.7109375" style="1" customWidth="1"/>
    <col min="5" max="5" width="14.7109375" style="1" customWidth="1"/>
    <col min="6" max="6" width="72.7109375" style="1" customWidth="1"/>
    <col min="7" max="7" width="4.7109375" style="1" customWidth="1"/>
    <col min="8" max="8" width="14.7109375" style="1" customWidth="1"/>
    <col min="9" max="9" width="12.7109375" style="1" customWidth="1"/>
    <col min="10" max="10" width="15.7109375" style="1" customWidth="1"/>
    <col min="11" max="11" width="11.7109375" style="1" hidden="1" customWidth="1"/>
    <col min="12" max="12" width="14.7109375" style="1" hidden="1" customWidth="1"/>
    <col min="13" max="13" width="11.7109375" style="1" hidden="1" customWidth="1"/>
    <col min="14" max="14" width="14.7109375" style="1" hidden="1" customWidth="1"/>
    <col min="15" max="15" width="9.7109375" style="1" hidden="1" customWidth="1"/>
    <col min="16" max="16" width="14.7109375" style="1" hidden="1" customWidth="1"/>
    <col min="17" max="17" width="15.7109375" style="1" hidden="1" customWidth="1"/>
    <col min="18" max="18" width="38.7109375" style="1" customWidth="1"/>
    <col min="19" max="22" width="9.140625" style="1"/>
    <col min="23" max="23" width="5.5703125" style="1" customWidth="1"/>
    <col min="24" max="256" width="9.140625" style="1"/>
    <col min="257" max="258" width="0" style="1" hidden="1" customWidth="1"/>
    <col min="259" max="259" width="5.7109375" style="1" customWidth="1"/>
    <col min="260" max="260" width="4.7109375" style="1" customWidth="1"/>
    <col min="261" max="261" width="14.7109375" style="1" customWidth="1"/>
    <col min="262" max="262" width="72.7109375" style="1" customWidth="1"/>
    <col min="263" max="263" width="4.7109375" style="1" customWidth="1"/>
    <col min="264" max="264" width="14.7109375" style="1" customWidth="1"/>
    <col min="265" max="265" width="12.7109375" style="1" customWidth="1"/>
    <col min="266" max="266" width="15.7109375" style="1" customWidth="1"/>
    <col min="267" max="273" width="0" style="1" hidden="1" customWidth="1"/>
    <col min="274" max="274" width="38.7109375" style="1" customWidth="1"/>
    <col min="275" max="278" width="9.140625" style="1"/>
    <col min="279" max="279" width="5.5703125" style="1" customWidth="1"/>
    <col min="280" max="512" width="9.140625" style="1"/>
    <col min="513" max="514" width="0" style="1" hidden="1" customWidth="1"/>
    <col min="515" max="515" width="5.7109375" style="1" customWidth="1"/>
    <col min="516" max="516" width="4.7109375" style="1" customWidth="1"/>
    <col min="517" max="517" width="14.7109375" style="1" customWidth="1"/>
    <col min="518" max="518" width="72.7109375" style="1" customWidth="1"/>
    <col min="519" max="519" width="4.7109375" style="1" customWidth="1"/>
    <col min="520" max="520" width="14.7109375" style="1" customWidth="1"/>
    <col min="521" max="521" width="12.7109375" style="1" customWidth="1"/>
    <col min="522" max="522" width="15.7109375" style="1" customWidth="1"/>
    <col min="523" max="529" width="0" style="1" hidden="1" customWidth="1"/>
    <col min="530" max="530" width="38.7109375" style="1" customWidth="1"/>
    <col min="531" max="534" width="9.140625" style="1"/>
    <col min="535" max="535" width="5.5703125" style="1" customWidth="1"/>
    <col min="536" max="768" width="9.140625" style="1"/>
    <col min="769" max="770" width="0" style="1" hidden="1" customWidth="1"/>
    <col min="771" max="771" width="5.7109375" style="1" customWidth="1"/>
    <col min="772" max="772" width="4.7109375" style="1" customWidth="1"/>
    <col min="773" max="773" width="14.7109375" style="1" customWidth="1"/>
    <col min="774" max="774" width="72.7109375" style="1" customWidth="1"/>
    <col min="775" max="775" width="4.7109375" style="1" customWidth="1"/>
    <col min="776" max="776" width="14.7109375" style="1" customWidth="1"/>
    <col min="777" max="777" width="12.7109375" style="1" customWidth="1"/>
    <col min="778" max="778" width="15.7109375" style="1" customWidth="1"/>
    <col min="779" max="785" width="0" style="1" hidden="1" customWidth="1"/>
    <col min="786" max="786" width="38.7109375" style="1" customWidth="1"/>
    <col min="787" max="790" width="9.140625" style="1"/>
    <col min="791" max="791" width="5.5703125" style="1" customWidth="1"/>
    <col min="792" max="1024" width="9.140625" style="1"/>
    <col min="1025" max="1026" width="0" style="1" hidden="1" customWidth="1"/>
    <col min="1027" max="1027" width="5.7109375" style="1" customWidth="1"/>
    <col min="1028" max="1028" width="4.7109375" style="1" customWidth="1"/>
    <col min="1029" max="1029" width="14.7109375" style="1" customWidth="1"/>
    <col min="1030" max="1030" width="72.7109375" style="1" customWidth="1"/>
    <col min="1031" max="1031" width="4.7109375" style="1" customWidth="1"/>
    <col min="1032" max="1032" width="14.7109375" style="1" customWidth="1"/>
    <col min="1033" max="1033" width="12.7109375" style="1" customWidth="1"/>
    <col min="1034" max="1034" width="15.7109375" style="1" customWidth="1"/>
    <col min="1035" max="1041" width="0" style="1" hidden="1" customWidth="1"/>
    <col min="1042" max="1042" width="38.7109375" style="1" customWidth="1"/>
    <col min="1043" max="1046" width="9.140625" style="1"/>
    <col min="1047" max="1047" width="5.5703125" style="1" customWidth="1"/>
    <col min="1048" max="1280" width="9.140625" style="1"/>
    <col min="1281" max="1282" width="0" style="1" hidden="1" customWidth="1"/>
    <col min="1283" max="1283" width="5.7109375" style="1" customWidth="1"/>
    <col min="1284" max="1284" width="4.7109375" style="1" customWidth="1"/>
    <col min="1285" max="1285" width="14.7109375" style="1" customWidth="1"/>
    <col min="1286" max="1286" width="72.7109375" style="1" customWidth="1"/>
    <col min="1287" max="1287" width="4.7109375" style="1" customWidth="1"/>
    <col min="1288" max="1288" width="14.7109375" style="1" customWidth="1"/>
    <col min="1289" max="1289" width="12.7109375" style="1" customWidth="1"/>
    <col min="1290" max="1290" width="15.7109375" style="1" customWidth="1"/>
    <col min="1291" max="1297" width="0" style="1" hidden="1" customWidth="1"/>
    <col min="1298" max="1298" width="38.7109375" style="1" customWidth="1"/>
    <col min="1299" max="1302" width="9.140625" style="1"/>
    <col min="1303" max="1303" width="5.5703125" style="1" customWidth="1"/>
    <col min="1304" max="1536" width="9.140625" style="1"/>
    <col min="1537" max="1538" width="0" style="1" hidden="1" customWidth="1"/>
    <col min="1539" max="1539" width="5.7109375" style="1" customWidth="1"/>
    <col min="1540" max="1540" width="4.7109375" style="1" customWidth="1"/>
    <col min="1541" max="1541" width="14.7109375" style="1" customWidth="1"/>
    <col min="1542" max="1542" width="72.7109375" style="1" customWidth="1"/>
    <col min="1543" max="1543" width="4.7109375" style="1" customWidth="1"/>
    <col min="1544" max="1544" width="14.7109375" style="1" customWidth="1"/>
    <col min="1545" max="1545" width="12.7109375" style="1" customWidth="1"/>
    <col min="1546" max="1546" width="15.7109375" style="1" customWidth="1"/>
    <col min="1547" max="1553" width="0" style="1" hidden="1" customWidth="1"/>
    <col min="1554" max="1554" width="38.7109375" style="1" customWidth="1"/>
    <col min="1555" max="1558" width="9.140625" style="1"/>
    <col min="1559" max="1559" width="5.5703125" style="1" customWidth="1"/>
    <col min="1560" max="1792" width="9.140625" style="1"/>
    <col min="1793" max="1794" width="0" style="1" hidden="1" customWidth="1"/>
    <col min="1795" max="1795" width="5.7109375" style="1" customWidth="1"/>
    <col min="1796" max="1796" width="4.7109375" style="1" customWidth="1"/>
    <col min="1797" max="1797" width="14.7109375" style="1" customWidth="1"/>
    <col min="1798" max="1798" width="72.7109375" style="1" customWidth="1"/>
    <col min="1799" max="1799" width="4.7109375" style="1" customWidth="1"/>
    <col min="1800" max="1800" width="14.7109375" style="1" customWidth="1"/>
    <col min="1801" max="1801" width="12.7109375" style="1" customWidth="1"/>
    <col min="1802" max="1802" width="15.7109375" style="1" customWidth="1"/>
    <col min="1803" max="1809" width="0" style="1" hidden="1" customWidth="1"/>
    <col min="1810" max="1810" width="38.7109375" style="1" customWidth="1"/>
    <col min="1811" max="1814" width="9.140625" style="1"/>
    <col min="1815" max="1815" width="5.5703125" style="1" customWidth="1"/>
    <col min="1816" max="2048" width="9.140625" style="1"/>
    <col min="2049" max="2050" width="0" style="1" hidden="1" customWidth="1"/>
    <col min="2051" max="2051" width="5.7109375" style="1" customWidth="1"/>
    <col min="2052" max="2052" width="4.7109375" style="1" customWidth="1"/>
    <col min="2053" max="2053" width="14.7109375" style="1" customWidth="1"/>
    <col min="2054" max="2054" width="72.7109375" style="1" customWidth="1"/>
    <col min="2055" max="2055" width="4.7109375" style="1" customWidth="1"/>
    <col min="2056" max="2056" width="14.7109375" style="1" customWidth="1"/>
    <col min="2057" max="2057" width="12.7109375" style="1" customWidth="1"/>
    <col min="2058" max="2058" width="15.7109375" style="1" customWidth="1"/>
    <col min="2059" max="2065" width="0" style="1" hidden="1" customWidth="1"/>
    <col min="2066" max="2066" width="38.7109375" style="1" customWidth="1"/>
    <col min="2067" max="2070" width="9.140625" style="1"/>
    <col min="2071" max="2071" width="5.5703125" style="1" customWidth="1"/>
    <col min="2072" max="2304" width="9.140625" style="1"/>
    <col min="2305" max="2306" width="0" style="1" hidden="1" customWidth="1"/>
    <col min="2307" max="2307" width="5.7109375" style="1" customWidth="1"/>
    <col min="2308" max="2308" width="4.7109375" style="1" customWidth="1"/>
    <col min="2309" max="2309" width="14.7109375" style="1" customWidth="1"/>
    <col min="2310" max="2310" width="72.7109375" style="1" customWidth="1"/>
    <col min="2311" max="2311" width="4.7109375" style="1" customWidth="1"/>
    <col min="2312" max="2312" width="14.7109375" style="1" customWidth="1"/>
    <col min="2313" max="2313" width="12.7109375" style="1" customWidth="1"/>
    <col min="2314" max="2314" width="15.7109375" style="1" customWidth="1"/>
    <col min="2315" max="2321" width="0" style="1" hidden="1" customWidth="1"/>
    <col min="2322" max="2322" width="38.7109375" style="1" customWidth="1"/>
    <col min="2323" max="2326" width="9.140625" style="1"/>
    <col min="2327" max="2327" width="5.5703125" style="1" customWidth="1"/>
    <col min="2328" max="2560" width="9.140625" style="1"/>
    <col min="2561" max="2562" width="0" style="1" hidden="1" customWidth="1"/>
    <col min="2563" max="2563" width="5.7109375" style="1" customWidth="1"/>
    <col min="2564" max="2564" width="4.7109375" style="1" customWidth="1"/>
    <col min="2565" max="2565" width="14.7109375" style="1" customWidth="1"/>
    <col min="2566" max="2566" width="72.7109375" style="1" customWidth="1"/>
    <col min="2567" max="2567" width="4.7109375" style="1" customWidth="1"/>
    <col min="2568" max="2568" width="14.7109375" style="1" customWidth="1"/>
    <col min="2569" max="2569" width="12.7109375" style="1" customWidth="1"/>
    <col min="2570" max="2570" width="15.7109375" style="1" customWidth="1"/>
    <col min="2571" max="2577" width="0" style="1" hidden="1" customWidth="1"/>
    <col min="2578" max="2578" width="38.7109375" style="1" customWidth="1"/>
    <col min="2579" max="2582" width="9.140625" style="1"/>
    <col min="2583" max="2583" width="5.5703125" style="1" customWidth="1"/>
    <col min="2584" max="2816" width="9.140625" style="1"/>
    <col min="2817" max="2818" width="0" style="1" hidden="1" customWidth="1"/>
    <col min="2819" max="2819" width="5.7109375" style="1" customWidth="1"/>
    <col min="2820" max="2820" width="4.7109375" style="1" customWidth="1"/>
    <col min="2821" max="2821" width="14.7109375" style="1" customWidth="1"/>
    <col min="2822" max="2822" width="72.7109375" style="1" customWidth="1"/>
    <col min="2823" max="2823" width="4.7109375" style="1" customWidth="1"/>
    <col min="2824" max="2824" width="14.7109375" style="1" customWidth="1"/>
    <col min="2825" max="2825" width="12.7109375" style="1" customWidth="1"/>
    <col min="2826" max="2826" width="15.7109375" style="1" customWidth="1"/>
    <col min="2827" max="2833" width="0" style="1" hidden="1" customWidth="1"/>
    <col min="2834" max="2834" width="38.7109375" style="1" customWidth="1"/>
    <col min="2835" max="2838" width="9.140625" style="1"/>
    <col min="2839" max="2839" width="5.5703125" style="1" customWidth="1"/>
    <col min="2840" max="3072" width="9.140625" style="1"/>
    <col min="3073" max="3074" width="0" style="1" hidden="1" customWidth="1"/>
    <col min="3075" max="3075" width="5.7109375" style="1" customWidth="1"/>
    <col min="3076" max="3076" width="4.7109375" style="1" customWidth="1"/>
    <col min="3077" max="3077" width="14.7109375" style="1" customWidth="1"/>
    <col min="3078" max="3078" width="72.7109375" style="1" customWidth="1"/>
    <col min="3079" max="3079" width="4.7109375" style="1" customWidth="1"/>
    <col min="3080" max="3080" width="14.7109375" style="1" customWidth="1"/>
    <col min="3081" max="3081" width="12.7109375" style="1" customWidth="1"/>
    <col min="3082" max="3082" width="15.7109375" style="1" customWidth="1"/>
    <col min="3083" max="3089" width="0" style="1" hidden="1" customWidth="1"/>
    <col min="3090" max="3090" width="38.7109375" style="1" customWidth="1"/>
    <col min="3091" max="3094" width="9.140625" style="1"/>
    <col min="3095" max="3095" width="5.5703125" style="1" customWidth="1"/>
    <col min="3096" max="3328" width="9.140625" style="1"/>
    <col min="3329" max="3330" width="0" style="1" hidden="1" customWidth="1"/>
    <col min="3331" max="3331" width="5.7109375" style="1" customWidth="1"/>
    <col min="3332" max="3332" width="4.7109375" style="1" customWidth="1"/>
    <col min="3333" max="3333" width="14.7109375" style="1" customWidth="1"/>
    <col min="3334" max="3334" width="72.7109375" style="1" customWidth="1"/>
    <col min="3335" max="3335" width="4.7109375" style="1" customWidth="1"/>
    <col min="3336" max="3336" width="14.7109375" style="1" customWidth="1"/>
    <col min="3337" max="3337" width="12.7109375" style="1" customWidth="1"/>
    <col min="3338" max="3338" width="15.7109375" style="1" customWidth="1"/>
    <col min="3339" max="3345" width="0" style="1" hidden="1" customWidth="1"/>
    <col min="3346" max="3346" width="38.7109375" style="1" customWidth="1"/>
    <col min="3347" max="3350" width="9.140625" style="1"/>
    <col min="3351" max="3351" width="5.5703125" style="1" customWidth="1"/>
    <col min="3352" max="3584" width="9.140625" style="1"/>
    <col min="3585" max="3586" width="0" style="1" hidden="1" customWidth="1"/>
    <col min="3587" max="3587" width="5.7109375" style="1" customWidth="1"/>
    <col min="3588" max="3588" width="4.7109375" style="1" customWidth="1"/>
    <col min="3589" max="3589" width="14.7109375" style="1" customWidth="1"/>
    <col min="3590" max="3590" width="72.7109375" style="1" customWidth="1"/>
    <col min="3591" max="3591" width="4.7109375" style="1" customWidth="1"/>
    <col min="3592" max="3592" width="14.7109375" style="1" customWidth="1"/>
    <col min="3593" max="3593" width="12.7109375" style="1" customWidth="1"/>
    <col min="3594" max="3594" width="15.7109375" style="1" customWidth="1"/>
    <col min="3595" max="3601" width="0" style="1" hidden="1" customWidth="1"/>
    <col min="3602" max="3602" width="38.7109375" style="1" customWidth="1"/>
    <col min="3603" max="3606" width="9.140625" style="1"/>
    <col min="3607" max="3607" width="5.5703125" style="1" customWidth="1"/>
    <col min="3608" max="3840" width="9.140625" style="1"/>
    <col min="3841" max="3842" width="0" style="1" hidden="1" customWidth="1"/>
    <col min="3843" max="3843" width="5.7109375" style="1" customWidth="1"/>
    <col min="3844" max="3844" width="4.7109375" style="1" customWidth="1"/>
    <col min="3845" max="3845" width="14.7109375" style="1" customWidth="1"/>
    <col min="3846" max="3846" width="72.7109375" style="1" customWidth="1"/>
    <col min="3847" max="3847" width="4.7109375" style="1" customWidth="1"/>
    <col min="3848" max="3848" width="14.7109375" style="1" customWidth="1"/>
    <col min="3849" max="3849" width="12.7109375" style="1" customWidth="1"/>
    <col min="3850" max="3850" width="15.7109375" style="1" customWidth="1"/>
    <col min="3851" max="3857" width="0" style="1" hidden="1" customWidth="1"/>
    <col min="3858" max="3858" width="38.7109375" style="1" customWidth="1"/>
    <col min="3859" max="3862" width="9.140625" style="1"/>
    <col min="3863" max="3863" width="5.5703125" style="1" customWidth="1"/>
    <col min="3864" max="4096" width="9.140625" style="1"/>
    <col min="4097" max="4098" width="0" style="1" hidden="1" customWidth="1"/>
    <col min="4099" max="4099" width="5.7109375" style="1" customWidth="1"/>
    <col min="4100" max="4100" width="4.7109375" style="1" customWidth="1"/>
    <col min="4101" max="4101" width="14.7109375" style="1" customWidth="1"/>
    <col min="4102" max="4102" width="72.7109375" style="1" customWidth="1"/>
    <col min="4103" max="4103" width="4.7109375" style="1" customWidth="1"/>
    <col min="4104" max="4104" width="14.7109375" style="1" customWidth="1"/>
    <col min="4105" max="4105" width="12.7109375" style="1" customWidth="1"/>
    <col min="4106" max="4106" width="15.7109375" style="1" customWidth="1"/>
    <col min="4107" max="4113" width="0" style="1" hidden="1" customWidth="1"/>
    <col min="4114" max="4114" width="38.7109375" style="1" customWidth="1"/>
    <col min="4115" max="4118" width="9.140625" style="1"/>
    <col min="4119" max="4119" width="5.5703125" style="1" customWidth="1"/>
    <col min="4120" max="4352" width="9.140625" style="1"/>
    <col min="4353" max="4354" width="0" style="1" hidden="1" customWidth="1"/>
    <col min="4355" max="4355" width="5.7109375" style="1" customWidth="1"/>
    <col min="4356" max="4356" width="4.7109375" style="1" customWidth="1"/>
    <col min="4357" max="4357" width="14.7109375" style="1" customWidth="1"/>
    <col min="4358" max="4358" width="72.7109375" style="1" customWidth="1"/>
    <col min="4359" max="4359" width="4.7109375" style="1" customWidth="1"/>
    <col min="4360" max="4360" width="14.7109375" style="1" customWidth="1"/>
    <col min="4361" max="4361" width="12.7109375" style="1" customWidth="1"/>
    <col min="4362" max="4362" width="15.7109375" style="1" customWidth="1"/>
    <col min="4363" max="4369" width="0" style="1" hidden="1" customWidth="1"/>
    <col min="4370" max="4370" width="38.7109375" style="1" customWidth="1"/>
    <col min="4371" max="4374" width="9.140625" style="1"/>
    <col min="4375" max="4375" width="5.5703125" style="1" customWidth="1"/>
    <col min="4376" max="4608" width="9.140625" style="1"/>
    <col min="4609" max="4610" width="0" style="1" hidden="1" customWidth="1"/>
    <col min="4611" max="4611" width="5.7109375" style="1" customWidth="1"/>
    <col min="4612" max="4612" width="4.7109375" style="1" customWidth="1"/>
    <col min="4613" max="4613" width="14.7109375" style="1" customWidth="1"/>
    <col min="4614" max="4614" width="72.7109375" style="1" customWidth="1"/>
    <col min="4615" max="4615" width="4.7109375" style="1" customWidth="1"/>
    <col min="4616" max="4616" width="14.7109375" style="1" customWidth="1"/>
    <col min="4617" max="4617" width="12.7109375" style="1" customWidth="1"/>
    <col min="4618" max="4618" width="15.7109375" style="1" customWidth="1"/>
    <col min="4619" max="4625" width="0" style="1" hidden="1" customWidth="1"/>
    <col min="4626" max="4626" width="38.7109375" style="1" customWidth="1"/>
    <col min="4627" max="4630" width="9.140625" style="1"/>
    <col min="4631" max="4631" width="5.5703125" style="1" customWidth="1"/>
    <col min="4632" max="4864" width="9.140625" style="1"/>
    <col min="4865" max="4866" width="0" style="1" hidden="1" customWidth="1"/>
    <col min="4867" max="4867" width="5.7109375" style="1" customWidth="1"/>
    <col min="4868" max="4868" width="4.7109375" style="1" customWidth="1"/>
    <col min="4869" max="4869" width="14.7109375" style="1" customWidth="1"/>
    <col min="4870" max="4870" width="72.7109375" style="1" customWidth="1"/>
    <col min="4871" max="4871" width="4.7109375" style="1" customWidth="1"/>
    <col min="4872" max="4872" width="14.7109375" style="1" customWidth="1"/>
    <col min="4873" max="4873" width="12.7109375" style="1" customWidth="1"/>
    <col min="4874" max="4874" width="15.7109375" style="1" customWidth="1"/>
    <col min="4875" max="4881" width="0" style="1" hidden="1" customWidth="1"/>
    <col min="4882" max="4882" width="38.7109375" style="1" customWidth="1"/>
    <col min="4883" max="4886" width="9.140625" style="1"/>
    <col min="4887" max="4887" width="5.5703125" style="1" customWidth="1"/>
    <col min="4888" max="5120" width="9.140625" style="1"/>
    <col min="5121" max="5122" width="0" style="1" hidden="1" customWidth="1"/>
    <col min="5123" max="5123" width="5.7109375" style="1" customWidth="1"/>
    <col min="5124" max="5124" width="4.7109375" style="1" customWidth="1"/>
    <col min="5125" max="5125" width="14.7109375" style="1" customWidth="1"/>
    <col min="5126" max="5126" width="72.7109375" style="1" customWidth="1"/>
    <col min="5127" max="5127" width="4.7109375" style="1" customWidth="1"/>
    <col min="5128" max="5128" width="14.7109375" style="1" customWidth="1"/>
    <col min="5129" max="5129" width="12.7109375" style="1" customWidth="1"/>
    <col min="5130" max="5130" width="15.7109375" style="1" customWidth="1"/>
    <col min="5131" max="5137" width="0" style="1" hidden="1" customWidth="1"/>
    <col min="5138" max="5138" width="38.7109375" style="1" customWidth="1"/>
    <col min="5139" max="5142" width="9.140625" style="1"/>
    <col min="5143" max="5143" width="5.5703125" style="1" customWidth="1"/>
    <col min="5144" max="5376" width="9.140625" style="1"/>
    <col min="5377" max="5378" width="0" style="1" hidden="1" customWidth="1"/>
    <col min="5379" max="5379" width="5.7109375" style="1" customWidth="1"/>
    <col min="5380" max="5380" width="4.7109375" style="1" customWidth="1"/>
    <col min="5381" max="5381" width="14.7109375" style="1" customWidth="1"/>
    <col min="5382" max="5382" width="72.7109375" style="1" customWidth="1"/>
    <col min="5383" max="5383" width="4.7109375" style="1" customWidth="1"/>
    <col min="5384" max="5384" width="14.7109375" style="1" customWidth="1"/>
    <col min="5385" max="5385" width="12.7109375" style="1" customWidth="1"/>
    <col min="5386" max="5386" width="15.7109375" style="1" customWidth="1"/>
    <col min="5387" max="5393" width="0" style="1" hidden="1" customWidth="1"/>
    <col min="5394" max="5394" width="38.7109375" style="1" customWidth="1"/>
    <col min="5395" max="5398" width="9.140625" style="1"/>
    <col min="5399" max="5399" width="5.5703125" style="1" customWidth="1"/>
    <col min="5400" max="5632" width="9.140625" style="1"/>
    <col min="5633" max="5634" width="0" style="1" hidden="1" customWidth="1"/>
    <col min="5635" max="5635" width="5.7109375" style="1" customWidth="1"/>
    <col min="5636" max="5636" width="4.7109375" style="1" customWidth="1"/>
    <col min="5637" max="5637" width="14.7109375" style="1" customWidth="1"/>
    <col min="5638" max="5638" width="72.7109375" style="1" customWidth="1"/>
    <col min="5639" max="5639" width="4.7109375" style="1" customWidth="1"/>
    <col min="5640" max="5640" width="14.7109375" style="1" customWidth="1"/>
    <col min="5641" max="5641" width="12.7109375" style="1" customWidth="1"/>
    <col min="5642" max="5642" width="15.7109375" style="1" customWidth="1"/>
    <col min="5643" max="5649" width="0" style="1" hidden="1" customWidth="1"/>
    <col min="5650" max="5650" width="38.7109375" style="1" customWidth="1"/>
    <col min="5651" max="5654" width="9.140625" style="1"/>
    <col min="5655" max="5655" width="5.5703125" style="1" customWidth="1"/>
    <col min="5656" max="5888" width="9.140625" style="1"/>
    <col min="5889" max="5890" width="0" style="1" hidden="1" customWidth="1"/>
    <col min="5891" max="5891" width="5.7109375" style="1" customWidth="1"/>
    <col min="5892" max="5892" width="4.7109375" style="1" customWidth="1"/>
    <col min="5893" max="5893" width="14.7109375" style="1" customWidth="1"/>
    <col min="5894" max="5894" width="72.7109375" style="1" customWidth="1"/>
    <col min="5895" max="5895" width="4.7109375" style="1" customWidth="1"/>
    <col min="5896" max="5896" width="14.7109375" style="1" customWidth="1"/>
    <col min="5897" max="5897" width="12.7109375" style="1" customWidth="1"/>
    <col min="5898" max="5898" width="15.7109375" style="1" customWidth="1"/>
    <col min="5899" max="5905" width="0" style="1" hidden="1" customWidth="1"/>
    <col min="5906" max="5906" width="38.7109375" style="1" customWidth="1"/>
    <col min="5907" max="5910" width="9.140625" style="1"/>
    <col min="5911" max="5911" width="5.5703125" style="1" customWidth="1"/>
    <col min="5912" max="6144" width="9.140625" style="1"/>
    <col min="6145" max="6146" width="0" style="1" hidden="1" customWidth="1"/>
    <col min="6147" max="6147" width="5.7109375" style="1" customWidth="1"/>
    <col min="6148" max="6148" width="4.7109375" style="1" customWidth="1"/>
    <col min="6149" max="6149" width="14.7109375" style="1" customWidth="1"/>
    <col min="6150" max="6150" width="72.7109375" style="1" customWidth="1"/>
    <col min="6151" max="6151" width="4.7109375" style="1" customWidth="1"/>
    <col min="6152" max="6152" width="14.7109375" style="1" customWidth="1"/>
    <col min="6153" max="6153" width="12.7109375" style="1" customWidth="1"/>
    <col min="6154" max="6154" width="15.7109375" style="1" customWidth="1"/>
    <col min="6155" max="6161" width="0" style="1" hidden="1" customWidth="1"/>
    <col min="6162" max="6162" width="38.7109375" style="1" customWidth="1"/>
    <col min="6163" max="6166" width="9.140625" style="1"/>
    <col min="6167" max="6167" width="5.5703125" style="1" customWidth="1"/>
    <col min="6168" max="6400" width="9.140625" style="1"/>
    <col min="6401" max="6402" width="0" style="1" hidden="1" customWidth="1"/>
    <col min="6403" max="6403" width="5.7109375" style="1" customWidth="1"/>
    <col min="6404" max="6404" width="4.7109375" style="1" customWidth="1"/>
    <col min="6405" max="6405" width="14.7109375" style="1" customWidth="1"/>
    <col min="6406" max="6406" width="72.7109375" style="1" customWidth="1"/>
    <col min="6407" max="6407" width="4.7109375" style="1" customWidth="1"/>
    <col min="6408" max="6408" width="14.7109375" style="1" customWidth="1"/>
    <col min="6409" max="6409" width="12.7109375" style="1" customWidth="1"/>
    <col min="6410" max="6410" width="15.7109375" style="1" customWidth="1"/>
    <col min="6411" max="6417" width="0" style="1" hidden="1" customWidth="1"/>
    <col min="6418" max="6418" width="38.7109375" style="1" customWidth="1"/>
    <col min="6419" max="6422" width="9.140625" style="1"/>
    <col min="6423" max="6423" width="5.5703125" style="1" customWidth="1"/>
    <col min="6424" max="6656" width="9.140625" style="1"/>
    <col min="6657" max="6658" width="0" style="1" hidden="1" customWidth="1"/>
    <col min="6659" max="6659" width="5.7109375" style="1" customWidth="1"/>
    <col min="6660" max="6660" width="4.7109375" style="1" customWidth="1"/>
    <col min="6661" max="6661" width="14.7109375" style="1" customWidth="1"/>
    <col min="6662" max="6662" width="72.7109375" style="1" customWidth="1"/>
    <col min="6663" max="6663" width="4.7109375" style="1" customWidth="1"/>
    <col min="6664" max="6664" width="14.7109375" style="1" customWidth="1"/>
    <col min="6665" max="6665" width="12.7109375" style="1" customWidth="1"/>
    <col min="6666" max="6666" width="15.7109375" style="1" customWidth="1"/>
    <col min="6667" max="6673" width="0" style="1" hidden="1" customWidth="1"/>
    <col min="6674" max="6674" width="38.7109375" style="1" customWidth="1"/>
    <col min="6675" max="6678" width="9.140625" style="1"/>
    <col min="6679" max="6679" width="5.5703125" style="1" customWidth="1"/>
    <col min="6680" max="6912" width="9.140625" style="1"/>
    <col min="6913" max="6914" width="0" style="1" hidden="1" customWidth="1"/>
    <col min="6915" max="6915" width="5.7109375" style="1" customWidth="1"/>
    <col min="6916" max="6916" width="4.7109375" style="1" customWidth="1"/>
    <col min="6917" max="6917" width="14.7109375" style="1" customWidth="1"/>
    <col min="6918" max="6918" width="72.7109375" style="1" customWidth="1"/>
    <col min="6919" max="6919" width="4.7109375" style="1" customWidth="1"/>
    <col min="6920" max="6920" width="14.7109375" style="1" customWidth="1"/>
    <col min="6921" max="6921" width="12.7109375" style="1" customWidth="1"/>
    <col min="6922" max="6922" width="15.7109375" style="1" customWidth="1"/>
    <col min="6923" max="6929" width="0" style="1" hidden="1" customWidth="1"/>
    <col min="6930" max="6930" width="38.7109375" style="1" customWidth="1"/>
    <col min="6931" max="6934" width="9.140625" style="1"/>
    <col min="6935" max="6935" width="5.5703125" style="1" customWidth="1"/>
    <col min="6936" max="7168" width="9.140625" style="1"/>
    <col min="7169" max="7170" width="0" style="1" hidden="1" customWidth="1"/>
    <col min="7171" max="7171" width="5.7109375" style="1" customWidth="1"/>
    <col min="7172" max="7172" width="4.7109375" style="1" customWidth="1"/>
    <col min="7173" max="7173" width="14.7109375" style="1" customWidth="1"/>
    <col min="7174" max="7174" width="72.7109375" style="1" customWidth="1"/>
    <col min="7175" max="7175" width="4.7109375" style="1" customWidth="1"/>
    <col min="7176" max="7176" width="14.7109375" style="1" customWidth="1"/>
    <col min="7177" max="7177" width="12.7109375" style="1" customWidth="1"/>
    <col min="7178" max="7178" width="15.7109375" style="1" customWidth="1"/>
    <col min="7179" max="7185" width="0" style="1" hidden="1" customWidth="1"/>
    <col min="7186" max="7186" width="38.7109375" style="1" customWidth="1"/>
    <col min="7187" max="7190" width="9.140625" style="1"/>
    <col min="7191" max="7191" width="5.5703125" style="1" customWidth="1"/>
    <col min="7192" max="7424" width="9.140625" style="1"/>
    <col min="7425" max="7426" width="0" style="1" hidden="1" customWidth="1"/>
    <col min="7427" max="7427" width="5.7109375" style="1" customWidth="1"/>
    <col min="7428" max="7428" width="4.7109375" style="1" customWidth="1"/>
    <col min="7429" max="7429" width="14.7109375" style="1" customWidth="1"/>
    <col min="7430" max="7430" width="72.7109375" style="1" customWidth="1"/>
    <col min="7431" max="7431" width="4.7109375" style="1" customWidth="1"/>
    <col min="7432" max="7432" width="14.7109375" style="1" customWidth="1"/>
    <col min="7433" max="7433" width="12.7109375" style="1" customWidth="1"/>
    <col min="7434" max="7434" width="15.7109375" style="1" customWidth="1"/>
    <col min="7435" max="7441" width="0" style="1" hidden="1" customWidth="1"/>
    <col min="7442" max="7442" width="38.7109375" style="1" customWidth="1"/>
    <col min="7443" max="7446" width="9.140625" style="1"/>
    <col min="7447" max="7447" width="5.5703125" style="1" customWidth="1"/>
    <col min="7448" max="7680" width="9.140625" style="1"/>
    <col min="7681" max="7682" width="0" style="1" hidden="1" customWidth="1"/>
    <col min="7683" max="7683" width="5.7109375" style="1" customWidth="1"/>
    <col min="7684" max="7684" width="4.7109375" style="1" customWidth="1"/>
    <col min="7685" max="7685" width="14.7109375" style="1" customWidth="1"/>
    <col min="7686" max="7686" width="72.7109375" style="1" customWidth="1"/>
    <col min="7687" max="7687" width="4.7109375" style="1" customWidth="1"/>
    <col min="7688" max="7688" width="14.7109375" style="1" customWidth="1"/>
    <col min="7689" max="7689" width="12.7109375" style="1" customWidth="1"/>
    <col min="7690" max="7690" width="15.7109375" style="1" customWidth="1"/>
    <col min="7691" max="7697" width="0" style="1" hidden="1" customWidth="1"/>
    <col min="7698" max="7698" width="38.7109375" style="1" customWidth="1"/>
    <col min="7699" max="7702" width="9.140625" style="1"/>
    <col min="7703" max="7703" width="5.5703125" style="1" customWidth="1"/>
    <col min="7704" max="7936" width="9.140625" style="1"/>
    <col min="7937" max="7938" width="0" style="1" hidden="1" customWidth="1"/>
    <col min="7939" max="7939" width="5.7109375" style="1" customWidth="1"/>
    <col min="7940" max="7940" width="4.7109375" style="1" customWidth="1"/>
    <col min="7941" max="7941" width="14.7109375" style="1" customWidth="1"/>
    <col min="7942" max="7942" width="72.7109375" style="1" customWidth="1"/>
    <col min="7943" max="7943" width="4.7109375" style="1" customWidth="1"/>
    <col min="7944" max="7944" width="14.7109375" style="1" customWidth="1"/>
    <col min="7945" max="7945" width="12.7109375" style="1" customWidth="1"/>
    <col min="7946" max="7946" width="15.7109375" style="1" customWidth="1"/>
    <col min="7947" max="7953" width="0" style="1" hidden="1" customWidth="1"/>
    <col min="7954" max="7954" width="38.7109375" style="1" customWidth="1"/>
    <col min="7955" max="7958" width="9.140625" style="1"/>
    <col min="7959" max="7959" width="5.5703125" style="1" customWidth="1"/>
    <col min="7960" max="8192" width="9.140625" style="1"/>
    <col min="8193" max="8194" width="0" style="1" hidden="1" customWidth="1"/>
    <col min="8195" max="8195" width="5.7109375" style="1" customWidth="1"/>
    <col min="8196" max="8196" width="4.7109375" style="1" customWidth="1"/>
    <col min="8197" max="8197" width="14.7109375" style="1" customWidth="1"/>
    <col min="8198" max="8198" width="72.7109375" style="1" customWidth="1"/>
    <col min="8199" max="8199" width="4.7109375" style="1" customWidth="1"/>
    <col min="8200" max="8200" width="14.7109375" style="1" customWidth="1"/>
    <col min="8201" max="8201" width="12.7109375" style="1" customWidth="1"/>
    <col min="8202" max="8202" width="15.7109375" style="1" customWidth="1"/>
    <col min="8203" max="8209" width="0" style="1" hidden="1" customWidth="1"/>
    <col min="8210" max="8210" width="38.7109375" style="1" customWidth="1"/>
    <col min="8211" max="8214" width="9.140625" style="1"/>
    <col min="8215" max="8215" width="5.5703125" style="1" customWidth="1"/>
    <col min="8216" max="8448" width="9.140625" style="1"/>
    <col min="8449" max="8450" width="0" style="1" hidden="1" customWidth="1"/>
    <col min="8451" max="8451" width="5.7109375" style="1" customWidth="1"/>
    <col min="8452" max="8452" width="4.7109375" style="1" customWidth="1"/>
    <col min="8453" max="8453" width="14.7109375" style="1" customWidth="1"/>
    <col min="8454" max="8454" width="72.7109375" style="1" customWidth="1"/>
    <col min="8455" max="8455" width="4.7109375" style="1" customWidth="1"/>
    <col min="8456" max="8456" width="14.7109375" style="1" customWidth="1"/>
    <col min="8457" max="8457" width="12.7109375" style="1" customWidth="1"/>
    <col min="8458" max="8458" width="15.7109375" style="1" customWidth="1"/>
    <col min="8459" max="8465" width="0" style="1" hidden="1" customWidth="1"/>
    <col min="8466" max="8466" width="38.7109375" style="1" customWidth="1"/>
    <col min="8467" max="8470" width="9.140625" style="1"/>
    <col min="8471" max="8471" width="5.5703125" style="1" customWidth="1"/>
    <col min="8472" max="8704" width="9.140625" style="1"/>
    <col min="8705" max="8706" width="0" style="1" hidden="1" customWidth="1"/>
    <col min="8707" max="8707" width="5.7109375" style="1" customWidth="1"/>
    <col min="8708" max="8708" width="4.7109375" style="1" customWidth="1"/>
    <col min="8709" max="8709" width="14.7109375" style="1" customWidth="1"/>
    <col min="8710" max="8710" width="72.7109375" style="1" customWidth="1"/>
    <col min="8711" max="8711" width="4.7109375" style="1" customWidth="1"/>
    <col min="8712" max="8712" width="14.7109375" style="1" customWidth="1"/>
    <col min="8713" max="8713" width="12.7109375" style="1" customWidth="1"/>
    <col min="8714" max="8714" width="15.7109375" style="1" customWidth="1"/>
    <col min="8715" max="8721" width="0" style="1" hidden="1" customWidth="1"/>
    <col min="8722" max="8722" width="38.7109375" style="1" customWidth="1"/>
    <col min="8723" max="8726" width="9.140625" style="1"/>
    <col min="8727" max="8727" width="5.5703125" style="1" customWidth="1"/>
    <col min="8728" max="8960" width="9.140625" style="1"/>
    <col min="8961" max="8962" width="0" style="1" hidden="1" customWidth="1"/>
    <col min="8963" max="8963" width="5.7109375" style="1" customWidth="1"/>
    <col min="8964" max="8964" width="4.7109375" style="1" customWidth="1"/>
    <col min="8965" max="8965" width="14.7109375" style="1" customWidth="1"/>
    <col min="8966" max="8966" width="72.7109375" style="1" customWidth="1"/>
    <col min="8967" max="8967" width="4.7109375" style="1" customWidth="1"/>
    <col min="8968" max="8968" width="14.7109375" style="1" customWidth="1"/>
    <col min="8969" max="8969" width="12.7109375" style="1" customWidth="1"/>
    <col min="8970" max="8970" width="15.7109375" style="1" customWidth="1"/>
    <col min="8971" max="8977" width="0" style="1" hidden="1" customWidth="1"/>
    <col min="8978" max="8978" width="38.7109375" style="1" customWidth="1"/>
    <col min="8979" max="8982" width="9.140625" style="1"/>
    <col min="8983" max="8983" width="5.5703125" style="1" customWidth="1"/>
    <col min="8984" max="9216" width="9.140625" style="1"/>
    <col min="9217" max="9218" width="0" style="1" hidden="1" customWidth="1"/>
    <col min="9219" max="9219" width="5.7109375" style="1" customWidth="1"/>
    <col min="9220" max="9220" width="4.7109375" style="1" customWidth="1"/>
    <col min="9221" max="9221" width="14.7109375" style="1" customWidth="1"/>
    <col min="9222" max="9222" width="72.7109375" style="1" customWidth="1"/>
    <col min="9223" max="9223" width="4.7109375" style="1" customWidth="1"/>
    <col min="9224" max="9224" width="14.7109375" style="1" customWidth="1"/>
    <col min="9225" max="9225" width="12.7109375" style="1" customWidth="1"/>
    <col min="9226" max="9226" width="15.7109375" style="1" customWidth="1"/>
    <col min="9227" max="9233" width="0" style="1" hidden="1" customWidth="1"/>
    <col min="9234" max="9234" width="38.7109375" style="1" customWidth="1"/>
    <col min="9235" max="9238" width="9.140625" style="1"/>
    <col min="9239" max="9239" width="5.5703125" style="1" customWidth="1"/>
    <col min="9240" max="9472" width="9.140625" style="1"/>
    <col min="9473" max="9474" width="0" style="1" hidden="1" customWidth="1"/>
    <col min="9475" max="9475" width="5.7109375" style="1" customWidth="1"/>
    <col min="9476" max="9476" width="4.7109375" style="1" customWidth="1"/>
    <col min="9477" max="9477" width="14.7109375" style="1" customWidth="1"/>
    <col min="9478" max="9478" width="72.7109375" style="1" customWidth="1"/>
    <col min="9479" max="9479" width="4.7109375" style="1" customWidth="1"/>
    <col min="9480" max="9480" width="14.7109375" style="1" customWidth="1"/>
    <col min="9481" max="9481" width="12.7109375" style="1" customWidth="1"/>
    <col min="9482" max="9482" width="15.7109375" style="1" customWidth="1"/>
    <col min="9483" max="9489" width="0" style="1" hidden="1" customWidth="1"/>
    <col min="9490" max="9490" width="38.7109375" style="1" customWidth="1"/>
    <col min="9491" max="9494" width="9.140625" style="1"/>
    <col min="9495" max="9495" width="5.5703125" style="1" customWidth="1"/>
    <col min="9496" max="9728" width="9.140625" style="1"/>
    <col min="9729" max="9730" width="0" style="1" hidden="1" customWidth="1"/>
    <col min="9731" max="9731" width="5.7109375" style="1" customWidth="1"/>
    <col min="9732" max="9732" width="4.7109375" style="1" customWidth="1"/>
    <col min="9733" max="9733" width="14.7109375" style="1" customWidth="1"/>
    <col min="9734" max="9734" width="72.7109375" style="1" customWidth="1"/>
    <col min="9735" max="9735" width="4.7109375" style="1" customWidth="1"/>
    <col min="9736" max="9736" width="14.7109375" style="1" customWidth="1"/>
    <col min="9737" max="9737" width="12.7109375" style="1" customWidth="1"/>
    <col min="9738" max="9738" width="15.7109375" style="1" customWidth="1"/>
    <col min="9739" max="9745" width="0" style="1" hidden="1" customWidth="1"/>
    <col min="9746" max="9746" width="38.7109375" style="1" customWidth="1"/>
    <col min="9747" max="9750" width="9.140625" style="1"/>
    <col min="9751" max="9751" width="5.5703125" style="1" customWidth="1"/>
    <col min="9752" max="9984" width="9.140625" style="1"/>
    <col min="9985" max="9986" width="0" style="1" hidden="1" customWidth="1"/>
    <col min="9987" max="9987" width="5.7109375" style="1" customWidth="1"/>
    <col min="9988" max="9988" width="4.7109375" style="1" customWidth="1"/>
    <col min="9989" max="9989" width="14.7109375" style="1" customWidth="1"/>
    <col min="9990" max="9990" width="72.7109375" style="1" customWidth="1"/>
    <col min="9991" max="9991" width="4.7109375" style="1" customWidth="1"/>
    <col min="9992" max="9992" width="14.7109375" style="1" customWidth="1"/>
    <col min="9993" max="9993" width="12.7109375" style="1" customWidth="1"/>
    <col min="9994" max="9994" width="15.7109375" style="1" customWidth="1"/>
    <col min="9995" max="10001" width="0" style="1" hidden="1" customWidth="1"/>
    <col min="10002" max="10002" width="38.7109375" style="1" customWidth="1"/>
    <col min="10003" max="10006" width="9.140625" style="1"/>
    <col min="10007" max="10007" width="5.5703125" style="1" customWidth="1"/>
    <col min="10008" max="10240" width="9.140625" style="1"/>
    <col min="10241" max="10242" width="0" style="1" hidden="1" customWidth="1"/>
    <col min="10243" max="10243" width="5.7109375" style="1" customWidth="1"/>
    <col min="10244" max="10244" width="4.7109375" style="1" customWidth="1"/>
    <col min="10245" max="10245" width="14.7109375" style="1" customWidth="1"/>
    <col min="10246" max="10246" width="72.7109375" style="1" customWidth="1"/>
    <col min="10247" max="10247" width="4.7109375" style="1" customWidth="1"/>
    <col min="10248" max="10248" width="14.7109375" style="1" customWidth="1"/>
    <col min="10249" max="10249" width="12.7109375" style="1" customWidth="1"/>
    <col min="10250" max="10250" width="15.7109375" style="1" customWidth="1"/>
    <col min="10251" max="10257" width="0" style="1" hidden="1" customWidth="1"/>
    <col min="10258" max="10258" width="38.7109375" style="1" customWidth="1"/>
    <col min="10259" max="10262" width="9.140625" style="1"/>
    <col min="10263" max="10263" width="5.5703125" style="1" customWidth="1"/>
    <col min="10264" max="10496" width="9.140625" style="1"/>
    <col min="10497" max="10498" width="0" style="1" hidden="1" customWidth="1"/>
    <col min="10499" max="10499" width="5.7109375" style="1" customWidth="1"/>
    <col min="10500" max="10500" width="4.7109375" style="1" customWidth="1"/>
    <col min="10501" max="10501" width="14.7109375" style="1" customWidth="1"/>
    <col min="10502" max="10502" width="72.7109375" style="1" customWidth="1"/>
    <col min="10503" max="10503" width="4.7109375" style="1" customWidth="1"/>
    <col min="10504" max="10504" width="14.7109375" style="1" customWidth="1"/>
    <col min="10505" max="10505" width="12.7109375" style="1" customWidth="1"/>
    <col min="10506" max="10506" width="15.7109375" style="1" customWidth="1"/>
    <col min="10507" max="10513" width="0" style="1" hidden="1" customWidth="1"/>
    <col min="10514" max="10514" width="38.7109375" style="1" customWidth="1"/>
    <col min="10515" max="10518" width="9.140625" style="1"/>
    <col min="10519" max="10519" width="5.5703125" style="1" customWidth="1"/>
    <col min="10520" max="10752" width="9.140625" style="1"/>
    <col min="10753" max="10754" width="0" style="1" hidden="1" customWidth="1"/>
    <col min="10755" max="10755" width="5.7109375" style="1" customWidth="1"/>
    <col min="10756" max="10756" width="4.7109375" style="1" customWidth="1"/>
    <col min="10757" max="10757" width="14.7109375" style="1" customWidth="1"/>
    <col min="10758" max="10758" width="72.7109375" style="1" customWidth="1"/>
    <col min="10759" max="10759" width="4.7109375" style="1" customWidth="1"/>
    <col min="10760" max="10760" width="14.7109375" style="1" customWidth="1"/>
    <col min="10761" max="10761" width="12.7109375" style="1" customWidth="1"/>
    <col min="10762" max="10762" width="15.7109375" style="1" customWidth="1"/>
    <col min="10763" max="10769" width="0" style="1" hidden="1" customWidth="1"/>
    <col min="10770" max="10770" width="38.7109375" style="1" customWidth="1"/>
    <col min="10771" max="10774" width="9.140625" style="1"/>
    <col min="10775" max="10775" width="5.5703125" style="1" customWidth="1"/>
    <col min="10776" max="11008" width="9.140625" style="1"/>
    <col min="11009" max="11010" width="0" style="1" hidden="1" customWidth="1"/>
    <col min="11011" max="11011" width="5.7109375" style="1" customWidth="1"/>
    <col min="11012" max="11012" width="4.7109375" style="1" customWidth="1"/>
    <col min="11013" max="11013" width="14.7109375" style="1" customWidth="1"/>
    <col min="11014" max="11014" width="72.7109375" style="1" customWidth="1"/>
    <col min="11015" max="11015" width="4.7109375" style="1" customWidth="1"/>
    <col min="11016" max="11016" width="14.7109375" style="1" customWidth="1"/>
    <col min="11017" max="11017" width="12.7109375" style="1" customWidth="1"/>
    <col min="11018" max="11018" width="15.7109375" style="1" customWidth="1"/>
    <col min="11019" max="11025" width="0" style="1" hidden="1" customWidth="1"/>
    <col min="11026" max="11026" width="38.7109375" style="1" customWidth="1"/>
    <col min="11027" max="11030" width="9.140625" style="1"/>
    <col min="11031" max="11031" width="5.5703125" style="1" customWidth="1"/>
    <col min="11032" max="11264" width="9.140625" style="1"/>
    <col min="11265" max="11266" width="0" style="1" hidden="1" customWidth="1"/>
    <col min="11267" max="11267" width="5.7109375" style="1" customWidth="1"/>
    <col min="11268" max="11268" width="4.7109375" style="1" customWidth="1"/>
    <col min="11269" max="11269" width="14.7109375" style="1" customWidth="1"/>
    <col min="11270" max="11270" width="72.7109375" style="1" customWidth="1"/>
    <col min="11271" max="11271" width="4.7109375" style="1" customWidth="1"/>
    <col min="11272" max="11272" width="14.7109375" style="1" customWidth="1"/>
    <col min="11273" max="11273" width="12.7109375" style="1" customWidth="1"/>
    <col min="11274" max="11274" width="15.7109375" style="1" customWidth="1"/>
    <col min="11275" max="11281" width="0" style="1" hidden="1" customWidth="1"/>
    <col min="11282" max="11282" width="38.7109375" style="1" customWidth="1"/>
    <col min="11283" max="11286" width="9.140625" style="1"/>
    <col min="11287" max="11287" width="5.5703125" style="1" customWidth="1"/>
    <col min="11288" max="11520" width="9.140625" style="1"/>
    <col min="11521" max="11522" width="0" style="1" hidden="1" customWidth="1"/>
    <col min="11523" max="11523" width="5.7109375" style="1" customWidth="1"/>
    <col min="11524" max="11524" width="4.7109375" style="1" customWidth="1"/>
    <col min="11525" max="11525" width="14.7109375" style="1" customWidth="1"/>
    <col min="11526" max="11526" width="72.7109375" style="1" customWidth="1"/>
    <col min="11527" max="11527" width="4.7109375" style="1" customWidth="1"/>
    <col min="11528" max="11528" width="14.7109375" style="1" customWidth="1"/>
    <col min="11529" max="11529" width="12.7109375" style="1" customWidth="1"/>
    <col min="11530" max="11530" width="15.7109375" style="1" customWidth="1"/>
    <col min="11531" max="11537" width="0" style="1" hidden="1" customWidth="1"/>
    <col min="11538" max="11538" width="38.7109375" style="1" customWidth="1"/>
    <col min="11539" max="11542" width="9.140625" style="1"/>
    <col min="11543" max="11543" width="5.5703125" style="1" customWidth="1"/>
    <col min="11544" max="11776" width="9.140625" style="1"/>
    <col min="11777" max="11778" width="0" style="1" hidden="1" customWidth="1"/>
    <col min="11779" max="11779" width="5.7109375" style="1" customWidth="1"/>
    <col min="11780" max="11780" width="4.7109375" style="1" customWidth="1"/>
    <col min="11781" max="11781" width="14.7109375" style="1" customWidth="1"/>
    <col min="11782" max="11782" width="72.7109375" style="1" customWidth="1"/>
    <col min="11783" max="11783" width="4.7109375" style="1" customWidth="1"/>
    <col min="11784" max="11784" width="14.7109375" style="1" customWidth="1"/>
    <col min="11785" max="11785" width="12.7109375" style="1" customWidth="1"/>
    <col min="11786" max="11786" width="15.7109375" style="1" customWidth="1"/>
    <col min="11787" max="11793" width="0" style="1" hidden="1" customWidth="1"/>
    <col min="11794" max="11794" width="38.7109375" style="1" customWidth="1"/>
    <col min="11795" max="11798" width="9.140625" style="1"/>
    <col min="11799" max="11799" width="5.5703125" style="1" customWidth="1"/>
    <col min="11800" max="12032" width="9.140625" style="1"/>
    <col min="12033" max="12034" width="0" style="1" hidden="1" customWidth="1"/>
    <col min="12035" max="12035" width="5.7109375" style="1" customWidth="1"/>
    <col min="12036" max="12036" width="4.7109375" style="1" customWidth="1"/>
    <col min="12037" max="12037" width="14.7109375" style="1" customWidth="1"/>
    <col min="12038" max="12038" width="72.7109375" style="1" customWidth="1"/>
    <col min="12039" max="12039" width="4.7109375" style="1" customWidth="1"/>
    <col min="12040" max="12040" width="14.7109375" style="1" customWidth="1"/>
    <col min="12041" max="12041" width="12.7109375" style="1" customWidth="1"/>
    <col min="12042" max="12042" width="15.7109375" style="1" customWidth="1"/>
    <col min="12043" max="12049" width="0" style="1" hidden="1" customWidth="1"/>
    <col min="12050" max="12050" width="38.7109375" style="1" customWidth="1"/>
    <col min="12051" max="12054" width="9.140625" style="1"/>
    <col min="12055" max="12055" width="5.5703125" style="1" customWidth="1"/>
    <col min="12056" max="12288" width="9.140625" style="1"/>
    <col min="12289" max="12290" width="0" style="1" hidden="1" customWidth="1"/>
    <col min="12291" max="12291" width="5.7109375" style="1" customWidth="1"/>
    <col min="12292" max="12292" width="4.7109375" style="1" customWidth="1"/>
    <col min="12293" max="12293" width="14.7109375" style="1" customWidth="1"/>
    <col min="12294" max="12294" width="72.7109375" style="1" customWidth="1"/>
    <col min="12295" max="12295" width="4.7109375" style="1" customWidth="1"/>
    <col min="12296" max="12296" width="14.7109375" style="1" customWidth="1"/>
    <col min="12297" max="12297" width="12.7109375" style="1" customWidth="1"/>
    <col min="12298" max="12298" width="15.7109375" style="1" customWidth="1"/>
    <col min="12299" max="12305" width="0" style="1" hidden="1" customWidth="1"/>
    <col min="12306" max="12306" width="38.7109375" style="1" customWidth="1"/>
    <col min="12307" max="12310" width="9.140625" style="1"/>
    <col min="12311" max="12311" width="5.5703125" style="1" customWidth="1"/>
    <col min="12312" max="12544" width="9.140625" style="1"/>
    <col min="12545" max="12546" width="0" style="1" hidden="1" customWidth="1"/>
    <col min="12547" max="12547" width="5.7109375" style="1" customWidth="1"/>
    <col min="12548" max="12548" width="4.7109375" style="1" customWidth="1"/>
    <col min="12549" max="12549" width="14.7109375" style="1" customWidth="1"/>
    <col min="12550" max="12550" width="72.7109375" style="1" customWidth="1"/>
    <col min="12551" max="12551" width="4.7109375" style="1" customWidth="1"/>
    <col min="12552" max="12552" width="14.7109375" style="1" customWidth="1"/>
    <col min="12553" max="12553" width="12.7109375" style="1" customWidth="1"/>
    <col min="12554" max="12554" width="15.7109375" style="1" customWidth="1"/>
    <col min="12555" max="12561" width="0" style="1" hidden="1" customWidth="1"/>
    <col min="12562" max="12562" width="38.7109375" style="1" customWidth="1"/>
    <col min="12563" max="12566" width="9.140625" style="1"/>
    <col min="12567" max="12567" width="5.5703125" style="1" customWidth="1"/>
    <col min="12568" max="12800" width="9.140625" style="1"/>
    <col min="12801" max="12802" width="0" style="1" hidden="1" customWidth="1"/>
    <col min="12803" max="12803" width="5.7109375" style="1" customWidth="1"/>
    <col min="12804" max="12804" width="4.7109375" style="1" customWidth="1"/>
    <col min="12805" max="12805" width="14.7109375" style="1" customWidth="1"/>
    <col min="12806" max="12806" width="72.7109375" style="1" customWidth="1"/>
    <col min="12807" max="12807" width="4.7109375" style="1" customWidth="1"/>
    <col min="12808" max="12808" width="14.7109375" style="1" customWidth="1"/>
    <col min="12809" max="12809" width="12.7109375" style="1" customWidth="1"/>
    <col min="12810" max="12810" width="15.7109375" style="1" customWidth="1"/>
    <col min="12811" max="12817" width="0" style="1" hidden="1" customWidth="1"/>
    <col min="12818" max="12818" width="38.7109375" style="1" customWidth="1"/>
    <col min="12819" max="12822" width="9.140625" style="1"/>
    <col min="12823" max="12823" width="5.5703125" style="1" customWidth="1"/>
    <col min="12824" max="13056" width="9.140625" style="1"/>
    <col min="13057" max="13058" width="0" style="1" hidden="1" customWidth="1"/>
    <col min="13059" max="13059" width="5.7109375" style="1" customWidth="1"/>
    <col min="13060" max="13060" width="4.7109375" style="1" customWidth="1"/>
    <col min="13061" max="13061" width="14.7109375" style="1" customWidth="1"/>
    <col min="13062" max="13062" width="72.7109375" style="1" customWidth="1"/>
    <col min="13063" max="13063" width="4.7109375" style="1" customWidth="1"/>
    <col min="13064" max="13064" width="14.7109375" style="1" customWidth="1"/>
    <col min="13065" max="13065" width="12.7109375" style="1" customWidth="1"/>
    <col min="13066" max="13066" width="15.7109375" style="1" customWidth="1"/>
    <col min="13067" max="13073" width="0" style="1" hidden="1" customWidth="1"/>
    <col min="13074" max="13074" width="38.7109375" style="1" customWidth="1"/>
    <col min="13075" max="13078" width="9.140625" style="1"/>
    <col min="13079" max="13079" width="5.5703125" style="1" customWidth="1"/>
    <col min="13080" max="13312" width="9.140625" style="1"/>
    <col min="13313" max="13314" width="0" style="1" hidden="1" customWidth="1"/>
    <col min="13315" max="13315" width="5.7109375" style="1" customWidth="1"/>
    <col min="13316" max="13316" width="4.7109375" style="1" customWidth="1"/>
    <col min="13317" max="13317" width="14.7109375" style="1" customWidth="1"/>
    <col min="13318" max="13318" width="72.7109375" style="1" customWidth="1"/>
    <col min="13319" max="13319" width="4.7109375" style="1" customWidth="1"/>
    <col min="13320" max="13320" width="14.7109375" style="1" customWidth="1"/>
    <col min="13321" max="13321" width="12.7109375" style="1" customWidth="1"/>
    <col min="13322" max="13322" width="15.7109375" style="1" customWidth="1"/>
    <col min="13323" max="13329" width="0" style="1" hidden="1" customWidth="1"/>
    <col min="13330" max="13330" width="38.7109375" style="1" customWidth="1"/>
    <col min="13331" max="13334" width="9.140625" style="1"/>
    <col min="13335" max="13335" width="5.5703125" style="1" customWidth="1"/>
    <col min="13336" max="13568" width="9.140625" style="1"/>
    <col min="13569" max="13570" width="0" style="1" hidden="1" customWidth="1"/>
    <col min="13571" max="13571" width="5.7109375" style="1" customWidth="1"/>
    <col min="13572" max="13572" width="4.7109375" style="1" customWidth="1"/>
    <col min="13573" max="13573" width="14.7109375" style="1" customWidth="1"/>
    <col min="13574" max="13574" width="72.7109375" style="1" customWidth="1"/>
    <col min="13575" max="13575" width="4.7109375" style="1" customWidth="1"/>
    <col min="13576" max="13576" width="14.7109375" style="1" customWidth="1"/>
    <col min="13577" max="13577" width="12.7109375" style="1" customWidth="1"/>
    <col min="13578" max="13578" width="15.7109375" style="1" customWidth="1"/>
    <col min="13579" max="13585" width="0" style="1" hidden="1" customWidth="1"/>
    <col min="13586" max="13586" width="38.7109375" style="1" customWidth="1"/>
    <col min="13587" max="13590" width="9.140625" style="1"/>
    <col min="13591" max="13591" width="5.5703125" style="1" customWidth="1"/>
    <col min="13592" max="13824" width="9.140625" style="1"/>
    <col min="13825" max="13826" width="0" style="1" hidden="1" customWidth="1"/>
    <col min="13827" max="13827" width="5.7109375" style="1" customWidth="1"/>
    <col min="13828" max="13828" width="4.7109375" style="1" customWidth="1"/>
    <col min="13829" max="13829" width="14.7109375" style="1" customWidth="1"/>
    <col min="13830" max="13830" width="72.7109375" style="1" customWidth="1"/>
    <col min="13831" max="13831" width="4.7109375" style="1" customWidth="1"/>
    <col min="13832" max="13832" width="14.7109375" style="1" customWidth="1"/>
    <col min="13833" max="13833" width="12.7109375" style="1" customWidth="1"/>
    <col min="13834" max="13834" width="15.7109375" style="1" customWidth="1"/>
    <col min="13835" max="13841" width="0" style="1" hidden="1" customWidth="1"/>
    <col min="13842" max="13842" width="38.7109375" style="1" customWidth="1"/>
    <col min="13843" max="13846" width="9.140625" style="1"/>
    <col min="13847" max="13847" width="5.5703125" style="1" customWidth="1"/>
    <col min="13848" max="14080" width="9.140625" style="1"/>
    <col min="14081" max="14082" width="0" style="1" hidden="1" customWidth="1"/>
    <col min="14083" max="14083" width="5.7109375" style="1" customWidth="1"/>
    <col min="14084" max="14084" width="4.7109375" style="1" customWidth="1"/>
    <col min="14085" max="14085" width="14.7109375" style="1" customWidth="1"/>
    <col min="14086" max="14086" width="72.7109375" style="1" customWidth="1"/>
    <col min="14087" max="14087" width="4.7109375" style="1" customWidth="1"/>
    <col min="14088" max="14088" width="14.7109375" style="1" customWidth="1"/>
    <col min="14089" max="14089" width="12.7109375" style="1" customWidth="1"/>
    <col min="14090" max="14090" width="15.7109375" style="1" customWidth="1"/>
    <col min="14091" max="14097" width="0" style="1" hidden="1" customWidth="1"/>
    <col min="14098" max="14098" width="38.7109375" style="1" customWidth="1"/>
    <col min="14099" max="14102" width="9.140625" style="1"/>
    <col min="14103" max="14103" width="5.5703125" style="1" customWidth="1"/>
    <col min="14104" max="14336" width="9.140625" style="1"/>
    <col min="14337" max="14338" width="0" style="1" hidden="1" customWidth="1"/>
    <col min="14339" max="14339" width="5.7109375" style="1" customWidth="1"/>
    <col min="14340" max="14340" width="4.7109375" style="1" customWidth="1"/>
    <col min="14341" max="14341" width="14.7109375" style="1" customWidth="1"/>
    <col min="14342" max="14342" width="72.7109375" style="1" customWidth="1"/>
    <col min="14343" max="14343" width="4.7109375" style="1" customWidth="1"/>
    <col min="14344" max="14344" width="14.7109375" style="1" customWidth="1"/>
    <col min="14345" max="14345" width="12.7109375" style="1" customWidth="1"/>
    <col min="14346" max="14346" width="15.7109375" style="1" customWidth="1"/>
    <col min="14347" max="14353" width="0" style="1" hidden="1" customWidth="1"/>
    <col min="14354" max="14354" width="38.7109375" style="1" customWidth="1"/>
    <col min="14355" max="14358" width="9.140625" style="1"/>
    <col min="14359" max="14359" width="5.5703125" style="1" customWidth="1"/>
    <col min="14360" max="14592" width="9.140625" style="1"/>
    <col min="14593" max="14594" width="0" style="1" hidden="1" customWidth="1"/>
    <col min="14595" max="14595" width="5.7109375" style="1" customWidth="1"/>
    <col min="14596" max="14596" width="4.7109375" style="1" customWidth="1"/>
    <col min="14597" max="14597" width="14.7109375" style="1" customWidth="1"/>
    <col min="14598" max="14598" width="72.7109375" style="1" customWidth="1"/>
    <col min="14599" max="14599" width="4.7109375" style="1" customWidth="1"/>
    <col min="14600" max="14600" width="14.7109375" style="1" customWidth="1"/>
    <col min="14601" max="14601" width="12.7109375" style="1" customWidth="1"/>
    <col min="14602" max="14602" width="15.7109375" style="1" customWidth="1"/>
    <col min="14603" max="14609" width="0" style="1" hidden="1" customWidth="1"/>
    <col min="14610" max="14610" width="38.7109375" style="1" customWidth="1"/>
    <col min="14611" max="14614" width="9.140625" style="1"/>
    <col min="14615" max="14615" width="5.5703125" style="1" customWidth="1"/>
    <col min="14616" max="14848" width="9.140625" style="1"/>
    <col min="14849" max="14850" width="0" style="1" hidden="1" customWidth="1"/>
    <col min="14851" max="14851" width="5.7109375" style="1" customWidth="1"/>
    <col min="14852" max="14852" width="4.7109375" style="1" customWidth="1"/>
    <col min="14853" max="14853" width="14.7109375" style="1" customWidth="1"/>
    <col min="14854" max="14854" width="72.7109375" style="1" customWidth="1"/>
    <col min="14855" max="14855" width="4.7109375" style="1" customWidth="1"/>
    <col min="14856" max="14856" width="14.7109375" style="1" customWidth="1"/>
    <col min="14857" max="14857" width="12.7109375" style="1" customWidth="1"/>
    <col min="14858" max="14858" width="15.7109375" style="1" customWidth="1"/>
    <col min="14859" max="14865" width="0" style="1" hidden="1" customWidth="1"/>
    <col min="14866" max="14866" width="38.7109375" style="1" customWidth="1"/>
    <col min="14867" max="14870" width="9.140625" style="1"/>
    <col min="14871" max="14871" width="5.5703125" style="1" customWidth="1"/>
    <col min="14872" max="15104" width="9.140625" style="1"/>
    <col min="15105" max="15106" width="0" style="1" hidden="1" customWidth="1"/>
    <col min="15107" max="15107" width="5.7109375" style="1" customWidth="1"/>
    <col min="15108" max="15108" width="4.7109375" style="1" customWidth="1"/>
    <col min="15109" max="15109" width="14.7109375" style="1" customWidth="1"/>
    <col min="15110" max="15110" width="72.7109375" style="1" customWidth="1"/>
    <col min="15111" max="15111" width="4.7109375" style="1" customWidth="1"/>
    <col min="15112" max="15112" width="14.7109375" style="1" customWidth="1"/>
    <col min="15113" max="15113" width="12.7109375" style="1" customWidth="1"/>
    <col min="15114" max="15114" width="15.7109375" style="1" customWidth="1"/>
    <col min="15115" max="15121" width="0" style="1" hidden="1" customWidth="1"/>
    <col min="15122" max="15122" width="38.7109375" style="1" customWidth="1"/>
    <col min="15123" max="15126" width="9.140625" style="1"/>
    <col min="15127" max="15127" width="5.5703125" style="1" customWidth="1"/>
    <col min="15128" max="15360" width="9.140625" style="1"/>
    <col min="15361" max="15362" width="0" style="1" hidden="1" customWidth="1"/>
    <col min="15363" max="15363" width="5.7109375" style="1" customWidth="1"/>
    <col min="15364" max="15364" width="4.7109375" style="1" customWidth="1"/>
    <col min="15365" max="15365" width="14.7109375" style="1" customWidth="1"/>
    <col min="15366" max="15366" width="72.7109375" style="1" customWidth="1"/>
    <col min="15367" max="15367" width="4.7109375" style="1" customWidth="1"/>
    <col min="15368" max="15368" width="14.7109375" style="1" customWidth="1"/>
    <col min="15369" max="15369" width="12.7109375" style="1" customWidth="1"/>
    <col min="15370" max="15370" width="15.7109375" style="1" customWidth="1"/>
    <col min="15371" max="15377" width="0" style="1" hidden="1" customWidth="1"/>
    <col min="15378" max="15378" width="38.7109375" style="1" customWidth="1"/>
    <col min="15379" max="15382" width="9.140625" style="1"/>
    <col min="15383" max="15383" width="5.5703125" style="1" customWidth="1"/>
    <col min="15384" max="15616" width="9.140625" style="1"/>
    <col min="15617" max="15618" width="0" style="1" hidden="1" customWidth="1"/>
    <col min="15619" max="15619" width="5.7109375" style="1" customWidth="1"/>
    <col min="15620" max="15620" width="4.7109375" style="1" customWidth="1"/>
    <col min="15621" max="15621" width="14.7109375" style="1" customWidth="1"/>
    <col min="15622" max="15622" width="72.7109375" style="1" customWidth="1"/>
    <col min="15623" max="15623" width="4.7109375" style="1" customWidth="1"/>
    <col min="15624" max="15624" width="14.7109375" style="1" customWidth="1"/>
    <col min="15625" max="15625" width="12.7109375" style="1" customWidth="1"/>
    <col min="15626" max="15626" width="15.7109375" style="1" customWidth="1"/>
    <col min="15627" max="15633" width="0" style="1" hidden="1" customWidth="1"/>
    <col min="15634" max="15634" width="38.7109375" style="1" customWidth="1"/>
    <col min="15635" max="15638" width="9.140625" style="1"/>
    <col min="15639" max="15639" width="5.5703125" style="1" customWidth="1"/>
    <col min="15640" max="15872" width="9.140625" style="1"/>
    <col min="15873" max="15874" width="0" style="1" hidden="1" customWidth="1"/>
    <col min="15875" max="15875" width="5.7109375" style="1" customWidth="1"/>
    <col min="15876" max="15876" width="4.7109375" style="1" customWidth="1"/>
    <col min="15877" max="15877" width="14.7109375" style="1" customWidth="1"/>
    <col min="15878" max="15878" width="72.7109375" style="1" customWidth="1"/>
    <col min="15879" max="15879" width="4.7109375" style="1" customWidth="1"/>
    <col min="15880" max="15880" width="14.7109375" style="1" customWidth="1"/>
    <col min="15881" max="15881" width="12.7109375" style="1" customWidth="1"/>
    <col min="15882" max="15882" width="15.7109375" style="1" customWidth="1"/>
    <col min="15883" max="15889" width="0" style="1" hidden="1" customWidth="1"/>
    <col min="15890" max="15890" width="38.7109375" style="1" customWidth="1"/>
    <col min="15891" max="15894" width="9.140625" style="1"/>
    <col min="15895" max="15895" width="5.5703125" style="1" customWidth="1"/>
    <col min="15896" max="16128" width="9.140625" style="1"/>
    <col min="16129" max="16130" width="0" style="1" hidden="1" customWidth="1"/>
    <col min="16131" max="16131" width="5.7109375" style="1" customWidth="1"/>
    <col min="16132" max="16132" width="4.7109375" style="1" customWidth="1"/>
    <col min="16133" max="16133" width="14.7109375" style="1" customWidth="1"/>
    <col min="16134" max="16134" width="72.7109375" style="1" customWidth="1"/>
    <col min="16135" max="16135" width="4.7109375" style="1" customWidth="1"/>
    <col min="16136" max="16136" width="14.7109375" style="1" customWidth="1"/>
    <col min="16137" max="16137" width="12.7109375" style="1" customWidth="1"/>
    <col min="16138" max="16138" width="15.7109375" style="1" customWidth="1"/>
    <col min="16139" max="16145" width="0" style="1" hidden="1" customWidth="1"/>
    <col min="16146" max="16146" width="38.7109375" style="1" customWidth="1"/>
    <col min="16147" max="16150" width="9.140625" style="1"/>
    <col min="16151" max="16151" width="5.5703125" style="1" customWidth="1"/>
    <col min="16152" max="16384" width="9.140625" style="1"/>
  </cols>
  <sheetData>
    <row r="1" spans="1:20" outlineLevel="3" x14ac:dyDescent="0.15">
      <c r="B1" s="10"/>
      <c r="C1" s="10"/>
      <c r="D1" s="10"/>
      <c r="E1" s="10"/>
      <c r="F1" s="10"/>
      <c r="G1" s="10"/>
      <c r="H1" s="10"/>
      <c r="I1" s="15"/>
      <c r="J1" s="15"/>
      <c r="K1" s="10"/>
      <c r="L1" s="10"/>
      <c r="M1" s="10"/>
      <c r="N1" s="10"/>
      <c r="O1" s="10"/>
      <c r="P1" s="15"/>
      <c r="Q1" s="15"/>
    </row>
    <row r="2" spans="1:20" ht="12" outlineLevel="1" x14ac:dyDescent="0.2">
      <c r="A2" s="32" t="s">
        <v>1958</v>
      </c>
      <c r="B2" s="33">
        <v>2</v>
      </c>
      <c r="C2" s="34"/>
      <c r="D2" s="35" t="s">
        <v>20</v>
      </c>
      <c r="E2" s="35"/>
      <c r="F2" s="36" t="s">
        <v>1959</v>
      </c>
      <c r="G2" s="35"/>
      <c r="H2" s="37"/>
      <c r="I2" s="38"/>
      <c r="J2" s="39">
        <f>SUBTOTAL(9,J3:J20)</f>
        <v>0</v>
      </c>
      <c r="K2" s="37"/>
      <c r="L2" s="40">
        <f>SUBTOTAL(9,L3:L20)</f>
        <v>0</v>
      </c>
      <c r="M2" s="37"/>
      <c r="N2" s="40">
        <f>SUBTOTAL(9,N3:N20)</f>
        <v>0</v>
      </c>
      <c r="O2" s="41"/>
      <c r="P2" s="39">
        <f>SUBTOTAL(9,P3:P20)</f>
        <v>0</v>
      </c>
      <c r="Q2" s="39">
        <f>SUBTOTAL(9,Q3:Q20)</f>
        <v>0</v>
      </c>
      <c r="R2" s="10"/>
      <c r="S2" s="15"/>
      <c r="T2" s="15"/>
    </row>
    <row r="3" spans="1:20" ht="11.25" outlineLevel="2" x14ac:dyDescent="0.2">
      <c r="A3" s="42" t="s">
        <v>1960</v>
      </c>
      <c r="B3" s="43">
        <v>3</v>
      </c>
      <c r="C3" s="44"/>
      <c r="D3" s="45" t="s">
        <v>23</v>
      </c>
      <c r="E3" s="45"/>
      <c r="F3" s="46" t="s">
        <v>1844</v>
      </c>
      <c r="G3" s="45"/>
      <c r="H3" s="47"/>
      <c r="I3" s="48"/>
      <c r="J3" s="49">
        <f>SUBTOTAL(9,J4:J10)</f>
        <v>0</v>
      </c>
      <c r="K3" s="47"/>
      <c r="L3" s="50">
        <f>SUBTOTAL(9,L4:L10)</f>
        <v>0</v>
      </c>
      <c r="M3" s="47"/>
      <c r="N3" s="50">
        <f>SUBTOTAL(9,N4:N10)</f>
        <v>0</v>
      </c>
      <c r="O3" s="51"/>
      <c r="P3" s="49">
        <f>SUBTOTAL(9,P4:P10)</f>
        <v>0</v>
      </c>
      <c r="Q3" s="49">
        <f>SUBTOTAL(9,Q4:Q10)</f>
        <v>0</v>
      </c>
      <c r="R3" s="10"/>
      <c r="S3" s="15"/>
      <c r="T3" s="15"/>
    </row>
    <row r="4" spans="1:20" ht="11.25" outlineLevel="3" x14ac:dyDescent="0.2">
      <c r="A4" s="52"/>
      <c r="B4" s="53"/>
      <c r="C4" s="54">
        <v>451</v>
      </c>
      <c r="D4" s="55" t="s">
        <v>25</v>
      </c>
      <c r="E4" s="56" t="s">
        <v>1961</v>
      </c>
      <c r="F4" s="57" t="s">
        <v>1962</v>
      </c>
      <c r="G4" s="55" t="s">
        <v>525</v>
      </c>
      <c r="H4" s="58">
        <v>1</v>
      </c>
      <c r="I4" s="59"/>
      <c r="J4" s="60">
        <f t="shared" ref="J4:J9" si="0">H4*I4</f>
        <v>0</v>
      </c>
      <c r="K4" s="58"/>
      <c r="L4" s="58">
        <f t="shared" ref="L4:L9" si="1">H4*K4</f>
        <v>0</v>
      </c>
      <c r="M4" s="58"/>
      <c r="N4" s="58">
        <f t="shared" ref="N4:N9" si="2">H4*M4</f>
        <v>0</v>
      </c>
      <c r="O4" s="60">
        <v>21</v>
      </c>
      <c r="P4" s="60">
        <f t="shared" ref="P4:P9" si="3">J4*(O4/100)</f>
        <v>0</v>
      </c>
      <c r="Q4" s="60">
        <f t="shared" ref="Q4:Q9" si="4">J4+P4</f>
        <v>0</v>
      </c>
      <c r="R4" s="15"/>
      <c r="S4" s="15"/>
      <c r="T4" s="15"/>
    </row>
    <row r="5" spans="1:20" ht="11.25" outlineLevel="3" x14ac:dyDescent="0.2">
      <c r="A5" s="52"/>
      <c r="B5" s="53"/>
      <c r="C5" s="54">
        <v>452</v>
      </c>
      <c r="D5" s="55" t="s">
        <v>1845</v>
      </c>
      <c r="E5" s="56" t="s">
        <v>1963</v>
      </c>
      <c r="F5" s="57" t="s">
        <v>1964</v>
      </c>
      <c r="G5" s="55" t="s">
        <v>169</v>
      </c>
      <c r="H5" s="58">
        <v>1</v>
      </c>
      <c r="I5" s="59"/>
      <c r="J5" s="60">
        <f t="shared" si="0"/>
        <v>0</v>
      </c>
      <c r="K5" s="58"/>
      <c r="L5" s="58">
        <f t="shared" si="1"/>
        <v>0</v>
      </c>
      <c r="M5" s="58"/>
      <c r="N5" s="58">
        <f t="shared" si="2"/>
        <v>0</v>
      </c>
      <c r="O5" s="60">
        <v>21</v>
      </c>
      <c r="P5" s="60">
        <f t="shared" si="3"/>
        <v>0</v>
      </c>
      <c r="Q5" s="60">
        <f t="shared" si="4"/>
        <v>0</v>
      </c>
      <c r="R5" s="15"/>
      <c r="S5" s="15"/>
      <c r="T5" s="15"/>
    </row>
    <row r="6" spans="1:20" ht="11.25" outlineLevel="3" x14ac:dyDescent="0.2">
      <c r="A6" s="52"/>
      <c r="B6" s="53"/>
      <c r="C6" s="54">
        <v>453</v>
      </c>
      <c r="D6" s="55" t="s">
        <v>1845</v>
      </c>
      <c r="E6" s="56" t="s">
        <v>1965</v>
      </c>
      <c r="F6" s="57" t="s">
        <v>1966</v>
      </c>
      <c r="G6" s="55" t="s">
        <v>169</v>
      </c>
      <c r="H6" s="58">
        <v>1</v>
      </c>
      <c r="I6" s="59"/>
      <c r="J6" s="60">
        <f t="shared" si="0"/>
        <v>0</v>
      </c>
      <c r="K6" s="58"/>
      <c r="L6" s="58">
        <f t="shared" si="1"/>
        <v>0</v>
      </c>
      <c r="M6" s="58"/>
      <c r="N6" s="58">
        <f t="shared" si="2"/>
        <v>0</v>
      </c>
      <c r="O6" s="60">
        <v>21</v>
      </c>
      <c r="P6" s="60">
        <f t="shared" si="3"/>
        <v>0</v>
      </c>
      <c r="Q6" s="60">
        <f t="shared" si="4"/>
        <v>0</v>
      </c>
      <c r="R6" s="15"/>
      <c r="S6" s="15"/>
      <c r="T6" s="15"/>
    </row>
    <row r="7" spans="1:20" ht="11.25" outlineLevel="3" x14ac:dyDescent="0.2">
      <c r="A7" s="52"/>
      <c r="B7" s="53"/>
      <c r="C7" s="54">
        <v>454</v>
      </c>
      <c r="D7" s="55" t="s">
        <v>1845</v>
      </c>
      <c r="E7" s="56" t="s">
        <v>1967</v>
      </c>
      <c r="F7" s="57" t="s">
        <v>1968</v>
      </c>
      <c r="G7" s="55" t="s">
        <v>169</v>
      </c>
      <c r="H7" s="58">
        <v>1</v>
      </c>
      <c r="I7" s="59"/>
      <c r="J7" s="60">
        <f t="shared" si="0"/>
        <v>0</v>
      </c>
      <c r="K7" s="58"/>
      <c r="L7" s="58">
        <f t="shared" si="1"/>
        <v>0</v>
      </c>
      <c r="M7" s="58"/>
      <c r="N7" s="58">
        <f t="shared" si="2"/>
        <v>0</v>
      </c>
      <c r="O7" s="60">
        <v>21</v>
      </c>
      <c r="P7" s="60">
        <f t="shared" si="3"/>
        <v>0</v>
      </c>
      <c r="Q7" s="60">
        <f t="shared" si="4"/>
        <v>0</v>
      </c>
      <c r="R7" s="15"/>
      <c r="S7" s="15"/>
      <c r="T7" s="15"/>
    </row>
    <row r="8" spans="1:20" ht="11.25" outlineLevel="3" x14ac:dyDescent="0.2">
      <c r="A8" s="52"/>
      <c r="B8" s="53"/>
      <c r="C8" s="54">
        <v>455</v>
      </c>
      <c r="D8" s="55" t="s">
        <v>1845</v>
      </c>
      <c r="E8" s="56" t="s">
        <v>1969</v>
      </c>
      <c r="F8" s="57" t="s">
        <v>1970</v>
      </c>
      <c r="G8" s="55" t="s">
        <v>169</v>
      </c>
      <c r="H8" s="58">
        <v>1</v>
      </c>
      <c r="I8" s="59"/>
      <c r="J8" s="60">
        <f t="shared" si="0"/>
        <v>0</v>
      </c>
      <c r="K8" s="58"/>
      <c r="L8" s="58">
        <f t="shared" si="1"/>
        <v>0</v>
      </c>
      <c r="M8" s="58"/>
      <c r="N8" s="58">
        <f t="shared" si="2"/>
        <v>0</v>
      </c>
      <c r="O8" s="60">
        <v>21</v>
      </c>
      <c r="P8" s="60">
        <f t="shared" si="3"/>
        <v>0</v>
      </c>
      <c r="Q8" s="60">
        <f t="shared" si="4"/>
        <v>0</v>
      </c>
      <c r="R8" s="15"/>
      <c r="S8" s="15"/>
      <c r="T8" s="15"/>
    </row>
    <row r="9" spans="1:20" ht="11.25" outlineLevel="3" x14ac:dyDescent="0.2">
      <c r="A9" s="52"/>
      <c r="B9" s="53"/>
      <c r="C9" s="54">
        <v>456</v>
      </c>
      <c r="D9" s="55" t="s">
        <v>1845</v>
      </c>
      <c r="E9" s="56" t="s">
        <v>1971</v>
      </c>
      <c r="F9" s="57" t="s">
        <v>1972</v>
      </c>
      <c r="G9" s="55" t="s">
        <v>169</v>
      </c>
      <c r="H9" s="58">
        <v>1</v>
      </c>
      <c r="I9" s="59"/>
      <c r="J9" s="60">
        <f t="shared" si="0"/>
        <v>0</v>
      </c>
      <c r="K9" s="58"/>
      <c r="L9" s="58">
        <f t="shared" si="1"/>
        <v>0</v>
      </c>
      <c r="M9" s="58"/>
      <c r="N9" s="58">
        <f t="shared" si="2"/>
        <v>0</v>
      </c>
      <c r="O9" s="60">
        <v>21</v>
      </c>
      <c r="P9" s="60">
        <f t="shared" si="3"/>
        <v>0</v>
      </c>
      <c r="Q9" s="60">
        <f t="shared" si="4"/>
        <v>0</v>
      </c>
      <c r="R9" s="15"/>
      <c r="S9" s="15"/>
      <c r="T9" s="15"/>
    </row>
    <row r="10" spans="1:20" outlineLevel="3" x14ac:dyDescent="0.15">
      <c r="B10" s="10"/>
      <c r="C10" s="10"/>
      <c r="D10" s="10"/>
      <c r="E10" s="10"/>
      <c r="F10" s="10"/>
      <c r="G10" s="10"/>
      <c r="H10" s="10"/>
      <c r="I10" s="15"/>
      <c r="J10" s="15"/>
      <c r="K10" s="10"/>
      <c r="L10" s="10"/>
      <c r="M10" s="10"/>
      <c r="N10" s="10"/>
      <c r="O10" s="10"/>
      <c r="P10" s="15"/>
      <c r="Q10" s="15"/>
    </row>
    <row r="11" spans="1:20" ht="11.25" outlineLevel="2" x14ac:dyDescent="0.2">
      <c r="A11" s="42" t="s">
        <v>1973</v>
      </c>
      <c r="B11" s="43">
        <v>3</v>
      </c>
      <c r="C11" s="44"/>
      <c r="D11" s="45" t="s">
        <v>23</v>
      </c>
      <c r="E11" s="45"/>
      <c r="F11" s="46" t="s">
        <v>1974</v>
      </c>
      <c r="G11" s="45"/>
      <c r="H11" s="47"/>
      <c r="I11" s="48"/>
      <c r="J11" s="49">
        <f>SUBTOTAL(9,J12:J13)</f>
        <v>0</v>
      </c>
      <c r="K11" s="47"/>
      <c r="L11" s="50">
        <f>SUBTOTAL(9,L12:L13)</f>
        <v>0</v>
      </c>
      <c r="M11" s="47"/>
      <c r="N11" s="50">
        <f>SUBTOTAL(9,N12:N13)</f>
        <v>0</v>
      </c>
      <c r="O11" s="51"/>
      <c r="P11" s="49">
        <f>SUBTOTAL(9,P12:P13)</f>
        <v>0</v>
      </c>
      <c r="Q11" s="49">
        <f>SUBTOTAL(9,Q12:Q13)</f>
        <v>0</v>
      </c>
      <c r="R11" s="10"/>
      <c r="S11" s="15"/>
      <c r="T11" s="15"/>
    </row>
    <row r="12" spans="1:20" ht="11.25" outlineLevel="3" x14ac:dyDescent="0.2">
      <c r="A12" s="52"/>
      <c r="B12" s="53"/>
      <c r="C12" s="54">
        <v>457</v>
      </c>
      <c r="D12" s="55" t="s">
        <v>1845</v>
      </c>
      <c r="E12" s="56" t="s">
        <v>1975</v>
      </c>
      <c r="F12" s="57" t="s">
        <v>1976</v>
      </c>
      <c r="G12" s="55" t="s">
        <v>169</v>
      </c>
      <c r="H12" s="58">
        <v>1</v>
      </c>
      <c r="I12" s="59"/>
      <c r="J12" s="60">
        <f>H12*I12</f>
        <v>0</v>
      </c>
      <c r="K12" s="58"/>
      <c r="L12" s="58">
        <f>H12*K12</f>
        <v>0</v>
      </c>
      <c r="M12" s="58"/>
      <c r="N12" s="58">
        <f>H12*M12</f>
        <v>0</v>
      </c>
      <c r="O12" s="60">
        <v>21</v>
      </c>
      <c r="P12" s="60">
        <f>J12*(O12/100)</f>
        <v>0</v>
      </c>
      <c r="Q12" s="60">
        <f>J12+P12</f>
        <v>0</v>
      </c>
      <c r="R12" s="15"/>
      <c r="S12" s="15"/>
      <c r="T12" s="15"/>
    </row>
    <row r="13" spans="1:20" outlineLevel="3" x14ac:dyDescent="0.15">
      <c r="B13" s="10"/>
      <c r="C13" s="10"/>
      <c r="D13" s="10"/>
      <c r="E13" s="10"/>
      <c r="F13" s="10"/>
      <c r="G13" s="10"/>
      <c r="H13" s="10"/>
      <c r="I13" s="15"/>
      <c r="J13" s="15"/>
      <c r="K13" s="10"/>
      <c r="L13" s="10"/>
      <c r="M13" s="10"/>
      <c r="N13" s="10"/>
      <c r="O13" s="10"/>
      <c r="P13" s="15"/>
      <c r="Q13" s="15"/>
    </row>
    <row r="14" spans="1:20" ht="11.25" outlineLevel="2" x14ac:dyDescent="0.2">
      <c r="A14" s="42" t="s">
        <v>1977</v>
      </c>
      <c r="B14" s="43">
        <v>3</v>
      </c>
      <c r="C14" s="44"/>
      <c r="D14" s="45" t="s">
        <v>23</v>
      </c>
      <c r="E14" s="45"/>
      <c r="F14" s="46" t="s">
        <v>1978</v>
      </c>
      <c r="G14" s="45"/>
      <c r="H14" s="47"/>
      <c r="I14" s="48"/>
      <c r="J14" s="49">
        <f>SUBTOTAL(9,J15:J17)</f>
        <v>0</v>
      </c>
      <c r="K14" s="47"/>
      <c r="L14" s="50">
        <f>SUBTOTAL(9,L15:L17)</f>
        <v>0</v>
      </c>
      <c r="M14" s="47"/>
      <c r="N14" s="50">
        <f>SUBTOTAL(9,N15:N17)</f>
        <v>0</v>
      </c>
      <c r="O14" s="51"/>
      <c r="P14" s="49">
        <f>SUBTOTAL(9,P15:P17)</f>
        <v>0</v>
      </c>
      <c r="Q14" s="49">
        <f>SUBTOTAL(9,Q15:Q17)</f>
        <v>0</v>
      </c>
      <c r="R14" s="10"/>
      <c r="S14" s="15"/>
      <c r="T14" s="15"/>
    </row>
    <row r="15" spans="1:20" ht="11.25" outlineLevel="3" x14ac:dyDescent="0.2">
      <c r="A15" s="52"/>
      <c r="B15" s="53"/>
      <c r="C15" s="54">
        <v>458</v>
      </c>
      <c r="D15" s="55" t="s">
        <v>1845</v>
      </c>
      <c r="E15" s="56" t="s">
        <v>1979</v>
      </c>
      <c r="F15" s="57" t="s">
        <v>1980</v>
      </c>
      <c r="G15" s="55" t="s">
        <v>169</v>
      </c>
      <c r="H15" s="58">
        <v>1</v>
      </c>
      <c r="I15" s="59"/>
      <c r="J15" s="60">
        <f>H15*I15</f>
        <v>0</v>
      </c>
      <c r="K15" s="58"/>
      <c r="L15" s="58">
        <f>H15*K15</f>
        <v>0</v>
      </c>
      <c r="M15" s="58"/>
      <c r="N15" s="58">
        <f>H15*M15</f>
        <v>0</v>
      </c>
      <c r="O15" s="60">
        <v>21</v>
      </c>
      <c r="P15" s="60">
        <f>J15*(O15/100)</f>
        <v>0</v>
      </c>
      <c r="Q15" s="60">
        <f>J15+P15</f>
        <v>0</v>
      </c>
      <c r="R15" s="15"/>
      <c r="S15" s="15"/>
      <c r="T15" s="15"/>
    </row>
    <row r="16" spans="1:20" ht="11.25" outlineLevel="3" x14ac:dyDescent="0.2">
      <c r="A16" s="52"/>
      <c r="B16" s="53"/>
      <c r="C16" s="54">
        <v>459</v>
      </c>
      <c r="D16" s="55" t="s">
        <v>1845</v>
      </c>
      <c r="E16" s="56" t="s">
        <v>1981</v>
      </c>
      <c r="F16" s="57" t="s">
        <v>1982</v>
      </c>
      <c r="G16" s="55" t="s">
        <v>169</v>
      </c>
      <c r="H16" s="58">
        <v>1</v>
      </c>
      <c r="I16" s="59"/>
      <c r="J16" s="60">
        <f>H16*I16</f>
        <v>0</v>
      </c>
      <c r="K16" s="58"/>
      <c r="L16" s="58">
        <f>H16*K16</f>
        <v>0</v>
      </c>
      <c r="M16" s="58"/>
      <c r="N16" s="58">
        <f>H16*M16</f>
        <v>0</v>
      </c>
      <c r="O16" s="60">
        <v>21</v>
      </c>
      <c r="P16" s="60">
        <f>J16*(O16/100)</f>
        <v>0</v>
      </c>
      <c r="Q16" s="60">
        <f>J16+P16</f>
        <v>0</v>
      </c>
      <c r="R16" s="15"/>
      <c r="S16" s="15"/>
      <c r="T16" s="15"/>
    </row>
    <row r="17" spans="1:20" outlineLevel="3" x14ac:dyDescent="0.15">
      <c r="B17" s="10"/>
      <c r="C17" s="10"/>
      <c r="D17" s="10"/>
      <c r="E17" s="10"/>
      <c r="F17" s="10"/>
      <c r="G17" s="10"/>
      <c r="H17" s="10"/>
      <c r="I17" s="15"/>
      <c r="J17" s="15"/>
      <c r="K17" s="10"/>
      <c r="L17" s="10"/>
      <c r="M17" s="10"/>
      <c r="N17" s="10"/>
      <c r="O17" s="10"/>
      <c r="P17" s="15"/>
      <c r="Q17" s="15"/>
    </row>
    <row r="18" spans="1:20" ht="11.25" outlineLevel="2" x14ac:dyDescent="0.2">
      <c r="A18" s="42" t="s">
        <v>1983</v>
      </c>
      <c r="B18" s="43">
        <v>3</v>
      </c>
      <c r="C18" s="44"/>
      <c r="D18" s="45" t="s">
        <v>23</v>
      </c>
      <c r="E18" s="45"/>
      <c r="F18" s="46" t="s">
        <v>1984</v>
      </c>
      <c r="G18" s="45"/>
      <c r="H18" s="47"/>
      <c r="I18" s="48"/>
      <c r="J18" s="49">
        <f>SUBTOTAL(9,J19:J20)</f>
        <v>0</v>
      </c>
      <c r="K18" s="47"/>
      <c r="L18" s="50">
        <f>SUBTOTAL(9,L19:L20)</f>
        <v>0</v>
      </c>
      <c r="M18" s="47"/>
      <c r="N18" s="50">
        <f>SUBTOTAL(9,N19:N20)</f>
        <v>0</v>
      </c>
      <c r="O18" s="51"/>
      <c r="P18" s="49">
        <f>SUBTOTAL(9,P19:P20)</f>
        <v>0</v>
      </c>
      <c r="Q18" s="49">
        <f>SUBTOTAL(9,Q19:Q20)</f>
        <v>0</v>
      </c>
      <c r="R18" s="10"/>
      <c r="S18" s="15"/>
      <c r="T18" s="15"/>
    </row>
    <row r="19" spans="1:20" ht="11.25" outlineLevel="3" x14ac:dyDescent="0.2">
      <c r="A19" s="52"/>
      <c r="B19" s="53"/>
      <c r="C19" s="54">
        <v>460</v>
      </c>
      <c r="D19" s="55" t="s">
        <v>1845</v>
      </c>
      <c r="E19" s="56" t="s">
        <v>1985</v>
      </c>
      <c r="F19" s="57" t="s">
        <v>1986</v>
      </c>
      <c r="G19" s="55" t="s">
        <v>169</v>
      </c>
      <c r="H19" s="58">
        <v>1</v>
      </c>
      <c r="I19" s="59"/>
      <c r="J19" s="60">
        <f>H19*I19</f>
        <v>0</v>
      </c>
      <c r="K19" s="58"/>
      <c r="L19" s="58">
        <f>H19*K19</f>
        <v>0</v>
      </c>
      <c r="M19" s="58"/>
      <c r="N19" s="58">
        <f>H19*M19</f>
        <v>0</v>
      </c>
      <c r="O19" s="60">
        <v>21</v>
      </c>
      <c r="P19" s="60">
        <f>J19*(O19/100)</f>
        <v>0</v>
      </c>
      <c r="Q19" s="60">
        <f>J19+P19</f>
        <v>0</v>
      </c>
      <c r="R19" s="15"/>
      <c r="S19" s="15"/>
      <c r="T19" s="15"/>
    </row>
    <row r="20" spans="1:20" outlineLevel="3" x14ac:dyDescent="0.15">
      <c r="B20" s="10"/>
      <c r="C20" s="10"/>
      <c r="D20" s="10"/>
      <c r="E20" s="10"/>
      <c r="F20" s="10"/>
      <c r="G20" s="10"/>
      <c r="H20" s="10"/>
      <c r="I20" s="15"/>
      <c r="J20" s="15"/>
      <c r="K20" s="10"/>
      <c r="L20" s="10"/>
      <c r="M20" s="10"/>
      <c r="N20" s="10"/>
      <c r="O20" s="10"/>
      <c r="P20" s="15"/>
      <c r="Q20" s="15"/>
    </row>
    <row r="21" spans="1:20" outlineLevel="1" x14ac:dyDescent="0.15"/>
  </sheetData>
  <pageMargins left="0.7" right="0.7" top="0.78740157499999996" bottom="0.78740157499999996"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DD55F6-8E49-493D-9F7B-8B2A2B79B050}">
  <dimension ref="A1:V679"/>
  <sheetViews>
    <sheetView topLeftCell="C1" workbookViewId="0">
      <selection activeCell="I9" sqref="I9:I678"/>
    </sheetView>
  </sheetViews>
  <sheetFormatPr defaultRowHeight="8.25" outlineLevelRow="4" x14ac:dyDescent="0.15"/>
  <cols>
    <col min="1" max="1" width="28.7109375" style="1" hidden="1" customWidth="1"/>
    <col min="2" max="2" width="3.7109375" style="1" hidden="1" customWidth="1"/>
    <col min="3" max="3" width="5.7109375" style="1" customWidth="1"/>
    <col min="4" max="4" width="4.7109375" style="1" customWidth="1"/>
    <col min="5" max="5" width="14.7109375" style="1" customWidth="1"/>
    <col min="6" max="6" width="72.7109375" style="1" customWidth="1"/>
    <col min="7" max="7" width="4.7109375" style="1" customWidth="1"/>
    <col min="8" max="8" width="14.7109375" style="1" customWidth="1"/>
    <col min="9" max="9" width="12.7109375" style="1" customWidth="1"/>
    <col min="10" max="10" width="15.7109375" style="1" customWidth="1"/>
    <col min="11" max="11" width="11.7109375" style="1" hidden="1" customWidth="1"/>
    <col min="12" max="12" width="14.7109375" style="1" hidden="1" customWidth="1"/>
    <col min="13" max="13" width="11.7109375" style="1" hidden="1" customWidth="1"/>
    <col min="14" max="14" width="14.7109375" style="1" hidden="1" customWidth="1"/>
    <col min="15" max="15" width="9.7109375" style="1" hidden="1" customWidth="1"/>
    <col min="16" max="16" width="14.7109375" style="1" hidden="1" customWidth="1"/>
    <col min="17" max="17" width="15.7109375" style="1" hidden="1" customWidth="1"/>
    <col min="18" max="18" width="38.7109375" style="1" customWidth="1"/>
    <col min="19" max="22" width="9.140625" style="1"/>
    <col min="23" max="23" width="5.5703125" style="1" customWidth="1"/>
    <col min="24" max="256" width="9.140625" style="1"/>
    <col min="257" max="258" width="0" style="1" hidden="1" customWidth="1"/>
    <col min="259" max="259" width="5.7109375" style="1" customWidth="1"/>
    <col min="260" max="260" width="4.7109375" style="1" customWidth="1"/>
    <col min="261" max="261" width="14.7109375" style="1" customWidth="1"/>
    <col min="262" max="262" width="72.7109375" style="1" customWidth="1"/>
    <col min="263" max="263" width="4.7109375" style="1" customWidth="1"/>
    <col min="264" max="264" width="14.7109375" style="1" customWidth="1"/>
    <col min="265" max="265" width="12.7109375" style="1" customWidth="1"/>
    <col min="266" max="266" width="15.7109375" style="1" customWidth="1"/>
    <col min="267" max="273" width="0" style="1" hidden="1" customWidth="1"/>
    <col min="274" max="274" width="38.7109375" style="1" customWidth="1"/>
    <col min="275" max="278" width="9.140625" style="1"/>
    <col min="279" max="279" width="5.5703125" style="1" customWidth="1"/>
    <col min="280" max="512" width="9.140625" style="1"/>
    <col min="513" max="514" width="0" style="1" hidden="1" customWidth="1"/>
    <col min="515" max="515" width="5.7109375" style="1" customWidth="1"/>
    <col min="516" max="516" width="4.7109375" style="1" customWidth="1"/>
    <col min="517" max="517" width="14.7109375" style="1" customWidth="1"/>
    <col min="518" max="518" width="72.7109375" style="1" customWidth="1"/>
    <col min="519" max="519" width="4.7109375" style="1" customWidth="1"/>
    <col min="520" max="520" width="14.7109375" style="1" customWidth="1"/>
    <col min="521" max="521" width="12.7109375" style="1" customWidth="1"/>
    <col min="522" max="522" width="15.7109375" style="1" customWidth="1"/>
    <col min="523" max="529" width="0" style="1" hidden="1" customWidth="1"/>
    <col min="530" max="530" width="38.7109375" style="1" customWidth="1"/>
    <col min="531" max="534" width="9.140625" style="1"/>
    <col min="535" max="535" width="5.5703125" style="1" customWidth="1"/>
    <col min="536" max="768" width="9.140625" style="1"/>
    <col min="769" max="770" width="0" style="1" hidden="1" customWidth="1"/>
    <col min="771" max="771" width="5.7109375" style="1" customWidth="1"/>
    <col min="772" max="772" width="4.7109375" style="1" customWidth="1"/>
    <col min="773" max="773" width="14.7109375" style="1" customWidth="1"/>
    <col min="774" max="774" width="72.7109375" style="1" customWidth="1"/>
    <col min="775" max="775" width="4.7109375" style="1" customWidth="1"/>
    <col min="776" max="776" width="14.7109375" style="1" customWidth="1"/>
    <col min="777" max="777" width="12.7109375" style="1" customWidth="1"/>
    <col min="778" max="778" width="15.7109375" style="1" customWidth="1"/>
    <col min="779" max="785" width="0" style="1" hidden="1" customWidth="1"/>
    <col min="786" max="786" width="38.7109375" style="1" customWidth="1"/>
    <col min="787" max="790" width="9.140625" style="1"/>
    <col min="791" max="791" width="5.5703125" style="1" customWidth="1"/>
    <col min="792" max="1024" width="9.140625" style="1"/>
    <col min="1025" max="1026" width="0" style="1" hidden="1" customWidth="1"/>
    <col min="1027" max="1027" width="5.7109375" style="1" customWidth="1"/>
    <col min="1028" max="1028" width="4.7109375" style="1" customWidth="1"/>
    <col min="1029" max="1029" width="14.7109375" style="1" customWidth="1"/>
    <col min="1030" max="1030" width="72.7109375" style="1" customWidth="1"/>
    <col min="1031" max="1031" width="4.7109375" style="1" customWidth="1"/>
    <col min="1032" max="1032" width="14.7109375" style="1" customWidth="1"/>
    <col min="1033" max="1033" width="12.7109375" style="1" customWidth="1"/>
    <col min="1034" max="1034" width="15.7109375" style="1" customWidth="1"/>
    <col min="1035" max="1041" width="0" style="1" hidden="1" customWidth="1"/>
    <col min="1042" max="1042" width="38.7109375" style="1" customWidth="1"/>
    <col min="1043" max="1046" width="9.140625" style="1"/>
    <col min="1047" max="1047" width="5.5703125" style="1" customWidth="1"/>
    <col min="1048" max="1280" width="9.140625" style="1"/>
    <col min="1281" max="1282" width="0" style="1" hidden="1" customWidth="1"/>
    <col min="1283" max="1283" width="5.7109375" style="1" customWidth="1"/>
    <col min="1284" max="1284" width="4.7109375" style="1" customWidth="1"/>
    <col min="1285" max="1285" width="14.7109375" style="1" customWidth="1"/>
    <col min="1286" max="1286" width="72.7109375" style="1" customWidth="1"/>
    <col min="1287" max="1287" width="4.7109375" style="1" customWidth="1"/>
    <col min="1288" max="1288" width="14.7109375" style="1" customWidth="1"/>
    <col min="1289" max="1289" width="12.7109375" style="1" customWidth="1"/>
    <col min="1290" max="1290" width="15.7109375" style="1" customWidth="1"/>
    <col min="1291" max="1297" width="0" style="1" hidden="1" customWidth="1"/>
    <col min="1298" max="1298" width="38.7109375" style="1" customWidth="1"/>
    <col min="1299" max="1302" width="9.140625" style="1"/>
    <col min="1303" max="1303" width="5.5703125" style="1" customWidth="1"/>
    <col min="1304" max="1536" width="9.140625" style="1"/>
    <col min="1537" max="1538" width="0" style="1" hidden="1" customWidth="1"/>
    <col min="1539" max="1539" width="5.7109375" style="1" customWidth="1"/>
    <col min="1540" max="1540" width="4.7109375" style="1" customWidth="1"/>
    <col min="1541" max="1541" width="14.7109375" style="1" customWidth="1"/>
    <col min="1542" max="1542" width="72.7109375" style="1" customWidth="1"/>
    <col min="1543" max="1543" width="4.7109375" style="1" customWidth="1"/>
    <col min="1544" max="1544" width="14.7109375" style="1" customWidth="1"/>
    <col min="1545" max="1545" width="12.7109375" style="1" customWidth="1"/>
    <col min="1546" max="1546" width="15.7109375" style="1" customWidth="1"/>
    <col min="1547" max="1553" width="0" style="1" hidden="1" customWidth="1"/>
    <col min="1554" max="1554" width="38.7109375" style="1" customWidth="1"/>
    <col min="1555" max="1558" width="9.140625" style="1"/>
    <col min="1559" max="1559" width="5.5703125" style="1" customWidth="1"/>
    <col min="1560" max="1792" width="9.140625" style="1"/>
    <col min="1793" max="1794" width="0" style="1" hidden="1" customWidth="1"/>
    <col min="1795" max="1795" width="5.7109375" style="1" customWidth="1"/>
    <col min="1796" max="1796" width="4.7109375" style="1" customWidth="1"/>
    <col min="1797" max="1797" width="14.7109375" style="1" customWidth="1"/>
    <col min="1798" max="1798" width="72.7109375" style="1" customWidth="1"/>
    <col min="1799" max="1799" width="4.7109375" style="1" customWidth="1"/>
    <col min="1800" max="1800" width="14.7109375" style="1" customWidth="1"/>
    <col min="1801" max="1801" width="12.7109375" style="1" customWidth="1"/>
    <col min="1802" max="1802" width="15.7109375" style="1" customWidth="1"/>
    <col min="1803" max="1809" width="0" style="1" hidden="1" customWidth="1"/>
    <col min="1810" max="1810" width="38.7109375" style="1" customWidth="1"/>
    <col min="1811" max="1814" width="9.140625" style="1"/>
    <col min="1815" max="1815" width="5.5703125" style="1" customWidth="1"/>
    <col min="1816" max="2048" width="9.140625" style="1"/>
    <col min="2049" max="2050" width="0" style="1" hidden="1" customWidth="1"/>
    <col min="2051" max="2051" width="5.7109375" style="1" customWidth="1"/>
    <col min="2052" max="2052" width="4.7109375" style="1" customWidth="1"/>
    <col min="2053" max="2053" width="14.7109375" style="1" customWidth="1"/>
    <col min="2054" max="2054" width="72.7109375" style="1" customWidth="1"/>
    <col min="2055" max="2055" width="4.7109375" style="1" customWidth="1"/>
    <col min="2056" max="2056" width="14.7109375" style="1" customWidth="1"/>
    <col min="2057" max="2057" width="12.7109375" style="1" customWidth="1"/>
    <col min="2058" max="2058" width="15.7109375" style="1" customWidth="1"/>
    <col min="2059" max="2065" width="0" style="1" hidden="1" customWidth="1"/>
    <col min="2066" max="2066" width="38.7109375" style="1" customWidth="1"/>
    <col min="2067" max="2070" width="9.140625" style="1"/>
    <col min="2071" max="2071" width="5.5703125" style="1" customWidth="1"/>
    <col min="2072" max="2304" width="9.140625" style="1"/>
    <col min="2305" max="2306" width="0" style="1" hidden="1" customWidth="1"/>
    <col min="2307" max="2307" width="5.7109375" style="1" customWidth="1"/>
    <col min="2308" max="2308" width="4.7109375" style="1" customWidth="1"/>
    <col min="2309" max="2309" width="14.7109375" style="1" customWidth="1"/>
    <col min="2310" max="2310" width="72.7109375" style="1" customWidth="1"/>
    <col min="2311" max="2311" width="4.7109375" style="1" customWidth="1"/>
    <col min="2312" max="2312" width="14.7109375" style="1" customWidth="1"/>
    <col min="2313" max="2313" width="12.7109375" style="1" customWidth="1"/>
    <col min="2314" max="2314" width="15.7109375" style="1" customWidth="1"/>
    <col min="2315" max="2321" width="0" style="1" hidden="1" customWidth="1"/>
    <col min="2322" max="2322" width="38.7109375" style="1" customWidth="1"/>
    <col min="2323" max="2326" width="9.140625" style="1"/>
    <col min="2327" max="2327" width="5.5703125" style="1" customWidth="1"/>
    <col min="2328" max="2560" width="9.140625" style="1"/>
    <col min="2561" max="2562" width="0" style="1" hidden="1" customWidth="1"/>
    <col min="2563" max="2563" width="5.7109375" style="1" customWidth="1"/>
    <col min="2564" max="2564" width="4.7109375" style="1" customWidth="1"/>
    <col min="2565" max="2565" width="14.7109375" style="1" customWidth="1"/>
    <col min="2566" max="2566" width="72.7109375" style="1" customWidth="1"/>
    <col min="2567" max="2567" width="4.7109375" style="1" customWidth="1"/>
    <col min="2568" max="2568" width="14.7109375" style="1" customWidth="1"/>
    <col min="2569" max="2569" width="12.7109375" style="1" customWidth="1"/>
    <col min="2570" max="2570" width="15.7109375" style="1" customWidth="1"/>
    <col min="2571" max="2577" width="0" style="1" hidden="1" customWidth="1"/>
    <col min="2578" max="2578" width="38.7109375" style="1" customWidth="1"/>
    <col min="2579" max="2582" width="9.140625" style="1"/>
    <col min="2583" max="2583" width="5.5703125" style="1" customWidth="1"/>
    <col min="2584" max="2816" width="9.140625" style="1"/>
    <col min="2817" max="2818" width="0" style="1" hidden="1" customWidth="1"/>
    <col min="2819" max="2819" width="5.7109375" style="1" customWidth="1"/>
    <col min="2820" max="2820" width="4.7109375" style="1" customWidth="1"/>
    <col min="2821" max="2821" width="14.7109375" style="1" customWidth="1"/>
    <col min="2822" max="2822" width="72.7109375" style="1" customWidth="1"/>
    <col min="2823" max="2823" width="4.7109375" style="1" customWidth="1"/>
    <col min="2824" max="2824" width="14.7109375" style="1" customWidth="1"/>
    <col min="2825" max="2825" width="12.7109375" style="1" customWidth="1"/>
    <col min="2826" max="2826" width="15.7109375" style="1" customWidth="1"/>
    <col min="2827" max="2833" width="0" style="1" hidden="1" customWidth="1"/>
    <col min="2834" max="2834" width="38.7109375" style="1" customWidth="1"/>
    <col min="2835" max="2838" width="9.140625" style="1"/>
    <col min="2839" max="2839" width="5.5703125" style="1" customWidth="1"/>
    <col min="2840" max="3072" width="9.140625" style="1"/>
    <col min="3073" max="3074" width="0" style="1" hidden="1" customWidth="1"/>
    <col min="3075" max="3075" width="5.7109375" style="1" customWidth="1"/>
    <col min="3076" max="3076" width="4.7109375" style="1" customWidth="1"/>
    <col min="3077" max="3077" width="14.7109375" style="1" customWidth="1"/>
    <col min="3078" max="3078" width="72.7109375" style="1" customWidth="1"/>
    <col min="3079" max="3079" width="4.7109375" style="1" customWidth="1"/>
    <col min="3080" max="3080" width="14.7109375" style="1" customWidth="1"/>
    <col min="3081" max="3081" width="12.7109375" style="1" customWidth="1"/>
    <col min="3082" max="3082" width="15.7109375" style="1" customWidth="1"/>
    <col min="3083" max="3089" width="0" style="1" hidden="1" customWidth="1"/>
    <col min="3090" max="3090" width="38.7109375" style="1" customWidth="1"/>
    <col min="3091" max="3094" width="9.140625" style="1"/>
    <col min="3095" max="3095" width="5.5703125" style="1" customWidth="1"/>
    <col min="3096" max="3328" width="9.140625" style="1"/>
    <col min="3329" max="3330" width="0" style="1" hidden="1" customWidth="1"/>
    <col min="3331" max="3331" width="5.7109375" style="1" customWidth="1"/>
    <col min="3332" max="3332" width="4.7109375" style="1" customWidth="1"/>
    <col min="3333" max="3333" width="14.7109375" style="1" customWidth="1"/>
    <col min="3334" max="3334" width="72.7109375" style="1" customWidth="1"/>
    <col min="3335" max="3335" width="4.7109375" style="1" customWidth="1"/>
    <col min="3336" max="3336" width="14.7109375" style="1" customWidth="1"/>
    <col min="3337" max="3337" width="12.7109375" style="1" customWidth="1"/>
    <col min="3338" max="3338" width="15.7109375" style="1" customWidth="1"/>
    <col min="3339" max="3345" width="0" style="1" hidden="1" customWidth="1"/>
    <col min="3346" max="3346" width="38.7109375" style="1" customWidth="1"/>
    <col min="3347" max="3350" width="9.140625" style="1"/>
    <col min="3351" max="3351" width="5.5703125" style="1" customWidth="1"/>
    <col min="3352" max="3584" width="9.140625" style="1"/>
    <col min="3585" max="3586" width="0" style="1" hidden="1" customWidth="1"/>
    <col min="3587" max="3587" width="5.7109375" style="1" customWidth="1"/>
    <col min="3588" max="3588" width="4.7109375" style="1" customWidth="1"/>
    <col min="3589" max="3589" width="14.7109375" style="1" customWidth="1"/>
    <col min="3590" max="3590" width="72.7109375" style="1" customWidth="1"/>
    <col min="3591" max="3591" width="4.7109375" style="1" customWidth="1"/>
    <col min="3592" max="3592" width="14.7109375" style="1" customWidth="1"/>
    <col min="3593" max="3593" width="12.7109375" style="1" customWidth="1"/>
    <col min="3594" max="3594" width="15.7109375" style="1" customWidth="1"/>
    <col min="3595" max="3601" width="0" style="1" hidden="1" customWidth="1"/>
    <col min="3602" max="3602" width="38.7109375" style="1" customWidth="1"/>
    <col min="3603" max="3606" width="9.140625" style="1"/>
    <col min="3607" max="3607" width="5.5703125" style="1" customWidth="1"/>
    <col min="3608" max="3840" width="9.140625" style="1"/>
    <col min="3841" max="3842" width="0" style="1" hidden="1" customWidth="1"/>
    <col min="3843" max="3843" width="5.7109375" style="1" customWidth="1"/>
    <col min="3844" max="3844" width="4.7109375" style="1" customWidth="1"/>
    <col min="3845" max="3845" width="14.7109375" style="1" customWidth="1"/>
    <col min="3846" max="3846" width="72.7109375" style="1" customWidth="1"/>
    <col min="3847" max="3847" width="4.7109375" style="1" customWidth="1"/>
    <col min="3848" max="3848" width="14.7109375" style="1" customWidth="1"/>
    <col min="3849" max="3849" width="12.7109375" style="1" customWidth="1"/>
    <col min="3850" max="3850" width="15.7109375" style="1" customWidth="1"/>
    <col min="3851" max="3857" width="0" style="1" hidden="1" customWidth="1"/>
    <col min="3858" max="3858" width="38.7109375" style="1" customWidth="1"/>
    <col min="3859" max="3862" width="9.140625" style="1"/>
    <col min="3863" max="3863" width="5.5703125" style="1" customWidth="1"/>
    <col min="3864" max="4096" width="9.140625" style="1"/>
    <col min="4097" max="4098" width="0" style="1" hidden="1" customWidth="1"/>
    <col min="4099" max="4099" width="5.7109375" style="1" customWidth="1"/>
    <col min="4100" max="4100" width="4.7109375" style="1" customWidth="1"/>
    <col min="4101" max="4101" width="14.7109375" style="1" customWidth="1"/>
    <col min="4102" max="4102" width="72.7109375" style="1" customWidth="1"/>
    <col min="4103" max="4103" width="4.7109375" style="1" customWidth="1"/>
    <col min="4104" max="4104" width="14.7109375" style="1" customWidth="1"/>
    <col min="4105" max="4105" width="12.7109375" style="1" customWidth="1"/>
    <col min="4106" max="4106" width="15.7109375" style="1" customWidth="1"/>
    <col min="4107" max="4113" width="0" style="1" hidden="1" customWidth="1"/>
    <col min="4114" max="4114" width="38.7109375" style="1" customWidth="1"/>
    <col min="4115" max="4118" width="9.140625" style="1"/>
    <col min="4119" max="4119" width="5.5703125" style="1" customWidth="1"/>
    <col min="4120" max="4352" width="9.140625" style="1"/>
    <col min="4353" max="4354" width="0" style="1" hidden="1" customWidth="1"/>
    <col min="4355" max="4355" width="5.7109375" style="1" customWidth="1"/>
    <col min="4356" max="4356" width="4.7109375" style="1" customWidth="1"/>
    <col min="4357" max="4357" width="14.7109375" style="1" customWidth="1"/>
    <col min="4358" max="4358" width="72.7109375" style="1" customWidth="1"/>
    <col min="4359" max="4359" width="4.7109375" style="1" customWidth="1"/>
    <col min="4360" max="4360" width="14.7109375" style="1" customWidth="1"/>
    <col min="4361" max="4361" width="12.7109375" style="1" customWidth="1"/>
    <col min="4362" max="4362" width="15.7109375" style="1" customWidth="1"/>
    <col min="4363" max="4369" width="0" style="1" hidden="1" customWidth="1"/>
    <col min="4370" max="4370" width="38.7109375" style="1" customWidth="1"/>
    <col min="4371" max="4374" width="9.140625" style="1"/>
    <col min="4375" max="4375" width="5.5703125" style="1" customWidth="1"/>
    <col min="4376" max="4608" width="9.140625" style="1"/>
    <col min="4609" max="4610" width="0" style="1" hidden="1" customWidth="1"/>
    <col min="4611" max="4611" width="5.7109375" style="1" customWidth="1"/>
    <col min="4612" max="4612" width="4.7109375" style="1" customWidth="1"/>
    <col min="4613" max="4613" width="14.7109375" style="1" customWidth="1"/>
    <col min="4614" max="4614" width="72.7109375" style="1" customWidth="1"/>
    <col min="4615" max="4615" width="4.7109375" style="1" customWidth="1"/>
    <col min="4616" max="4616" width="14.7109375" style="1" customWidth="1"/>
    <col min="4617" max="4617" width="12.7109375" style="1" customWidth="1"/>
    <col min="4618" max="4618" width="15.7109375" style="1" customWidth="1"/>
    <col min="4619" max="4625" width="0" style="1" hidden="1" customWidth="1"/>
    <col min="4626" max="4626" width="38.7109375" style="1" customWidth="1"/>
    <col min="4627" max="4630" width="9.140625" style="1"/>
    <col min="4631" max="4631" width="5.5703125" style="1" customWidth="1"/>
    <col min="4632" max="4864" width="9.140625" style="1"/>
    <col min="4865" max="4866" width="0" style="1" hidden="1" customWidth="1"/>
    <col min="4867" max="4867" width="5.7109375" style="1" customWidth="1"/>
    <col min="4868" max="4868" width="4.7109375" style="1" customWidth="1"/>
    <col min="4869" max="4869" width="14.7109375" style="1" customWidth="1"/>
    <col min="4870" max="4870" width="72.7109375" style="1" customWidth="1"/>
    <col min="4871" max="4871" width="4.7109375" style="1" customWidth="1"/>
    <col min="4872" max="4872" width="14.7109375" style="1" customWidth="1"/>
    <col min="4873" max="4873" width="12.7109375" style="1" customWidth="1"/>
    <col min="4874" max="4874" width="15.7109375" style="1" customWidth="1"/>
    <col min="4875" max="4881" width="0" style="1" hidden="1" customWidth="1"/>
    <col min="4882" max="4882" width="38.7109375" style="1" customWidth="1"/>
    <col min="4883" max="4886" width="9.140625" style="1"/>
    <col min="4887" max="4887" width="5.5703125" style="1" customWidth="1"/>
    <col min="4888" max="5120" width="9.140625" style="1"/>
    <col min="5121" max="5122" width="0" style="1" hidden="1" customWidth="1"/>
    <col min="5123" max="5123" width="5.7109375" style="1" customWidth="1"/>
    <col min="5124" max="5124" width="4.7109375" style="1" customWidth="1"/>
    <col min="5125" max="5125" width="14.7109375" style="1" customWidth="1"/>
    <col min="5126" max="5126" width="72.7109375" style="1" customWidth="1"/>
    <col min="5127" max="5127" width="4.7109375" style="1" customWidth="1"/>
    <col min="5128" max="5128" width="14.7109375" style="1" customWidth="1"/>
    <col min="5129" max="5129" width="12.7109375" style="1" customWidth="1"/>
    <col min="5130" max="5130" width="15.7109375" style="1" customWidth="1"/>
    <col min="5131" max="5137" width="0" style="1" hidden="1" customWidth="1"/>
    <col min="5138" max="5138" width="38.7109375" style="1" customWidth="1"/>
    <col min="5139" max="5142" width="9.140625" style="1"/>
    <col min="5143" max="5143" width="5.5703125" style="1" customWidth="1"/>
    <col min="5144" max="5376" width="9.140625" style="1"/>
    <col min="5377" max="5378" width="0" style="1" hidden="1" customWidth="1"/>
    <col min="5379" max="5379" width="5.7109375" style="1" customWidth="1"/>
    <col min="5380" max="5380" width="4.7109375" style="1" customWidth="1"/>
    <col min="5381" max="5381" width="14.7109375" style="1" customWidth="1"/>
    <col min="5382" max="5382" width="72.7109375" style="1" customWidth="1"/>
    <col min="5383" max="5383" width="4.7109375" style="1" customWidth="1"/>
    <col min="5384" max="5384" width="14.7109375" style="1" customWidth="1"/>
    <col min="5385" max="5385" width="12.7109375" style="1" customWidth="1"/>
    <col min="5386" max="5386" width="15.7109375" style="1" customWidth="1"/>
    <col min="5387" max="5393" width="0" style="1" hidden="1" customWidth="1"/>
    <col min="5394" max="5394" width="38.7109375" style="1" customWidth="1"/>
    <col min="5395" max="5398" width="9.140625" style="1"/>
    <col min="5399" max="5399" width="5.5703125" style="1" customWidth="1"/>
    <col min="5400" max="5632" width="9.140625" style="1"/>
    <col min="5633" max="5634" width="0" style="1" hidden="1" customWidth="1"/>
    <col min="5635" max="5635" width="5.7109375" style="1" customWidth="1"/>
    <col min="5636" max="5636" width="4.7109375" style="1" customWidth="1"/>
    <col min="5637" max="5637" width="14.7109375" style="1" customWidth="1"/>
    <col min="5638" max="5638" width="72.7109375" style="1" customWidth="1"/>
    <col min="5639" max="5639" width="4.7109375" style="1" customWidth="1"/>
    <col min="5640" max="5640" width="14.7109375" style="1" customWidth="1"/>
    <col min="5641" max="5641" width="12.7109375" style="1" customWidth="1"/>
    <col min="5642" max="5642" width="15.7109375" style="1" customWidth="1"/>
    <col min="5643" max="5649" width="0" style="1" hidden="1" customWidth="1"/>
    <col min="5650" max="5650" width="38.7109375" style="1" customWidth="1"/>
    <col min="5651" max="5654" width="9.140625" style="1"/>
    <col min="5655" max="5655" width="5.5703125" style="1" customWidth="1"/>
    <col min="5656" max="5888" width="9.140625" style="1"/>
    <col min="5889" max="5890" width="0" style="1" hidden="1" customWidth="1"/>
    <col min="5891" max="5891" width="5.7109375" style="1" customWidth="1"/>
    <col min="5892" max="5892" width="4.7109375" style="1" customWidth="1"/>
    <col min="5893" max="5893" width="14.7109375" style="1" customWidth="1"/>
    <col min="5894" max="5894" width="72.7109375" style="1" customWidth="1"/>
    <col min="5895" max="5895" width="4.7109375" style="1" customWidth="1"/>
    <col min="5896" max="5896" width="14.7109375" style="1" customWidth="1"/>
    <col min="5897" max="5897" width="12.7109375" style="1" customWidth="1"/>
    <col min="5898" max="5898" width="15.7109375" style="1" customWidth="1"/>
    <col min="5899" max="5905" width="0" style="1" hidden="1" customWidth="1"/>
    <col min="5906" max="5906" width="38.7109375" style="1" customWidth="1"/>
    <col min="5907" max="5910" width="9.140625" style="1"/>
    <col min="5911" max="5911" width="5.5703125" style="1" customWidth="1"/>
    <col min="5912" max="6144" width="9.140625" style="1"/>
    <col min="6145" max="6146" width="0" style="1" hidden="1" customWidth="1"/>
    <col min="6147" max="6147" width="5.7109375" style="1" customWidth="1"/>
    <col min="6148" max="6148" width="4.7109375" style="1" customWidth="1"/>
    <col min="6149" max="6149" width="14.7109375" style="1" customWidth="1"/>
    <col min="6150" max="6150" width="72.7109375" style="1" customWidth="1"/>
    <col min="6151" max="6151" width="4.7109375" style="1" customWidth="1"/>
    <col min="6152" max="6152" width="14.7109375" style="1" customWidth="1"/>
    <col min="6153" max="6153" width="12.7109375" style="1" customWidth="1"/>
    <col min="6154" max="6154" width="15.7109375" style="1" customWidth="1"/>
    <col min="6155" max="6161" width="0" style="1" hidden="1" customWidth="1"/>
    <col min="6162" max="6162" width="38.7109375" style="1" customWidth="1"/>
    <col min="6163" max="6166" width="9.140625" style="1"/>
    <col min="6167" max="6167" width="5.5703125" style="1" customWidth="1"/>
    <col min="6168" max="6400" width="9.140625" style="1"/>
    <col min="6401" max="6402" width="0" style="1" hidden="1" customWidth="1"/>
    <col min="6403" max="6403" width="5.7109375" style="1" customWidth="1"/>
    <col min="6404" max="6404" width="4.7109375" style="1" customWidth="1"/>
    <col min="6405" max="6405" width="14.7109375" style="1" customWidth="1"/>
    <col min="6406" max="6406" width="72.7109375" style="1" customWidth="1"/>
    <col min="6407" max="6407" width="4.7109375" style="1" customWidth="1"/>
    <col min="6408" max="6408" width="14.7109375" style="1" customWidth="1"/>
    <col min="6409" max="6409" width="12.7109375" style="1" customWidth="1"/>
    <col min="6410" max="6410" width="15.7109375" style="1" customWidth="1"/>
    <col min="6411" max="6417" width="0" style="1" hidden="1" customWidth="1"/>
    <col min="6418" max="6418" width="38.7109375" style="1" customWidth="1"/>
    <col min="6419" max="6422" width="9.140625" style="1"/>
    <col min="6423" max="6423" width="5.5703125" style="1" customWidth="1"/>
    <col min="6424" max="6656" width="9.140625" style="1"/>
    <col min="6657" max="6658" width="0" style="1" hidden="1" customWidth="1"/>
    <col min="6659" max="6659" width="5.7109375" style="1" customWidth="1"/>
    <col min="6660" max="6660" width="4.7109375" style="1" customWidth="1"/>
    <col min="6661" max="6661" width="14.7109375" style="1" customWidth="1"/>
    <col min="6662" max="6662" width="72.7109375" style="1" customWidth="1"/>
    <col min="6663" max="6663" width="4.7109375" style="1" customWidth="1"/>
    <col min="6664" max="6664" width="14.7109375" style="1" customWidth="1"/>
    <col min="6665" max="6665" width="12.7109375" style="1" customWidth="1"/>
    <col min="6666" max="6666" width="15.7109375" style="1" customWidth="1"/>
    <col min="6667" max="6673" width="0" style="1" hidden="1" customWidth="1"/>
    <col min="6674" max="6674" width="38.7109375" style="1" customWidth="1"/>
    <col min="6675" max="6678" width="9.140625" style="1"/>
    <col min="6679" max="6679" width="5.5703125" style="1" customWidth="1"/>
    <col min="6680" max="6912" width="9.140625" style="1"/>
    <col min="6913" max="6914" width="0" style="1" hidden="1" customWidth="1"/>
    <col min="6915" max="6915" width="5.7109375" style="1" customWidth="1"/>
    <col min="6916" max="6916" width="4.7109375" style="1" customWidth="1"/>
    <col min="6917" max="6917" width="14.7109375" style="1" customWidth="1"/>
    <col min="6918" max="6918" width="72.7109375" style="1" customWidth="1"/>
    <col min="6919" max="6919" width="4.7109375" style="1" customWidth="1"/>
    <col min="6920" max="6920" width="14.7109375" style="1" customWidth="1"/>
    <col min="6921" max="6921" width="12.7109375" style="1" customWidth="1"/>
    <col min="6922" max="6922" width="15.7109375" style="1" customWidth="1"/>
    <col min="6923" max="6929" width="0" style="1" hidden="1" customWidth="1"/>
    <col min="6930" max="6930" width="38.7109375" style="1" customWidth="1"/>
    <col min="6931" max="6934" width="9.140625" style="1"/>
    <col min="6935" max="6935" width="5.5703125" style="1" customWidth="1"/>
    <col min="6936" max="7168" width="9.140625" style="1"/>
    <col min="7169" max="7170" width="0" style="1" hidden="1" customWidth="1"/>
    <col min="7171" max="7171" width="5.7109375" style="1" customWidth="1"/>
    <col min="7172" max="7172" width="4.7109375" style="1" customWidth="1"/>
    <col min="7173" max="7173" width="14.7109375" style="1" customWidth="1"/>
    <col min="7174" max="7174" width="72.7109375" style="1" customWidth="1"/>
    <col min="7175" max="7175" width="4.7109375" style="1" customWidth="1"/>
    <col min="7176" max="7176" width="14.7109375" style="1" customWidth="1"/>
    <col min="7177" max="7177" width="12.7109375" style="1" customWidth="1"/>
    <col min="7178" max="7178" width="15.7109375" style="1" customWidth="1"/>
    <col min="7179" max="7185" width="0" style="1" hidden="1" customWidth="1"/>
    <col min="7186" max="7186" width="38.7109375" style="1" customWidth="1"/>
    <col min="7187" max="7190" width="9.140625" style="1"/>
    <col min="7191" max="7191" width="5.5703125" style="1" customWidth="1"/>
    <col min="7192" max="7424" width="9.140625" style="1"/>
    <col min="7425" max="7426" width="0" style="1" hidden="1" customWidth="1"/>
    <col min="7427" max="7427" width="5.7109375" style="1" customWidth="1"/>
    <col min="7428" max="7428" width="4.7109375" style="1" customWidth="1"/>
    <col min="7429" max="7429" width="14.7109375" style="1" customWidth="1"/>
    <col min="7430" max="7430" width="72.7109375" style="1" customWidth="1"/>
    <col min="7431" max="7431" width="4.7109375" style="1" customWidth="1"/>
    <col min="7432" max="7432" width="14.7109375" style="1" customWidth="1"/>
    <col min="7433" max="7433" width="12.7109375" style="1" customWidth="1"/>
    <col min="7434" max="7434" width="15.7109375" style="1" customWidth="1"/>
    <col min="7435" max="7441" width="0" style="1" hidden="1" customWidth="1"/>
    <col min="7442" max="7442" width="38.7109375" style="1" customWidth="1"/>
    <col min="7443" max="7446" width="9.140625" style="1"/>
    <col min="7447" max="7447" width="5.5703125" style="1" customWidth="1"/>
    <col min="7448" max="7680" width="9.140625" style="1"/>
    <col min="7681" max="7682" width="0" style="1" hidden="1" customWidth="1"/>
    <col min="7683" max="7683" width="5.7109375" style="1" customWidth="1"/>
    <col min="7684" max="7684" width="4.7109375" style="1" customWidth="1"/>
    <col min="7685" max="7685" width="14.7109375" style="1" customWidth="1"/>
    <col min="7686" max="7686" width="72.7109375" style="1" customWidth="1"/>
    <col min="7687" max="7687" width="4.7109375" style="1" customWidth="1"/>
    <col min="7688" max="7688" width="14.7109375" style="1" customWidth="1"/>
    <col min="7689" max="7689" width="12.7109375" style="1" customWidth="1"/>
    <col min="7690" max="7690" width="15.7109375" style="1" customWidth="1"/>
    <col min="7691" max="7697" width="0" style="1" hidden="1" customWidth="1"/>
    <col min="7698" max="7698" width="38.7109375" style="1" customWidth="1"/>
    <col min="7699" max="7702" width="9.140625" style="1"/>
    <col min="7703" max="7703" width="5.5703125" style="1" customWidth="1"/>
    <col min="7704" max="7936" width="9.140625" style="1"/>
    <col min="7937" max="7938" width="0" style="1" hidden="1" customWidth="1"/>
    <col min="7939" max="7939" width="5.7109375" style="1" customWidth="1"/>
    <col min="7940" max="7940" width="4.7109375" style="1" customWidth="1"/>
    <col min="7941" max="7941" width="14.7109375" style="1" customWidth="1"/>
    <col min="7942" max="7942" width="72.7109375" style="1" customWidth="1"/>
    <col min="7943" max="7943" width="4.7109375" style="1" customWidth="1"/>
    <col min="7944" max="7944" width="14.7109375" style="1" customWidth="1"/>
    <col min="7945" max="7945" width="12.7109375" style="1" customWidth="1"/>
    <col min="7946" max="7946" width="15.7109375" style="1" customWidth="1"/>
    <col min="7947" max="7953" width="0" style="1" hidden="1" customWidth="1"/>
    <col min="7954" max="7954" width="38.7109375" style="1" customWidth="1"/>
    <col min="7955" max="7958" width="9.140625" style="1"/>
    <col min="7959" max="7959" width="5.5703125" style="1" customWidth="1"/>
    <col min="7960" max="8192" width="9.140625" style="1"/>
    <col min="8193" max="8194" width="0" style="1" hidden="1" customWidth="1"/>
    <col min="8195" max="8195" width="5.7109375" style="1" customWidth="1"/>
    <col min="8196" max="8196" width="4.7109375" style="1" customWidth="1"/>
    <col min="8197" max="8197" width="14.7109375" style="1" customWidth="1"/>
    <col min="8198" max="8198" width="72.7109375" style="1" customWidth="1"/>
    <col min="8199" max="8199" width="4.7109375" style="1" customWidth="1"/>
    <col min="8200" max="8200" width="14.7109375" style="1" customWidth="1"/>
    <col min="8201" max="8201" width="12.7109375" style="1" customWidth="1"/>
    <col min="8202" max="8202" width="15.7109375" style="1" customWidth="1"/>
    <col min="8203" max="8209" width="0" style="1" hidden="1" customWidth="1"/>
    <col min="8210" max="8210" width="38.7109375" style="1" customWidth="1"/>
    <col min="8211" max="8214" width="9.140625" style="1"/>
    <col min="8215" max="8215" width="5.5703125" style="1" customWidth="1"/>
    <col min="8216" max="8448" width="9.140625" style="1"/>
    <col min="8449" max="8450" width="0" style="1" hidden="1" customWidth="1"/>
    <col min="8451" max="8451" width="5.7109375" style="1" customWidth="1"/>
    <col min="8452" max="8452" width="4.7109375" style="1" customWidth="1"/>
    <col min="8453" max="8453" width="14.7109375" style="1" customWidth="1"/>
    <col min="8454" max="8454" width="72.7109375" style="1" customWidth="1"/>
    <col min="8455" max="8455" width="4.7109375" style="1" customWidth="1"/>
    <col min="8456" max="8456" width="14.7109375" style="1" customWidth="1"/>
    <col min="8457" max="8457" width="12.7109375" style="1" customWidth="1"/>
    <col min="8458" max="8458" width="15.7109375" style="1" customWidth="1"/>
    <col min="8459" max="8465" width="0" style="1" hidden="1" customWidth="1"/>
    <col min="8466" max="8466" width="38.7109375" style="1" customWidth="1"/>
    <col min="8467" max="8470" width="9.140625" style="1"/>
    <col min="8471" max="8471" width="5.5703125" style="1" customWidth="1"/>
    <col min="8472" max="8704" width="9.140625" style="1"/>
    <col min="8705" max="8706" width="0" style="1" hidden="1" customWidth="1"/>
    <col min="8707" max="8707" width="5.7109375" style="1" customWidth="1"/>
    <col min="8708" max="8708" width="4.7109375" style="1" customWidth="1"/>
    <col min="8709" max="8709" width="14.7109375" style="1" customWidth="1"/>
    <col min="8710" max="8710" width="72.7109375" style="1" customWidth="1"/>
    <col min="8711" max="8711" width="4.7109375" style="1" customWidth="1"/>
    <col min="8712" max="8712" width="14.7109375" style="1" customWidth="1"/>
    <col min="8713" max="8713" width="12.7109375" style="1" customWidth="1"/>
    <col min="8714" max="8714" width="15.7109375" style="1" customWidth="1"/>
    <col min="8715" max="8721" width="0" style="1" hidden="1" customWidth="1"/>
    <col min="8722" max="8722" width="38.7109375" style="1" customWidth="1"/>
    <col min="8723" max="8726" width="9.140625" style="1"/>
    <col min="8727" max="8727" width="5.5703125" style="1" customWidth="1"/>
    <col min="8728" max="8960" width="9.140625" style="1"/>
    <col min="8961" max="8962" width="0" style="1" hidden="1" customWidth="1"/>
    <col min="8963" max="8963" width="5.7109375" style="1" customWidth="1"/>
    <col min="8964" max="8964" width="4.7109375" style="1" customWidth="1"/>
    <col min="8965" max="8965" width="14.7109375" style="1" customWidth="1"/>
    <col min="8966" max="8966" width="72.7109375" style="1" customWidth="1"/>
    <col min="8967" max="8967" width="4.7109375" style="1" customWidth="1"/>
    <col min="8968" max="8968" width="14.7109375" style="1" customWidth="1"/>
    <col min="8969" max="8969" width="12.7109375" style="1" customWidth="1"/>
    <col min="8970" max="8970" width="15.7109375" style="1" customWidth="1"/>
    <col min="8971" max="8977" width="0" style="1" hidden="1" customWidth="1"/>
    <col min="8978" max="8978" width="38.7109375" style="1" customWidth="1"/>
    <col min="8979" max="8982" width="9.140625" style="1"/>
    <col min="8983" max="8983" width="5.5703125" style="1" customWidth="1"/>
    <col min="8984" max="9216" width="9.140625" style="1"/>
    <col min="9217" max="9218" width="0" style="1" hidden="1" customWidth="1"/>
    <col min="9219" max="9219" width="5.7109375" style="1" customWidth="1"/>
    <col min="9220" max="9220" width="4.7109375" style="1" customWidth="1"/>
    <col min="9221" max="9221" width="14.7109375" style="1" customWidth="1"/>
    <col min="9222" max="9222" width="72.7109375" style="1" customWidth="1"/>
    <col min="9223" max="9223" width="4.7109375" style="1" customWidth="1"/>
    <col min="9224" max="9224" width="14.7109375" style="1" customWidth="1"/>
    <col min="9225" max="9225" width="12.7109375" style="1" customWidth="1"/>
    <col min="9226" max="9226" width="15.7109375" style="1" customWidth="1"/>
    <col min="9227" max="9233" width="0" style="1" hidden="1" customWidth="1"/>
    <col min="9234" max="9234" width="38.7109375" style="1" customWidth="1"/>
    <col min="9235" max="9238" width="9.140625" style="1"/>
    <col min="9239" max="9239" width="5.5703125" style="1" customWidth="1"/>
    <col min="9240" max="9472" width="9.140625" style="1"/>
    <col min="9473" max="9474" width="0" style="1" hidden="1" customWidth="1"/>
    <col min="9475" max="9475" width="5.7109375" style="1" customWidth="1"/>
    <col min="9476" max="9476" width="4.7109375" style="1" customWidth="1"/>
    <col min="9477" max="9477" width="14.7109375" style="1" customWidth="1"/>
    <col min="9478" max="9478" width="72.7109375" style="1" customWidth="1"/>
    <col min="9479" max="9479" width="4.7109375" style="1" customWidth="1"/>
    <col min="9480" max="9480" width="14.7109375" style="1" customWidth="1"/>
    <col min="9481" max="9481" width="12.7109375" style="1" customWidth="1"/>
    <col min="9482" max="9482" width="15.7109375" style="1" customWidth="1"/>
    <col min="9483" max="9489" width="0" style="1" hidden="1" customWidth="1"/>
    <col min="9490" max="9490" width="38.7109375" style="1" customWidth="1"/>
    <col min="9491" max="9494" width="9.140625" style="1"/>
    <col min="9495" max="9495" width="5.5703125" style="1" customWidth="1"/>
    <col min="9496" max="9728" width="9.140625" style="1"/>
    <col min="9729" max="9730" width="0" style="1" hidden="1" customWidth="1"/>
    <col min="9731" max="9731" width="5.7109375" style="1" customWidth="1"/>
    <col min="9732" max="9732" width="4.7109375" style="1" customWidth="1"/>
    <col min="9733" max="9733" width="14.7109375" style="1" customWidth="1"/>
    <col min="9734" max="9734" width="72.7109375" style="1" customWidth="1"/>
    <col min="9735" max="9735" width="4.7109375" style="1" customWidth="1"/>
    <col min="9736" max="9736" width="14.7109375" style="1" customWidth="1"/>
    <col min="9737" max="9737" width="12.7109375" style="1" customWidth="1"/>
    <col min="9738" max="9738" width="15.7109375" style="1" customWidth="1"/>
    <col min="9739" max="9745" width="0" style="1" hidden="1" customWidth="1"/>
    <col min="9746" max="9746" width="38.7109375" style="1" customWidth="1"/>
    <col min="9747" max="9750" width="9.140625" style="1"/>
    <col min="9751" max="9751" width="5.5703125" style="1" customWidth="1"/>
    <col min="9752" max="9984" width="9.140625" style="1"/>
    <col min="9985" max="9986" width="0" style="1" hidden="1" customWidth="1"/>
    <col min="9987" max="9987" width="5.7109375" style="1" customWidth="1"/>
    <col min="9988" max="9988" width="4.7109375" style="1" customWidth="1"/>
    <col min="9989" max="9989" width="14.7109375" style="1" customWidth="1"/>
    <col min="9990" max="9990" width="72.7109375" style="1" customWidth="1"/>
    <col min="9991" max="9991" width="4.7109375" style="1" customWidth="1"/>
    <col min="9992" max="9992" width="14.7109375" style="1" customWidth="1"/>
    <col min="9993" max="9993" width="12.7109375" style="1" customWidth="1"/>
    <col min="9994" max="9994" width="15.7109375" style="1" customWidth="1"/>
    <col min="9995" max="10001" width="0" style="1" hidden="1" customWidth="1"/>
    <col min="10002" max="10002" width="38.7109375" style="1" customWidth="1"/>
    <col min="10003" max="10006" width="9.140625" style="1"/>
    <col min="10007" max="10007" width="5.5703125" style="1" customWidth="1"/>
    <col min="10008" max="10240" width="9.140625" style="1"/>
    <col min="10241" max="10242" width="0" style="1" hidden="1" customWidth="1"/>
    <col min="10243" max="10243" width="5.7109375" style="1" customWidth="1"/>
    <col min="10244" max="10244" width="4.7109375" style="1" customWidth="1"/>
    <col min="10245" max="10245" width="14.7109375" style="1" customWidth="1"/>
    <col min="10246" max="10246" width="72.7109375" style="1" customWidth="1"/>
    <col min="10247" max="10247" width="4.7109375" style="1" customWidth="1"/>
    <col min="10248" max="10248" width="14.7109375" style="1" customWidth="1"/>
    <col min="10249" max="10249" width="12.7109375" style="1" customWidth="1"/>
    <col min="10250" max="10250" width="15.7109375" style="1" customWidth="1"/>
    <col min="10251" max="10257" width="0" style="1" hidden="1" customWidth="1"/>
    <col min="10258" max="10258" width="38.7109375" style="1" customWidth="1"/>
    <col min="10259" max="10262" width="9.140625" style="1"/>
    <col min="10263" max="10263" width="5.5703125" style="1" customWidth="1"/>
    <col min="10264" max="10496" width="9.140625" style="1"/>
    <col min="10497" max="10498" width="0" style="1" hidden="1" customWidth="1"/>
    <col min="10499" max="10499" width="5.7109375" style="1" customWidth="1"/>
    <col min="10500" max="10500" width="4.7109375" style="1" customWidth="1"/>
    <col min="10501" max="10501" width="14.7109375" style="1" customWidth="1"/>
    <col min="10502" max="10502" width="72.7109375" style="1" customWidth="1"/>
    <col min="10503" max="10503" width="4.7109375" style="1" customWidth="1"/>
    <col min="10504" max="10504" width="14.7109375" style="1" customWidth="1"/>
    <col min="10505" max="10505" width="12.7109375" style="1" customWidth="1"/>
    <col min="10506" max="10506" width="15.7109375" style="1" customWidth="1"/>
    <col min="10507" max="10513" width="0" style="1" hidden="1" customWidth="1"/>
    <col min="10514" max="10514" width="38.7109375" style="1" customWidth="1"/>
    <col min="10515" max="10518" width="9.140625" style="1"/>
    <col min="10519" max="10519" width="5.5703125" style="1" customWidth="1"/>
    <col min="10520" max="10752" width="9.140625" style="1"/>
    <col min="10753" max="10754" width="0" style="1" hidden="1" customWidth="1"/>
    <col min="10755" max="10755" width="5.7109375" style="1" customWidth="1"/>
    <col min="10756" max="10756" width="4.7109375" style="1" customWidth="1"/>
    <col min="10757" max="10757" width="14.7109375" style="1" customWidth="1"/>
    <col min="10758" max="10758" width="72.7109375" style="1" customWidth="1"/>
    <col min="10759" max="10759" width="4.7109375" style="1" customWidth="1"/>
    <col min="10760" max="10760" width="14.7109375" style="1" customWidth="1"/>
    <col min="10761" max="10761" width="12.7109375" style="1" customWidth="1"/>
    <col min="10762" max="10762" width="15.7109375" style="1" customWidth="1"/>
    <col min="10763" max="10769" width="0" style="1" hidden="1" customWidth="1"/>
    <col min="10770" max="10770" width="38.7109375" style="1" customWidth="1"/>
    <col min="10771" max="10774" width="9.140625" style="1"/>
    <col min="10775" max="10775" width="5.5703125" style="1" customWidth="1"/>
    <col min="10776" max="11008" width="9.140625" style="1"/>
    <col min="11009" max="11010" width="0" style="1" hidden="1" customWidth="1"/>
    <col min="11011" max="11011" width="5.7109375" style="1" customWidth="1"/>
    <col min="11012" max="11012" width="4.7109375" style="1" customWidth="1"/>
    <col min="11013" max="11013" width="14.7109375" style="1" customWidth="1"/>
    <col min="11014" max="11014" width="72.7109375" style="1" customWidth="1"/>
    <col min="11015" max="11015" width="4.7109375" style="1" customWidth="1"/>
    <col min="11016" max="11016" width="14.7109375" style="1" customWidth="1"/>
    <col min="11017" max="11017" width="12.7109375" style="1" customWidth="1"/>
    <col min="11018" max="11018" width="15.7109375" style="1" customWidth="1"/>
    <col min="11019" max="11025" width="0" style="1" hidden="1" customWidth="1"/>
    <col min="11026" max="11026" width="38.7109375" style="1" customWidth="1"/>
    <col min="11027" max="11030" width="9.140625" style="1"/>
    <col min="11031" max="11031" width="5.5703125" style="1" customWidth="1"/>
    <col min="11032" max="11264" width="9.140625" style="1"/>
    <col min="11265" max="11266" width="0" style="1" hidden="1" customWidth="1"/>
    <col min="11267" max="11267" width="5.7109375" style="1" customWidth="1"/>
    <col min="11268" max="11268" width="4.7109375" style="1" customWidth="1"/>
    <col min="11269" max="11269" width="14.7109375" style="1" customWidth="1"/>
    <col min="11270" max="11270" width="72.7109375" style="1" customWidth="1"/>
    <col min="11271" max="11271" width="4.7109375" style="1" customWidth="1"/>
    <col min="11272" max="11272" width="14.7109375" style="1" customWidth="1"/>
    <col min="11273" max="11273" width="12.7109375" style="1" customWidth="1"/>
    <col min="11274" max="11274" width="15.7109375" style="1" customWidth="1"/>
    <col min="11275" max="11281" width="0" style="1" hidden="1" customWidth="1"/>
    <col min="11282" max="11282" width="38.7109375" style="1" customWidth="1"/>
    <col min="11283" max="11286" width="9.140625" style="1"/>
    <col min="11287" max="11287" width="5.5703125" style="1" customWidth="1"/>
    <col min="11288" max="11520" width="9.140625" style="1"/>
    <col min="11521" max="11522" width="0" style="1" hidden="1" customWidth="1"/>
    <col min="11523" max="11523" width="5.7109375" style="1" customWidth="1"/>
    <col min="11524" max="11524" width="4.7109375" style="1" customWidth="1"/>
    <col min="11525" max="11525" width="14.7109375" style="1" customWidth="1"/>
    <col min="11526" max="11526" width="72.7109375" style="1" customWidth="1"/>
    <col min="11527" max="11527" width="4.7109375" style="1" customWidth="1"/>
    <col min="11528" max="11528" width="14.7109375" style="1" customWidth="1"/>
    <col min="11529" max="11529" width="12.7109375" style="1" customWidth="1"/>
    <col min="11530" max="11530" width="15.7109375" style="1" customWidth="1"/>
    <col min="11531" max="11537" width="0" style="1" hidden="1" customWidth="1"/>
    <col min="11538" max="11538" width="38.7109375" style="1" customWidth="1"/>
    <col min="11539" max="11542" width="9.140625" style="1"/>
    <col min="11543" max="11543" width="5.5703125" style="1" customWidth="1"/>
    <col min="11544" max="11776" width="9.140625" style="1"/>
    <col min="11777" max="11778" width="0" style="1" hidden="1" customWidth="1"/>
    <col min="11779" max="11779" width="5.7109375" style="1" customWidth="1"/>
    <col min="11780" max="11780" width="4.7109375" style="1" customWidth="1"/>
    <col min="11781" max="11781" width="14.7109375" style="1" customWidth="1"/>
    <col min="11782" max="11782" width="72.7109375" style="1" customWidth="1"/>
    <col min="11783" max="11783" width="4.7109375" style="1" customWidth="1"/>
    <col min="11784" max="11784" width="14.7109375" style="1" customWidth="1"/>
    <col min="11785" max="11785" width="12.7109375" style="1" customWidth="1"/>
    <col min="11786" max="11786" width="15.7109375" style="1" customWidth="1"/>
    <col min="11787" max="11793" width="0" style="1" hidden="1" customWidth="1"/>
    <col min="11794" max="11794" width="38.7109375" style="1" customWidth="1"/>
    <col min="11795" max="11798" width="9.140625" style="1"/>
    <col min="11799" max="11799" width="5.5703125" style="1" customWidth="1"/>
    <col min="11800" max="12032" width="9.140625" style="1"/>
    <col min="12033" max="12034" width="0" style="1" hidden="1" customWidth="1"/>
    <col min="12035" max="12035" width="5.7109375" style="1" customWidth="1"/>
    <col min="12036" max="12036" width="4.7109375" style="1" customWidth="1"/>
    <col min="12037" max="12037" width="14.7109375" style="1" customWidth="1"/>
    <col min="12038" max="12038" width="72.7109375" style="1" customWidth="1"/>
    <col min="12039" max="12039" width="4.7109375" style="1" customWidth="1"/>
    <col min="12040" max="12040" width="14.7109375" style="1" customWidth="1"/>
    <col min="12041" max="12041" width="12.7109375" style="1" customWidth="1"/>
    <col min="12042" max="12042" width="15.7109375" style="1" customWidth="1"/>
    <col min="12043" max="12049" width="0" style="1" hidden="1" customWidth="1"/>
    <col min="12050" max="12050" width="38.7109375" style="1" customWidth="1"/>
    <col min="12051" max="12054" width="9.140625" style="1"/>
    <col min="12055" max="12055" width="5.5703125" style="1" customWidth="1"/>
    <col min="12056" max="12288" width="9.140625" style="1"/>
    <col min="12289" max="12290" width="0" style="1" hidden="1" customWidth="1"/>
    <col min="12291" max="12291" width="5.7109375" style="1" customWidth="1"/>
    <col min="12292" max="12292" width="4.7109375" style="1" customWidth="1"/>
    <col min="12293" max="12293" width="14.7109375" style="1" customWidth="1"/>
    <col min="12294" max="12294" width="72.7109375" style="1" customWidth="1"/>
    <col min="12295" max="12295" width="4.7109375" style="1" customWidth="1"/>
    <col min="12296" max="12296" width="14.7109375" style="1" customWidth="1"/>
    <col min="12297" max="12297" width="12.7109375" style="1" customWidth="1"/>
    <col min="12298" max="12298" width="15.7109375" style="1" customWidth="1"/>
    <col min="12299" max="12305" width="0" style="1" hidden="1" customWidth="1"/>
    <col min="12306" max="12306" width="38.7109375" style="1" customWidth="1"/>
    <col min="12307" max="12310" width="9.140625" style="1"/>
    <col min="12311" max="12311" width="5.5703125" style="1" customWidth="1"/>
    <col min="12312" max="12544" width="9.140625" style="1"/>
    <col min="12545" max="12546" width="0" style="1" hidden="1" customWidth="1"/>
    <col min="12547" max="12547" width="5.7109375" style="1" customWidth="1"/>
    <col min="12548" max="12548" width="4.7109375" style="1" customWidth="1"/>
    <col min="12549" max="12549" width="14.7109375" style="1" customWidth="1"/>
    <col min="12550" max="12550" width="72.7109375" style="1" customWidth="1"/>
    <col min="12551" max="12551" width="4.7109375" style="1" customWidth="1"/>
    <col min="12552" max="12552" width="14.7109375" style="1" customWidth="1"/>
    <col min="12553" max="12553" width="12.7109375" style="1" customWidth="1"/>
    <col min="12554" max="12554" width="15.7109375" style="1" customWidth="1"/>
    <col min="12555" max="12561" width="0" style="1" hidden="1" customWidth="1"/>
    <col min="12562" max="12562" width="38.7109375" style="1" customWidth="1"/>
    <col min="12563" max="12566" width="9.140625" style="1"/>
    <col min="12567" max="12567" width="5.5703125" style="1" customWidth="1"/>
    <col min="12568" max="12800" width="9.140625" style="1"/>
    <col min="12801" max="12802" width="0" style="1" hidden="1" customWidth="1"/>
    <col min="12803" max="12803" width="5.7109375" style="1" customWidth="1"/>
    <col min="12804" max="12804" width="4.7109375" style="1" customWidth="1"/>
    <col min="12805" max="12805" width="14.7109375" style="1" customWidth="1"/>
    <col min="12806" max="12806" width="72.7109375" style="1" customWidth="1"/>
    <col min="12807" max="12807" width="4.7109375" style="1" customWidth="1"/>
    <col min="12808" max="12808" width="14.7109375" style="1" customWidth="1"/>
    <col min="12809" max="12809" width="12.7109375" style="1" customWidth="1"/>
    <col min="12810" max="12810" width="15.7109375" style="1" customWidth="1"/>
    <col min="12811" max="12817" width="0" style="1" hidden="1" customWidth="1"/>
    <col min="12818" max="12818" width="38.7109375" style="1" customWidth="1"/>
    <col min="12819" max="12822" width="9.140625" style="1"/>
    <col min="12823" max="12823" width="5.5703125" style="1" customWidth="1"/>
    <col min="12824" max="13056" width="9.140625" style="1"/>
    <col min="13057" max="13058" width="0" style="1" hidden="1" customWidth="1"/>
    <col min="13059" max="13059" width="5.7109375" style="1" customWidth="1"/>
    <col min="13060" max="13060" width="4.7109375" style="1" customWidth="1"/>
    <col min="13061" max="13061" width="14.7109375" style="1" customWidth="1"/>
    <col min="13062" max="13062" width="72.7109375" style="1" customWidth="1"/>
    <col min="13063" max="13063" width="4.7109375" style="1" customWidth="1"/>
    <col min="13064" max="13064" width="14.7109375" style="1" customWidth="1"/>
    <col min="13065" max="13065" width="12.7109375" style="1" customWidth="1"/>
    <col min="13066" max="13066" width="15.7109375" style="1" customWidth="1"/>
    <col min="13067" max="13073" width="0" style="1" hidden="1" customWidth="1"/>
    <col min="13074" max="13074" width="38.7109375" style="1" customWidth="1"/>
    <col min="13075" max="13078" width="9.140625" style="1"/>
    <col min="13079" max="13079" width="5.5703125" style="1" customWidth="1"/>
    <col min="13080" max="13312" width="9.140625" style="1"/>
    <col min="13313" max="13314" width="0" style="1" hidden="1" customWidth="1"/>
    <col min="13315" max="13315" width="5.7109375" style="1" customWidth="1"/>
    <col min="13316" max="13316" width="4.7109375" style="1" customWidth="1"/>
    <col min="13317" max="13317" width="14.7109375" style="1" customWidth="1"/>
    <col min="13318" max="13318" width="72.7109375" style="1" customWidth="1"/>
    <col min="13319" max="13319" width="4.7109375" style="1" customWidth="1"/>
    <col min="13320" max="13320" width="14.7109375" style="1" customWidth="1"/>
    <col min="13321" max="13321" width="12.7109375" style="1" customWidth="1"/>
    <col min="13322" max="13322" width="15.7109375" style="1" customWidth="1"/>
    <col min="13323" max="13329" width="0" style="1" hidden="1" customWidth="1"/>
    <col min="13330" max="13330" width="38.7109375" style="1" customWidth="1"/>
    <col min="13331" max="13334" width="9.140625" style="1"/>
    <col min="13335" max="13335" width="5.5703125" style="1" customWidth="1"/>
    <col min="13336" max="13568" width="9.140625" style="1"/>
    <col min="13569" max="13570" width="0" style="1" hidden="1" customWidth="1"/>
    <col min="13571" max="13571" width="5.7109375" style="1" customWidth="1"/>
    <col min="13572" max="13572" width="4.7109375" style="1" customWidth="1"/>
    <col min="13573" max="13573" width="14.7109375" style="1" customWidth="1"/>
    <col min="13574" max="13574" width="72.7109375" style="1" customWidth="1"/>
    <col min="13575" max="13575" width="4.7109375" style="1" customWidth="1"/>
    <col min="13576" max="13576" width="14.7109375" style="1" customWidth="1"/>
    <col min="13577" max="13577" width="12.7109375" style="1" customWidth="1"/>
    <col min="13578" max="13578" width="15.7109375" style="1" customWidth="1"/>
    <col min="13579" max="13585" width="0" style="1" hidden="1" customWidth="1"/>
    <col min="13586" max="13586" width="38.7109375" style="1" customWidth="1"/>
    <col min="13587" max="13590" width="9.140625" style="1"/>
    <col min="13591" max="13591" width="5.5703125" style="1" customWidth="1"/>
    <col min="13592" max="13824" width="9.140625" style="1"/>
    <col min="13825" max="13826" width="0" style="1" hidden="1" customWidth="1"/>
    <col min="13827" max="13827" width="5.7109375" style="1" customWidth="1"/>
    <col min="13828" max="13828" width="4.7109375" style="1" customWidth="1"/>
    <col min="13829" max="13829" width="14.7109375" style="1" customWidth="1"/>
    <col min="13830" max="13830" width="72.7109375" style="1" customWidth="1"/>
    <col min="13831" max="13831" width="4.7109375" style="1" customWidth="1"/>
    <col min="13832" max="13832" width="14.7109375" style="1" customWidth="1"/>
    <col min="13833" max="13833" width="12.7109375" style="1" customWidth="1"/>
    <col min="13834" max="13834" width="15.7109375" style="1" customWidth="1"/>
    <col min="13835" max="13841" width="0" style="1" hidden="1" customWidth="1"/>
    <col min="13842" max="13842" width="38.7109375" style="1" customWidth="1"/>
    <col min="13843" max="13846" width="9.140625" style="1"/>
    <col min="13847" max="13847" width="5.5703125" style="1" customWidth="1"/>
    <col min="13848" max="14080" width="9.140625" style="1"/>
    <col min="14081" max="14082" width="0" style="1" hidden="1" customWidth="1"/>
    <col min="14083" max="14083" width="5.7109375" style="1" customWidth="1"/>
    <col min="14084" max="14084" width="4.7109375" style="1" customWidth="1"/>
    <col min="14085" max="14085" width="14.7109375" style="1" customWidth="1"/>
    <col min="14086" max="14086" width="72.7109375" style="1" customWidth="1"/>
    <col min="14087" max="14087" width="4.7109375" style="1" customWidth="1"/>
    <col min="14088" max="14088" width="14.7109375" style="1" customWidth="1"/>
    <col min="14089" max="14089" width="12.7109375" style="1" customWidth="1"/>
    <col min="14090" max="14090" width="15.7109375" style="1" customWidth="1"/>
    <col min="14091" max="14097" width="0" style="1" hidden="1" customWidth="1"/>
    <col min="14098" max="14098" width="38.7109375" style="1" customWidth="1"/>
    <col min="14099" max="14102" width="9.140625" style="1"/>
    <col min="14103" max="14103" width="5.5703125" style="1" customWidth="1"/>
    <col min="14104" max="14336" width="9.140625" style="1"/>
    <col min="14337" max="14338" width="0" style="1" hidden="1" customWidth="1"/>
    <col min="14339" max="14339" width="5.7109375" style="1" customWidth="1"/>
    <col min="14340" max="14340" width="4.7109375" style="1" customWidth="1"/>
    <col min="14341" max="14341" width="14.7109375" style="1" customWidth="1"/>
    <col min="14342" max="14342" width="72.7109375" style="1" customWidth="1"/>
    <col min="14343" max="14343" width="4.7109375" style="1" customWidth="1"/>
    <col min="14344" max="14344" width="14.7109375" style="1" customWidth="1"/>
    <col min="14345" max="14345" width="12.7109375" style="1" customWidth="1"/>
    <col min="14346" max="14346" width="15.7109375" style="1" customWidth="1"/>
    <col min="14347" max="14353" width="0" style="1" hidden="1" customWidth="1"/>
    <col min="14354" max="14354" width="38.7109375" style="1" customWidth="1"/>
    <col min="14355" max="14358" width="9.140625" style="1"/>
    <col min="14359" max="14359" width="5.5703125" style="1" customWidth="1"/>
    <col min="14360" max="14592" width="9.140625" style="1"/>
    <col min="14593" max="14594" width="0" style="1" hidden="1" customWidth="1"/>
    <col min="14595" max="14595" width="5.7109375" style="1" customWidth="1"/>
    <col min="14596" max="14596" width="4.7109375" style="1" customWidth="1"/>
    <col min="14597" max="14597" width="14.7109375" style="1" customWidth="1"/>
    <col min="14598" max="14598" width="72.7109375" style="1" customWidth="1"/>
    <col min="14599" max="14599" width="4.7109375" style="1" customWidth="1"/>
    <col min="14600" max="14600" width="14.7109375" style="1" customWidth="1"/>
    <col min="14601" max="14601" width="12.7109375" style="1" customWidth="1"/>
    <col min="14602" max="14602" width="15.7109375" style="1" customWidth="1"/>
    <col min="14603" max="14609" width="0" style="1" hidden="1" customWidth="1"/>
    <col min="14610" max="14610" width="38.7109375" style="1" customWidth="1"/>
    <col min="14611" max="14614" width="9.140625" style="1"/>
    <col min="14615" max="14615" width="5.5703125" style="1" customWidth="1"/>
    <col min="14616" max="14848" width="9.140625" style="1"/>
    <col min="14849" max="14850" width="0" style="1" hidden="1" customWidth="1"/>
    <col min="14851" max="14851" width="5.7109375" style="1" customWidth="1"/>
    <col min="14852" max="14852" width="4.7109375" style="1" customWidth="1"/>
    <col min="14853" max="14853" width="14.7109375" style="1" customWidth="1"/>
    <col min="14854" max="14854" width="72.7109375" style="1" customWidth="1"/>
    <col min="14855" max="14855" width="4.7109375" style="1" customWidth="1"/>
    <col min="14856" max="14856" width="14.7109375" style="1" customWidth="1"/>
    <col min="14857" max="14857" width="12.7109375" style="1" customWidth="1"/>
    <col min="14858" max="14858" width="15.7109375" style="1" customWidth="1"/>
    <col min="14859" max="14865" width="0" style="1" hidden="1" customWidth="1"/>
    <col min="14866" max="14866" width="38.7109375" style="1" customWidth="1"/>
    <col min="14867" max="14870" width="9.140625" style="1"/>
    <col min="14871" max="14871" width="5.5703125" style="1" customWidth="1"/>
    <col min="14872" max="15104" width="9.140625" style="1"/>
    <col min="15105" max="15106" width="0" style="1" hidden="1" customWidth="1"/>
    <col min="15107" max="15107" width="5.7109375" style="1" customWidth="1"/>
    <col min="15108" max="15108" width="4.7109375" style="1" customWidth="1"/>
    <col min="15109" max="15109" width="14.7109375" style="1" customWidth="1"/>
    <col min="15110" max="15110" width="72.7109375" style="1" customWidth="1"/>
    <col min="15111" max="15111" width="4.7109375" style="1" customWidth="1"/>
    <col min="15112" max="15112" width="14.7109375" style="1" customWidth="1"/>
    <col min="15113" max="15113" width="12.7109375" style="1" customWidth="1"/>
    <col min="15114" max="15114" width="15.7109375" style="1" customWidth="1"/>
    <col min="15115" max="15121" width="0" style="1" hidden="1" customWidth="1"/>
    <col min="15122" max="15122" width="38.7109375" style="1" customWidth="1"/>
    <col min="15123" max="15126" width="9.140625" style="1"/>
    <col min="15127" max="15127" width="5.5703125" style="1" customWidth="1"/>
    <col min="15128" max="15360" width="9.140625" style="1"/>
    <col min="15361" max="15362" width="0" style="1" hidden="1" customWidth="1"/>
    <col min="15363" max="15363" width="5.7109375" style="1" customWidth="1"/>
    <col min="15364" max="15364" width="4.7109375" style="1" customWidth="1"/>
    <col min="15365" max="15365" width="14.7109375" style="1" customWidth="1"/>
    <col min="15366" max="15366" width="72.7109375" style="1" customWidth="1"/>
    <col min="15367" max="15367" width="4.7109375" style="1" customWidth="1"/>
    <col min="15368" max="15368" width="14.7109375" style="1" customWidth="1"/>
    <col min="15369" max="15369" width="12.7109375" style="1" customWidth="1"/>
    <col min="15370" max="15370" width="15.7109375" style="1" customWidth="1"/>
    <col min="15371" max="15377" width="0" style="1" hidden="1" customWidth="1"/>
    <col min="15378" max="15378" width="38.7109375" style="1" customWidth="1"/>
    <col min="15379" max="15382" width="9.140625" style="1"/>
    <col min="15383" max="15383" width="5.5703125" style="1" customWidth="1"/>
    <col min="15384" max="15616" width="9.140625" style="1"/>
    <col min="15617" max="15618" width="0" style="1" hidden="1" customWidth="1"/>
    <col min="15619" max="15619" width="5.7109375" style="1" customWidth="1"/>
    <col min="15620" max="15620" width="4.7109375" style="1" customWidth="1"/>
    <col min="15621" max="15621" width="14.7109375" style="1" customWidth="1"/>
    <col min="15622" max="15622" width="72.7109375" style="1" customWidth="1"/>
    <col min="15623" max="15623" width="4.7109375" style="1" customWidth="1"/>
    <col min="15624" max="15624" width="14.7109375" style="1" customWidth="1"/>
    <col min="15625" max="15625" width="12.7109375" style="1" customWidth="1"/>
    <col min="15626" max="15626" width="15.7109375" style="1" customWidth="1"/>
    <col min="15627" max="15633" width="0" style="1" hidden="1" customWidth="1"/>
    <col min="15634" max="15634" width="38.7109375" style="1" customWidth="1"/>
    <col min="15635" max="15638" width="9.140625" style="1"/>
    <col min="15639" max="15639" width="5.5703125" style="1" customWidth="1"/>
    <col min="15640" max="15872" width="9.140625" style="1"/>
    <col min="15873" max="15874" width="0" style="1" hidden="1" customWidth="1"/>
    <col min="15875" max="15875" width="5.7109375" style="1" customWidth="1"/>
    <col min="15876" max="15876" width="4.7109375" style="1" customWidth="1"/>
    <col min="15877" max="15877" width="14.7109375" style="1" customWidth="1"/>
    <col min="15878" max="15878" width="72.7109375" style="1" customWidth="1"/>
    <col min="15879" max="15879" width="4.7109375" style="1" customWidth="1"/>
    <col min="15880" max="15880" width="14.7109375" style="1" customWidth="1"/>
    <col min="15881" max="15881" width="12.7109375" style="1" customWidth="1"/>
    <col min="15882" max="15882" width="15.7109375" style="1" customWidth="1"/>
    <col min="15883" max="15889" width="0" style="1" hidden="1" customWidth="1"/>
    <col min="15890" max="15890" width="38.7109375" style="1" customWidth="1"/>
    <col min="15891" max="15894" width="9.140625" style="1"/>
    <col min="15895" max="15895" width="5.5703125" style="1" customWidth="1"/>
    <col min="15896" max="16128" width="9.140625" style="1"/>
    <col min="16129" max="16130" width="0" style="1" hidden="1" customWidth="1"/>
    <col min="16131" max="16131" width="5.7109375" style="1" customWidth="1"/>
    <col min="16132" max="16132" width="4.7109375" style="1" customWidth="1"/>
    <col min="16133" max="16133" width="14.7109375" style="1" customWidth="1"/>
    <col min="16134" max="16134" width="72.7109375" style="1" customWidth="1"/>
    <col min="16135" max="16135" width="4.7109375" style="1" customWidth="1"/>
    <col min="16136" max="16136" width="14.7109375" style="1" customWidth="1"/>
    <col min="16137" max="16137" width="12.7109375" style="1" customWidth="1"/>
    <col min="16138" max="16138" width="15.7109375" style="1" customWidth="1"/>
    <col min="16139" max="16145" width="0" style="1" hidden="1" customWidth="1"/>
    <col min="16146" max="16146" width="38.7109375" style="1" customWidth="1"/>
    <col min="16147" max="16150" width="9.140625" style="1"/>
    <col min="16151" max="16151" width="5.5703125" style="1" customWidth="1"/>
    <col min="16152" max="16384" width="9.140625" style="1"/>
  </cols>
  <sheetData>
    <row r="1" spans="1:22" ht="15.75" x14ac:dyDescent="0.15">
      <c r="F1" s="2" t="s">
        <v>3238</v>
      </c>
    </row>
    <row r="2" spans="1:22" ht="15.75" x14ac:dyDescent="0.15">
      <c r="B2" s="3"/>
      <c r="C2" s="3"/>
      <c r="D2" s="4"/>
      <c r="E2" s="4"/>
      <c r="F2" s="2" t="s">
        <v>1</v>
      </c>
      <c r="G2" s="4"/>
      <c r="H2" s="5"/>
      <c r="I2" s="6"/>
      <c r="J2" s="7"/>
      <c r="K2" s="5"/>
      <c r="L2" s="5"/>
      <c r="M2" s="5"/>
      <c r="N2" s="5"/>
      <c r="O2" s="7"/>
      <c r="P2" s="7"/>
      <c r="Q2" s="7"/>
      <c r="S2" s="8"/>
      <c r="V2" s="9"/>
    </row>
    <row r="3" spans="1:22" ht="7.5" customHeight="1" x14ac:dyDescent="0.15">
      <c r="A3" s="10"/>
      <c r="B3" s="11"/>
      <c r="C3" s="3"/>
      <c r="D3" s="12"/>
      <c r="E3" s="4"/>
      <c r="F3" s="4"/>
      <c r="G3" s="4"/>
      <c r="H3" s="5"/>
      <c r="I3" s="6"/>
      <c r="J3" s="7"/>
      <c r="K3" s="13"/>
      <c r="L3" s="13"/>
      <c r="M3" s="13"/>
      <c r="N3" s="13"/>
      <c r="O3" s="14"/>
      <c r="P3" s="14"/>
      <c r="Q3" s="14"/>
      <c r="R3" s="15"/>
    </row>
    <row r="4" spans="1:22" ht="11.25" x14ac:dyDescent="0.2">
      <c r="A4" s="16"/>
      <c r="B4" s="17"/>
      <c r="C4" s="17" t="s">
        <v>2</v>
      </c>
      <c r="D4" s="18" t="s">
        <v>3</v>
      </c>
      <c r="E4" s="18" t="s">
        <v>4</v>
      </c>
      <c r="F4" s="18" t="s">
        <v>5</v>
      </c>
      <c r="G4" s="18" t="s">
        <v>6</v>
      </c>
      <c r="H4" s="19" t="s">
        <v>7</v>
      </c>
      <c r="I4" s="20" t="s">
        <v>8</v>
      </c>
      <c r="J4" s="21" t="s">
        <v>9</v>
      </c>
      <c r="K4" s="19" t="s">
        <v>10</v>
      </c>
      <c r="L4" s="19" t="s">
        <v>11</v>
      </c>
      <c r="M4" s="19" t="s">
        <v>12</v>
      </c>
      <c r="N4" s="19" t="s">
        <v>13</v>
      </c>
      <c r="O4" s="21" t="s">
        <v>14</v>
      </c>
      <c r="P4" s="21" t="s">
        <v>15</v>
      </c>
      <c r="Q4" s="21" t="s">
        <v>16</v>
      </c>
      <c r="R4" s="10"/>
      <c r="S4" s="15"/>
    </row>
    <row r="5" spans="1:22" ht="7.5" customHeight="1" x14ac:dyDescent="0.15">
      <c r="B5" s="3"/>
      <c r="C5" s="3"/>
      <c r="D5" s="4"/>
      <c r="E5" s="4"/>
      <c r="F5" s="4"/>
      <c r="G5" s="4"/>
      <c r="H5" s="5"/>
      <c r="I5" s="6"/>
      <c r="J5" s="7"/>
      <c r="K5" s="5"/>
      <c r="L5" s="5"/>
      <c r="M5" s="5"/>
      <c r="N5" s="5"/>
      <c r="O5" s="7"/>
      <c r="P5" s="7"/>
      <c r="Q5" s="7"/>
      <c r="R5" s="15"/>
    </row>
    <row r="6" spans="1:22" ht="12" x14ac:dyDescent="0.2">
      <c r="A6" s="22" t="s">
        <v>17</v>
      </c>
      <c r="B6" s="23">
        <v>1</v>
      </c>
      <c r="C6" s="24"/>
      <c r="D6" s="25" t="s">
        <v>18</v>
      </c>
      <c r="E6" s="25"/>
      <c r="F6" s="26" t="s">
        <v>17</v>
      </c>
      <c r="G6" s="25"/>
      <c r="H6" s="27"/>
      <c r="I6" s="28"/>
      <c r="J6" s="29">
        <f>SUBTOTAL(9,J7:J679)</f>
        <v>0</v>
      </c>
      <c r="K6" s="27"/>
      <c r="L6" s="30">
        <f>SUBTOTAL(9,L7:L679)</f>
        <v>102.5601310394572</v>
      </c>
      <c r="M6" s="27"/>
      <c r="N6" s="30">
        <f>SUBTOTAL(9,N7:N679)</f>
        <v>7.5435149999999992E-2</v>
      </c>
      <c r="O6" s="31"/>
      <c r="P6" s="29">
        <f>SUBTOTAL(9,P7:P679)</f>
        <v>0</v>
      </c>
      <c r="Q6" s="29">
        <f>SUBTOTAL(9,Q7:Q679)</f>
        <v>0</v>
      </c>
      <c r="R6" s="10"/>
      <c r="S6" s="15"/>
      <c r="T6" s="15"/>
    </row>
    <row r="7" spans="1:22" ht="12" outlineLevel="1" x14ac:dyDescent="0.2">
      <c r="A7" s="32" t="s">
        <v>3239</v>
      </c>
      <c r="B7" s="33">
        <v>2</v>
      </c>
      <c r="C7" s="34"/>
      <c r="D7" s="35" t="s">
        <v>20</v>
      </c>
      <c r="E7" s="35"/>
      <c r="F7" s="36" t="s">
        <v>3240</v>
      </c>
      <c r="G7" s="35"/>
      <c r="H7" s="37"/>
      <c r="I7" s="38"/>
      <c r="J7" s="39">
        <f>SUBTOTAL(9,J8:J678)</f>
        <v>0</v>
      </c>
      <c r="K7" s="37"/>
      <c r="L7" s="40">
        <f>SUBTOTAL(9,L8:L678)</f>
        <v>102.5601310394572</v>
      </c>
      <c r="M7" s="37"/>
      <c r="N7" s="40">
        <f>SUBTOTAL(9,N8:N678)</f>
        <v>7.5435149999999992E-2</v>
      </c>
      <c r="O7" s="41"/>
      <c r="P7" s="39">
        <f>SUBTOTAL(9,P8:P678)</f>
        <v>0</v>
      </c>
      <c r="Q7" s="39">
        <f>SUBTOTAL(9,Q8:Q678)</f>
        <v>0</v>
      </c>
      <c r="R7" s="10"/>
      <c r="S7" s="15"/>
      <c r="T7" s="15"/>
    </row>
    <row r="8" spans="1:22" ht="11.25" outlineLevel="2" x14ac:dyDescent="0.2">
      <c r="A8" s="42" t="s">
        <v>3241</v>
      </c>
      <c r="B8" s="43">
        <v>3</v>
      </c>
      <c r="C8" s="44"/>
      <c r="D8" s="45" t="s">
        <v>23</v>
      </c>
      <c r="E8" s="45"/>
      <c r="F8" s="46" t="s">
        <v>108</v>
      </c>
      <c r="G8" s="45"/>
      <c r="H8" s="47"/>
      <c r="I8" s="48"/>
      <c r="J8" s="49">
        <f>SUBTOTAL(9,J9:J80)</f>
        <v>0</v>
      </c>
      <c r="K8" s="47"/>
      <c r="L8" s="50">
        <f>SUBTOTAL(9,L9:L80)</f>
        <v>29.01554542753124</v>
      </c>
      <c r="M8" s="47"/>
      <c r="N8" s="50">
        <f>SUBTOTAL(9,N9:N80)</f>
        <v>0</v>
      </c>
      <c r="O8" s="51"/>
      <c r="P8" s="49">
        <f>SUBTOTAL(9,P9:P80)</f>
        <v>0</v>
      </c>
      <c r="Q8" s="49">
        <f>SUBTOTAL(9,Q9:Q80)</f>
        <v>0</v>
      </c>
      <c r="R8" s="10"/>
      <c r="S8" s="15"/>
      <c r="T8" s="15"/>
    </row>
    <row r="9" spans="1:22" ht="11.25" outlineLevel="3" x14ac:dyDescent="0.2">
      <c r="A9" s="52"/>
      <c r="B9" s="53"/>
      <c r="C9" s="54">
        <v>1</v>
      </c>
      <c r="D9" s="55" t="s">
        <v>25</v>
      </c>
      <c r="E9" s="56" t="s">
        <v>123</v>
      </c>
      <c r="F9" s="57" t="s">
        <v>124</v>
      </c>
      <c r="G9" s="55" t="s">
        <v>67</v>
      </c>
      <c r="H9" s="58">
        <v>67.606865624999983</v>
      </c>
      <c r="I9" s="59"/>
      <c r="J9" s="60">
        <f>H9*I9</f>
        <v>0</v>
      </c>
      <c r="K9" s="58">
        <v>0.25933</v>
      </c>
      <c r="L9" s="58">
        <f>H9*K9</f>
        <v>17.532488462531244</v>
      </c>
      <c r="M9" s="58"/>
      <c r="N9" s="58">
        <f>H9*M9</f>
        <v>0</v>
      </c>
      <c r="O9" s="60">
        <v>21</v>
      </c>
      <c r="P9" s="60">
        <f>J9*(O9/100)</f>
        <v>0</v>
      </c>
      <c r="Q9" s="60">
        <f>J9+P9</f>
        <v>0</v>
      </c>
      <c r="R9" s="15"/>
      <c r="S9" s="15"/>
      <c r="T9" s="15"/>
    </row>
    <row r="10" spans="1:22" ht="9.75" outlineLevel="4" x14ac:dyDescent="0.2">
      <c r="A10" s="61"/>
      <c r="B10" s="62"/>
      <c r="C10" s="62"/>
      <c r="D10" s="63"/>
      <c r="E10" s="64" t="s">
        <v>29</v>
      </c>
      <c r="F10" s="65" t="s">
        <v>128</v>
      </c>
      <c r="G10" s="63"/>
      <c r="H10" s="66">
        <v>10.134365624999999</v>
      </c>
      <c r="I10" s="67"/>
      <c r="J10" s="68"/>
      <c r="K10" s="66"/>
      <c r="L10" s="66"/>
      <c r="M10" s="66"/>
      <c r="N10" s="66"/>
      <c r="O10" s="68"/>
      <c r="P10" s="68"/>
      <c r="Q10" s="68"/>
      <c r="R10" s="10"/>
      <c r="S10" s="15"/>
    </row>
    <row r="11" spans="1:22" ht="9.75" outlineLevel="4" x14ac:dyDescent="0.2">
      <c r="A11" s="61"/>
      <c r="B11" s="62"/>
      <c r="C11" s="62"/>
      <c r="D11" s="63"/>
      <c r="E11" s="64"/>
      <c r="F11" s="65" t="s">
        <v>129</v>
      </c>
      <c r="G11" s="63"/>
      <c r="H11" s="66">
        <v>57.472499999999989</v>
      </c>
      <c r="I11" s="67"/>
      <c r="J11" s="68"/>
      <c r="K11" s="66"/>
      <c r="L11" s="66"/>
      <c r="M11" s="66"/>
      <c r="N11" s="66"/>
      <c r="O11" s="68"/>
      <c r="P11" s="68"/>
      <c r="Q11" s="68"/>
      <c r="R11" s="10"/>
      <c r="S11" s="15"/>
    </row>
    <row r="12" spans="1:22" ht="7.5" customHeight="1" outlineLevel="4" x14ac:dyDescent="0.15">
      <c r="A12" s="15"/>
      <c r="B12" s="69"/>
      <c r="C12" s="70"/>
      <c r="D12" s="71"/>
      <c r="E12" s="72"/>
      <c r="F12" s="73"/>
      <c r="G12" s="71"/>
      <c r="H12" s="74"/>
      <c r="I12" s="75"/>
      <c r="J12" s="76"/>
      <c r="K12" s="77"/>
      <c r="L12" s="77"/>
      <c r="M12" s="77"/>
      <c r="N12" s="77"/>
      <c r="O12" s="76"/>
      <c r="P12" s="76"/>
      <c r="Q12" s="76"/>
      <c r="R12" s="10"/>
      <c r="S12" s="15"/>
    </row>
    <row r="13" spans="1:22" ht="11.25" outlineLevel="3" x14ac:dyDescent="0.2">
      <c r="A13" s="52"/>
      <c r="B13" s="53"/>
      <c r="C13" s="54">
        <v>2</v>
      </c>
      <c r="D13" s="55" t="s">
        <v>25</v>
      </c>
      <c r="E13" s="56" t="s">
        <v>178</v>
      </c>
      <c r="F13" s="57" t="s">
        <v>179</v>
      </c>
      <c r="G13" s="55" t="s">
        <v>72</v>
      </c>
      <c r="H13" s="58">
        <v>1</v>
      </c>
      <c r="I13" s="59"/>
      <c r="J13" s="60">
        <f>H13*I13</f>
        <v>0</v>
      </c>
      <c r="K13" s="58">
        <v>2.2280000000000001E-2</v>
      </c>
      <c r="L13" s="58">
        <f>H13*K13</f>
        <v>2.2280000000000001E-2</v>
      </c>
      <c r="M13" s="58"/>
      <c r="N13" s="58">
        <f>H13*M13</f>
        <v>0</v>
      </c>
      <c r="O13" s="60">
        <v>21</v>
      </c>
      <c r="P13" s="60">
        <f>J13*(O13/100)</f>
        <v>0</v>
      </c>
      <c r="Q13" s="60">
        <f>J13+P13</f>
        <v>0</v>
      </c>
      <c r="R13" s="15"/>
      <c r="S13" s="15"/>
      <c r="T13" s="15"/>
    </row>
    <row r="14" spans="1:22" ht="9.75" outlineLevel="4" x14ac:dyDescent="0.2">
      <c r="A14" s="61"/>
      <c r="B14" s="62"/>
      <c r="C14" s="62"/>
      <c r="D14" s="63"/>
      <c r="E14" s="64" t="s">
        <v>29</v>
      </c>
      <c r="F14" s="65" t="s">
        <v>384</v>
      </c>
      <c r="G14" s="63"/>
      <c r="H14" s="66">
        <v>1</v>
      </c>
      <c r="I14" s="67"/>
      <c r="J14" s="68"/>
      <c r="K14" s="66"/>
      <c r="L14" s="66"/>
      <c r="M14" s="66"/>
      <c r="N14" s="66"/>
      <c r="O14" s="68"/>
      <c r="P14" s="68"/>
      <c r="Q14" s="68"/>
      <c r="R14" s="10"/>
      <c r="S14" s="15"/>
    </row>
    <row r="15" spans="1:22" ht="7.5" customHeight="1" outlineLevel="4" x14ac:dyDescent="0.15">
      <c r="A15" s="15"/>
      <c r="B15" s="69"/>
      <c r="C15" s="70"/>
      <c r="D15" s="71"/>
      <c r="E15" s="72"/>
      <c r="F15" s="73"/>
      <c r="G15" s="71"/>
      <c r="H15" s="74"/>
      <c r="I15" s="75"/>
      <c r="J15" s="76"/>
      <c r="K15" s="77"/>
      <c r="L15" s="77"/>
      <c r="M15" s="77"/>
      <c r="N15" s="77"/>
      <c r="O15" s="76"/>
      <c r="P15" s="76"/>
      <c r="Q15" s="76"/>
      <c r="R15" s="10"/>
      <c r="S15" s="15"/>
    </row>
    <row r="16" spans="1:22" ht="11.25" outlineLevel="3" x14ac:dyDescent="0.2">
      <c r="A16" s="52"/>
      <c r="B16" s="53"/>
      <c r="C16" s="54">
        <v>3</v>
      </c>
      <c r="D16" s="55" t="s">
        <v>25</v>
      </c>
      <c r="E16" s="56" t="s">
        <v>183</v>
      </c>
      <c r="F16" s="57" t="s">
        <v>184</v>
      </c>
      <c r="G16" s="55" t="s">
        <v>72</v>
      </c>
      <c r="H16" s="58">
        <v>2</v>
      </c>
      <c r="I16" s="59"/>
      <c r="J16" s="60">
        <f>H16*I16</f>
        <v>0</v>
      </c>
      <c r="K16" s="58">
        <v>3.5630000000000002E-2</v>
      </c>
      <c r="L16" s="58">
        <f>H16*K16</f>
        <v>7.1260000000000004E-2</v>
      </c>
      <c r="M16" s="58"/>
      <c r="N16" s="58">
        <f>H16*M16</f>
        <v>0</v>
      </c>
      <c r="O16" s="60">
        <v>21</v>
      </c>
      <c r="P16" s="60">
        <f>J16*(O16/100)</f>
        <v>0</v>
      </c>
      <c r="Q16" s="60">
        <f>J16+P16</f>
        <v>0</v>
      </c>
      <c r="R16" s="15"/>
      <c r="S16" s="15"/>
      <c r="T16" s="15"/>
    </row>
    <row r="17" spans="1:20" ht="9.75" outlineLevel="4" x14ac:dyDescent="0.2">
      <c r="A17" s="61"/>
      <c r="B17" s="62"/>
      <c r="C17" s="62"/>
      <c r="D17" s="63"/>
      <c r="E17" s="64" t="s">
        <v>29</v>
      </c>
      <c r="F17" s="65" t="s">
        <v>185</v>
      </c>
      <c r="G17" s="63"/>
      <c r="H17" s="66">
        <v>2</v>
      </c>
      <c r="I17" s="67"/>
      <c r="J17" s="68"/>
      <c r="K17" s="66"/>
      <c r="L17" s="66"/>
      <c r="M17" s="66"/>
      <c r="N17" s="66"/>
      <c r="O17" s="68"/>
      <c r="P17" s="68"/>
      <c r="Q17" s="68"/>
      <c r="R17" s="10"/>
      <c r="S17" s="15"/>
    </row>
    <row r="18" spans="1:20" ht="7.5" customHeight="1" outlineLevel="4" x14ac:dyDescent="0.15">
      <c r="A18" s="15"/>
      <c r="B18" s="69"/>
      <c r="C18" s="70"/>
      <c r="D18" s="71"/>
      <c r="E18" s="72"/>
      <c r="F18" s="73"/>
      <c r="G18" s="71"/>
      <c r="H18" s="74"/>
      <c r="I18" s="75"/>
      <c r="J18" s="76"/>
      <c r="K18" s="77"/>
      <c r="L18" s="77"/>
      <c r="M18" s="77"/>
      <c r="N18" s="77"/>
      <c r="O18" s="76"/>
      <c r="P18" s="76"/>
      <c r="Q18" s="76"/>
      <c r="R18" s="10"/>
      <c r="S18" s="15"/>
    </row>
    <row r="19" spans="1:20" ht="22.5" outlineLevel="3" x14ac:dyDescent="0.2">
      <c r="A19" s="52"/>
      <c r="B19" s="53"/>
      <c r="C19" s="54">
        <v>4</v>
      </c>
      <c r="D19" s="55" t="s">
        <v>25</v>
      </c>
      <c r="E19" s="56" t="s">
        <v>188</v>
      </c>
      <c r="F19" s="57" t="s">
        <v>189</v>
      </c>
      <c r="G19" s="55" t="s">
        <v>72</v>
      </c>
      <c r="H19" s="58">
        <v>7</v>
      </c>
      <c r="I19" s="59"/>
      <c r="J19" s="60">
        <f>H19*I19</f>
        <v>0</v>
      </c>
      <c r="K19" s="58">
        <v>3.9629999999999999E-2</v>
      </c>
      <c r="L19" s="58">
        <f>H19*K19</f>
        <v>0.27740999999999999</v>
      </c>
      <c r="M19" s="58"/>
      <c r="N19" s="58">
        <f>H19*M19</f>
        <v>0</v>
      </c>
      <c r="O19" s="60">
        <v>21</v>
      </c>
      <c r="P19" s="60">
        <f>J19*(O19/100)</f>
        <v>0</v>
      </c>
      <c r="Q19" s="60">
        <f>J19+P19</f>
        <v>0</v>
      </c>
      <c r="R19" s="15"/>
      <c r="S19" s="15"/>
      <c r="T19" s="15"/>
    </row>
    <row r="20" spans="1:20" ht="9.75" outlineLevel="4" x14ac:dyDescent="0.2">
      <c r="A20" s="61"/>
      <c r="B20" s="62"/>
      <c r="C20" s="62"/>
      <c r="D20" s="63"/>
      <c r="E20" s="64" t="s">
        <v>29</v>
      </c>
      <c r="F20" s="65" t="s">
        <v>3242</v>
      </c>
      <c r="G20" s="63"/>
      <c r="H20" s="66">
        <v>7</v>
      </c>
      <c r="I20" s="67"/>
      <c r="J20" s="68"/>
      <c r="K20" s="66"/>
      <c r="L20" s="66"/>
      <c r="M20" s="66"/>
      <c r="N20" s="66"/>
      <c r="O20" s="68"/>
      <c r="P20" s="68"/>
      <c r="Q20" s="68"/>
      <c r="R20" s="10"/>
      <c r="S20" s="15"/>
    </row>
    <row r="21" spans="1:20" ht="7.5" customHeight="1" outlineLevel="4" x14ac:dyDescent="0.15">
      <c r="A21" s="15"/>
      <c r="B21" s="69"/>
      <c r="C21" s="70"/>
      <c r="D21" s="71"/>
      <c r="E21" s="72"/>
      <c r="F21" s="73"/>
      <c r="G21" s="71"/>
      <c r="H21" s="74"/>
      <c r="I21" s="75"/>
      <c r="J21" s="76"/>
      <c r="K21" s="77"/>
      <c r="L21" s="77"/>
      <c r="M21" s="77"/>
      <c r="N21" s="77"/>
      <c r="O21" s="76"/>
      <c r="P21" s="76"/>
      <c r="Q21" s="76"/>
      <c r="R21" s="10"/>
      <c r="S21" s="15"/>
    </row>
    <row r="22" spans="1:20" ht="11.25" outlineLevel="3" x14ac:dyDescent="0.2">
      <c r="A22" s="52"/>
      <c r="B22" s="53"/>
      <c r="C22" s="54">
        <v>5</v>
      </c>
      <c r="D22" s="55" t="s">
        <v>25</v>
      </c>
      <c r="E22" s="56" t="s">
        <v>270</v>
      </c>
      <c r="F22" s="57" t="s">
        <v>271</v>
      </c>
      <c r="G22" s="55" t="s">
        <v>67</v>
      </c>
      <c r="H22" s="58">
        <v>6.1209999999999987</v>
      </c>
      <c r="I22" s="59"/>
      <c r="J22" s="60">
        <f>H22*I22</f>
        <v>0</v>
      </c>
      <c r="K22" s="58">
        <v>5.8970000000000002E-2</v>
      </c>
      <c r="L22" s="58">
        <f>H22*K22</f>
        <v>0.36095536999999994</v>
      </c>
      <c r="M22" s="58"/>
      <c r="N22" s="58">
        <f>H22*M22</f>
        <v>0</v>
      </c>
      <c r="O22" s="60">
        <v>21</v>
      </c>
      <c r="P22" s="60">
        <f>J22*(O22/100)</f>
        <v>0</v>
      </c>
      <c r="Q22" s="60">
        <f>J22+P22</f>
        <v>0</v>
      </c>
      <c r="R22" s="15"/>
      <c r="S22" s="15"/>
      <c r="T22" s="15"/>
    </row>
    <row r="23" spans="1:20" ht="9.75" outlineLevel="4" x14ac:dyDescent="0.2">
      <c r="A23" s="61"/>
      <c r="B23" s="62"/>
      <c r="C23" s="62"/>
      <c r="D23" s="63"/>
      <c r="E23" s="64" t="s">
        <v>29</v>
      </c>
      <c r="F23" s="65" t="s">
        <v>272</v>
      </c>
      <c r="G23" s="63"/>
      <c r="H23" s="66">
        <v>0</v>
      </c>
      <c r="I23" s="67"/>
      <c r="J23" s="68"/>
      <c r="K23" s="66"/>
      <c r="L23" s="66"/>
      <c r="M23" s="66"/>
      <c r="N23" s="66"/>
      <c r="O23" s="68"/>
      <c r="P23" s="68"/>
      <c r="Q23" s="68"/>
      <c r="R23" s="10"/>
      <c r="S23" s="15"/>
    </row>
    <row r="24" spans="1:20" ht="9.75" outlineLevel="4" x14ac:dyDescent="0.2">
      <c r="A24" s="61"/>
      <c r="B24" s="62"/>
      <c r="C24" s="62"/>
      <c r="D24" s="63"/>
      <c r="E24" s="64"/>
      <c r="F24" s="65" t="s">
        <v>3243</v>
      </c>
      <c r="G24" s="63"/>
      <c r="H24" s="66">
        <v>6.1209999999999987</v>
      </c>
      <c r="I24" s="67"/>
      <c r="J24" s="68"/>
      <c r="K24" s="66"/>
      <c r="L24" s="66"/>
      <c r="M24" s="66"/>
      <c r="N24" s="66"/>
      <c r="O24" s="68"/>
      <c r="P24" s="68"/>
      <c r="Q24" s="68"/>
      <c r="R24" s="10"/>
      <c r="S24" s="15"/>
    </row>
    <row r="25" spans="1:20" ht="7.5" customHeight="1" outlineLevel="4" x14ac:dyDescent="0.15">
      <c r="A25" s="15"/>
      <c r="B25" s="69"/>
      <c r="C25" s="70"/>
      <c r="D25" s="71"/>
      <c r="E25" s="72"/>
      <c r="F25" s="73"/>
      <c r="G25" s="71"/>
      <c r="H25" s="74"/>
      <c r="I25" s="75"/>
      <c r="J25" s="76"/>
      <c r="K25" s="77"/>
      <c r="L25" s="77"/>
      <c r="M25" s="77"/>
      <c r="N25" s="77"/>
      <c r="O25" s="76"/>
      <c r="P25" s="76"/>
      <c r="Q25" s="76"/>
      <c r="R25" s="10"/>
      <c r="S25" s="15"/>
    </row>
    <row r="26" spans="1:20" ht="11.25" outlineLevel="3" x14ac:dyDescent="0.2">
      <c r="A26" s="52"/>
      <c r="B26" s="53"/>
      <c r="C26" s="54">
        <v>6</v>
      </c>
      <c r="D26" s="55" t="s">
        <v>25</v>
      </c>
      <c r="E26" s="56" t="s">
        <v>278</v>
      </c>
      <c r="F26" s="57" t="s">
        <v>279</v>
      </c>
      <c r="G26" s="55" t="s">
        <v>67</v>
      </c>
      <c r="H26" s="58">
        <v>121.27450000000002</v>
      </c>
      <c r="I26" s="59"/>
      <c r="J26" s="60">
        <f>H26*I26</f>
        <v>0</v>
      </c>
      <c r="K26" s="58">
        <v>7.571E-2</v>
      </c>
      <c r="L26" s="58">
        <f>H26*K26</f>
        <v>9.1816923950000007</v>
      </c>
      <c r="M26" s="58"/>
      <c r="N26" s="58">
        <f>H26*M26</f>
        <v>0</v>
      </c>
      <c r="O26" s="60">
        <v>21</v>
      </c>
      <c r="P26" s="60">
        <f>J26*(O26/100)</f>
        <v>0</v>
      </c>
      <c r="Q26" s="60">
        <f>J26+P26</f>
        <v>0</v>
      </c>
      <c r="R26" s="15"/>
      <c r="S26" s="15"/>
      <c r="T26" s="15"/>
    </row>
    <row r="27" spans="1:20" ht="9.75" outlineLevel="4" x14ac:dyDescent="0.2">
      <c r="A27" s="61"/>
      <c r="B27" s="62"/>
      <c r="C27" s="62"/>
      <c r="D27" s="63"/>
      <c r="E27" s="64" t="s">
        <v>29</v>
      </c>
      <c r="F27" s="65" t="s">
        <v>272</v>
      </c>
      <c r="G27" s="63"/>
      <c r="H27" s="66">
        <v>0</v>
      </c>
      <c r="I27" s="67"/>
      <c r="J27" s="68"/>
      <c r="K27" s="66"/>
      <c r="L27" s="66"/>
      <c r="M27" s="66"/>
      <c r="N27" s="66"/>
      <c r="O27" s="68"/>
      <c r="P27" s="68"/>
      <c r="Q27" s="68"/>
      <c r="R27" s="10"/>
      <c r="S27" s="15"/>
    </row>
    <row r="28" spans="1:20" ht="9.75" outlineLevel="4" x14ac:dyDescent="0.2">
      <c r="A28" s="61"/>
      <c r="B28" s="62"/>
      <c r="C28" s="62"/>
      <c r="D28" s="63"/>
      <c r="E28" s="64"/>
      <c r="F28" s="65" t="s">
        <v>3244</v>
      </c>
      <c r="G28" s="63"/>
      <c r="H28" s="66">
        <v>58.493000000000002</v>
      </c>
      <c r="I28" s="67"/>
      <c r="J28" s="68"/>
      <c r="K28" s="66"/>
      <c r="L28" s="66"/>
      <c r="M28" s="66"/>
      <c r="N28" s="66"/>
      <c r="O28" s="68"/>
      <c r="P28" s="68"/>
      <c r="Q28" s="68"/>
      <c r="R28" s="10"/>
      <c r="S28" s="15"/>
    </row>
    <row r="29" spans="1:20" ht="9.75" outlineLevel="4" x14ac:dyDescent="0.2">
      <c r="A29" s="61"/>
      <c r="B29" s="62"/>
      <c r="C29" s="62"/>
      <c r="D29" s="63"/>
      <c r="E29" s="64"/>
      <c r="F29" s="65" t="s">
        <v>3245</v>
      </c>
      <c r="G29" s="63"/>
      <c r="H29" s="66">
        <v>18.952000000000002</v>
      </c>
      <c r="I29" s="67"/>
      <c r="J29" s="68"/>
      <c r="K29" s="66"/>
      <c r="L29" s="66"/>
      <c r="M29" s="66"/>
      <c r="N29" s="66"/>
      <c r="O29" s="68"/>
      <c r="P29" s="68"/>
      <c r="Q29" s="68"/>
      <c r="R29" s="10"/>
      <c r="S29" s="15"/>
    </row>
    <row r="30" spans="1:20" ht="9.75" outlineLevel="4" x14ac:dyDescent="0.2">
      <c r="A30" s="61"/>
      <c r="B30" s="62"/>
      <c r="C30" s="62"/>
      <c r="D30" s="63"/>
      <c r="E30" s="64"/>
      <c r="F30" s="65" t="s">
        <v>3246</v>
      </c>
      <c r="G30" s="63"/>
      <c r="H30" s="66">
        <v>33.095500000000001</v>
      </c>
      <c r="I30" s="67"/>
      <c r="J30" s="68"/>
      <c r="K30" s="66"/>
      <c r="L30" s="66"/>
      <c r="M30" s="66"/>
      <c r="N30" s="66"/>
      <c r="O30" s="68"/>
      <c r="P30" s="68"/>
      <c r="Q30" s="68"/>
      <c r="R30" s="10"/>
      <c r="S30" s="15"/>
    </row>
    <row r="31" spans="1:20" ht="9.75" outlineLevel="4" x14ac:dyDescent="0.2">
      <c r="A31" s="61"/>
      <c r="B31" s="62"/>
      <c r="C31" s="62"/>
      <c r="D31" s="63"/>
      <c r="E31" s="64"/>
      <c r="F31" s="65" t="s">
        <v>3247</v>
      </c>
      <c r="G31" s="63"/>
      <c r="H31" s="66">
        <v>7.4290000000000003</v>
      </c>
      <c r="I31" s="67"/>
      <c r="J31" s="68"/>
      <c r="K31" s="66"/>
      <c r="L31" s="66"/>
      <c r="M31" s="66"/>
      <c r="N31" s="66"/>
      <c r="O31" s="68"/>
      <c r="P31" s="68"/>
      <c r="Q31" s="68"/>
      <c r="R31" s="10"/>
      <c r="S31" s="15"/>
    </row>
    <row r="32" spans="1:20" ht="9.75" outlineLevel="4" x14ac:dyDescent="0.2">
      <c r="A32" s="61"/>
      <c r="B32" s="62"/>
      <c r="C32" s="62"/>
      <c r="D32" s="63"/>
      <c r="E32" s="64"/>
      <c r="F32" s="65" t="s">
        <v>3248</v>
      </c>
      <c r="G32" s="63"/>
      <c r="H32" s="66">
        <v>3.3050000000000002</v>
      </c>
      <c r="I32" s="67"/>
      <c r="J32" s="68"/>
      <c r="K32" s="66"/>
      <c r="L32" s="66"/>
      <c r="M32" s="66"/>
      <c r="N32" s="66"/>
      <c r="O32" s="68"/>
      <c r="P32" s="68"/>
      <c r="Q32" s="68"/>
      <c r="R32" s="10"/>
      <c r="S32" s="15"/>
    </row>
    <row r="33" spans="1:20" ht="7.5" customHeight="1" outlineLevel="4" x14ac:dyDescent="0.15">
      <c r="A33" s="15"/>
      <c r="B33" s="69"/>
      <c r="C33" s="70"/>
      <c r="D33" s="71"/>
      <c r="E33" s="72"/>
      <c r="F33" s="73"/>
      <c r="G33" s="71"/>
      <c r="H33" s="74"/>
      <c r="I33" s="75"/>
      <c r="J33" s="76"/>
      <c r="K33" s="77"/>
      <c r="L33" s="77"/>
      <c r="M33" s="77"/>
      <c r="N33" s="77"/>
      <c r="O33" s="76"/>
      <c r="P33" s="76"/>
      <c r="Q33" s="76"/>
      <c r="R33" s="10"/>
      <c r="S33" s="15"/>
    </row>
    <row r="34" spans="1:20" ht="11.25" outlineLevel="3" x14ac:dyDescent="0.2">
      <c r="A34" s="52"/>
      <c r="B34" s="53"/>
      <c r="C34" s="54">
        <v>7</v>
      </c>
      <c r="D34" s="55" t="s">
        <v>25</v>
      </c>
      <c r="E34" s="56" t="s">
        <v>289</v>
      </c>
      <c r="F34" s="57" t="s">
        <v>290</v>
      </c>
      <c r="G34" s="55" t="s">
        <v>172</v>
      </c>
      <c r="H34" s="58">
        <v>32.700000000000003</v>
      </c>
      <c r="I34" s="59"/>
      <c r="J34" s="60">
        <f>H34*I34</f>
        <v>0</v>
      </c>
      <c r="K34" s="58">
        <v>1.2999999999999999E-4</v>
      </c>
      <c r="L34" s="58">
        <f>H34*K34</f>
        <v>4.2509999999999996E-3</v>
      </c>
      <c r="M34" s="58"/>
      <c r="N34" s="58">
        <f>H34*M34</f>
        <v>0</v>
      </c>
      <c r="O34" s="60">
        <v>21</v>
      </c>
      <c r="P34" s="60">
        <f>J34*(O34/100)</f>
        <v>0</v>
      </c>
      <c r="Q34" s="60">
        <f>J34+P34</f>
        <v>0</v>
      </c>
      <c r="R34" s="15"/>
      <c r="S34" s="15"/>
      <c r="T34" s="15"/>
    </row>
    <row r="35" spans="1:20" ht="9.75" outlineLevel="4" x14ac:dyDescent="0.2">
      <c r="A35" s="61"/>
      <c r="B35" s="62"/>
      <c r="C35" s="62"/>
      <c r="D35" s="63"/>
      <c r="E35" s="64" t="s">
        <v>29</v>
      </c>
      <c r="F35" s="65" t="s">
        <v>3249</v>
      </c>
      <c r="G35" s="63"/>
      <c r="H35" s="66">
        <v>32.700000000000003</v>
      </c>
      <c r="I35" s="67"/>
      <c r="J35" s="68"/>
      <c r="K35" s="66"/>
      <c r="L35" s="66"/>
      <c r="M35" s="66"/>
      <c r="N35" s="66"/>
      <c r="O35" s="68"/>
      <c r="P35" s="68"/>
      <c r="Q35" s="68"/>
      <c r="R35" s="10"/>
      <c r="S35" s="15"/>
    </row>
    <row r="36" spans="1:20" ht="7.5" customHeight="1" outlineLevel="4" x14ac:dyDescent="0.15">
      <c r="A36" s="15"/>
      <c r="B36" s="69"/>
      <c r="C36" s="70"/>
      <c r="D36" s="71"/>
      <c r="E36" s="72"/>
      <c r="F36" s="73"/>
      <c r="G36" s="71"/>
      <c r="H36" s="74"/>
      <c r="I36" s="75"/>
      <c r="J36" s="76"/>
      <c r="K36" s="77"/>
      <c r="L36" s="77"/>
      <c r="M36" s="77"/>
      <c r="N36" s="77"/>
      <c r="O36" s="76"/>
      <c r="P36" s="76"/>
      <c r="Q36" s="76"/>
      <c r="R36" s="10"/>
      <c r="S36" s="15"/>
    </row>
    <row r="37" spans="1:20" ht="11.25" outlineLevel="3" x14ac:dyDescent="0.2">
      <c r="A37" s="52"/>
      <c r="B37" s="53"/>
      <c r="C37" s="54">
        <v>8</v>
      </c>
      <c r="D37" s="55" t="s">
        <v>25</v>
      </c>
      <c r="E37" s="56" t="s">
        <v>294</v>
      </c>
      <c r="F37" s="57" t="s">
        <v>295</v>
      </c>
      <c r="G37" s="55" t="s">
        <v>172</v>
      </c>
      <c r="H37" s="58">
        <v>22.89</v>
      </c>
      <c r="I37" s="59"/>
      <c r="J37" s="60">
        <f>H37*I37</f>
        <v>0</v>
      </c>
      <c r="K37" s="58">
        <v>2.0000000000000001E-4</v>
      </c>
      <c r="L37" s="58">
        <f>H37*K37</f>
        <v>4.5780000000000005E-3</v>
      </c>
      <c r="M37" s="58"/>
      <c r="N37" s="58">
        <f>H37*M37</f>
        <v>0</v>
      </c>
      <c r="O37" s="60">
        <v>21</v>
      </c>
      <c r="P37" s="60">
        <f>J37*(O37/100)</f>
        <v>0</v>
      </c>
      <c r="Q37" s="60">
        <f>J37+P37</f>
        <v>0</v>
      </c>
      <c r="R37" s="15"/>
      <c r="S37" s="15"/>
      <c r="T37" s="15"/>
    </row>
    <row r="38" spans="1:20" ht="9.75" outlineLevel="4" x14ac:dyDescent="0.2">
      <c r="A38" s="61"/>
      <c r="B38" s="62"/>
      <c r="C38" s="62"/>
      <c r="D38" s="63"/>
      <c r="E38" s="64" t="s">
        <v>29</v>
      </c>
      <c r="F38" s="65" t="s">
        <v>3250</v>
      </c>
      <c r="G38" s="63"/>
      <c r="H38" s="66">
        <v>22.89</v>
      </c>
      <c r="I38" s="67"/>
      <c r="J38" s="68"/>
      <c r="K38" s="66"/>
      <c r="L38" s="66"/>
      <c r="M38" s="66"/>
      <c r="N38" s="66"/>
      <c r="O38" s="68"/>
      <c r="P38" s="68"/>
      <c r="Q38" s="68"/>
      <c r="R38" s="10"/>
      <c r="S38" s="15"/>
    </row>
    <row r="39" spans="1:20" ht="7.5" customHeight="1" outlineLevel="4" x14ac:dyDescent="0.15">
      <c r="A39" s="15"/>
      <c r="B39" s="69"/>
      <c r="C39" s="70"/>
      <c r="D39" s="71"/>
      <c r="E39" s="72"/>
      <c r="F39" s="73"/>
      <c r="G39" s="71"/>
      <c r="H39" s="74"/>
      <c r="I39" s="75"/>
      <c r="J39" s="76"/>
      <c r="K39" s="77"/>
      <c r="L39" s="77"/>
      <c r="M39" s="77"/>
      <c r="N39" s="77"/>
      <c r="O39" s="76"/>
      <c r="P39" s="76"/>
      <c r="Q39" s="76"/>
      <c r="R39" s="10"/>
      <c r="S39" s="15"/>
    </row>
    <row r="40" spans="1:20" ht="22.5" outlineLevel="3" x14ac:dyDescent="0.2">
      <c r="A40" s="52"/>
      <c r="B40" s="53"/>
      <c r="C40" s="54">
        <v>9</v>
      </c>
      <c r="D40" s="55" t="s">
        <v>25</v>
      </c>
      <c r="E40" s="56" t="s">
        <v>299</v>
      </c>
      <c r="F40" s="57" t="s">
        <v>300</v>
      </c>
      <c r="G40" s="55" t="s">
        <v>67</v>
      </c>
      <c r="H40" s="58">
        <v>1.575</v>
      </c>
      <c r="I40" s="59"/>
      <c r="J40" s="60">
        <f>H40*I40</f>
        <v>0</v>
      </c>
      <c r="K40" s="58">
        <v>5.2519999999999997E-2</v>
      </c>
      <c r="L40" s="58">
        <f>H40*K40</f>
        <v>8.2718999999999987E-2</v>
      </c>
      <c r="M40" s="58"/>
      <c r="N40" s="58">
        <f>H40*M40</f>
        <v>0</v>
      </c>
      <c r="O40" s="60">
        <v>21</v>
      </c>
      <c r="P40" s="60">
        <f>J40*(O40/100)</f>
        <v>0</v>
      </c>
      <c r="Q40" s="60">
        <f>J40+P40</f>
        <v>0</v>
      </c>
      <c r="R40" s="15"/>
      <c r="S40" s="15"/>
      <c r="T40" s="15"/>
    </row>
    <row r="41" spans="1:20" ht="19.5" outlineLevel="4" x14ac:dyDescent="0.2">
      <c r="A41" s="61"/>
      <c r="B41" s="62"/>
      <c r="C41" s="62"/>
      <c r="D41" s="63"/>
      <c r="E41" s="64" t="s">
        <v>29</v>
      </c>
      <c r="F41" s="65" t="s">
        <v>301</v>
      </c>
      <c r="G41" s="63"/>
      <c r="H41" s="66">
        <v>0</v>
      </c>
      <c r="I41" s="67"/>
      <c r="J41" s="68"/>
      <c r="K41" s="66"/>
      <c r="L41" s="66"/>
      <c r="M41" s="66"/>
      <c r="N41" s="66"/>
      <c r="O41" s="68"/>
      <c r="P41" s="68"/>
      <c r="Q41" s="68"/>
      <c r="R41" s="10"/>
      <c r="S41" s="15"/>
    </row>
    <row r="42" spans="1:20" ht="9.75" outlineLevel="4" x14ac:dyDescent="0.2">
      <c r="A42" s="61"/>
      <c r="B42" s="62"/>
      <c r="C42" s="62"/>
      <c r="D42" s="63"/>
      <c r="E42" s="64"/>
      <c r="F42" s="65" t="s">
        <v>3251</v>
      </c>
      <c r="G42" s="63"/>
      <c r="H42" s="66">
        <v>1.575</v>
      </c>
      <c r="I42" s="67"/>
      <c r="J42" s="68"/>
      <c r="K42" s="66"/>
      <c r="L42" s="66"/>
      <c r="M42" s="66"/>
      <c r="N42" s="66"/>
      <c r="O42" s="68"/>
      <c r="P42" s="68"/>
      <c r="Q42" s="68"/>
      <c r="R42" s="10"/>
      <c r="S42" s="15"/>
    </row>
    <row r="43" spans="1:20" ht="7.5" customHeight="1" outlineLevel="4" x14ac:dyDescent="0.15">
      <c r="A43" s="15"/>
      <c r="B43" s="69"/>
      <c r="C43" s="70"/>
      <c r="D43" s="71"/>
      <c r="E43" s="72"/>
      <c r="F43" s="73"/>
      <c r="G43" s="71"/>
      <c r="H43" s="74"/>
      <c r="I43" s="75"/>
      <c r="J43" s="76"/>
      <c r="K43" s="77"/>
      <c r="L43" s="77"/>
      <c r="M43" s="77"/>
      <c r="N43" s="77"/>
      <c r="O43" s="76"/>
      <c r="P43" s="76"/>
      <c r="Q43" s="76"/>
      <c r="R43" s="10"/>
      <c r="S43" s="15"/>
    </row>
    <row r="44" spans="1:20" ht="11.25" outlineLevel="3" x14ac:dyDescent="0.2">
      <c r="A44" s="52"/>
      <c r="B44" s="53"/>
      <c r="C44" s="54">
        <v>10</v>
      </c>
      <c r="D44" s="55" t="s">
        <v>25</v>
      </c>
      <c r="E44" s="56" t="s">
        <v>311</v>
      </c>
      <c r="F44" s="57" t="s">
        <v>312</v>
      </c>
      <c r="G44" s="55" t="s">
        <v>67</v>
      </c>
      <c r="H44" s="58">
        <v>15.120000000000003</v>
      </c>
      <c r="I44" s="59"/>
      <c r="J44" s="60">
        <f>H44*I44</f>
        <v>0</v>
      </c>
      <c r="K44" s="58">
        <v>7.4260000000000007E-2</v>
      </c>
      <c r="L44" s="58">
        <f>H44*K44</f>
        <v>1.1228112000000003</v>
      </c>
      <c r="M44" s="58"/>
      <c r="N44" s="58">
        <f>H44*M44</f>
        <v>0</v>
      </c>
      <c r="O44" s="60">
        <v>21</v>
      </c>
      <c r="P44" s="60">
        <f>J44*(O44/100)</f>
        <v>0</v>
      </c>
      <c r="Q44" s="60">
        <f>J44+P44</f>
        <v>0</v>
      </c>
      <c r="R44" s="15"/>
      <c r="S44" s="15"/>
      <c r="T44" s="15"/>
    </row>
    <row r="45" spans="1:20" ht="19.5" outlineLevel="4" x14ac:dyDescent="0.2">
      <c r="A45" s="61"/>
      <c r="B45" s="62"/>
      <c r="C45" s="62"/>
      <c r="D45" s="63"/>
      <c r="E45" s="64" t="s">
        <v>29</v>
      </c>
      <c r="F45" s="65" t="s">
        <v>3252</v>
      </c>
      <c r="G45" s="63"/>
      <c r="H45" s="66">
        <v>15.120000000000003</v>
      </c>
      <c r="I45" s="67"/>
      <c r="J45" s="68"/>
      <c r="K45" s="66"/>
      <c r="L45" s="66"/>
      <c r="M45" s="66"/>
      <c r="N45" s="66"/>
      <c r="O45" s="68"/>
      <c r="P45" s="68"/>
      <c r="Q45" s="68"/>
      <c r="R45" s="10"/>
      <c r="S45" s="15"/>
    </row>
    <row r="46" spans="1:20" ht="7.5" customHeight="1" outlineLevel="4" x14ac:dyDescent="0.15">
      <c r="A46" s="15"/>
      <c r="B46" s="69"/>
      <c r="C46" s="70"/>
      <c r="D46" s="71"/>
      <c r="E46" s="72"/>
      <c r="F46" s="73"/>
      <c r="G46" s="71"/>
      <c r="H46" s="74"/>
      <c r="I46" s="75"/>
      <c r="J46" s="76"/>
      <c r="K46" s="77"/>
      <c r="L46" s="77"/>
      <c r="M46" s="77"/>
      <c r="N46" s="77"/>
      <c r="O46" s="76"/>
      <c r="P46" s="76"/>
      <c r="Q46" s="76"/>
      <c r="R46" s="10"/>
      <c r="S46" s="15"/>
    </row>
    <row r="47" spans="1:20" ht="11.25" outlineLevel="3" x14ac:dyDescent="0.2">
      <c r="A47" s="52"/>
      <c r="B47" s="53"/>
      <c r="C47" s="54">
        <v>11</v>
      </c>
      <c r="D47" s="55" t="s">
        <v>25</v>
      </c>
      <c r="E47" s="56" t="s">
        <v>317</v>
      </c>
      <c r="F47" s="57" t="s">
        <v>318</v>
      </c>
      <c r="G47" s="55" t="s">
        <v>72</v>
      </c>
      <c r="H47" s="58">
        <v>10</v>
      </c>
      <c r="I47" s="59"/>
      <c r="J47" s="60">
        <f>H47*I47</f>
        <v>0</v>
      </c>
      <c r="K47" s="58">
        <v>1.7770000000000001E-2</v>
      </c>
      <c r="L47" s="58">
        <f>H47*K47</f>
        <v>0.17770000000000002</v>
      </c>
      <c r="M47" s="58"/>
      <c r="N47" s="58">
        <f>H47*M47</f>
        <v>0</v>
      </c>
      <c r="O47" s="60">
        <v>21</v>
      </c>
      <c r="P47" s="60">
        <f>J47*(O47/100)</f>
        <v>0</v>
      </c>
      <c r="Q47" s="60">
        <f>J47+P47</f>
        <v>0</v>
      </c>
      <c r="R47" s="15"/>
      <c r="S47" s="15"/>
      <c r="T47" s="15"/>
    </row>
    <row r="48" spans="1:20" ht="9.75" outlineLevel="4" x14ac:dyDescent="0.2">
      <c r="A48" s="61"/>
      <c r="B48" s="62"/>
      <c r="C48" s="62"/>
      <c r="D48" s="63"/>
      <c r="E48" s="64" t="s">
        <v>29</v>
      </c>
      <c r="F48" s="65" t="s">
        <v>132</v>
      </c>
      <c r="G48" s="63"/>
      <c r="H48" s="66">
        <v>0</v>
      </c>
      <c r="I48" s="67"/>
      <c r="J48" s="68"/>
      <c r="K48" s="66"/>
      <c r="L48" s="66"/>
      <c r="M48" s="66"/>
      <c r="N48" s="66"/>
      <c r="O48" s="68"/>
      <c r="P48" s="68"/>
      <c r="Q48" s="68"/>
      <c r="R48" s="10"/>
      <c r="S48" s="15"/>
    </row>
    <row r="49" spans="1:20" ht="9.75" outlineLevel="4" x14ac:dyDescent="0.2">
      <c r="A49" s="61"/>
      <c r="B49" s="62"/>
      <c r="C49" s="62"/>
      <c r="D49" s="63"/>
      <c r="E49" s="64"/>
      <c r="F49" s="65" t="s">
        <v>327</v>
      </c>
      <c r="G49" s="63"/>
      <c r="H49" s="66">
        <v>1</v>
      </c>
      <c r="I49" s="67"/>
      <c r="J49" s="68"/>
      <c r="K49" s="66"/>
      <c r="L49" s="66"/>
      <c r="M49" s="66"/>
      <c r="N49" s="66"/>
      <c r="O49" s="68"/>
      <c r="P49" s="68"/>
      <c r="Q49" s="68"/>
      <c r="R49" s="10"/>
      <c r="S49" s="15"/>
    </row>
    <row r="50" spans="1:20" ht="9.75" outlineLevel="4" x14ac:dyDescent="0.2">
      <c r="A50" s="61"/>
      <c r="B50" s="62"/>
      <c r="C50" s="62"/>
      <c r="D50" s="63"/>
      <c r="E50" s="64"/>
      <c r="F50" s="65" t="s">
        <v>320</v>
      </c>
      <c r="G50" s="63"/>
      <c r="H50" s="66">
        <v>2</v>
      </c>
      <c r="I50" s="67"/>
      <c r="J50" s="68"/>
      <c r="K50" s="66"/>
      <c r="L50" s="66"/>
      <c r="M50" s="66"/>
      <c r="N50" s="66"/>
      <c r="O50" s="68"/>
      <c r="P50" s="68"/>
      <c r="Q50" s="68"/>
      <c r="R50" s="10"/>
      <c r="S50" s="15"/>
    </row>
    <row r="51" spans="1:20" ht="9.75" outlineLevel="4" x14ac:dyDescent="0.2">
      <c r="A51" s="61"/>
      <c r="B51" s="62"/>
      <c r="C51" s="62"/>
      <c r="D51" s="63"/>
      <c r="E51" s="64"/>
      <c r="F51" s="65" t="s">
        <v>329</v>
      </c>
      <c r="G51" s="63"/>
      <c r="H51" s="66">
        <v>4</v>
      </c>
      <c r="I51" s="67"/>
      <c r="J51" s="68"/>
      <c r="K51" s="66"/>
      <c r="L51" s="66"/>
      <c r="M51" s="66"/>
      <c r="N51" s="66"/>
      <c r="O51" s="68"/>
      <c r="P51" s="68"/>
      <c r="Q51" s="68"/>
      <c r="R51" s="10"/>
      <c r="S51" s="15"/>
    </row>
    <row r="52" spans="1:20" ht="9.75" outlineLevel="4" x14ac:dyDescent="0.2">
      <c r="A52" s="61"/>
      <c r="B52" s="62"/>
      <c r="C52" s="62"/>
      <c r="D52" s="63"/>
      <c r="E52" s="64"/>
      <c r="F52" s="65" t="s">
        <v>3253</v>
      </c>
      <c r="G52" s="63"/>
      <c r="H52" s="66">
        <v>1</v>
      </c>
      <c r="I52" s="67"/>
      <c r="J52" s="68"/>
      <c r="K52" s="66"/>
      <c r="L52" s="66"/>
      <c r="M52" s="66"/>
      <c r="N52" s="66"/>
      <c r="O52" s="68"/>
      <c r="P52" s="68"/>
      <c r="Q52" s="68"/>
      <c r="R52" s="10"/>
      <c r="S52" s="15"/>
    </row>
    <row r="53" spans="1:20" ht="9.75" outlineLevel="4" x14ac:dyDescent="0.2">
      <c r="A53" s="61"/>
      <c r="B53" s="62"/>
      <c r="C53" s="62"/>
      <c r="D53" s="63"/>
      <c r="E53" s="64"/>
      <c r="F53" s="65" t="s">
        <v>3254</v>
      </c>
      <c r="G53" s="63"/>
      <c r="H53" s="66">
        <v>2</v>
      </c>
      <c r="I53" s="67"/>
      <c r="J53" s="68"/>
      <c r="K53" s="66"/>
      <c r="L53" s="66"/>
      <c r="M53" s="66"/>
      <c r="N53" s="66"/>
      <c r="O53" s="68"/>
      <c r="P53" s="68"/>
      <c r="Q53" s="68"/>
      <c r="R53" s="10"/>
      <c r="S53" s="15"/>
    </row>
    <row r="54" spans="1:20" ht="9.75" outlineLevel="4" x14ac:dyDescent="0.2">
      <c r="A54" s="61"/>
      <c r="B54" s="62"/>
      <c r="C54" s="62"/>
      <c r="D54" s="63"/>
      <c r="E54" s="64"/>
      <c r="F54" s="65" t="s">
        <v>3255</v>
      </c>
      <c r="G54" s="63"/>
      <c r="H54" s="66">
        <v>0</v>
      </c>
      <c r="I54" s="67"/>
      <c r="J54" s="68"/>
      <c r="K54" s="66"/>
      <c r="L54" s="66"/>
      <c r="M54" s="66"/>
      <c r="N54" s="66"/>
      <c r="O54" s="68"/>
      <c r="P54" s="68"/>
      <c r="Q54" s="68"/>
      <c r="R54" s="10"/>
      <c r="S54" s="15"/>
    </row>
    <row r="55" spans="1:20" ht="7.5" customHeight="1" outlineLevel="4" x14ac:dyDescent="0.15">
      <c r="A55" s="15"/>
      <c r="B55" s="69"/>
      <c r="C55" s="70"/>
      <c r="D55" s="71"/>
      <c r="E55" s="72"/>
      <c r="F55" s="73"/>
      <c r="G55" s="71"/>
      <c r="H55" s="74"/>
      <c r="I55" s="75"/>
      <c r="J55" s="76"/>
      <c r="K55" s="77"/>
      <c r="L55" s="77"/>
      <c r="M55" s="77"/>
      <c r="N55" s="77"/>
      <c r="O55" s="76"/>
      <c r="P55" s="76"/>
      <c r="Q55" s="76"/>
      <c r="R55" s="10"/>
      <c r="S55" s="15"/>
    </row>
    <row r="56" spans="1:20" ht="11.25" outlineLevel="3" x14ac:dyDescent="0.2">
      <c r="A56" s="52"/>
      <c r="B56" s="53"/>
      <c r="C56" s="54">
        <v>12</v>
      </c>
      <c r="D56" s="55" t="s">
        <v>342</v>
      </c>
      <c r="E56" s="56" t="s">
        <v>382</v>
      </c>
      <c r="F56" s="57" t="s">
        <v>383</v>
      </c>
      <c r="G56" s="55" t="s">
        <v>72</v>
      </c>
      <c r="H56" s="58">
        <v>1</v>
      </c>
      <c r="I56" s="59"/>
      <c r="J56" s="60">
        <f>H56*I56</f>
        <v>0</v>
      </c>
      <c r="K56" s="58">
        <v>1.225E-2</v>
      </c>
      <c r="L56" s="58">
        <f>H56*K56</f>
        <v>1.225E-2</v>
      </c>
      <c r="M56" s="58"/>
      <c r="N56" s="58">
        <f>H56*M56</f>
        <v>0</v>
      </c>
      <c r="O56" s="60">
        <v>21</v>
      </c>
      <c r="P56" s="60">
        <f>J56*(O56/100)</f>
        <v>0</v>
      </c>
      <c r="Q56" s="60">
        <f>J56+P56</f>
        <v>0</v>
      </c>
      <c r="R56" s="15"/>
      <c r="S56" s="15"/>
      <c r="T56" s="15"/>
    </row>
    <row r="57" spans="1:20" ht="9.75" outlineLevel="4" x14ac:dyDescent="0.2">
      <c r="A57" s="61"/>
      <c r="B57" s="62"/>
      <c r="C57" s="62"/>
      <c r="D57" s="63"/>
      <c r="E57" s="64" t="s">
        <v>29</v>
      </c>
      <c r="F57" s="65" t="s">
        <v>384</v>
      </c>
      <c r="G57" s="63"/>
      <c r="H57" s="66">
        <v>1</v>
      </c>
      <c r="I57" s="67"/>
      <c r="J57" s="68"/>
      <c r="K57" s="66"/>
      <c r="L57" s="66"/>
      <c r="M57" s="66"/>
      <c r="N57" s="66"/>
      <c r="O57" s="68"/>
      <c r="P57" s="68"/>
      <c r="Q57" s="68"/>
      <c r="R57" s="10"/>
      <c r="S57" s="15"/>
    </row>
    <row r="58" spans="1:20" ht="7.5" customHeight="1" outlineLevel="4" x14ac:dyDescent="0.15">
      <c r="A58" s="15"/>
      <c r="B58" s="69"/>
      <c r="C58" s="70"/>
      <c r="D58" s="71"/>
      <c r="E58" s="72"/>
      <c r="F58" s="73"/>
      <c r="G58" s="71"/>
      <c r="H58" s="74"/>
      <c r="I58" s="75"/>
      <c r="J58" s="76"/>
      <c r="K58" s="77"/>
      <c r="L58" s="77"/>
      <c r="M58" s="77"/>
      <c r="N58" s="77"/>
      <c r="O58" s="76"/>
      <c r="P58" s="76"/>
      <c r="Q58" s="76"/>
      <c r="R58" s="10"/>
      <c r="S58" s="15"/>
    </row>
    <row r="59" spans="1:20" ht="11.25" outlineLevel="3" x14ac:dyDescent="0.2">
      <c r="A59" s="52"/>
      <c r="B59" s="53"/>
      <c r="C59" s="54">
        <v>13</v>
      </c>
      <c r="D59" s="55" t="s">
        <v>342</v>
      </c>
      <c r="E59" s="56" t="s">
        <v>385</v>
      </c>
      <c r="F59" s="57" t="s">
        <v>386</v>
      </c>
      <c r="G59" s="55" t="s">
        <v>72</v>
      </c>
      <c r="H59" s="58">
        <v>2</v>
      </c>
      <c r="I59" s="59"/>
      <c r="J59" s="60">
        <f>H59*I59</f>
        <v>0</v>
      </c>
      <c r="K59" s="58">
        <v>1.489E-2</v>
      </c>
      <c r="L59" s="58">
        <f>H59*K59</f>
        <v>2.9780000000000001E-2</v>
      </c>
      <c r="M59" s="58"/>
      <c r="N59" s="58">
        <f>H59*M59</f>
        <v>0</v>
      </c>
      <c r="O59" s="60">
        <v>21</v>
      </c>
      <c r="P59" s="60">
        <f>J59*(O59/100)</f>
        <v>0</v>
      </c>
      <c r="Q59" s="60">
        <f>J59+P59</f>
        <v>0</v>
      </c>
      <c r="R59" s="15"/>
      <c r="S59" s="15"/>
      <c r="T59" s="15"/>
    </row>
    <row r="60" spans="1:20" ht="9.75" outlineLevel="4" x14ac:dyDescent="0.2">
      <c r="A60" s="61"/>
      <c r="B60" s="62"/>
      <c r="C60" s="62"/>
      <c r="D60" s="63"/>
      <c r="E60" s="64" t="s">
        <v>29</v>
      </c>
      <c r="F60" s="65" t="s">
        <v>185</v>
      </c>
      <c r="G60" s="63"/>
      <c r="H60" s="66">
        <v>2</v>
      </c>
      <c r="I60" s="67"/>
      <c r="J60" s="68"/>
      <c r="K60" s="66"/>
      <c r="L60" s="66"/>
      <c r="M60" s="66"/>
      <c r="N60" s="66"/>
      <c r="O60" s="68"/>
      <c r="P60" s="68"/>
      <c r="Q60" s="68"/>
      <c r="R60" s="10"/>
      <c r="S60" s="15"/>
    </row>
    <row r="61" spans="1:20" ht="7.5" customHeight="1" outlineLevel="4" x14ac:dyDescent="0.15">
      <c r="A61" s="15"/>
      <c r="B61" s="69"/>
      <c r="C61" s="70"/>
      <c r="D61" s="71"/>
      <c r="E61" s="72"/>
      <c r="F61" s="73"/>
      <c r="G61" s="71"/>
      <c r="H61" s="74"/>
      <c r="I61" s="75"/>
      <c r="J61" s="76"/>
      <c r="K61" s="77"/>
      <c r="L61" s="77"/>
      <c r="M61" s="77"/>
      <c r="N61" s="77"/>
      <c r="O61" s="76"/>
      <c r="P61" s="76"/>
      <c r="Q61" s="76"/>
      <c r="R61" s="10"/>
      <c r="S61" s="15"/>
    </row>
    <row r="62" spans="1:20" ht="11.25" outlineLevel="3" x14ac:dyDescent="0.2">
      <c r="A62" s="52"/>
      <c r="B62" s="53"/>
      <c r="C62" s="54">
        <v>14</v>
      </c>
      <c r="D62" s="55" t="s">
        <v>342</v>
      </c>
      <c r="E62" s="56" t="s">
        <v>387</v>
      </c>
      <c r="F62" s="57" t="s">
        <v>388</v>
      </c>
      <c r="G62" s="55" t="s">
        <v>72</v>
      </c>
      <c r="H62" s="58">
        <v>3</v>
      </c>
      <c r="I62" s="59"/>
      <c r="J62" s="60">
        <f>H62*I62</f>
        <v>0</v>
      </c>
      <c r="K62" s="58">
        <v>1.521E-2</v>
      </c>
      <c r="L62" s="58">
        <f>H62*K62</f>
        <v>4.5629999999999997E-2</v>
      </c>
      <c r="M62" s="58"/>
      <c r="N62" s="58">
        <f>H62*M62</f>
        <v>0</v>
      </c>
      <c r="O62" s="60">
        <v>21</v>
      </c>
      <c r="P62" s="60">
        <f>J62*(O62/100)</f>
        <v>0</v>
      </c>
      <c r="Q62" s="60">
        <f>J62+P62</f>
        <v>0</v>
      </c>
      <c r="R62" s="15"/>
      <c r="S62" s="15"/>
      <c r="T62" s="15"/>
    </row>
    <row r="63" spans="1:20" ht="9.75" outlineLevel="4" x14ac:dyDescent="0.2">
      <c r="A63" s="61"/>
      <c r="B63" s="62"/>
      <c r="C63" s="62"/>
      <c r="D63" s="63"/>
      <c r="E63" s="64" t="s">
        <v>29</v>
      </c>
      <c r="F63" s="65" t="s">
        <v>389</v>
      </c>
      <c r="G63" s="63"/>
      <c r="H63" s="66">
        <v>3</v>
      </c>
      <c r="I63" s="67"/>
      <c r="J63" s="68"/>
      <c r="K63" s="66"/>
      <c r="L63" s="66"/>
      <c r="M63" s="66"/>
      <c r="N63" s="66"/>
      <c r="O63" s="68"/>
      <c r="P63" s="68"/>
      <c r="Q63" s="68"/>
      <c r="R63" s="10"/>
      <c r="S63" s="15"/>
    </row>
    <row r="64" spans="1:20" ht="7.5" customHeight="1" outlineLevel="4" x14ac:dyDescent="0.15">
      <c r="A64" s="15"/>
      <c r="B64" s="69"/>
      <c r="C64" s="70"/>
      <c r="D64" s="71"/>
      <c r="E64" s="72"/>
      <c r="F64" s="73"/>
      <c r="G64" s="71"/>
      <c r="H64" s="74"/>
      <c r="I64" s="75"/>
      <c r="J64" s="76"/>
      <c r="K64" s="77"/>
      <c r="L64" s="77"/>
      <c r="M64" s="77"/>
      <c r="N64" s="77"/>
      <c r="O64" s="76"/>
      <c r="P64" s="76"/>
      <c r="Q64" s="76"/>
      <c r="R64" s="10"/>
      <c r="S64" s="15"/>
    </row>
    <row r="65" spans="1:20" ht="11.25" outlineLevel="3" x14ac:dyDescent="0.2">
      <c r="A65" s="52"/>
      <c r="B65" s="53"/>
      <c r="C65" s="54">
        <v>15</v>
      </c>
      <c r="D65" s="55" t="s">
        <v>342</v>
      </c>
      <c r="E65" s="56" t="s">
        <v>391</v>
      </c>
      <c r="F65" s="57" t="s">
        <v>392</v>
      </c>
      <c r="G65" s="55" t="s">
        <v>72</v>
      </c>
      <c r="H65" s="58">
        <v>1</v>
      </c>
      <c r="I65" s="59"/>
      <c r="J65" s="60">
        <f>H65*I65</f>
        <v>0</v>
      </c>
      <c r="K65" s="58">
        <v>1.553E-2</v>
      </c>
      <c r="L65" s="58">
        <f>H65*K65</f>
        <v>1.553E-2</v>
      </c>
      <c r="M65" s="58"/>
      <c r="N65" s="58">
        <f>H65*M65</f>
        <v>0</v>
      </c>
      <c r="O65" s="60">
        <v>21</v>
      </c>
      <c r="P65" s="60">
        <f>J65*(O65/100)</f>
        <v>0</v>
      </c>
      <c r="Q65" s="60">
        <f>J65+P65</f>
        <v>0</v>
      </c>
      <c r="R65" s="15"/>
      <c r="S65" s="15"/>
      <c r="T65" s="15"/>
    </row>
    <row r="66" spans="1:20" ht="9.75" outlineLevel="4" x14ac:dyDescent="0.2">
      <c r="A66" s="61"/>
      <c r="B66" s="62"/>
      <c r="C66" s="62"/>
      <c r="D66" s="63"/>
      <c r="E66" s="64" t="s">
        <v>29</v>
      </c>
      <c r="F66" s="65" t="s">
        <v>384</v>
      </c>
      <c r="G66" s="63"/>
      <c r="H66" s="66">
        <v>1</v>
      </c>
      <c r="I66" s="67"/>
      <c r="J66" s="68"/>
      <c r="K66" s="66"/>
      <c r="L66" s="66"/>
      <c r="M66" s="66"/>
      <c r="N66" s="66"/>
      <c r="O66" s="68"/>
      <c r="P66" s="68"/>
      <c r="Q66" s="68"/>
      <c r="R66" s="10"/>
      <c r="S66" s="15"/>
    </row>
    <row r="67" spans="1:20" ht="7.5" customHeight="1" outlineLevel="4" x14ac:dyDescent="0.15">
      <c r="A67" s="15"/>
      <c r="B67" s="69"/>
      <c r="C67" s="70"/>
      <c r="D67" s="71"/>
      <c r="E67" s="72"/>
      <c r="F67" s="73"/>
      <c r="G67" s="71"/>
      <c r="H67" s="74"/>
      <c r="I67" s="75"/>
      <c r="J67" s="76"/>
      <c r="K67" s="77"/>
      <c r="L67" s="77"/>
      <c r="M67" s="77"/>
      <c r="N67" s="77"/>
      <c r="O67" s="76"/>
      <c r="P67" s="76"/>
      <c r="Q67" s="76"/>
      <c r="R67" s="10"/>
      <c r="S67" s="15"/>
    </row>
    <row r="68" spans="1:20" ht="22.5" outlineLevel="3" x14ac:dyDescent="0.2">
      <c r="A68" s="52"/>
      <c r="B68" s="53"/>
      <c r="C68" s="54">
        <v>16</v>
      </c>
      <c r="D68" s="55" t="s">
        <v>342</v>
      </c>
      <c r="E68" s="56" t="s">
        <v>3256</v>
      </c>
      <c r="F68" s="57" t="s">
        <v>3257</v>
      </c>
      <c r="G68" s="55" t="s">
        <v>72</v>
      </c>
      <c r="H68" s="58">
        <v>1</v>
      </c>
      <c r="I68" s="59"/>
      <c r="J68" s="60">
        <f>H68*I68</f>
        <v>0</v>
      </c>
      <c r="K68" s="58">
        <v>1.521E-2</v>
      </c>
      <c r="L68" s="58">
        <f>H68*K68</f>
        <v>1.521E-2</v>
      </c>
      <c r="M68" s="58"/>
      <c r="N68" s="58">
        <f>H68*M68</f>
        <v>0</v>
      </c>
      <c r="O68" s="60">
        <v>21</v>
      </c>
      <c r="P68" s="60">
        <f>J68*(O68/100)</f>
        <v>0</v>
      </c>
      <c r="Q68" s="60">
        <f>J68+P68</f>
        <v>0</v>
      </c>
      <c r="R68" s="15"/>
      <c r="S68" s="15"/>
      <c r="T68" s="15"/>
    </row>
    <row r="69" spans="1:20" ht="9.75" outlineLevel="4" x14ac:dyDescent="0.2">
      <c r="A69" s="61"/>
      <c r="B69" s="62"/>
      <c r="C69" s="62"/>
      <c r="D69" s="63"/>
      <c r="E69" s="64" t="s">
        <v>29</v>
      </c>
      <c r="F69" s="65" t="s">
        <v>384</v>
      </c>
      <c r="G69" s="63"/>
      <c r="H69" s="66">
        <v>1</v>
      </c>
      <c r="I69" s="67"/>
      <c r="J69" s="68"/>
      <c r="K69" s="66"/>
      <c r="L69" s="66"/>
      <c r="M69" s="66"/>
      <c r="N69" s="66"/>
      <c r="O69" s="68"/>
      <c r="P69" s="68"/>
      <c r="Q69" s="68"/>
      <c r="R69" s="10"/>
      <c r="S69" s="15"/>
    </row>
    <row r="70" spans="1:20" ht="7.5" customHeight="1" outlineLevel="4" x14ac:dyDescent="0.15">
      <c r="A70" s="15"/>
      <c r="B70" s="69"/>
      <c r="C70" s="70"/>
      <c r="D70" s="71"/>
      <c r="E70" s="72"/>
      <c r="F70" s="73"/>
      <c r="G70" s="71"/>
      <c r="H70" s="74"/>
      <c r="I70" s="75"/>
      <c r="J70" s="76"/>
      <c r="K70" s="77"/>
      <c r="L70" s="77"/>
      <c r="M70" s="77"/>
      <c r="N70" s="77"/>
      <c r="O70" s="76"/>
      <c r="P70" s="76"/>
      <c r="Q70" s="76"/>
      <c r="R70" s="10"/>
      <c r="S70" s="15"/>
    </row>
    <row r="71" spans="1:20" ht="11.25" outlineLevel="3" x14ac:dyDescent="0.2">
      <c r="A71" s="52"/>
      <c r="B71" s="53"/>
      <c r="C71" s="54">
        <v>17</v>
      </c>
      <c r="D71" s="55" t="s">
        <v>342</v>
      </c>
      <c r="E71" s="56" t="s">
        <v>3258</v>
      </c>
      <c r="F71" s="57" t="s">
        <v>3259</v>
      </c>
      <c r="G71" s="55" t="s">
        <v>72</v>
      </c>
      <c r="H71" s="58">
        <v>1</v>
      </c>
      <c r="I71" s="59"/>
      <c r="J71" s="60">
        <f>H71*I71</f>
        <v>0</v>
      </c>
      <c r="K71" s="58">
        <v>1.4E-2</v>
      </c>
      <c r="L71" s="58">
        <f>H71*K71</f>
        <v>1.4E-2</v>
      </c>
      <c r="M71" s="58"/>
      <c r="N71" s="58">
        <f>H71*M71</f>
        <v>0</v>
      </c>
      <c r="O71" s="60">
        <v>21</v>
      </c>
      <c r="P71" s="60">
        <f>J71*(O71/100)</f>
        <v>0</v>
      </c>
      <c r="Q71" s="60">
        <f>J71+P71</f>
        <v>0</v>
      </c>
      <c r="R71" s="15"/>
      <c r="S71" s="15"/>
      <c r="T71" s="15"/>
    </row>
    <row r="72" spans="1:20" ht="9.75" outlineLevel="4" x14ac:dyDescent="0.2">
      <c r="A72" s="61"/>
      <c r="B72" s="62"/>
      <c r="C72" s="62"/>
      <c r="D72" s="63"/>
      <c r="E72" s="64" t="s">
        <v>29</v>
      </c>
      <c r="F72" s="65" t="s">
        <v>384</v>
      </c>
      <c r="G72" s="63"/>
      <c r="H72" s="66">
        <v>1</v>
      </c>
      <c r="I72" s="67"/>
      <c r="J72" s="68"/>
      <c r="K72" s="66"/>
      <c r="L72" s="66"/>
      <c r="M72" s="66"/>
      <c r="N72" s="66"/>
      <c r="O72" s="68"/>
      <c r="P72" s="68"/>
      <c r="Q72" s="68"/>
      <c r="R72" s="10"/>
      <c r="S72" s="15"/>
    </row>
    <row r="73" spans="1:20" ht="7.5" customHeight="1" outlineLevel="4" x14ac:dyDescent="0.15">
      <c r="A73" s="15"/>
      <c r="B73" s="69"/>
      <c r="C73" s="70"/>
      <c r="D73" s="71"/>
      <c r="E73" s="72"/>
      <c r="F73" s="73"/>
      <c r="G73" s="71"/>
      <c r="H73" s="74"/>
      <c r="I73" s="75"/>
      <c r="J73" s="76"/>
      <c r="K73" s="77"/>
      <c r="L73" s="77"/>
      <c r="M73" s="77"/>
      <c r="N73" s="77"/>
      <c r="O73" s="76"/>
      <c r="P73" s="76"/>
      <c r="Q73" s="76"/>
      <c r="R73" s="10"/>
      <c r="S73" s="15"/>
    </row>
    <row r="74" spans="1:20" ht="22.5" outlineLevel="3" x14ac:dyDescent="0.2">
      <c r="A74" s="52"/>
      <c r="B74" s="53"/>
      <c r="C74" s="54">
        <v>18</v>
      </c>
      <c r="D74" s="55" t="s">
        <v>342</v>
      </c>
      <c r="E74" s="56" t="s">
        <v>3260</v>
      </c>
      <c r="F74" s="57" t="s">
        <v>3261</v>
      </c>
      <c r="G74" s="55" t="s">
        <v>72</v>
      </c>
      <c r="H74" s="58">
        <v>1</v>
      </c>
      <c r="I74" s="59"/>
      <c r="J74" s="60">
        <f>H74*I74</f>
        <v>0</v>
      </c>
      <c r="K74" s="58">
        <v>1.4999999999999999E-2</v>
      </c>
      <c r="L74" s="58">
        <f>H74*K74</f>
        <v>1.4999999999999999E-2</v>
      </c>
      <c r="M74" s="58"/>
      <c r="N74" s="58">
        <f>H74*M74</f>
        <v>0</v>
      </c>
      <c r="O74" s="60">
        <v>21</v>
      </c>
      <c r="P74" s="60">
        <f>J74*(O74/100)</f>
        <v>0</v>
      </c>
      <c r="Q74" s="60">
        <f>J74+P74</f>
        <v>0</v>
      </c>
      <c r="R74" s="15"/>
      <c r="S74" s="15"/>
      <c r="T74" s="15"/>
    </row>
    <row r="75" spans="1:20" ht="9.75" outlineLevel="4" x14ac:dyDescent="0.2">
      <c r="A75" s="61"/>
      <c r="B75" s="62"/>
      <c r="C75" s="62"/>
      <c r="D75" s="63"/>
      <c r="E75" s="64" t="s">
        <v>29</v>
      </c>
      <c r="F75" s="65" t="s">
        <v>384</v>
      </c>
      <c r="G75" s="63"/>
      <c r="H75" s="66">
        <v>1</v>
      </c>
      <c r="I75" s="67"/>
      <c r="J75" s="68"/>
      <c r="K75" s="66"/>
      <c r="L75" s="66"/>
      <c r="M75" s="66"/>
      <c r="N75" s="66"/>
      <c r="O75" s="68"/>
      <c r="P75" s="68"/>
      <c r="Q75" s="68"/>
      <c r="R75" s="10"/>
      <c r="S75" s="15"/>
    </row>
    <row r="76" spans="1:20" ht="7.5" customHeight="1" outlineLevel="4" x14ac:dyDescent="0.15">
      <c r="A76" s="15"/>
      <c r="B76" s="69"/>
      <c r="C76" s="70"/>
      <c r="D76" s="71"/>
      <c r="E76" s="72"/>
      <c r="F76" s="73"/>
      <c r="G76" s="71"/>
      <c r="H76" s="74"/>
      <c r="I76" s="75"/>
      <c r="J76" s="76"/>
      <c r="K76" s="77"/>
      <c r="L76" s="77"/>
      <c r="M76" s="77"/>
      <c r="N76" s="77"/>
      <c r="O76" s="76"/>
      <c r="P76" s="76"/>
      <c r="Q76" s="76"/>
      <c r="R76" s="10"/>
      <c r="S76" s="15"/>
    </row>
    <row r="77" spans="1:20" ht="11.25" outlineLevel="3" x14ac:dyDescent="0.2">
      <c r="A77" s="52"/>
      <c r="B77" s="53"/>
      <c r="C77" s="54">
        <v>19</v>
      </c>
      <c r="D77" s="55" t="s">
        <v>342</v>
      </c>
      <c r="E77" s="56" t="s">
        <v>3262</v>
      </c>
      <c r="F77" s="57" t="s">
        <v>408</v>
      </c>
      <c r="G77" s="55" t="s">
        <v>72</v>
      </c>
      <c r="H77" s="58">
        <v>10</v>
      </c>
      <c r="I77" s="59"/>
      <c r="J77" s="60">
        <f>H77*I77</f>
        <v>0</v>
      </c>
      <c r="K77" s="58">
        <v>3.0000000000000001E-3</v>
      </c>
      <c r="L77" s="58">
        <f>H77*K77</f>
        <v>0.03</v>
      </c>
      <c r="M77" s="58"/>
      <c r="N77" s="58">
        <f>H77*M77</f>
        <v>0</v>
      </c>
      <c r="O77" s="60">
        <v>21</v>
      </c>
      <c r="P77" s="60">
        <f>J77*(O77/100)</f>
        <v>0</v>
      </c>
      <c r="Q77" s="60">
        <f>J77+P77</f>
        <v>0</v>
      </c>
      <c r="R77" s="15"/>
      <c r="S77" s="15"/>
      <c r="T77" s="15"/>
    </row>
    <row r="78" spans="1:20" ht="9.75" outlineLevel="4" x14ac:dyDescent="0.2">
      <c r="A78" s="61"/>
      <c r="B78" s="62"/>
      <c r="C78" s="62"/>
      <c r="D78" s="63"/>
      <c r="E78" s="64" t="s">
        <v>29</v>
      </c>
      <c r="F78" s="65" t="s">
        <v>180</v>
      </c>
      <c r="G78" s="63"/>
      <c r="H78" s="66">
        <v>0</v>
      </c>
      <c r="I78" s="67"/>
      <c r="J78" s="68"/>
      <c r="K78" s="66"/>
      <c r="L78" s="66"/>
      <c r="M78" s="66"/>
      <c r="N78" s="66"/>
      <c r="O78" s="68"/>
      <c r="P78" s="68"/>
      <c r="Q78" s="68"/>
      <c r="R78" s="10"/>
      <c r="S78" s="15"/>
    </row>
    <row r="79" spans="1:20" ht="7.5" customHeight="1" outlineLevel="4" x14ac:dyDescent="0.15">
      <c r="A79" s="15"/>
      <c r="B79" s="69"/>
      <c r="C79" s="70"/>
      <c r="D79" s="71"/>
      <c r="E79" s="72"/>
      <c r="F79" s="73"/>
      <c r="G79" s="71"/>
      <c r="H79" s="74"/>
      <c r="I79" s="75"/>
      <c r="J79" s="76"/>
      <c r="K79" s="77"/>
      <c r="L79" s="77"/>
      <c r="M79" s="77"/>
      <c r="N79" s="77"/>
      <c r="O79" s="76"/>
      <c r="P79" s="76"/>
      <c r="Q79" s="76"/>
      <c r="R79" s="10"/>
      <c r="S79" s="15"/>
    </row>
    <row r="80" spans="1:20" outlineLevel="3" x14ac:dyDescent="0.15">
      <c r="B80" s="10"/>
      <c r="C80" s="10"/>
      <c r="D80" s="10"/>
      <c r="E80" s="10"/>
      <c r="F80" s="10"/>
      <c r="G80" s="10"/>
      <c r="H80" s="10"/>
      <c r="I80" s="15"/>
      <c r="J80" s="15"/>
      <c r="K80" s="10"/>
      <c r="L80" s="10"/>
      <c r="M80" s="10"/>
      <c r="N80" s="10"/>
      <c r="O80" s="10"/>
      <c r="P80" s="15"/>
      <c r="Q80" s="15"/>
    </row>
    <row r="81" spans="1:20" ht="11.25" outlineLevel="2" x14ac:dyDescent="0.2">
      <c r="A81" s="42" t="s">
        <v>3263</v>
      </c>
      <c r="B81" s="43">
        <v>3</v>
      </c>
      <c r="C81" s="44"/>
      <c r="D81" s="45" t="s">
        <v>23</v>
      </c>
      <c r="E81" s="45"/>
      <c r="F81" s="46" t="s">
        <v>536</v>
      </c>
      <c r="G81" s="45"/>
      <c r="H81" s="47"/>
      <c r="I81" s="48"/>
      <c r="J81" s="49">
        <f>SUBTOTAL(9,J82:J206)</f>
        <v>0</v>
      </c>
      <c r="K81" s="47"/>
      <c r="L81" s="50">
        <f>SUBTOTAL(9,L82:L206)</f>
        <v>8.8036609000000006</v>
      </c>
      <c r="M81" s="47"/>
      <c r="N81" s="50">
        <f>SUBTOTAL(9,N82:N206)</f>
        <v>0</v>
      </c>
      <c r="O81" s="51"/>
      <c r="P81" s="49">
        <f>SUBTOTAL(9,P82:P206)</f>
        <v>0</v>
      </c>
      <c r="Q81" s="49">
        <f>SUBTOTAL(9,Q82:Q206)</f>
        <v>0</v>
      </c>
      <c r="R81" s="10"/>
      <c r="S81" s="15"/>
      <c r="T81" s="15"/>
    </row>
    <row r="82" spans="1:20" ht="22.5" outlineLevel="3" x14ac:dyDescent="0.2">
      <c r="A82" s="52"/>
      <c r="B82" s="53"/>
      <c r="C82" s="54">
        <v>20</v>
      </c>
      <c r="D82" s="55" t="s">
        <v>25</v>
      </c>
      <c r="E82" s="56" t="s">
        <v>537</v>
      </c>
      <c r="F82" s="57" t="s">
        <v>538</v>
      </c>
      <c r="G82" s="55" t="s">
        <v>67</v>
      </c>
      <c r="H82" s="58">
        <v>107.7</v>
      </c>
      <c r="I82" s="59"/>
      <c r="J82" s="60">
        <f>H82*I82</f>
        <v>0</v>
      </c>
      <c r="K82" s="58">
        <v>6.7000000000000002E-4</v>
      </c>
      <c r="L82" s="58">
        <f>H82*K82</f>
        <v>7.2159000000000001E-2</v>
      </c>
      <c r="M82" s="58"/>
      <c r="N82" s="58">
        <f>H82*M82</f>
        <v>0</v>
      </c>
      <c r="O82" s="60">
        <v>21</v>
      </c>
      <c r="P82" s="60">
        <f>J82*(O82/100)</f>
        <v>0</v>
      </c>
      <c r="Q82" s="60">
        <f>J82+P82</f>
        <v>0</v>
      </c>
      <c r="R82" s="15"/>
      <c r="S82" s="15"/>
      <c r="T82" s="15"/>
    </row>
    <row r="83" spans="1:20" ht="9.75" outlineLevel="4" x14ac:dyDescent="0.2">
      <c r="A83" s="61"/>
      <c r="B83" s="62"/>
      <c r="C83" s="62"/>
      <c r="D83" s="63"/>
      <c r="E83" s="64" t="s">
        <v>29</v>
      </c>
      <c r="F83" s="65" t="s">
        <v>132</v>
      </c>
      <c r="G83" s="63"/>
      <c r="H83" s="66">
        <v>0</v>
      </c>
      <c r="I83" s="67"/>
      <c r="J83" s="68"/>
      <c r="K83" s="66"/>
      <c r="L83" s="66"/>
      <c r="M83" s="66"/>
      <c r="N83" s="66"/>
      <c r="O83" s="68"/>
      <c r="P83" s="68"/>
      <c r="Q83" s="68"/>
      <c r="R83" s="10"/>
      <c r="S83" s="15"/>
    </row>
    <row r="84" spans="1:20" ht="9.75" outlineLevel="4" x14ac:dyDescent="0.2">
      <c r="A84" s="61"/>
      <c r="B84" s="62"/>
      <c r="C84" s="62"/>
      <c r="D84" s="63"/>
      <c r="E84" s="64"/>
      <c r="F84" s="65" t="s">
        <v>3264</v>
      </c>
      <c r="G84" s="63"/>
      <c r="H84" s="66">
        <v>107.7</v>
      </c>
      <c r="I84" s="67"/>
      <c r="J84" s="68"/>
      <c r="K84" s="66"/>
      <c r="L84" s="66"/>
      <c r="M84" s="66"/>
      <c r="N84" s="66"/>
      <c r="O84" s="68"/>
      <c r="P84" s="68"/>
      <c r="Q84" s="68"/>
      <c r="R84" s="10"/>
      <c r="S84" s="15"/>
    </row>
    <row r="85" spans="1:20" ht="7.5" customHeight="1" outlineLevel="4" x14ac:dyDescent="0.15">
      <c r="A85" s="15"/>
      <c r="B85" s="69"/>
      <c r="C85" s="70"/>
      <c r="D85" s="71"/>
      <c r="E85" s="72"/>
      <c r="F85" s="73"/>
      <c r="G85" s="71"/>
      <c r="H85" s="74"/>
      <c r="I85" s="75"/>
      <c r="J85" s="76"/>
      <c r="K85" s="77"/>
      <c r="L85" s="77"/>
      <c r="M85" s="77"/>
      <c r="N85" s="77"/>
      <c r="O85" s="76"/>
      <c r="P85" s="76"/>
      <c r="Q85" s="76"/>
      <c r="R85" s="10"/>
      <c r="S85" s="15"/>
    </row>
    <row r="86" spans="1:20" ht="11.25" outlineLevel="3" x14ac:dyDescent="0.2">
      <c r="A86" s="52"/>
      <c r="B86" s="53"/>
      <c r="C86" s="54">
        <v>21</v>
      </c>
      <c r="D86" s="55" t="s">
        <v>25</v>
      </c>
      <c r="E86" s="56" t="s">
        <v>543</v>
      </c>
      <c r="F86" s="57" t="s">
        <v>544</v>
      </c>
      <c r="G86" s="55" t="s">
        <v>67</v>
      </c>
      <c r="H86" s="58">
        <v>366.20000000000005</v>
      </c>
      <c r="I86" s="59"/>
      <c r="J86" s="60">
        <f>H86*I86</f>
        <v>0</v>
      </c>
      <c r="K86" s="58">
        <v>2.5999999999999998E-4</v>
      </c>
      <c r="L86" s="58">
        <f>H86*K86</f>
        <v>9.5212000000000005E-2</v>
      </c>
      <c r="M86" s="58"/>
      <c r="N86" s="58">
        <f>H86*M86</f>
        <v>0</v>
      </c>
      <c r="O86" s="60">
        <v>21</v>
      </c>
      <c r="P86" s="60">
        <f>J86*(O86/100)</f>
        <v>0</v>
      </c>
      <c r="Q86" s="60">
        <f>J86+P86</f>
        <v>0</v>
      </c>
      <c r="R86" s="15"/>
      <c r="S86" s="15"/>
      <c r="T86" s="15"/>
    </row>
    <row r="87" spans="1:20" ht="9.75" outlineLevel="4" x14ac:dyDescent="0.2">
      <c r="A87" s="61"/>
      <c r="B87" s="62"/>
      <c r="C87" s="62"/>
      <c r="D87" s="63"/>
      <c r="E87" s="64" t="s">
        <v>29</v>
      </c>
      <c r="F87" s="65" t="s">
        <v>539</v>
      </c>
      <c r="G87" s="63"/>
      <c r="H87" s="66">
        <v>0</v>
      </c>
      <c r="I87" s="67"/>
      <c r="J87" s="68"/>
      <c r="K87" s="66"/>
      <c r="L87" s="66"/>
      <c r="M87" s="66"/>
      <c r="N87" s="66"/>
      <c r="O87" s="68"/>
      <c r="P87" s="68"/>
      <c r="Q87" s="68"/>
      <c r="R87" s="10"/>
      <c r="S87" s="15"/>
    </row>
    <row r="88" spans="1:20" ht="9.75" outlineLevel="4" x14ac:dyDescent="0.2">
      <c r="A88" s="61"/>
      <c r="B88" s="62"/>
      <c r="C88" s="62"/>
      <c r="D88" s="63"/>
      <c r="E88" s="64"/>
      <c r="F88" s="65" t="s">
        <v>3265</v>
      </c>
      <c r="G88" s="63"/>
      <c r="H88" s="66">
        <v>215.4</v>
      </c>
      <c r="I88" s="67"/>
      <c r="J88" s="68"/>
      <c r="K88" s="66"/>
      <c r="L88" s="66"/>
      <c r="M88" s="66"/>
      <c r="N88" s="66"/>
      <c r="O88" s="68"/>
      <c r="P88" s="68"/>
      <c r="Q88" s="68"/>
      <c r="R88" s="10"/>
      <c r="S88" s="15"/>
    </row>
    <row r="89" spans="1:20" ht="9.75" outlineLevel="4" x14ac:dyDescent="0.2">
      <c r="A89" s="61"/>
      <c r="B89" s="62"/>
      <c r="C89" s="62"/>
      <c r="D89" s="63"/>
      <c r="E89" s="64"/>
      <c r="F89" s="65" t="s">
        <v>126</v>
      </c>
      <c r="G89" s="63"/>
      <c r="H89" s="66">
        <v>0</v>
      </c>
      <c r="I89" s="67"/>
      <c r="J89" s="68"/>
      <c r="K89" s="66"/>
      <c r="L89" s="66"/>
      <c r="M89" s="66"/>
      <c r="N89" s="66"/>
      <c r="O89" s="68"/>
      <c r="P89" s="68"/>
      <c r="Q89" s="68"/>
      <c r="R89" s="10"/>
      <c r="S89" s="15"/>
    </row>
    <row r="90" spans="1:20" ht="9.75" outlineLevel="4" x14ac:dyDescent="0.2">
      <c r="A90" s="61"/>
      <c r="B90" s="62"/>
      <c r="C90" s="62"/>
      <c r="D90" s="63"/>
      <c r="E90" s="64"/>
      <c r="F90" s="65" t="s">
        <v>3266</v>
      </c>
      <c r="G90" s="63"/>
      <c r="H90" s="66">
        <v>150.80000000000001</v>
      </c>
      <c r="I90" s="67"/>
      <c r="J90" s="68"/>
      <c r="K90" s="66"/>
      <c r="L90" s="66"/>
      <c r="M90" s="66"/>
      <c r="N90" s="66"/>
      <c r="O90" s="68"/>
      <c r="P90" s="68"/>
      <c r="Q90" s="68"/>
      <c r="R90" s="10"/>
      <c r="S90" s="15"/>
    </row>
    <row r="91" spans="1:20" ht="7.5" customHeight="1" outlineLevel="4" x14ac:dyDescent="0.15">
      <c r="A91" s="15"/>
      <c r="B91" s="69"/>
      <c r="C91" s="70"/>
      <c r="D91" s="71"/>
      <c r="E91" s="72"/>
      <c r="F91" s="73"/>
      <c r="G91" s="71"/>
      <c r="H91" s="74"/>
      <c r="I91" s="75"/>
      <c r="J91" s="76"/>
      <c r="K91" s="77"/>
      <c r="L91" s="77"/>
      <c r="M91" s="77"/>
      <c r="N91" s="77"/>
      <c r="O91" s="76"/>
      <c r="P91" s="76"/>
      <c r="Q91" s="76"/>
      <c r="R91" s="10"/>
      <c r="S91" s="15"/>
    </row>
    <row r="92" spans="1:20" ht="11.25" outlineLevel="3" x14ac:dyDescent="0.2">
      <c r="A92" s="52"/>
      <c r="B92" s="53"/>
      <c r="C92" s="54">
        <v>22</v>
      </c>
      <c r="D92" s="55" t="s">
        <v>25</v>
      </c>
      <c r="E92" s="56" t="s">
        <v>547</v>
      </c>
      <c r="F92" s="57" t="s">
        <v>548</v>
      </c>
      <c r="G92" s="55" t="s">
        <v>67</v>
      </c>
      <c r="H92" s="58">
        <v>107.7</v>
      </c>
      <c r="I92" s="59"/>
      <c r="J92" s="60">
        <f>H92*I92</f>
        <v>0</v>
      </c>
      <c r="K92" s="58">
        <v>4.3800000000000002E-3</v>
      </c>
      <c r="L92" s="58">
        <f>H92*K92</f>
        <v>0.47172600000000003</v>
      </c>
      <c r="M92" s="58"/>
      <c r="N92" s="58">
        <f>H92*M92</f>
        <v>0</v>
      </c>
      <c r="O92" s="60">
        <v>21</v>
      </c>
      <c r="P92" s="60">
        <f>J92*(O92/100)</f>
        <v>0</v>
      </c>
      <c r="Q92" s="60">
        <f>J92+P92</f>
        <v>0</v>
      </c>
      <c r="R92" s="15"/>
      <c r="S92" s="15"/>
      <c r="T92" s="15"/>
    </row>
    <row r="93" spans="1:20" ht="9.75" outlineLevel="4" x14ac:dyDescent="0.2">
      <c r="A93" s="61"/>
      <c r="B93" s="62"/>
      <c r="C93" s="62"/>
      <c r="D93" s="63"/>
      <c r="E93" s="64" t="s">
        <v>29</v>
      </c>
      <c r="F93" s="65" t="s">
        <v>539</v>
      </c>
      <c r="G93" s="63"/>
      <c r="H93" s="66">
        <v>0</v>
      </c>
      <c r="I93" s="67"/>
      <c r="J93" s="68"/>
      <c r="K93" s="66"/>
      <c r="L93" s="66"/>
      <c r="M93" s="66"/>
      <c r="N93" s="66"/>
      <c r="O93" s="68"/>
      <c r="P93" s="68"/>
      <c r="Q93" s="68"/>
      <c r="R93" s="10"/>
      <c r="S93" s="15"/>
    </row>
    <row r="94" spans="1:20" ht="9.75" outlineLevel="4" x14ac:dyDescent="0.2">
      <c r="A94" s="61"/>
      <c r="B94" s="62"/>
      <c r="C94" s="62"/>
      <c r="D94" s="63"/>
      <c r="E94" s="64"/>
      <c r="F94" s="65" t="s">
        <v>3264</v>
      </c>
      <c r="G94" s="63"/>
      <c r="H94" s="66">
        <v>107.7</v>
      </c>
      <c r="I94" s="67"/>
      <c r="J94" s="68"/>
      <c r="K94" s="66"/>
      <c r="L94" s="66"/>
      <c r="M94" s="66"/>
      <c r="N94" s="66"/>
      <c r="O94" s="68"/>
      <c r="P94" s="68"/>
      <c r="Q94" s="68"/>
      <c r="R94" s="10"/>
      <c r="S94" s="15"/>
    </row>
    <row r="95" spans="1:20" ht="7.5" customHeight="1" outlineLevel="4" x14ac:dyDescent="0.15">
      <c r="A95" s="15"/>
      <c r="B95" s="69"/>
      <c r="C95" s="70"/>
      <c r="D95" s="71"/>
      <c r="E95" s="72"/>
      <c r="F95" s="73"/>
      <c r="G95" s="71"/>
      <c r="H95" s="74"/>
      <c r="I95" s="75"/>
      <c r="J95" s="76"/>
      <c r="K95" s="77"/>
      <c r="L95" s="77"/>
      <c r="M95" s="77"/>
      <c r="N95" s="77"/>
      <c r="O95" s="76"/>
      <c r="P95" s="76"/>
      <c r="Q95" s="76"/>
      <c r="R95" s="10"/>
      <c r="S95" s="15"/>
    </row>
    <row r="96" spans="1:20" ht="11.25" outlineLevel="3" x14ac:dyDescent="0.2">
      <c r="A96" s="52"/>
      <c r="B96" s="53"/>
      <c r="C96" s="54">
        <v>23</v>
      </c>
      <c r="D96" s="55" t="s">
        <v>25</v>
      </c>
      <c r="E96" s="56" t="s">
        <v>555</v>
      </c>
      <c r="F96" s="57" t="s">
        <v>556</v>
      </c>
      <c r="G96" s="55" t="s">
        <v>67</v>
      </c>
      <c r="H96" s="58">
        <v>107.7</v>
      </c>
      <c r="I96" s="59"/>
      <c r="J96" s="60">
        <f>H96*I96</f>
        <v>0</v>
      </c>
      <c r="K96" s="58">
        <v>4.0000000000000001E-3</v>
      </c>
      <c r="L96" s="58">
        <f>H96*K96</f>
        <v>0.43080000000000002</v>
      </c>
      <c r="M96" s="58"/>
      <c r="N96" s="58">
        <f>H96*M96</f>
        <v>0</v>
      </c>
      <c r="O96" s="60">
        <v>21</v>
      </c>
      <c r="P96" s="60">
        <f>J96*(O96/100)</f>
        <v>0</v>
      </c>
      <c r="Q96" s="60">
        <f>J96+P96</f>
        <v>0</v>
      </c>
      <c r="R96" s="15"/>
      <c r="S96" s="15"/>
      <c r="T96" s="15"/>
    </row>
    <row r="97" spans="1:20" ht="9.75" outlineLevel="4" x14ac:dyDescent="0.2">
      <c r="A97" s="61"/>
      <c r="B97" s="62"/>
      <c r="C97" s="62"/>
      <c r="D97" s="63"/>
      <c r="E97" s="64" t="s">
        <v>29</v>
      </c>
      <c r="F97" s="65" t="s">
        <v>539</v>
      </c>
      <c r="G97" s="63"/>
      <c r="H97" s="66">
        <v>0</v>
      </c>
      <c r="I97" s="67"/>
      <c r="J97" s="68"/>
      <c r="K97" s="66"/>
      <c r="L97" s="66"/>
      <c r="M97" s="66"/>
      <c r="N97" s="66"/>
      <c r="O97" s="68"/>
      <c r="P97" s="68"/>
      <c r="Q97" s="68"/>
      <c r="R97" s="10"/>
      <c r="S97" s="15"/>
    </row>
    <row r="98" spans="1:20" ht="9.75" outlineLevel="4" x14ac:dyDescent="0.2">
      <c r="A98" s="61"/>
      <c r="B98" s="62"/>
      <c r="C98" s="62"/>
      <c r="D98" s="63"/>
      <c r="E98" s="64"/>
      <c r="F98" s="65" t="s">
        <v>3264</v>
      </c>
      <c r="G98" s="63"/>
      <c r="H98" s="66">
        <v>107.7</v>
      </c>
      <c r="I98" s="67"/>
      <c r="J98" s="68"/>
      <c r="K98" s="66"/>
      <c r="L98" s="66"/>
      <c r="M98" s="66"/>
      <c r="N98" s="66"/>
      <c r="O98" s="68"/>
      <c r="P98" s="68"/>
      <c r="Q98" s="68"/>
      <c r="R98" s="10"/>
      <c r="S98" s="15"/>
    </row>
    <row r="99" spans="1:20" ht="7.5" customHeight="1" outlineLevel="4" x14ac:dyDescent="0.15">
      <c r="A99" s="15"/>
      <c r="B99" s="69"/>
      <c r="C99" s="70"/>
      <c r="D99" s="71"/>
      <c r="E99" s="72"/>
      <c r="F99" s="73"/>
      <c r="G99" s="71"/>
      <c r="H99" s="74"/>
      <c r="I99" s="75"/>
      <c r="J99" s="76"/>
      <c r="K99" s="77"/>
      <c r="L99" s="77"/>
      <c r="M99" s="77"/>
      <c r="N99" s="77"/>
      <c r="O99" s="76"/>
      <c r="P99" s="76"/>
      <c r="Q99" s="76"/>
      <c r="R99" s="10"/>
      <c r="S99" s="15"/>
    </row>
    <row r="100" spans="1:20" ht="11.25" outlineLevel="3" x14ac:dyDescent="0.2">
      <c r="A100" s="52"/>
      <c r="B100" s="53"/>
      <c r="C100" s="54">
        <v>24</v>
      </c>
      <c r="D100" s="55" t="s">
        <v>25</v>
      </c>
      <c r="E100" s="56" t="s">
        <v>558</v>
      </c>
      <c r="F100" s="57" t="s">
        <v>559</v>
      </c>
      <c r="G100" s="55" t="s">
        <v>67</v>
      </c>
      <c r="H100" s="58">
        <v>199.33800000000002</v>
      </c>
      <c r="I100" s="59"/>
      <c r="J100" s="60">
        <f>H100*I100</f>
        <v>0</v>
      </c>
      <c r="K100" s="58">
        <v>7.3499999999999998E-3</v>
      </c>
      <c r="L100" s="58">
        <f>H100*K100</f>
        <v>1.4651343000000001</v>
      </c>
      <c r="M100" s="58"/>
      <c r="N100" s="58">
        <f>H100*M100</f>
        <v>0</v>
      </c>
      <c r="O100" s="60">
        <v>21</v>
      </c>
      <c r="P100" s="60">
        <f>J100*(O100/100)</f>
        <v>0</v>
      </c>
      <c r="Q100" s="60">
        <f>J100+P100</f>
        <v>0</v>
      </c>
      <c r="R100" s="15"/>
      <c r="S100" s="15"/>
      <c r="T100" s="15"/>
    </row>
    <row r="101" spans="1:20" ht="9.75" outlineLevel="4" x14ac:dyDescent="0.2">
      <c r="A101" s="61"/>
      <c r="B101" s="62"/>
      <c r="C101" s="62"/>
      <c r="D101" s="63"/>
      <c r="E101" s="64" t="s">
        <v>29</v>
      </c>
      <c r="F101" s="65" t="s">
        <v>3267</v>
      </c>
      <c r="G101" s="63"/>
      <c r="H101" s="66">
        <v>199.33800000000002</v>
      </c>
      <c r="I101" s="67"/>
      <c r="J101" s="68"/>
      <c r="K101" s="66"/>
      <c r="L101" s="66"/>
      <c r="M101" s="66"/>
      <c r="N101" s="66"/>
      <c r="O101" s="68"/>
      <c r="P101" s="68"/>
      <c r="Q101" s="68"/>
      <c r="R101" s="10"/>
      <c r="S101" s="15"/>
    </row>
    <row r="102" spans="1:20" ht="7.5" customHeight="1" outlineLevel="4" x14ac:dyDescent="0.15">
      <c r="A102" s="15"/>
      <c r="B102" s="69"/>
      <c r="C102" s="70"/>
      <c r="D102" s="71"/>
      <c r="E102" s="72"/>
      <c r="F102" s="73"/>
      <c r="G102" s="71"/>
      <c r="H102" s="74"/>
      <c r="I102" s="75"/>
      <c r="J102" s="76"/>
      <c r="K102" s="77"/>
      <c r="L102" s="77"/>
      <c r="M102" s="77"/>
      <c r="N102" s="77"/>
      <c r="O102" s="76"/>
      <c r="P102" s="76"/>
      <c r="Q102" s="76"/>
      <c r="R102" s="10"/>
      <c r="S102" s="15"/>
    </row>
    <row r="103" spans="1:20" ht="11.25" outlineLevel="3" x14ac:dyDescent="0.2">
      <c r="A103" s="52"/>
      <c r="B103" s="53"/>
      <c r="C103" s="54">
        <v>25</v>
      </c>
      <c r="D103" s="55" t="s">
        <v>25</v>
      </c>
      <c r="E103" s="56" t="s">
        <v>562</v>
      </c>
      <c r="F103" s="57" t="s">
        <v>563</v>
      </c>
      <c r="G103" s="55" t="s">
        <v>67</v>
      </c>
      <c r="H103" s="58">
        <v>377.32799999999997</v>
      </c>
      <c r="I103" s="59"/>
      <c r="J103" s="60">
        <f>H103*I103</f>
        <v>0</v>
      </c>
      <c r="K103" s="58">
        <v>2.5999999999999998E-4</v>
      </c>
      <c r="L103" s="58">
        <f>H103*K103</f>
        <v>9.8105279999999989E-2</v>
      </c>
      <c r="M103" s="58"/>
      <c r="N103" s="58">
        <f>H103*M103</f>
        <v>0</v>
      </c>
      <c r="O103" s="60">
        <v>21</v>
      </c>
      <c r="P103" s="60">
        <f>J103*(O103/100)</f>
        <v>0</v>
      </c>
      <c r="Q103" s="60">
        <f>J103+P103</f>
        <v>0</v>
      </c>
      <c r="R103" s="15"/>
      <c r="S103" s="15"/>
      <c r="T103" s="15"/>
    </row>
    <row r="104" spans="1:20" ht="9.75" outlineLevel="4" x14ac:dyDescent="0.2">
      <c r="A104" s="61"/>
      <c r="B104" s="62"/>
      <c r="C104" s="62"/>
      <c r="D104" s="63"/>
      <c r="E104" s="64" t="s">
        <v>29</v>
      </c>
      <c r="F104" s="65" t="s">
        <v>3268</v>
      </c>
      <c r="G104" s="63"/>
      <c r="H104" s="66">
        <v>377.32799999999997</v>
      </c>
      <c r="I104" s="67"/>
      <c r="J104" s="68"/>
      <c r="K104" s="66"/>
      <c r="L104" s="66"/>
      <c r="M104" s="66"/>
      <c r="N104" s="66"/>
      <c r="O104" s="68"/>
      <c r="P104" s="68"/>
      <c r="Q104" s="68"/>
      <c r="R104" s="10"/>
      <c r="S104" s="15"/>
    </row>
    <row r="105" spans="1:20" ht="7.5" customHeight="1" outlineLevel="4" x14ac:dyDescent="0.15">
      <c r="A105" s="15"/>
      <c r="B105" s="69"/>
      <c r="C105" s="70"/>
      <c r="D105" s="71"/>
      <c r="E105" s="72"/>
      <c r="F105" s="73"/>
      <c r="G105" s="71"/>
      <c r="H105" s="74"/>
      <c r="I105" s="75"/>
      <c r="J105" s="76"/>
      <c r="K105" s="77"/>
      <c r="L105" s="77"/>
      <c r="M105" s="77"/>
      <c r="N105" s="77"/>
      <c r="O105" s="76"/>
      <c r="P105" s="76"/>
      <c r="Q105" s="76"/>
      <c r="R105" s="10"/>
      <c r="S105" s="15"/>
    </row>
    <row r="106" spans="1:20" ht="11.25" outlineLevel="3" x14ac:dyDescent="0.2">
      <c r="A106" s="52"/>
      <c r="B106" s="53"/>
      <c r="C106" s="54">
        <v>26</v>
      </c>
      <c r="D106" s="55" t="s">
        <v>25</v>
      </c>
      <c r="E106" s="56" t="s">
        <v>565</v>
      </c>
      <c r="F106" s="57" t="s">
        <v>566</v>
      </c>
      <c r="G106" s="55" t="s">
        <v>67</v>
      </c>
      <c r="H106" s="58">
        <v>332.29300000000001</v>
      </c>
      <c r="I106" s="59"/>
      <c r="J106" s="60">
        <f>H106*I106</f>
        <v>0</v>
      </c>
      <c r="K106" s="58">
        <v>4.3800000000000002E-3</v>
      </c>
      <c r="L106" s="58">
        <f>H106*K106</f>
        <v>1.4554433400000002</v>
      </c>
      <c r="M106" s="58"/>
      <c r="N106" s="58">
        <f>H106*M106</f>
        <v>0</v>
      </c>
      <c r="O106" s="60">
        <v>21</v>
      </c>
      <c r="P106" s="60">
        <f>J106*(O106/100)</f>
        <v>0</v>
      </c>
      <c r="Q106" s="60">
        <f>J106+P106</f>
        <v>0</v>
      </c>
      <c r="R106" s="15"/>
      <c r="S106" s="15"/>
      <c r="T106" s="15"/>
    </row>
    <row r="107" spans="1:20" ht="19.5" outlineLevel="4" x14ac:dyDescent="0.2">
      <c r="A107" s="61"/>
      <c r="B107" s="62"/>
      <c r="C107" s="62"/>
      <c r="D107" s="63"/>
      <c r="E107" s="64" t="s">
        <v>29</v>
      </c>
      <c r="F107" s="65" t="s">
        <v>3269</v>
      </c>
      <c r="G107" s="63"/>
      <c r="H107" s="66">
        <v>56.286999999999992</v>
      </c>
      <c r="I107" s="67"/>
      <c r="J107" s="68"/>
      <c r="K107" s="66"/>
      <c r="L107" s="66"/>
      <c r="M107" s="66"/>
      <c r="N107" s="66"/>
      <c r="O107" s="68"/>
      <c r="P107" s="68"/>
      <c r="Q107" s="68"/>
      <c r="R107" s="10"/>
      <c r="S107" s="15"/>
    </row>
    <row r="108" spans="1:20" ht="9.75" outlineLevel="4" x14ac:dyDescent="0.2">
      <c r="A108" s="61"/>
      <c r="B108" s="62"/>
      <c r="C108" s="62"/>
      <c r="D108" s="63"/>
      <c r="E108" s="64"/>
      <c r="F108" s="65" t="s">
        <v>3270</v>
      </c>
      <c r="G108" s="63"/>
      <c r="H108" s="66">
        <v>-6.6</v>
      </c>
      <c r="I108" s="67"/>
      <c r="J108" s="68"/>
      <c r="K108" s="66"/>
      <c r="L108" s="66"/>
      <c r="M108" s="66"/>
      <c r="N108" s="66"/>
      <c r="O108" s="68"/>
      <c r="P108" s="68"/>
      <c r="Q108" s="68"/>
      <c r="R108" s="10"/>
      <c r="S108" s="15"/>
    </row>
    <row r="109" spans="1:20" ht="9.75" outlineLevel="4" x14ac:dyDescent="0.2">
      <c r="A109" s="61"/>
      <c r="B109" s="62"/>
      <c r="C109" s="62"/>
      <c r="D109" s="63"/>
      <c r="E109" s="64"/>
      <c r="F109" s="65" t="s">
        <v>3271</v>
      </c>
      <c r="G109" s="63"/>
      <c r="H109" s="66">
        <v>18.963000000000001</v>
      </c>
      <c r="I109" s="67"/>
      <c r="J109" s="68"/>
      <c r="K109" s="66"/>
      <c r="L109" s="66"/>
      <c r="M109" s="66"/>
      <c r="N109" s="66"/>
      <c r="O109" s="68"/>
      <c r="P109" s="68"/>
      <c r="Q109" s="68"/>
      <c r="R109" s="10"/>
      <c r="S109" s="15"/>
    </row>
    <row r="110" spans="1:20" ht="19.5" outlineLevel="4" x14ac:dyDescent="0.2">
      <c r="A110" s="61"/>
      <c r="B110" s="62"/>
      <c r="C110" s="62"/>
      <c r="D110" s="63"/>
      <c r="E110" s="64"/>
      <c r="F110" s="65" t="s">
        <v>627</v>
      </c>
      <c r="G110" s="63"/>
      <c r="H110" s="66">
        <v>0</v>
      </c>
      <c r="I110" s="67"/>
      <c r="J110" s="68"/>
      <c r="K110" s="66"/>
      <c r="L110" s="66"/>
      <c r="M110" s="66"/>
      <c r="N110" s="66"/>
      <c r="O110" s="68"/>
      <c r="P110" s="68"/>
      <c r="Q110" s="68"/>
      <c r="R110" s="10"/>
      <c r="S110" s="15"/>
    </row>
    <row r="111" spans="1:20" ht="19.5" outlineLevel="4" x14ac:dyDescent="0.2">
      <c r="A111" s="61"/>
      <c r="B111" s="62"/>
      <c r="C111" s="62"/>
      <c r="D111" s="63"/>
      <c r="E111" s="64"/>
      <c r="F111" s="65" t="s">
        <v>3272</v>
      </c>
      <c r="G111" s="63"/>
      <c r="H111" s="66">
        <v>103.125</v>
      </c>
      <c r="I111" s="67"/>
      <c r="J111" s="68"/>
      <c r="K111" s="66"/>
      <c r="L111" s="66"/>
      <c r="M111" s="66"/>
      <c r="N111" s="66"/>
      <c r="O111" s="68"/>
      <c r="P111" s="68"/>
      <c r="Q111" s="68"/>
      <c r="R111" s="10"/>
      <c r="S111" s="15"/>
    </row>
    <row r="112" spans="1:20" ht="9.75" outlineLevel="4" x14ac:dyDescent="0.2">
      <c r="A112" s="61"/>
      <c r="B112" s="62"/>
      <c r="C112" s="62"/>
      <c r="D112" s="63"/>
      <c r="E112" s="64"/>
      <c r="F112" s="65" t="s">
        <v>3273</v>
      </c>
      <c r="G112" s="63"/>
      <c r="H112" s="66">
        <v>-5.4</v>
      </c>
      <c r="I112" s="67"/>
      <c r="J112" s="68"/>
      <c r="K112" s="66"/>
      <c r="L112" s="66"/>
      <c r="M112" s="66"/>
      <c r="N112" s="66"/>
      <c r="O112" s="68"/>
      <c r="P112" s="68"/>
      <c r="Q112" s="68"/>
      <c r="R112" s="10"/>
      <c r="S112" s="15"/>
    </row>
    <row r="113" spans="1:19" ht="19.5" outlineLevel="4" x14ac:dyDescent="0.2">
      <c r="A113" s="61"/>
      <c r="B113" s="62"/>
      <c r="C113" s="62"/>
      <c r="D113" s="63"/>
      <c r="E113" s="64"/>
      <c r="F113" s="65" t="s">
        <v>627</v>
      </c>
      <c r="G113" s="63"/>
      <c r="H113" s="66">
        <v>0</v>
      </c>
      <c r="I113" s="67"/>
      <c r="J113" s="68"/>
      <c r="K113" s="66"/>
      <c r="L113" s="66"/>
      <c r="M113" s="66"/>
      <c r="N113" s="66"/>
      <c r="O113" s="68"/>
      <c r="P113" s="68"/>
      <c r="Q113" s="68"/>
      <c r="R113" s="10"/>
      <c r="S113" s="15"/>
    </row>
    <row r="114" spans="1:19" ht="9.75" outlineLevel="4" x14ac:dyDescent="0.2">
      <c r="A114" s="61"/>
      <c r="B114" s="62"/>
      <c r="C114" s="62"/>
      <c r="D114" s="63"/>
      <c r="E114" s="64"/>
      <c r="F114" s="65" t="s">
        <v>3274</v>
      </c>
      <c r="G114" s="63"/>
      <c r="H114" s="66">
        <v>38.829000000000001</v>
      </c>
      <c r="I114" s="67"/>
      <c r="J114" s="68"/>
      <c r="K114" s="66"/>
      <c r="L114" s="66"/>
      <c r="M114" s="66"/>
      <c r="N114" s="66"/>
      <c r="O114" s="68"/>
      <c r="P114" s="68"/>
      <c r="Q114" s="68"/>
      <c r="R114" s="10"/>
      <c r="S114" s="15"/>
    </row>
    <row r="115" spans="1:19" ht="9.75" outlineLevel="4" x14ac:dyDescent="0.2">
      <c r="A115" s="61"/>
      <c r="B115" s="62"/>
      <c r="C115" s="62"/>
      <c r="D115" s="63"/>
      <c r="E115" s="64"/>
      <c r="F115" s="65" t="s">
        <v>3275</v>
      </c>
      <c r="G115" s="63"/>
      <c r="H115" s="66">
        <v>-5.6</v>
      </c>
      <c r="I115" s="67"/>
      <c r="J115" s="68"/>
      <c r="K115" s="66"/>
      <c r="L115" s="66"/>
      <c r="M115" s="66"/>
      <c r="N115" s="66"/>
      <c r="O115" s="68"/>
      <c r="P115" s="68"/>
      <c r="Q115" s="68"/>
      <c r="R115" s="10"/>
      <c r="S115" s="15"/>
    </row>
    <row r="116" spans="1:19" ht="9.75" outlineLevel="4" x14ac:dyDescent="0.2">
      <c r="A116" s="61"/>
      <c r="B116" s="62"/>
      <c r="C116" s="62"/>
      <c r="D116" s="63"/>
      <c r="E116" s="64"/>
      <c r="F116" s="65" t="s">
        <v>569</v>
      </c>
      <c r="G116" s="63"/>
      <c r="H116" s="66">
        <v>0</v>
      </c>
      <c r="I116" s="67"/>
      <c r="J116" s="68"/>
      <c r="K116" s="66"/>
      <c r="L116" s="66"/>
      <c r="M116" s="66"/>
      <c r="N116" s="66"/>
      <c r="O116" s="68"/>
      <c r="P116" s="68"/>
      <c r="Q116" s="68"/>
      <c r="R116" s="10"/>
      <c r="S116" s="15"/>
    </row>
    <row r="117" spans="1:19" ht="9.75" outlineLevel="4" x14ac:dyDescent="0.2">
      <c r="A117" s="61"/>
      <c r="B117" s="62"/>
      <c r="C117" s="62"/>
      <c r="D117" s="63"/>
      <c r="E117" s="64"/>
      <c r="F117" s="65" t="s">
        <v>3276</v>
      </c>
      <c r="G117" s="63"/>
      <c r="H117" s="66">
        <v>17.212499999999999</v>
      </c>
      <c r="I117" s="67"/>
      <c r="J117" s="68"/>
      <c r="K117" s="66"/>
      <c r="L117" s="66"/>
      <c r="M117" s="66"/>
      <c r="N117" s="66"/>
      <c r="O117" s="68"/>
      <c r="P117" s="68"/>
      <c r="Q117" s="68"/>
      <c r="R117" s="10"/>
      <c r="S117" s="15"/>
    </row>
    <row r="118" spans="1:19" ht="9.75" outlineLevel="4" x14ac:dyDescent="0.2">
      <c r="A118" s="61"/>
      <c r="B118" s="62"/>
      <c r="C118" s="62"/>
      <c r="D118" s="63"/>
      <c r="E118" s="64"/>
      <c r="F118" s="65" t="s">
        <v>569</v>
      </c>
      <c r="G118" s="63"/>
      <c r="H118" s="66">
        <v>0</v>
      </c>
      <c r="I118" s="67"/>
      <c r="J118" s="68"/>
      <c r="K118" s="66"/>
      <c r="L118" s="66"/>
      <c r="M118" s="66"/>
      <c r="N118" s="66"/>
      <c r="O118" s="68"/>
      <c r="P118" s="68"/>
      <c r="Q118" s="68"/>
      <c r="R118" s="10"/>
      <c r="S118" s="15"/>
    </row>
    <row r="119" spans="1:19" ht="9.75" outlineLevel="4" x14ac:dyDescent="0.2">
      <c r="A119" s="61"/>
      <c r="B119" s="62"/>
      <c r="C119" s="62"/>
      <c r="D119" s="63"/>
      <c r="E119" s="64"/>
      <c r="F119" s="65" t="s">
        <v>3277</v>
      </c>
      <c r="G119" s="63"/>
      <c r="H119" s="66">
        <v>13.047999999999998</v>
      </c>
      <c r="I119" s="67"/>
      <c r="J119" s="68"/>
      <c r="K119" s="66"/>
      <c r="L119" s="66"/>
      <c r="M119" s="66"/>
      <c r="N119" s="66"/>
      <c r="O119" s="68"/>
      <c r="P119" s="68"/>
      <c r="Q119" s="68"/>
      <c r="R119" s="10"/>
      <c r="S119" s="15"/>
    </row>
    <row r="120" spans="1:19" ht="9.75" outlineLevel="4" x14ac:dyDescent="0.2">
      <c r="A120" s="61"/>
      <c r="B120" s="62"/>
      <c r="C120" s="62"/>
      <c r="D120" s="63"/>
      <c r="E120" s="64"/>
      <c r="F120" s="65" t="s">
        <v>569</v>
      </c>
      <c r="G120" s="63"/>
      <c r="H120" s="66">
        <v>0</v>
      </c>
      <c r="I120" s="67"/>
      <c r="J120" s="68"/>
      <c r="K120" s="66"/>
      <c r="L120" s="66"/>
      <c r="M120" s="66"/>
      <c r="N120" s="66"/>
      <c r="O120" s="68"/>
      <c r="P120" s="68"/>
      <c r="Q120" s="68"/>
      <c r="R120" s="10"/>
      <c r="S120" s="15"/>
    </row>
    <row r="121" spans="1:19" ht="9.75" outlineLevel="4" x14ac:dyDescent="0.2">
      <c r="A121" s="61"/>
      <c r="B121" s="62"/>
      <c r="C121" s="62"/>
      <c r="D121" s="63"/>
      <c r="E121" s="64"/>
      <c r="F121" s="65" t="s">
        <v>3278</v>
      </c>
      <c r="G121" s="63"/>
      <c r="H121" s="66">
        <v>49.95</v>
      </c>
      <c r="I121" s="67"/>
      <c r="J121" s="68"/>
      <c r="K121" s="66"/>
      <c r="L121" s="66"/>
      <c r="M121" s="66"/>
      <c r="N121" s="66"/>
      <c r="O121" s="68"/>
      <c r="P121" s="68"/>
      <c r="Q121" s="68"/>
      <c r="R121" s="10"/>
      <c r="S121" s="15"/>
    </row>
    <row r="122" spans="1:19" ht="9.75" outlineLevel="4" x14ac:dyDescent="0.2">
      <c r="A122" s="61"/>
      <c r="B122" s="62"/>
      <c r="C122" s="62"/>
      <c r="D122" s="63"/>
      <c r="E122" s="64"/>
      <c r="F122" s="65" t="s">
        <v>3279</v>
      </c>
      <c r="G122" s="63"/>
      <c r="H122" s="66">
        <v>-8.8000000000000007</v>
      </c>
      <c r="I122" s="67"/>
      <c r="J122" s="68"/>
      <c r="K122" s="66"/>
      <c r="L122" s="66"/>
      <c r="M122" s="66"/>
      <c r="N122" s="66"/>
      <c r="O122" s="68"/>
      <c r="P122" s="68"/>
      <c r="Q122" s="68"/>
      <c r="R122" s="10"/>
      <c r="S122" s="15"/>
    </row>
    <row r="123" spans="1:19" ht="9.75" outlineLevel="4" x14ac:dyDescent="0.2">
      <c r="A123" s="61"/>
      <c r="B123" s="62"/>
      <c r="C123" s="62"/>
      <c r="D123" s="63"/>
      <c r="E123" s="64"/>
      <c r="F123" s="65" t="s">
        <v>569</v>
      </c>
      <c r="G123" s="63"/>
      <c r="H123" s="66">
        <v>0</v>
      </c>
      <c r="I123" s="67"/>
      <c r="J123" s="68"/>
      <c r="K123" s="66"/>
      <c r="L123" s="66"/>
      <c r="M123" s="66"/>
      <c r="N123" s="66"/>
      <c r="O123" s="68"/>
      <c r="P123" s="68"/>
      <c r="Q123" s="68"/>
      <c r="R123" s="10"/>
      <c r="S123" s="15"/>
    </row>
    <row r="124" spans="1:19" ht="9.75" outlineLevel="4" x14ac:dyDescent="0.2">
      <c r="A124" s="61"/>
      <c r="B124" s="62"/>
      <c r="C124" s="62"/>
      <c r="D124" s="63"/>
      <c r="E124" s="64"/>
      <c r="F124" s="65" t="s">
        <v>3280</v>
      </c>
      <c r="G124" s="63"/>
      <c r="H124" s="66">
        <v>24.230499999999999</v>
      </c>
      <c r="I124" s="67"/>
      <c r="J124" s="68"/>
      <c r="K124" s="66"/>
      <c r="L124" s="66"/>
      <c r="M124" s="66"/>
      <c r="N124" s="66"/>
      <c r="O124" s="68"/>
      <c r="P124" s="68"/>
      <c r="Q124" s="68"/>
      <c r="R124" s="10"/>
      <c r="S124" s="15"/>
    </row>
    <row r="125" spans="1:19" ht="9.75" outlineLevel="4" x14ac:dyDescent="0.2">
      <c r="A125" s="61"/>
      <c r="B125" s="62"/>
      <c r="C125" s="62"/>
      <c r="D125" s="63"/>
      <c r="E125" s="64"/>
      <c r="F125" s="65" t="s">
        <v>3281</v>
      </c>
      <c r="G125" s="63"/>
      <c r="H125" s="66">
        <v>-3</v>
      </c>
      <c r="I125" s="67"/>
      <c r="J125" s="68"/>
      <c r="K125" s="66"/>
      <c r="L125" s="66"/>
      <c r="M125" s="66"/>
      <c r="N125" s="66"/>
      <c r="O125" s="68"/>
      <c r="P125" s="68"/>
      <c r="Q125" s="68"/>
      <c r="R125" s="10"/>
      <c r="S125" s="15"/>
    </row>
    <row r="126" spans="1:19" ht="9.75" outlineLevel="4" x14ac:dyDescent="0.2">
      <c r="A126" s="61"/>
      <c r="B126" s="62"/>
      <c r="C126" s="62"/>
      <c r="D126" s="63"/>
      <c r="E126" s="64"/>
      <c r="F126" s="65" t="s">
        <v>569</v>
      </c>
      <c r="G126" s="63"/>
      <c r="H126" s="66">
        <v>0</v>
      </c>
      <c r="I126" s="67"/>
      <c r="J126" s="68"/>
      <c r="K126" s="66"/>
      <c r="L126" s="66"/>
      <c r="M126" s="66"/>
      <c r="N126" s="66"/>
      <c r="O126" s="68"/>
      <c r="P126" s="68"/>
      <c r="Q126" s="68"/>
      <c r="R126" s="10"/>
      <c r="S126" s="15"/>
    </row>
    <row r="127" spans="1:19" ht="9.75" outlineLevel="4" x14ac:dyDescent="0.2">
      <c r="A127" s="61"/>
      <c r="B127" s="62"/>
      <c r="C127" s="62"/>
      <c r="D127" s="63"/>
      <c r="E127" s="64"/>
      <c r="F127" s="65" t="s">
        <v>3282</v>
      </c>
      <c r="G127" s="63"/>
      <c r="H127" s="66">
        <v>25.38</v>
      </c>
      <c r="I127" s="67"/>
      <c r="J127" s="68"/>
      <c r="K127" s="66"/>
      <c r="L127" s="66"/>
      <c r="M127" s="66"/>
      <c r="N127" s="66"/>
      <c r="O127" s="68"/>
      <c r="P127" s="68"/>
      <c r="Q127" s="68"/>
      <c r="R127" s="10"/>
      <c r="S127" s="15"/>
    </row>
    <row r="128" spans="1:19" ht="9.75" outlineLevel="4" x14ac:dyDescent="0.2">
      <c r="A128" s="61"/>
      <c r="B128" s="62"/>
      <c r="C128" s="62"/>
      <c r="D128" s="63"/>
      <c r="E128" s="64"/>
      <c r="F128" s="65" t="s">
        <v>3283</v>
      </c>
      <c r="G128" s="63"/>
      <c r="H128" s="66">
        <v>-4.1999999999999993</v>
      </c>
      <c r="I128" s="67"/>
      <c r="J128" s="68"/>
      <c r="K128" s="66"/>
      <c r="L128" s="66"/>
      <c r="M128" s="66"/>
      <c r="N128" s="66"/>
      <c r="O128" s="68"/>
      <c r="P128" s="68"/>
      <c r="Q128" s="68"/>
      <c r="R128" s="10"/>
      <c r="S128" s="15"/>
    </row>
    <row r="129" spans="1:20" ht="9.75" outlineLevel="4" x14ac:dyDescent="0.2">
      <c r="A129" s="61"/>
      <c r="B129" s="62"/>
      <c r="C129" s="62"/>
      <c r="D129" s="63"/>
      <c r="E129" s="64"/>
      <c r="F129" s="65" t="s">
        <v>569</v>
      </c>
      <c r="G129" s="63"/>
      <c r="H129" s="66">
        <v>0</v>
      </c>
      <c r="I129" s="67"/>
      <c r="J129" s="68"/>
      <c r="K129" s="66"/>
      <c r="L129" s="66"/>
      <c r="M129" s="66"/>
      <c r="N129" s="66"/>
      <c r="O129" s="68"/>
      <c r="P129" s="68"/>
      <c r="Q129" s="68"/>
      <c r="R129" s="10"/>
      <c r="S129" s="15"/>
    </row>
    <row r="130" spans="1:20" ht="9.75" outlineLevel="4" x14ac:dyDescent="0.2">
      <c r="A130" s="61"/>
      <c r="B130" s="62"/>
      <c r="C130" s="62"/>
      <c r="D130" s="63"/>
      <c r="E130" s="64"/>
      <c r="F130" s="65" t="s">
        <v>3284</v>
      </c>
      <c r="G130" s="63"/>
      <c r="H130" s="66">
        <v>18.867999999999999</v>
      </c>
      <c r="I130" s="67"/>
      <c r="J130" s="68"/>
      <c r="K130" s="66"/>
      <c r="L130" s="66"/>
      <c r="M130" s="66"/>
      <c r="N130" s="66"/>
      <c r="O130" s="68"/>
      <c r="P130" s="68"/>
      <c r="Q130" s="68"/>
      <c r="R130" s="10"/>
      <c r="S130" s="15"/>
    </row>
    <row r="131" spans="1:20" ht="7.5" customHeight="1" outlineLevel="4" x14ac:dyDescent="0.15">
      <c r="A131" s="15"/>
      <c r="B131" s="69"/>
      <c r="C131" s="70"/>
      <c r="D131" s="71"/>
      <c r="E131" s="72"/>
      <c r="F131" s="73"/>
      <c r="G131" s="71"/>
      <c r="H131" s="74"/>
      <c r="I131" s="75"/>
      <c r="J131" s="76"/>
      <c r="K131" s="77"/>
      <c r="L131" s="77"/>
      <c r="M131" s="77"/>
      <c r="N131" s="77"/>
      <c r="O131" s="76"/>
      <c r="P131" s="76"/>
      <c r="Q131" s="76"/>
      <c r="R131" s="10"/>
      <c r="S131" s="15"/>
    </row>
    <row r="132" spans="1:20" ht="11.25" outlineLevel="3" x14ac:dyDescent="0.2">
      <c r="A132" s="52"/>
      <c r="B132" s="53"/>
      <c r="C132" s="54">
        <v>27</v>
      </c>
      <c r="D132" s="55" t="s">
        <v>25</v>
      </c>
      <c r="E132" s="56" t="s">
        <v>606</v>
      </c>
      <c r="F132" s="57" t="s">
        <v>607</v>
      </c>
      <c r="G132" s="55" t="s">
        <v>67</v>
      </c>
      <c r="H132" s="58">
        <v>228.16300000000001</v>
      </c>
      <c r="I132" s="59"/>
      <c r="J132" s="60">
        <f>H132*I132</f>
        <v>0</v>
      </c>
      <c r="K132" s="58">
        <v>4.0000000000000001E-3</v>
      </c>
      <c r="L132" s="58">
        <f>H132*K132</f>
        <v>0.91265200000000002</v>
      </c>
      <c r="M132" s="58"/>
      <c r="N132" s="58">
        <f>H132*M132</f>
        <v>0</v>
      </c>
      <c r="O132" s="60">
        <v>21</v>
      </c>
      <c r="P132" s="60">
        <f>J132*(O132/100)</f>
        <v>0</v>
      </c>
      <c r="Q132" s="60">
        <f>J132+P132</f>
        <v>0</v>
      </c>
      <c r="R132" s="15"/>
      <c r="S132" s="15"/>
      <c r="T132" s="15"/>
    </row>
    <row r="133" spans="1:20" ht="19.5" outlineLevel="4" x14ac:dyDescent="0.2">
      <c r="A133" s="61"/>
      <c r="B133" s="62"/>
      <c r="C133" s="62"/>
      <c r="D133" s="63"/>
      <c r="E133" s="64" t="s">
        <v>29</v>
      </c>
      <c r="F133" s="65" t="s">
        <v>3269</v>
      </c>
      <c r="G133" s="63"/>
      <c r="H133" s="66">
        <v>56.286999999999992</v>
      </c>
      <c r="I133" s="67"/>
      <c r="J133" s="68"/>
      <c r="K133" s="66"/>
      <c r="L133" s="66"/>
      <c r="M133" s="66"/>
      <c r="N133" s="66"/>
      <c r="O133" s="68"/>
      <c r="P133" s="68"/>
      <c r="Q133" s="68"/>
      <c r="R133" s="10"/>
      <c r="S133" s="15"/>
    </row>
    <row r="134" spans="1:20" ht="19.5" outlineLevel="4" x14ac:dyDescent="0.2">
      <c r="A134" s="61"/>
      <c r="B134" s="62"/>
      <c r="C134" s="62"/>
      <c r="D134" s="63"/>
      <c r="E134" s="64"/>
      <c r="F134" s="65" t="s">
        <v>3285</v>
      </c>
      <c r="G134" s="63"/>
      <c r="H134" s="66">
        <v>-6.6</v>
      </c>
      <c r="I134" s="67"/>
      <c r="J134" s="68"/>
      <c r="K134" s="66"/>
      <c r="L134" s="66"/>
      <c r="M134" s="66"/>
      <c r="N134" s="66"/>
      <c r="O134" s="68"/>
      <c r="P134" s="68"/>
      <c r="Q134" s="68"/>
      <c r="R134" s="10"/>
      <c r="S134" s="15"/>
    </row>
    <row r="135" spans="1:20" ht="19.5" outlineLevel="4" x14ac:dyDescent="0.2">
      <c r="A135" s="61"/>
      <c r="B135" s="62"/>
      <c r="C135" s="62"/>
      <c r="D135" s="63"/>
      <c r="E135" s="64"/>
      <c r="F135" s="65" t="s">
        <v>3286</v>
      </c>
      <c r="G135" s="63"/>
      <c r="H135" s="66">
        <v>18.963000000000001</v>
      </c>
      <c r="I135" s="67"/>
      <c r="J135" s="68"/>
      <c r="K135" s="66"/>
      <c r="L135" s="66"/>
      <c r="M135" s="66"/>
      <c r="N135" s="66"/>
      <c r="O135" s="68"/>
      <c r="P135" s="68"/>
      <c r="Q135" s="68"/>
      <c r="R135" s="10"/>
      <c r="S135" s="15"/>
    </row>
    <row r="136" spans="1:20" ht="9.75" outlineLevel="4" x14ac:dyDescent="0.2">
      <c r="A136" s="61"/>
      <c r="B136" s="62"/>
      <c r="C136" s="62"/>
      <c r="D136" s="63"/>
      <c r="E136" s="64"/>
      <c r="F136" s="65" t="s">
        <v>569</v>
      </c>
      <c r="G136" s="63"/>
      <c r="H136" s="66">
        <v>0</v>
      </c>
      <c r="I136" s="67"/>
      <c r="J136" s="68"/>
      <c r="K136" s="66"/>
      <c r="L136" s="66"/>
      <c r="M136" s="66"/>
      <c r="N136" s="66"/>
      <c r="O136" s="68"/>
      <c r="P136" s="68"/>
      <c r="Q136" s="68"/>
      <c r="R136" s="10"/>
      <c r="S136" s="15"/>
    </row>
    <row r="137" spans="1:20" ht="9.75" outlineLevel="4" x14ac:dyDescent="0.2">
      <c r="A137" s="61"/>
      <c r="B137" s="62"/>
      <c r="C137" s="62"/>
      <c r="D137" s="63"/>
      <c r="E137" s="64"/>
      <c r="F137" s="65" t="s">
        <v>3287</v>
      </c>
      <c r="G137" s="63"/>
      <c r="H137" s="66">
        <v>25.754999999999999</v>
      </c>
      <c r="I137" s="67"/>
      <c r="J137" s="68"/>
      <c r="K137" s="66"/>
      <c r="L137" s="66"/>
      <c r="M137" s="66"/>
      <c r="N137" s="66"/>
      <c r="O137" s="68"/>
      <c r="P137" s="68"/>
      <c r="Q137" s="68"/>
      <c r="R137" s="10"/>
      <c r="S137" s="15"/>
    </row>
    <row r="138" spans="1:20" ht="9.75" outlineLevel="4" x14ac:dyDescent="0.2">
      <c r="A138" s="61"/>
      <c r="B138" s="62"/>
      <c r="C138" s="62"/>
      <c r="D138" s="63"/>
      <c r="E138" s="64"/>
      <c r="F138" s="65" t="s">
        <v>569</v>
      </c>
      <c r="G138" s="63"/>
      <c r="H138" s="66">
        <v>0</v>
      </c>
      <c r="I138" s="67"/>
      <c r="J138" s="68"/>
      <c r="K138" s="66"/>
      <c r="L138" s="66"/>
      <c r="M138" s="66"/>
      <c r="N138" s="66"/>
      <c r="O138" s="68"/>
      <c r="P138" s="68"/>
      <c r="Q138" s="68"/>
      <c r="R138" s="10"/>
      <c r="S138" s="15"/>
    </row>
    <row r="139" spans="1:20" ht="19.5" outlineLevel="4" x14ac:dyDescent="0.2">
      <c r="A139" s="61"/>
      <c r="B139" s="62"/>
      <c r="C139" s="62"/>
      <c r="D139" s="63"/>
      <c r="E139" s="64"/>
      <c r="F139" s="65" t="s">
        <v>3288</v>
      </c>
      <c r="G139" s="63"/>
      <c r="H139" s="66">
        <v>38.829000000000001</v>
      </c>
      <c r="I139" s="67"/>
      <c r="J139" s="68"/>
      <c r="K139" s="66"/>
      <c r="L139" s="66"/>
      <c r="M139" s="66"/>
      <c r="N139" s="66"/>
      <c r="O139" s="68"/>
      <c r="P139" s="68"/>
      <c r="Q139" s="68"/>
      <c r="R139" s="10"/>
      <c r="S139" s="15"/>
    </row>
    <row r="140" spans="1:20" ht="19.5" outlineLevel="4" x14ac:dyDescent="0.2">
      <c r="A140" s="61"/>
      <c r="B140" s="62"/>
      <c r="C140" s="62"/>
      <c r="D140" s="63"/>
      <c r="E140" s="64"/>
      <c r="F140" s="65" t="s">
        <v>3289</v>
      </c>
      <c r="G140" s="63"/>
      <c r="H140" s="66">
        <v>-5.6</v>
      </c>
      <c r="I140" s="67"/>
      <c r="J140" s="68"/>
      <c r="K140" s="66"/>
      <c r="L140" s="66"/>
      <c r="M140" s="66"/>
      <c r="N140" s="66"/>
      <c r="O140" s="68"/>
      <c r="P140" s="68"/>
      <c r="Q140" s="68"/>
      <c r="R140" s="10"/>
      <c r="S140" s="15"/>
    </row>
    <row r="141" spans="1:20" ht="9.75" outlineLevel="4" x14ac:dyDescent="0.2">
      <c r="A141" s="61"/>
      <c r="B141" s="62"/>
      <c r="C141" s="62"/>
      <c r="D141" s="63"/>
      <c r="E141" s="64"/>
      <c r="F141" s="65" t="s">
        <v>569</v>
      </c>
      <c r="G141" s="63"/>
      <c r="H141" s="66">
        <v>0</v>
      </c>
      <c r="I141" s="67"/>
      <c r="J141" s="68"/>
      <c r="K141" s="66"/>
      <c r="L141" s="66"/>
      <c r="M141" s="66"/>
      <c r="N141" s="66"/>
      <c r="O141" s="68"/>
      <c r="P141" s="68"/>
      <c r="Q141" s="68"/>
      <c r="R141" s="10"/>
      <c r="S141" s="15"/>
    </row>
    <row r="142" spans="1:20" ht="9.75" outlineLevel="4" x14ac:dyDescent="0.2">
      <c r="A142" s="61"/>
      <c r="B142" s="62"/>
      <c r="C142" s="62"/>
      <c r="D142" s="63"/>
      <c r="E142" s="64"/>
      <c r="F142" s="65" t="s">
        <v>3290</v>
      </c>
      <c r="G142" s="63"/>
      <c r="H142" s="66">
        <v>6.3125</v>
      </c>
      <c r="I142" s="67"/>
      <c r="J142" s="68"/>
      <c r="K142" s="66"/>
      <c r="L142" s="66"/>
      <c r="M142" s="66"/>
      <c r="N142" s="66"/>
      <c r="O142" s="68"/>
      <c r="P142" s="68"/>
      <c r="Q142" s="68"/>
      <c r="R142" s="10"/>
      <c r="S142" s="15"/>
    </row>
    <row r="143" spans="1:20" ht="9.75" outlineLevel="4" x14ac:dyDescent="0.2">
      <c r="A143" s="61"/>
      <c r="B143" s="62"/>
      <c r="C143" s="62"/>
      <c r="D143" s="63"/>
      <c r="E143" s="64"/>
      <c r="F143" s="65" t="s">
        <v>569</v>
      </c>
      <c r="G143" s="63"/>
      <c r="H143" s="66">
        <v>0</v>
      </c>
      <c r="I143" s="67"/>
      <c r="J143" s="68"/>
      <c r="K143" s="66"/>
      <c r="L143" s="66"/>
      <c r="M143" s="66"/>
      <c r="N143" s="66"/>
      <c r="O143" s="68"/>
      <c r="P143" s="68"/>
      <c r="Q143" s="68"/>
      <c r="R143" s="10"/>
      <c r="S143" s="15"/>
    </row>
    <row r="144" spans="1:20" ht="9.75" outlineLevel="4" x14ac:dyDescent="0.2">
      <c r="A144" s="61"/>
      <c r="B144" s="62"/>
      <c r="C144" s="62"/>
      <c r="D144" s="63"/>
      <c r="E144" s="64"/>
      <c r="F144" s="65" t="s">
        <v>3291</v>
      </c>
      <c r="G144" s="63"/>
      <c r="H144" s="66">
        <v>4.8479999999999999</v>
      </c>
      <c r="I144" s="67"/>
      <c r="J144" s="68"/>
      <c r="K144" s="66"/>
      <c r="L144" s="66"/>
      <c r="M144" s="66"/>
      <c r="N144" s="66"/>
      <c r="O144" s="68"/>
      <c r="P144" s="68"/>
      <c r="Q144" s="68"/>
      <c r="R144" s="10"/>
      <c r="S144" s="15"/>
    </row>
    <row r="145" spans="1:20" ht="9.75" outlineLevel="4" x14ac:dyDescent="0.2">
      <c r="A145" s="61"/>
      <c r="B145" s="62"/>
      <c r="C145" s="62"/>
      <c r="D145" s="63"/>
      <c r="E145" s="64"/>
      <c r="F145" s="65" t="s">
        <v>569</v>
      </c>
      <c r="G145" s="63"/>
      <c r="H145" s="66">
        <v>0</v>
      </c>
      <c r="I145" s="67"/>
      <c r="J145" s="68"/>
      <c r="K145" s="66"/>
      <c r="L145" s="66"/>
      <c r="M145" s="66"/>
      <c r="N145" s="66"/>
      <c r="O145" s="68"/>
      <c r="P145" s="68"/>
      <c r="Q145" s="68"/>
      <c r="R145" s="10"/>
      <c r="S145" s="15"/>
    </row>
    <row r="146" spans="1:20" ht="19.5" outlineLevel="4" x14ac:dyDescent="0.2">
      <c r="A146" s="61"/>
      <c r="B146" s="62"/>
      <c r="C146" s="62"/>
      <c r="D146" s="63"/>
      <c r="E146" s="64"/>
      <c r="F146" s="65" t="s">
        <v>3292</v>
      </c>
      <c r="G146" s="63"/>
      <c r="H146" s="66">
        <v>49.95</v>
      </c>
      <c r="I146" s="67"/>
      <c r="J146" s="68"/>
      <c r="K146" s="66"/>
      <c r="L146" s="66"/>
      <c r="M146" s="66"/>
      <c r="N146" s="66"/>
      <c r="O146" s="68"/>
      <c r="P146" s="68"/>
      <c r="Q146" s="68"/>
      <c r="R146" s="10"/>
      <c r="S146" s="15"/>
    </row>
    <row r="147" spans="1:20" ht="19.5" outlineLevel="4" x14ac:dyDescent="0.2">
      <c r="A147" s="61"/>
      <c r="B147" s="62"/>
      <c r="C147" s="62"/>
      <c r="D147" s="63"/>
      <c r="E147" s="64"/>
      <c r="F147" s="65" t="s">
        <v>3293</v>
      </c>
      <c r="G147" s="63"/>
      <c r="H147" s="66">
        <v>-8.8000000000000007</v>
      </c>
      <c r="I147" s="67"/>
      <c r="J147" s="68"/>
      <c r="K147" s="66"/>
      <c r="L147" s="66"/>
      <c r="M147" s="66"/>
      <c r="N147" s="66"/>
      <c r="O147" s="68"/>
      <c r="P147" s="68"/>
      <c r="Q147" s="68"/>
      <c r="R147" s="10"/>
      <c r="S147" s="15"/>
    </row>
    <row r="148" spans="1:20" ht="9.75" outlineLevel="4" x14ac:dyDescent="0.2">
      <c r="A148" s="61"/>
      <c r="B148" s="62"/>
      <c r="C148" s="62"/>
      <c r="D148" s="63"/>
      <c r="E148" s="64"/>
      <c r="F148" s="65" t="s">
        <v>569</v>
      </c>
      <c r="G148" s="63"/>
      <c r="H148" s="66">
        <v>0</v>
      </c>
      <c r="I148" s="67"/>
      <c r="J148" s="68"/>
      <c r="K148" s="66"/>
      <c r="L148" s="66"/>
      <c r="M148" s="66"/>
      <c r="N148" s="66"/>
      <c r="O148" s="68"/>
      <c r="P148" s="68"/>
      <c r="Q148" s="68"/>
      <c r="R148" s="10"/>
      <c r="S148" s="15"/>
    </row>
    <row r="149" spans="1:20" ht="19.5" outlineLevel="4" x14ac:dyDescent="0.2">
      <c r="A149" s="61"/>
      <c r="B149" s="62"/>
      <c r="C149" s="62"/>
      <c r="D149" s="63"/>
      <c r="E149" s="64"/>
      <c r="F149" s="65" t="s">
        <v>3294</v>
      </c>
      <c r="G149" s="63"/>
      <c r="H149" s="66">
        <v>24.230499999999999</v>
      </c>
      <c r="I149" s="67"/>
      <c r="J149" s="68"/>
      <c r="K149" s="66"/>
      <c r="L149" s="66"/>
      <c r="M149" s="66"/>
      <c r="N149" s="66"/>
      <c r="O149" s="68"/>
      <c r="P149" s="68"/>
      <c r="Q149" s="68"/>
      <c r="R149" s="10"/>
      <c r="S149" s="15"/>
    </row>
    <row r="150" spans="1:20" ht="19.5" outlineLevel="4" x14ac:dyDescent="0.2">
      <c r="A150" s="61"/>
      <c r="B150" s="62"/>
      <c r="C150" s="62"/>
      <c r="D150" s="63"/>
      <c r="E150" s="64"/>
      <c r="F150" s="65" t="s">
        <v>3295</v>
      </c>
      <c r="G150" s="63"/>
      <c r="H150" s="66">
        <v>-3</v>
      </c>
      <c r="I150" s="67"/>
      <c r="J150" s="68"/>
      <c r="K150" s="66"/>
      <c r="L150" s="66"/>
      <c r="M150" s="66"/>
      <c r="N150" s="66"/>
      <c r="O150" s="68"/>
      <c r="P150" s="68"/>
      <c r="Q150" s="68"/>
      <c r="R150" s="10"/>
      <c r="S150" s="15"/>
    </row>
    <row r="151" spans="1:20" ht="9.75" outlineLevel="4" x14ac:dyDescent="0.2">
      <c r="A151" s="61"/>
      <c r="B151" s="62"/>
      <c r="C151" s="62"/>
      <c r="D151" s="63"/>
      <c r="E151" s="64"/>
      <c r="F151" s="65" t="s">
        <v>569</v>
      </c>
      <c r="G151" s="63"/>
      <c r="H151" s="66">
        <v>0</v>
      </c>
      <c r="I151" s="67"/>
      <c r="J151" s="68"/>
      <c r="K151" s="66"/>
      <c r="L151" s="66"/>
      <c r="M151" s="66"/>
      <c r="N151" s="66"/>
      <c r="O151" s="68"/>
      <c r="P151" s="68"/>
      <c r="Q151" s="68"/>
      <c r="R151" s="10"/>
      <c r="S151" s="15"/>
    </row>
    <row r="152" spans="1:20" ht="9.75" outlineLevel="4" x14ac:dyDescent="0.2">
      <c r="A152" s="61"/>
      <c r="B152" s="62"/>
      <c r="C152" s="62"/>
      <c r="D152" s="63"/>
      <c r="E152" s="64"/>
      <c r="F152" s="65" t="s">
        <v>3296</v>
      </c>
      <c r="G152" s="63"/>
      <c r="H152" s="66">
        <v>8.1199999999999992</v>
      </c>
      <c r="I152" s="67"/>
      <c r="J152" s="68"/>
      <c r="K152" s="66"/>
      <c r="L152" s="66"/>
      <c r="M152" s="66"/>
      <c r="N152" s="66"/>
      <c r="O152" s="68"/>
      <c r="P152" s="68"/>
      <c r="Q152" s="68"/>
      <c r="R152" s="10"/>
      <c r="S152" s="15"/>
    </row>
    <row r="153" spans="1:20" ht="9.75" outlineLevel="4" x14ac:dyDescent="0.2">
      <c r="A153" s="61"/>
      <c r="B153" s="62"/>
      <c r="C153" s="62"/>
      <c r="D153" s="63"/>
      <c r="E153" s="64"/>
      <c r="F153" s="65" t="s">
        <v>569</v>
      </c>
      <c r="G153" s="63"/>
      <c r="H153" s="66">
        <v>0</v>
      </c>
      <c r="I153" s="67"/>
      <c r="J153" s="68"/>
      <c r="K153" s="66"/>
      <c r="L153" s="66"/>
      <c r="M153" s="66"/>
      <c r="N153" s="66"/>
      <c r="O153" s="68"/>
      <c r="P153" s="68"/>
      <c r="Q153" s="68"/>
      <c r="R153" s="10"/>
      <c r="S153" s="15"/>
    </row>
    <row r="154" spans="1:20" ht="19.5" outlineLevel="4" x14ac:dyDescent="0.2">
      <c r="A154" s="61"/>
      <c r="B154" s="62"/>
      <c r="C154" s="62"/>
      <c r="D154" s="63"/>
      <c r="E154" s="64"/>
      <c r="F154" s="65" t="s">
        <v>3297</v>
      </c>
      <c r="G154" s="63"/>
      <c r="H154" s="66">
        <v>18.867999999999999</v>
      </c>
      <c r="I154" s="67"/>
      <c r="J154" s="68"/>
      <c r="K154" s="66"/>
      <c r="L154" s="66"/>
      <c r="M154" s="66"/>
      <c r="N154" s="66"/>
      <c r="O154" s="68"/>
      <c r="P154" s="68"/>
      <c r="Q154" s="68"/>
      <c r="R154" s="10"/>
      <c r="S154" s="15"/>
    </row>
    <row r="155" spans="1:20" ht="7.5" customHeight="1" outlineLevel="4" x14ac:dyDescent="0.15">
      <c r="A155" s="15"/>
      <c r="B155" s="69"/>
      <c r="C155" s="70"/>
      <c r="D155" s="71"/>
      <c r="E155" s="72"/>
      <c r="F155" s="73"/>
      <c r="G155" s="71"/>
      <c r="H155" s="74"/>
      <c r="I155" s="75"/>
      <c r="J155" s="76"/>
      <c r="K155" s="77"/>
      <c r="L155" s="77"/>
      <c r="M155" s="77"/>
      <c r="N155" s="77"/>
      <c r="O155" s="76"/>
      <c r="P155" s="76"/>
      <c r="Q155" s="76"/>
      <c r="R155" s="10"/>
      <c r="S155" s="15"/>
    </row>
    <row r="156" spans="1:20" ht="11.25" outlineLevel="3" x14ac:dyDescent="0.2">
      <c r="A156" s="52"/>
      <c r="B156" s="53"/>
      <c r="C156" s="54">
        <v>28</v>
      </c>
      <c r="D156" s="55" t="s">
        <v>25</v>
      </c>
      <c r="E156" s="56" t="s">
        <v>639</v>
      </c>
      <c r="F156" s="57" t="s">
        <v>640</v>
      </c>
      <c r="G156" s="55" t="s">
        <v>67</v>
      </c>
      <c r="H156" s="58">
        <v>32.299999999999997</v>
      </c>
      <c r="I156" s="59"/>
      <c r="J156" s="60">
        <f>H156*I156</f>
        <v>0</v>
      </c>
      <c r="K156" s="58">
        <v>1.54E-2</v>
      </c>
      <c r="L156" s="58">
        <f>H156*K156</f>
        <v>0.49741999999999997</v>
      </c>
      <c r="M156" s="58"/>
      <c r="N156" s="58">
        <f>H156*M156</f>
        <v>0</v>
      </c>
      <c r="O156" s="60">
        <v>21</v>
      </c>
      <c r="P156" s="60">
        <f>J156*(O156/100)</f>
        <v>0</v>
      </c>
      <c r="Q156" s="60">
        <f>J156+P156</f>
        <v>0</v>
      </c>
      <c r="R156" s="15"/>
      <c r="S156" s="15"/>
      <c r="T156" s="15"/>
    </row>
    <row r="157" spans="1:20" ht="9.75" outlineLevel="4" x14ac:dyDescent="0.2">
      <c r="A157" s="61"/>
      <c r="B157" s="62"/>
      <c r="C157" s="62"/>
      <c r="D157" s="63"/>
      <c r="E157" s="64" t="s">
        <v>29</v>
      </c>
      <c r="F157" s="65" t="s">
        <v>3298</v>
      </c>
      <c r="G157" s="63"/>
      <c r="H157" s="66">
        <v>20.100000000000001</v>
      </c>
      <c r="I157" s="67"/>
      <c r="J157" s="68"/>
      <c r="K157" s="66"/>
      <c r="L157" s="66"/>
      <c r="M157" s="66"/>
      <c r="N157" s="66"/>
      <c r="O157" s="68"/>
      <c r="P157" s="68"/>
      <c r="Q157" s="68"/>
      <c r="R157" s="10"/>
      <c r="S157" s="15"/>
    </row>
    <row r="158" spans="1:20" ht="9.75" outlineLevel="4" x14ac:dyDescent="0.2">
      <c r="A158" s="61"/>
      <c r="B158" s="62"/>
      <c r="C158" s="62"/>
      <c r="D158" s="63"/>
      <c r="E158" s="64"/>
      <c r="F158" s="65" t="s">
        <v>3299</v>
      </c>
      <c r="G158" s="63"/>
      <c r="H158" s="66">
        <v>2.9</v>
      </c>
      <c r="I158" s="67"/>
      <c r="J158" s="68"/>
      <c r="K158" s="66"/>
      <c r="L158" s="66"/>
      <c r="M158" s="66"/>
      <c r="N158" s="66"/>
      <c r="O158" s="68"/>
      <c r="P158" s="68"/>
      <c r="Q158" s="68"/>
      <c r="R158" s="10"/>
      <c r="S158" s="15"/>
    </row>
    <row r="159" spans="1:20" ht="9.75" outlineLevel="4" x14ac:dyDescent="0.2">
      <c r="A159" s="61"/>
      <c r="B159" s="62"/>
      <c r="C159" s="62"/>
      <c r="D159" s="63"/>
      <c r="E159" s="64"/>
      <c r="F159" s="65" t="s">
        <v>3300</v>
      </c>
      <c r="G159" s="63"/>
      <c r="H159" s="66">
        <v>9.2999999999999989</v>
      </c>
      <c r="I159" s="67"/>
      <c r="J159" s="68"/>
      <c r="K159" s="66"/>
      <c r="L159" s="66"/>
      <c r="M159" s="66"/>
      <c r="N159" s="66"/>
      <c r="O159" s="68"/>
      <c r="P159" s="68"/>
      <c r="Q159" s="68"/>
      <c r="R159" s="10"/>
      <c r="S159" s="15"/>
    </row>
    <row r="160" spans="1:20" ht="7.5" customHeight="1" outlineLevel="4" x14ac:dyDescent="0.15">
      <c r="A160" s="15"/>
      <c r="B160" s="69"/>
      <c r="C160" s="70"/>
      <c r="D160" s="71"/>
      <c r="E160" s="72"/>
      <c r="F160" s="73"/>
      <c r="G160" s="71"/>
      <c r="H160" s="74"/>
      <c r="I160" s="75"/>
      <c r="J160" s="76"/>
      <c r="K160" s="77"/>
      <c r="L160" s="77"/>
      <c r="M160" s="77"/>
      <c r="N160" s="77"/>
      <c r="O160" s="76"/>
      <c r="P160" s="76"/>
      <c r="Q160" s="76"/>
      <c r="R160" s="10"/>
      <c r="S160" s="15"/>
    </row>
    <row r="161" spans="1:20" ht="11.25" outlineLevel="3" x14ac:dyDescent="0.2">
      <c r="A161" s="52"/>
      <c r="B161" s="53"/>
      <c r="C161" s="54">
        <v>29</v>
      </c>
      <c r="D161" s="55" t="s">
        <v>25</v>
      </c>
      <c r="E161" s="56" t="s">
        <v>650</v>
      </c>
      <c r="F161" s="57" t="s">
        <v>651</v>
      </c>
      <c r="G161" s="55" t="s">
        <v>67</v>
      </c>
      <c r="H161" s="58">
        <v>167.0385</v>
      </c>
      <c r="I161" s="59"/>
      <c r="J161" s="60">
        <f>H161*I161</f>
        <v>0</v>
      </c>
      <c r="K161" s="58">
        <v>1.8380000000000001E-2</v>
      </c>
      <c r="L161" s="58">
        <f>H161*K161</f>
        <v>3.0701676300000003</v>
      </c>
      <c r="M161" s="58"/>
      <c r="N161" s="58">
        <f>H161*M161</f>
        <v>0</v>
      </c>
      <c r="O161" s="60">
        <v>21</v>
      </c>
      <c r="P161" s="60">
        <f>J161*(O161/100)</f>
        <v>0</v>
      </c>
      <c r="Q161" s="60">
        <f>J161+P161</f>
        <v>0</v>
      </c>
      <c r="R161" s="15"/>
      <c r="S161" s="15"/>
      <c r="T161" s="15"/>
    </row>
    <row r="162" spans="1:20" ht="9.75" outlineLevel="4" x14ac:dyDescent="0.2">
      <c r="A162" s="61"/>
      <c r="B162" s="62"/>
      <c r="C162" s="62"/>
      <c r="D162" s="63"/>
      <c r="E162" s="64" t="s">
        <v>29</v>
      </c>
      <c r="F162" s="65" t="s">
        <v>3301</v>
      </c>
      <c r="G162" s="63"/>
      <c r="H162" s="66">
        <v>131.83799999999999</v>
      </c>
      <c r="I162" s="67"/>
      <c r="J162" s="68"/>
      <c r="K162" s="66"/>
      <c r="L162" s="66"/>
      <c r="M162" s="66"/>
      <c r="N162" s="66"/>
      <c r="O162" s="68"/>
      <c r="P162" s="68"/>
      <c r="Q162" s="68"/>
      <c r="R162" s="10"/>
      <c r="S162" s="15"/>
    </row>
    <row r="163" spans="1:20" ht="19.5" outlineLevel="4" x14ac:dyDescent="0.2">
      <c r="A163" s="61"/>
      <c r="B163" s="62"/>
      <c r="C163" s="62"/>
      <c r="D163" s="63"/>
      <c r="E163" s="64"/>
      <c r="F163" s="65" t="s">
        <v>3302</v>
      </c>
      <c r="G163" s="63"/>
      <c r="H163" s="66">
        <v>-6.24</v>
      </c>
      <c r="I163" s="67"/>
      <c r="J163" s="68"/>
      <c r="K163" s="66"/>
      <c r="L163" s="66"/>
      <c r="M163" s="66"/>
      <c r="N163" s="66"/>
      <c r="O163" s="68"/>
      <c r="P163" s="68"/>
      <c r="Q163" s="68"/>
      <c r="R163" s="10"/>
      <c r="S163" s="15"/>
    </row>
    <row r="164" spans="1:20" ht="9.75" outlineLevel="4" x14ac:dyDescent="0.2">
      <c r="A164" s="61"/>
      <c r="B164" s="62"/>
      <c r="C164" s="62"/>
      <c r="D164" s="63"/>
      <c r="E164" s="64"/>
      <c r="F164" s="65" t="s">
        <v>569</v>
      </c>
      <c r="G164" s="63"/>
      <c r="H164" s="66">
        <v>0</v>
      </c>
      <c r="I164" s="67"/>
      <c r="J164" s="68"/>
      <c r="K164" s="66"/>
      <c r="L164" s="66"/>
      <c r="M164" s="66"/>
      <c r="N164" s="66"/>
      <c r="O164" s="68"/>
      <c r="P164" s="68"/>
      <c r="Q164" s="68"/>
      <c r="R164" s="10"/>
      <c r="S164" s="15"/>
    </row>
    <row r="165" spans="1:20" ht="9.75" outlineLevel="4" x14ac:dyDescent="0.2">
      <c r="A165" s="61"/>
      <c r="B165" s="62"/>
      <c r="C165" s="62"/>
      <c r="D165" s="63"/>
      <c r="E165" s="64"/>
      <c r="F165" s="65" t="s">
        <v>3303</v>
      </c>
      <c r="G165" s="63"/>
      <c r="H165" s="66">
        <v>10.302</v>
      </c>
      <c r="I165" s="67"/>
      <c r="J165" s="68"/>
      <c r="K165" s="66"/>
      <c r="L165" s="66"/>
      <c r="M165" s="66"/>
      <c r="N165" s="66"/>
      <c r="O165" s="68"/>
      <c r="P165" s="68"/>
      <c r="Q165" s="68"/>
      <c r="R165" s="10"/>
      <c r="S165" s="15"/>
    </row>
    <row r="166" spans="1:20" ht="9.75" outlineLevel="4" x14ac:dyDescent="0.2">
      <c r="A166" s="61"/>
      <c r="B166" s="62"/>
      <c r="C166" s="62"/>
      <c r="D166" s="63"/>
      <c r="E166" s="64"/>
      <c r="F166" s="65" t="s">
        <v>3304</v>
      </c>
      <c r="G166" s="63"/>
      <c r="H166" s="66">
        <v>-1.4699999999999998</v>
      </c>
      <c r="I166" s="67"/>
      <c r="J166" s="68"/>
      <c r="K166" s="66"/>
      <c r="L166" s="66"/>
      <c r="M166" s="66"/>
      <c r="N166" s="66"/>
      <c r="O166" s="68"/>
      <c r="P166" s="68"/>
      <c r="Q166" s="68"/>
      <c r="R166" s="10"/>
      <c r="S166" s="15"/>
    </row>
    <row r="167" spans="1:20" ht="9.75" outlineLevel="4" x14ac:dyDescent="0.2">
      <c r="A167" s="61"/>
      <c r="B167" s="62"/>
      <c r="C167" s="62"/>
      <c r="D167" s="63"/>
      <c r="E167" s="64"/>
      <c r="F167" s="65" t="s">
        <v>569</v>
      </c>
      <c r="G167" s="63"/>
      <c r="H167" s="66">
        <v>0</v>
      </c>
      <c r="I167" s="67"/>
      <c r="J167" s="68"/>
      <c r="K167" s="66"/>
      <c r="L167" s="66"/>
      <c r="M167" s="66"/>
      <c r="N167" s="66"/>
      <c r="O167" s="68"/>
      <c r="P167" s="68"/>
      <c r="Q167" s="68"/>
      <c r="R167" s="10"/>
      <c r="S167" s="15"/>
    </row>
    <row r="168" spans="1:20" ht="9.75" outlineLevel="4" x14ac:dyDescent="0.2">
      <c r="A168" s="61"/>
      <c r="B168" s="62"/>
      <c r="C168" s="62"/>
      <c r="D168" s="63"/>
      <c r="E168" s="64"/>
      <c r="F168" s="65" t="s">
        <v>3305</v>
      </c>
      <c r="G168" s="63"/>
      <c r="H168" s="66">
        <v>1.4644999999999999</v>
      </c>
      <c r="I168" s="67"/>
      <c r="J168" s="68"/>
      <c r="K168" s="66"/>
      <c r="L168" s="66"/>
      <c r="M168" s="66"/>
      <c r="N168" s="66"/>
      <c r="O168" s="68"/>
      <c r="P168" s="68"/>
      <c r="Q168" s="68"/>
      <c r="R168" s="10"/>
      <c r="S168" s="15"/>
    </row>
    <row r="169" spans="1:20" ht="9.75" outlineLevel="4" x14ac:dyDescent="0.2">
      <c r="A169" s="61"/>
      <c r="B169" s="62"/>
      <c r="C169" s="62"/>
      <c r="D169" s="63"/>
      <c r="E169" s="64"/>
      <c r="F169" s="65" t="s">
        <v>569</v>
      </c>
      <c r="G169" s="63"/>
      <c r="H169" s="66">
        <v>0</v>
      </c>
      <c r="I169" s="67"/>
      <c r="J169" s="68"/>
      <c r="K169" s="66"/>
      <c r="L169" s="66"/>
      <c r="M169" s="66"/>
      <c r="N169" s="66"/>
      <c r="O169" s="68"/>
      <c r="P169" s="68"/>
      <c r="Q169" s="68"/>
      <c r="R169" s="10"/>
      <c r="S169" s="15"/>
    </row>
    <row r="170" spans="1:20" ht="9.75" outlineLevel="4" x14ac:dyDescent="0.2">
      <c r="A170" s="61"/>
      <c r="B170" s="62"/>
      <c r="C170" s="62"/>
      <c r="D170" s="63"/>
      <c r="E170" s="64"/>
      <c r="F170" s="65" t="s">
        <v>3306</v>
      </c>
      <c r="G170" s="63"/>
      <c r="H170" s="66">
        <v>3.3250000000000002</v>
      </c>
      <c r="I170" s="67"/>
      <c r="J170" s="68"/>
      <c r="K170" s="66"/>
      <c r="L170" s="66"/>
      <c r="M170" s="66"/>
      <c r="N170" s="66"/>
      <c r="O170" s="68"/>
      <c r="P170" s="68"/>
      <c r="Q170" s="68"/>
      <c r="R170" s="10"/>
      <c r="S170" s="15"/>
    </row>
    <row r="171" spans="1:20" ht="9.75" outlineLevel="4" x14ac:dyDescent="0.2">
      <c r="A171" s="61"/>
      <c r="B171" s="62"/>
      <c r="C171" s="62"/>
      <c r="D171" s="63"/>
      <c r="E171" s="64"/>
      <c r="F171" s="65" t="s">
        <v>569</v>
      </c>
      <c r="G171" s="63"/>
      <c r="H171" s="66">
        <v>0</v>
      </c>
      <c r="I171" s="67"/>
      <c r="J171" s="68"/>
      <c r="K171" s="66"/>
      <c r="L171" s="66"/>
      <c r="M171" s="66"/>
      <c r="N171" s="66"/>
      <c r="O171" s="68"/>
      <c r="P171" s="68"/>
      <c r="Q171" s="68"/>
      <c r="R171" s="10"/>
      <c r="S171" s="15"/>
    </row>
    <row r="172" spans="1:20" ht="9.75" outlineLevel="4" x14ac:dyDescent="0.2">
      <c r="A172" s="61"/>
      <c r="B172" s="62"/>
      <c r="C172" s="62"/>
      <c r="D172" s="63"/>
      <c r="E172" s="64"/>
      <c r="F172" s="65" t="s">
        <v>3307</v>
      </c>
      <c r="G172" s="63"/>
      <c r="H172" s="66">
        <v>4.1559999999999997</v>
      </c>
      <c r="I172" s="67"/>
      <c r="J172" s="68"/>
      <c r="K172" s="66"/>
      <c r="L172" s="66"/>
      <c r="M172" s="66"/>
      <c r="N172" s="66"/>
      <c r="O172" s="68"/>
      <c r="P172" s="68"/>
      <c r="Q172" s="68"/>
      <c r="R172" s="10"/>
      <c r="S172" s="15"/>
    </row>
    <row r="173" spans="1:20" ht="9.75" outlineLevel="4" x14ac:dyDescent="0.2">
      <c r="A173" s="61"/>
      <c r="B173" s="62"/>
      <c r="C173" s="62"/>
      <c r="D173" s="63"/>
      <c r="E173" s="64"/>
      <c r="F173" s="65" t="s">
        <v>569</v>
      </c>
      <c r="G173" s="63"/>
      <c r="H173" s="66">
        <v>0</v>
      </c>
      <c r="I173" s="67"/>
      <c r="J173" s="68"/>
      <c r="K173" s="66"/>
      <c r="L173" s="66"/>
      <c r="M173" s="66"/>
      <c r="N173" s="66"/>
      <c r="O173" s="68"/>
      <c r="P173" s="68"/>
      <c r="Q173" s="68"/>
      <c r="R173" s="10"/>
      <c r="S173" s="15"/>
    </row>
    <row r="174" spans="1:20" ht="9.75" outlineLevel="4" x14ac:dyDescent="0.2">
      <c r="A174" s="61"/>
      <c r="B174" s="62"/>
      <c r="C174" s="62"/>
      <c r="D174" s="63"/>
      <c r="E174" s="64"/>
      <c r="F174" s="65" t="s">
        <v>3308</v>
      </c>
      <c r="G174" s="63"/>
      <c r="H174" s="66">
        <v>3.2549999999999994</v>
      </c>
      <c r="I174" s="67"/>
      <c r="J174" s="68"/>
      <c r="K174" s="66"/>
      <c r="L174" s="66"/>
      <c r="M174" s="66"/>
      <c r="N174" s="66"/>
      <c r="O174" s="68"/>
      <c r="P174" s="68"/>
      <c r="Q174" s="68"/>
      <c r="R174" s="10"/>
      <c r="S174" s="15"/>
    </row>
    <row r="175" spans="1:20" ht="9.75" outlineLevel="4" x14ac:dyDescent="0.2">
      <c r="A175" s="61"/>
      <c r="B175" s="62"/>
      <c r="C175" s="62"/>
      <c r="D175" s="63"/>
      <c r="E175" s="64"/>
      <c r="F175" s="65" t="s">
        <v>569</v>
      </c>
      <c r="G175" s="63"/>
      <c r="H175" s="66">
        <v>0</v>
      </c>
      <c r="I175" s="67"/>
      <c r="J175" s="68"/>
      <c r="K175" s="66"/>
      <c r="L175" s="66"/>
      <c r="M175" s="66"/>
      <c r="N175" s="66"/>
      <c r="O175" s="68"/>
      <c r="P175" s="68"/>
      <c r="Q175" s="68"/>
      <c r="R175" s="10"/>
      <c r="S175" s="15"/>
    </row>
    <row r="176" spans="1:20" ht="9.75" outlineLevel="4" x14ac:dyDescent="0.2">
      <c r="A176" s="61"/>
      <c r="B176" s="62"/>
      <c r="C176" s="62"/>
      <c r="D176" s="63"/>
      <c r="E176" s="64"/>
      <c r="F176" s="65" t="s">
        <v>3309</v>
      </c>
      <c r="G176" s="63"/>
      <c r="H176" s="66">
        <v>20.408000000000001</v>
      </c>
      <c r="I176" s="67"/>
      <c r="J176" s="68"/>
      <c r="K176" s="66"/>
      <c r="L176" s="66"/>
      <c r="M176" s="66"/>
      <c r="N176" s="66"/>
      <c r="O176" s="68"/>
      <c r="P176" s="68"/>
      <c r="Q176" s="68"/>
      <c r="R176" s="10"/>
      <c r="S176" s="15"/>
    </row>
    <row r="177" spans="1:20" ht="7.5" customHeight="1" outlineLevel="4" x14ac:dyDescent="0.15">
      <c r="A177" s="15"/>
      <c r="B177" s="69"/>
      <c r="C177" s="70"/>
      <c r="D177" s="71"/>
      <c r="E177" s="72"/>
      <c r="F177" s="73"/>
      <c r="G177" s="71"/>
      <c r="H177" s="74"/>
      <c r="I177" s="75"/>
      <c r="J177" s="76"/>
      <c r="K177" s="77"/>
      <c r="L177" s="77"/>
      <c r="M177" s="77"/>
      <c r="N177" s="77"/>
      <c r="O177" s="76"/>
      <c r="P177" s="76"/>
      <c r="Q177" s="76"/>
      <c r="R177" s="10"/>
      <c r="S177" s="15"/>
    </row>
    <row r="178" spans="1:20" ht="11.25" outlineLevel="3" x14ac:dyDescent="0.2">
      <c r="A178" s="52"/>
      <c r="B178" s="53"/>
      <c r="C178" s="54">
        <v>30</v>
      </c>
      <c r="D178" s="55" t="s">
        <v>25</v>
      </c>
      <c r="E178" s="56" t="s">
        <v>693</v>
      </c>
      <c r="F178" s="57" t="s">
        <v>694</v>
      </c>
      <c r="G178" s="55" t="s">
        <v>172</v>
      </c>
      <c r="H178" s="58">
        <v>152.79</v>
      </c>
      <c r="I178" s="59"/>
      <c r="J178" s="60">
        <f>H178*I178</f>
        <v>0</v>
      </c>
      <c r="K178" s="58">
        <v>1.5E-3</v>
      </c>
      <c r="L178" s="58">
        <f>H178*K178</f>
        <v>0.229185</v>
      </c>
      <c r="M178" s="58"/>
      <c r="N178" s="58">
        <f>H178*M178</f>
        <v>0</v>
      </c>
      <c r="O178" s="60">
        <v>21</v>
      </c>
      <c r="P178" s="60">
        <f>J178*(O178/100)</f>
        <v>0</v>
      </c>
      <c r="Q178" s="60">
        <f>J178+P178</f>
        <v>0</v>
      </c>
      <c r="R178" s="15"/>
      <c r="S178" s="15"/>
      <c r="T178" s="15"/>
    </row>
    <row r="179" spans="1:20" ht="9.75" outlineLevel="4" x14ac:dyDescent="0.2">
      <c r="A179" s="61"/>
      <c r="B179" s="62"/>
      <c r="C179" s="62"/>
      <c r="D179" s="63"/>
      <c r="E179" s="64" t="s">
        <v>29</v>
      </c>
      <c r="F179" s="65" t="s">
        <v>695</v>
      </c>
      <c r="G179" s="63"/>
      <c r="H179" s="66">
        <v>0</v>
      </c>
      <c r="I179" s="67"/>
      <c r="J179" s="68"/>
      <c r="K179" s="66"/>
      <c r="L179" s="66"/>
      <c r="M179" s="66"/>
      <c r="N179" s="66"/>
      <c r="O179" s="68"/>
      <c r="P179" s="68"/>
      <c r="Q179" s="68"/>
      <c r="R179" s="10"/>
      <c r="S179" s="15"/>
    </row>
    <row r="180" spans="1:20" ht="19.5" outlineLevel="4" x14ac:dyDescent="0.2">
      <c r="A180" s="61"/>
      <c r="B180" s="62"/>
      <c r="C180" s="62"/>
      <c r="D180" s="63"/>
      <c r="E180" s="64"/>
      <c r="F180" s="65" t="s">
        <v>3310</v>
      </c>
      <c r="G180" s="63"/>
      <c r="H180" s="66">
        <v>45.649999999999991</v>
      </c>
      <c r="I180" s="67"/>
      <c r="J180" s="68"/>
      <c r="K180" s="66"/>
      <c r="L180" s="66"/>
      <c r="M180" s="66"/>
      <c r="N180" s="66"/>
      <c r="O180" s="68"/>
      <c r="P180" s="68"/>
      <c r="Q180" s="68"/>
      <c r="R180" s="10"/>
      <c r="S180" s="15"/>
    </row>
    <row r="181" spans="1:20" ht="19.5" outlineLevel="4" x14ac:dyDescent="0.2">
      <c r="A181" s="61"/>
      <c r="B181" s="62"/>
      <c r="C181" s="62"/>
      <c r="D181" s="63"/>
      <c r="E181" s="64"/>
      <c r="F181" s="65" t="s">
        <v>3311</v>
      </c>
      <c r="G181" s="63"/>
      <c r="H181" s="66">
        <v>12.5</v>
      </c>
      <c r="I181" s="67"/>
      <c r="J181" s="68"/>
      <c r="K181" s="66"/>
      <c r="L181" s="66"/>
      <c r="M181" s="66"/>
      <c r="N181" s="66"/>
      <c r="O181" s="68"/>
      <c r="P181" s="68"/>
      <c r="Q181" s="68"/>
      <c r="R181" s="10"/>
      <c r="S181" s="15"/>
    </row>
    <row r="182" spans="1:20" ht="19.5" outlineLevel="4" x14ac:dyDescent="0.2">
      <c r="A182" s="61"/>
      <c r="B182" s="62"/>
      <c r="C182" s="62"/>
      <c r="D182" s="63"/>
      <c r="E182" s="64"/>
      <c r="F182" s="65" t="s">
        <v>3312</v>
      </c>
      <c r="G182" s="63"/>
      <c r="H182" s="66">
        <v>14.2</v>
      </c>
      <c r="I182" s="67"/>
      <c r="J182" s="68"/>
      <c r="K182" s="66"/>
      <c r="L182" s="66"/>
      <c r="M182" s="66"/>
      <c r="N182" s="66"/>
      <c r="O182" s="68"/>
      <c r="P182" s="68"/>
      <c r="Q182" s="68"/>
      <c r="R182" s="10"/>
      <c r="S182" s="15"/>
    </row>
    <row r="183" spans="1:20" ht="9.75" outlineLevel="4" x14ac:dyDescent="0.2">
      <c r="A183" s="61"/>
      <c r="B183" s="62"/>
      <c r="C183" s="62"/>
      <c r="D183" s="63"/>
      <c r="E183" s="64"/>
      <c r="F183" s="65" t="s">
        <v>126</v>
      </c>
      <c r="G183" s="63"/>
      <c r="H183" s="66">
        <v>0</v>
      </c>
      <c r="I183" s="67"/>
      <c r="J183" s="68"/>
      <c r="K183" s="66"/>
      <c r="L183" s="66"/>
      <c r="M183" s="66"/>
      <c r="N183" s="66"/>
      <c r="O183" s="68"/>
      <c r="P183" s="68"/>
      <c r="Q183" s="68"/>
      <c r="R183" s="10"/>
      <c r="S183" s="15"/>
    </row>
    <row r="184" spans="1:20" ht="9.75" outlineLevel="4" x14ac:dyDescent="0.2">
      <c r="A184" s="61"/>
      <c r="B184" s="62"/>
      <c r="C184" s="62"/>
      <c r="D184" s="63"/>
      <c r="E184" s="64"/>
      <c r="F184" s="65" t="s">
        <v>713</v>
      </c>
      <c r="G184" s="63"/>
      <c r="H184" s="66">
        <v>0</v>
      </c>
      <c r="I184" s="67"/>
      <c r="J184" s="68"/>
      <c r="K184" s="66"/>
      <c r="L184" s="66"/>
      <c r="M184" s="66"/>
      <c r="N184" s="66"/>
      <c r="O184" s="68"/>
      <c r="P184" s="68"/>
      <c r="Q184" s="68"/>
      <c r="R184" s="10"/>
      <c r="S184" s="15"/>
    </row>
    <row r="185" spans="1:20" ht="9.75" outlineLevel="4" x14ac:dyDescent="0.2">
      <c r="A185" s="61"/>
      <c r="B185" s="62"/>
      <c r="C185" s="62"/>
      <c r="D185" s="63"/>
      <c r="E185" s="64"/>
      <c r="F185" s="65" t="s">
        <v>3313</v>
      </c>
      <c r="G185" s="63"/>
      <c r="H185" s="66">
        <v>55.140000000000008</v>
      </c>
      <c r="I185" s="67"/>
      <c r="J185" s="68"/>
      <c r="K185" s="66"/>
      <c r="L185" s="66"/>
      <c r="M185" s="66"/>
      <c r="N185" s="66"/>
      <c r="O185" s="68"/>
      <c r="P185" s="68"/>
      <c r="Q185" s="68"/>
      <c r="R185" s="10"/>
      <c r="S185" s="15"/>
    </row>
    <row r="186" spans="1:20" ht="9.75" outlineLevel="4" x14ac:dyDescent="0.2">
      <c r="A186" s="61"/>
      <c r="B186" s="62"/>
      <c r="C186" s="62"/>
      <c r="D186" s="63"/>
      <c r="E186" s="64"/>
      <c r="F186" s="65" t="s">
        <v>126</v>
      </c>
      <c r="G186" s="63"/>
      <c r="H186" s="66">
        <v>0</v>
      </c>
      <c r="I186" s="67"/>
      <c r="J186" s="68"/>
      <c r="K186" s="66"/>
      <c r="L186" s="66"/>
      <c r="M186" s="66"/>
      <c r="N186" s="66"/>
      <c r="O186" s="68"/>
      <c r="P186" s="68"/>
      <c r="Q186" s="68"/>
      <c r="R186" s="10"/>
      <c r="S186" s="15"/>
    </row>
    <row r="187" spans="1:20" ht="9.75" outlineLevel="4" x14ac:dyDescent="0.2">
      <c r="A187" s="61"/>
      <c r="B187" s="62"/>
      <c r="C187" s="62"/>
      <c r="D187" s="63"/>
      <c r="E187" s="64"/>
      <c r="F187" s="65" t="s">
        <v>717</v>
      </c>
      <c r="G187" s="63"/>
      <c r="H187" s="66">
        <v>0</v>
      </c>
      <c r="I187" s="67"/>
      <c r="J187" s="68"/>
      <c r="K187" s="66"/>
      <c r="L187" s="66"/>
      <c r="M187" s="66"/>
      <c r="N187" s="66"/>
      <c r="O187" s="68"/>
      <c r="P187" s="68"/>
      <c r="Q187" s="68"/>
      <c r="R187" s="10"/>
      <c r="S187" s="15"/>
    </row>
    <row r="188" spans="1:20" ht="19.5" outlineLevel="4" x14ac:dyDescent="0.2">
      <c r="A188" s="61"/>
      <c r="B188" s="62"/>
      <c r="C188" s="62"/>
      <c r="D188" s="63"/>
      <c r="E188" s="64"/>
      <c r="F188" s="65" t="s">
        <v>3314</v>
      </c>
      <c r="G188" s="63"/>
      <c r="H188" s="66">
        <v>10.1</v>
      </c>
      <c r="I188" s="67"/>
      <c r="J188" s="68"/>
      <c r="K188" s="66"/>
      <c r="L188" s="66"/>
      <c r="M188" s="66"/>
      <c r="N188" s="66"/>
      <c r="O188" s="68"/>
      <c r="P188" s="68"/>
      <c r="Q188" s="68"/>
      <c r="R188" s="10"/>
      <c r="S188" s="15"/>
    </row>
    <row r="189" spans="1:20" ht="19.5" outlineLevel="4" x14ac:dyDescent="0.2">
      <c r="A189" s="61"/>
      <c r="B189" s="62"/>
      <c r="C189" s="62"/>
      <c r="D189" s="63"/>
      <c r="E189" s="64"/>
      <c r="F189" s="65" t="s">
        <v>3315</v>
      </c>
      <c r="G189" s="63"/>
      <c r="H189" s="66">
        <v>15.2</v>
      </c>
      <c r="I189" s="67"/>
      <c r="J189" s="68"/>
      <c r="K189" s="66"/>
      <c r="L189" s="66"/>
      <c r="M189" s="66"/>
      <c r="N189" s="66"/>
      <c r="O189" s="68"/>
      <c r="P189" s="68"/>
      <c r="Q189" s="68"/>
      <c r="R189" s="10"/>
      <c r="S189" s="15"/>
    </row>
    <row r="190" spans="1:20" ht="7.5" customHeight="1" outlineLevel="4" x14ac:dyDescent="0.15">
      <c r="A190" s="15"/>
      <c r="B190" s="69"/>
      <c r="C190" s="70"/>
      <c r="D190" s="71"/>
      <c r="E190" s="72"/>
      <c r="F190" s="73"/>
      <c r="G190" s="71"/>
      <c r="H190" s="74"/>
      <c r="I190" s="75"/>
      <c r="J190" s="76"/>
      <c r="K190" s="77"/>
      <c r="L190" s="77"/>
      <c r="M190" s="77"/>
      <c r="N190" s="77"/>
      <c r="O190" s="76"/>
      <c r="P190" s="76"/>
      <c r="Q190" s="76"/>
      <c r="R190" s="10"/>
      <c r="S190" s="15"/>
    </row>
    <row r="191" spans="1:20" ht="11.25" outlineLevel="3" x14ac:dyDescent="0.2">
      <c r="A191" s="52"/>
      <c r="B191" s="53"/>
      <c r="C191" s="54">
        <v>31</v>
      </c>
      <c r="D191" s="55" t="s">
        <v>25</v>
      </c>
      <c r="E191" s="56" t="s">
        <v>727</v>
      </c>
      <c r="F191" s="57" t="s">
        <v>728</v>
      </c>
      <c r="G191" s="55" t="s">
        <v>172</v>
      </c>
      <c r="H191" s="58">
        <v>23.7</v>
      </c>
      <c r="I191" s="59"/>
      <c r="J191" s="60">
        <f>H191*I191</f>
        <v>0</v>
      </c>
      <c r="K191" s="58"/>
      <c r="L191" s="58">
        <f>H191*K191</f>
        <v>0</v>
      </c>
      <c r="M191" s="58"/>
      <c r="N191" s="58">
        <f>H191*M191</f>
        <v>0</v>
      </c>
      <c r="O191" s="60">
        <v>21</v>
      </c>
      <c r="P191" s="60">
        <f>J191*(O191/100)</f>
        <v>0</v>
      </c>
      <c r="Q191" s="60">
        <f>J191+P191</f>
        <v>0</v>
      </c>
      <c r="R191" s="15"/>
      <c r="S191" s="15"/>
      <c r="T191" s="15"/>
    </row>
    <row r="192" spans="1:20" ht="9.75" outlineLevel="4" x14ac:dyDescent="0.2">
      <c r="A192" s="61"/>
      <c r="B192" s="62"/>
      <c r="C192" s="62"/>
      <c r="D192" s="63"/>
      <c r="E192" s="64" t="s">
        <v>29</v>
      </c>
      <c r="F192" s="65" t="s">
        <v>3316</v>
      </c>
      <c r="G192" s="63"/>
      <c r="H192" s="66">
        <v>6.3000000000000007</v>
      </c>
      <c r="I192" s="67"/>
      <c r="J192" s="68"/>
      <c r="K192" s="66"/>
      <c r="L192" s="66"/>
      <c r="M192" s="66"/>
      <c r="N192" s="66"/>
      <c r="O192" s="68"/>
      <c r="P192" s="68"/>
      <c r="Q192" s="68"/>
      <c r="R192" s="10"/>
      <c r="S192" s="15"/>
    </row>
    <row r="193" spans="1:20" ht="9.75" outlineLevel="4" x14ac:dyDescent="0.2">
      <c r="A193" s="61"/>
      <c r="B193" s="62"/>
      <c r="C193" s="62"/>
      <c r="D193" s="63"/>
      <c r="E193" s="64"/>
      <c r="F193" s="65" t="s">
        <v>3317</v>
      </c>
      <c r="G193" s="63"/>
      <c r="H193" s="66">
        <v>17.399999999999999</v>
      </c>
      <c r="I193" s="67"/>
      <c r="J193" s="68"/>
      <c r="K193" s="66"/>
      <c r="L193" s="66"/>
      <c r="M193" s="66"/>
      <c r="N193" s="66"/>
      <c r="O193" s="68"/>
      <c r="P193" s="68"/>
      <c r="Q193" s="68"/>
      <c r="R193" s="10"/>
      <c r="S193" s="15"/>
    </row>
    <row r="194" spans="1:20" ht="7.5" customHeight="1" outlineLevel="4" x14ac:dyDescent="0.15">
      <c r="A194" s="15"/>
      <c r="B194" s="69"/>
      <c r="C194" s="70"/>
      <c r="D194" s="71"/>
      <c r="E194" s="72"/>
      <c r="F194" s="73"/>
      <c r="G194" s="71"/>
      <c r="H194" s="74"/>
      <c r="I194" s="75"/>
      <c r="J194" s="76"/>
      <c r="K194" s="77"/>
      <c r="L194" s="77"/>
      <c r="M194" s="77"/>
      <c r="N194" s="77"/>
      <c r="O194" s="76"/>
      <c r="P194" s="76"/>
      <c r="Q194" s="76"/>
      <c r="R194" s="10"/>
      <c r="S194" s="15"/>
    </row>
    <row r="195" spans="1:20" ht="11.25" outlineLevel="3" x14ac:dyDescent="0.2">
      <c r="A195" s="52"/>
      <c r="B195" s="53"/>
      <c r="C195" s="54">
        <v>32</v>
      </c>
      <c r="D195" s="55" t="s">
        <v>25</v>
      </c>
      <c r="E195" s="56" t="s">
        <v>737</v>
      </c>
      <c r="F195" s="57" t="s">
        <v>738</v>
      </c>
      <c r="G195" s="55" t="s">
        <v>172</v>
      </c>
      <c r="H195" s="58">
        <v>69.5</v>
      </c>
      <c r="I195" s="59"/>
      <c r="J195" s="60">
        <f>H195*I195</f>
        <v>0</v>
      </c>
      <c r="K195" s="58"/>
      <c r="L195" s="58">
        <f>H195*K195</f>
        <v>0</v>
      </c>
      <c r="M195" s="58"/>
      <c r="N195" s="58">
        <f>H195*M195</f>
        <v>0</v>
      </c>
      <c r="O195" s="60">
        <v>21</v>
      </c>
      <c r="P195" s="60">
        <f>J195*(O195/100)</f>
        <v>0</v>
      </c>
      <c r="Q195" s="60">
        <f>J195+P195</f>
        <v>0</v>
      </c>
      <c r="R195" s="15"/>
      <c r="S195" s="15"/>
      <c r="T195" s="15"/>
    </row>
    <row r="196" spans="1:20" ht="19.5" outlineLevel="4" x14ac:dyDescent="0.2">
      <c r="A196" s="61"/>
      <c r="B196" s="62"/>
      <c r="C196" s="62"/>
      <c r="D196" s="63"/>
      <c r="E196" s="64" t="s">
        <v>29</v>
      </c>
      <c r="F196" s="65" t="s">
        <v>739</v>
      </c>
      <c r="G196" s="63"/>
      <c r="H196" s="66">
        <v>0</v>
      </c>
      <c r="I196" s="67"/>
      <c r="J196" s="68"/>
      <c r="K196" s="66"/>
      <c r="L196" s="66"/>
      <c r="M196" s="66"/>
      <c r="N196" s="66"/>
      <c r="O196" s="68"/>
      <c r="P196" s="68"/>
      <c r="Q196" s="68"/>
      <c r="R196" s="10"/>
      <c r="S196" s="15"/>
    </row>
    <row r="197" spans="1:20" ht="19.5" outlineLevel="4" x14ac:dyDescent="0.2">
      <c r="A197" s="61"/>
      <c r="B197" s="62"/>
      <c r="C197" s="62"/>
      <c r="D197" s="63"/>
      <c r="E197" s="64"/>
      <c r="F197" s="65" t="s">
        <v>3318</v>
      </c>
      <c r="G197" s="63"/>
      <c r="H197" s="66">
        <v>62.7</v>
      </c>
      <c r="I197" s="67"/>
      <c r="J197" s="68"/>
      <c r="K197" s="66"/>
      <c r="L197" s="66"/>
      <c r="M197" s="66"/>
      <c r="N197" s="66"/>
      <c r="O197" s="68"/>
      <c r="P197" s="68"/>
      <c r="Q197" s="68"/>
      <c r="R197" s="10"/>
      <c r="S197" s="15"/>
    </row>
    <row r="198" spans="1:20" ht="19.5" outlineLevel="4" x14ac:dyDescent="0.2">
      <c r="A198" s="61"/>
      <c r="B198" s="62"/>
      <c r="C198" s="62"/>
      <c r="D198" s="63"/>
      <c r="E198" s="64"/>
      <c r="F198" s="65" t="s">
        <v>3319</v>
      </c>
      <c r="G198" s="63"/>
      <c r="H198" s="66">
        <v>6.8</v>
      </c>
      <c r="I198" s="67"/>
      <c r="J198" s="68"/>
      <c r="K198" s="66"/>
      <c r="L198" s="66"/>
      <c r="M198" s="66"/>
      <c r="N198" s="66"/>
      <c r="O198" s="68"/>
      <c r="P198" s="68"/>
      <c r="Q198" s="68"/>
      <c r="R198" s="10"/>
      <c r="S198" s="15"/>
    </row>
    <row r="199" spans="1:20" ht="7.5" customHeight="1" outlineLevel="4" x14ac:dyDescent="0.15">
      <c r="A199" s="15"/>
      <c r="B199" s="69"/>
      <c r="C199" s="70"/>
      <c r="D199" s="71"/>
      <c r="E199" s="72"/>
      <c r="F199" s="73"/>
      <c r="G199" s="71"/>
      <c r="H199" s="74"/>
      <c r="I199" s="75"/>
      <c r="J199" s="76"/>
      <c r="K199" s="77"/>
      <c r="L199" s="77"/>
      <c r="M199" s="77"/>
      <c r="N199" s="77"/>
      <c r="O199" s="76"/>
      <c r="P199" s="76"/>
      <c r="Q199" s="76"/>
      <c r="R199" s="10"/>
      <c r="S199" s="15"/>
    </row>
    <row r="200" spans="1:20" ht="11.25" outlineLevel="3" x14ac:dyDescent="0.2">
      <c r="A200" s="52"/>
      <c r="B200" s="53"/>
      <c r="C200" s="54">
        <v>33</v>
      </c>
      <c r="D200" s="55" t="s">
        <v>342</v>
      </c>
      <c r="E200" s="56" t="s">
        <v>742</v>
      </c>
      <c r="F200" s="57" t="s">
        <v>743</v>
      </c>
      <c r="G200" s="55" t="s">
        <v>172</v>
      </c>
      <c r="H200" s="58">
        <v>72.975000000000009</v>
      </c>
      <c r="I200" s="59"/>
      <c r="J200" s="60">
        <f>H200*I200</f>
        <v>0</v>
      </c>
      <c r="K200" s="58">
        <v>4.0000000000000003E-5</v>
      </c>
      <c r="L200" s="58">
        <f>H200*K200</f>
        <v>2.9190000000000006E-3</v>
      </c>
      <c r="M200" s="58"/>
      <c r="N200" s="58">
        <f>H200*M200</f>
        <v>0</v>
      </c>
      <c r="O200" s="60">
        <v>21</v>
      </c>
      <c r="P200" s="60">
        <f>J200*(O200/100)</f>
        <v>0</v>
      </c>
      <c r="Q200" s="60">
        <f>J200+P200</f>
        <v>0</v>
      </c>
      <c r="R200" s="15"/>
      <c r="S200" s="15"/>
      <c r="T200" s="15"/>
    </row>
    <row r="201" spans="1:20" ht="9.75" outlineLevel="4" x14ac:dyDescent="0.2">
      <c r="A201" s="61"/>
      <c r="B201" s="62"/>
      <c r="C201" s="62"/>
      <c r="D201" s="63"/>
      <c r="E201" s="64" t="s">
        <v>29</v>
      </c>
      <c r="F201" s="65" t="s">
        <v>3320</v>
      </c>
      <c r="G201" s="63"/>
      <c r="H201" s="66">
        <v>72.975000000000009</v>
      </c>
      <c r="I201" s="67"/>
      <c r="J201" s="68"/>
      <c r="K201" s="66"/>
      <c r="L201" s="66"/>
      <c r="M201" s="66"/>
      <c r="N201" s="66"/>
      <c r="O201" s="68"/>
      <c r="P201" s="68"/>
      <c r="Q201" s="68"/>
      <c r="R201" s="10"/>
      <c r="S201" s="15"/>
    </row>
    <row r="202" spans="1:20" ht="7.5" customHeight="1" outlineLevel="4" x14ac:dyDescent="0.15">
      <c r="A202" s="15"/>
      <c r="B202" s="69"/>
      <c r="C202" s="70"/>
      <c r="D202" s="71"/>
      <c r="E202" s="72"/>
      <c r="F202" s="73"/>
      <c r="G202" s="71"/>
      <c r="H202" s="74"/>
      <c r="I202" s="75"/>
      <c r="J202" s="76"/>
      <c r="K202" s="77"/>
      <c r="L202" s="77"/>
      <c r="M202" s="77"/>
      <c r="N202" s="77"/>
      <c r="O202" s="76"/>
      <c r="P202" s="76"/>
      <c r="Q202" s="76"/>
      <c r="R202" s="10"/>
      <c r="S202" s="15"/>
    </row>
    <row r="203" spans="1:20" ht="11.25" outlineLevel="3" x14ac:dyDescent="0.2">
      <c r="A203" s="52"/>
      <c r="B203" s="53"/>
      <c r="C203" s="54">
        <v>34</v>
      </c>
      <c r="D203" s="55" t="s">
        <v>342</v>
      </c>
      <c r="E203" s="56" t="s">
        <v>745</v>
      </c>
      <c r="F203" s="57" t="s">
        <v>746</v>
      </c>
      <c r="G203" s="55" t="s">
        <v>172</v>
      </c>
      <c r="H203" s="58">
        <v>24.885000000000002</v>
      </c>
      <c r="I203" s="59"/>
      <c r="J203" s="60">
        <f>H203*I203</f>
        <v>0</v>
      </c>
      <c r="K203" s="58">
        <v>1.1E-4</v>
      </c>
      <c r="L203" s="58">
        <f>H203*K203</f>
        <v>2.7373500000000004E-3</v>
      </c>
      <c r="M203" s="58"/>
      <c r="N203" s="58">
        <f>H203*M203</f>
        <v>0</v>
      </c>
      <c r="O203" s="60">
        <v>21</v>
      </c>
      <c r="P203" s="60">
        <f>J203*(O203/100)</f>
        <v>0</v>
      </c>
      <c r="Q203" s="60">
        <f>J203+P203</f>
        <v>0</v>
      </c>
      <c r="R203" s="15"/>
      <c r="S203" s="15"/>
      <c r="T203" s="15"/>
    </row>
    <row r="204" spans="1:20" ht="9.75" outlineLevel="4" x14ac:dyDescent="0.2">
      <c r="A204" s="61"/>
      <c r="B204" s="62"/>
      <c r="C204" s="62"/>
      <c r="D204" s="63"/>
      <c r="E204" s="64" t="s">
        <v>29</v>
      </c>
      <c r="F204" s="65" t="s">
        <v>3321</v>
      </c>
      <c r="G204" s="63"/>
      <c r="H204" s="66">
        <v>24.885000000000002</v>
      </c>
      <c r="I204" s="67"/>
      <c r="J204" s="68"/>
      <c r="K204" s="66"/>
      <c r="L204" s="66"/>
      <c r="M204" s="66"/>
      <c r="N204" s="66"/>
      <c r="O204" s="68"/>
      <c r="P204" s="68"/>
      <c r="Q204" s="68"/>
      <c r="R204" s="10"/>
      <c r="S204" s="15"/>
    </row>
    <row r="205" spans="1:20" ht="7.5" customHeight="1" outlineLevel="4" x14ac:dyDescent="0.15">
      <c r="A205" s="15"/>
      <c r="B205" s="69"/>
      <c r="C205" s="70"/>
      <c r="D205" s="71"/>
      <c r="E205" s="72"/>
      <c r="F205" s="73"/>
      <c r="G205" s="71"/>
      <c r="H205" s="74"/>
      <c r="I205" s="75"/>
      <c r="J205" s="76"/>
      <c r="K205" s="77"/>
      <c r="L205" s="77"/>
      <c r="M205" s="77"/>
      <c r="N205" s="77"/>
      <c r="O205" s="76"/>
      <c r="P205" s="76"/>
      <c r="Q205" s="76"/>
      <c r="R205" s="10"/>
      <c r="S205" s="15"/>
    </row>
    <row r="206" spans="1:20" outlineLevel="3" x14ac:dyDescent="0.15">
      <c r="B206" s="10"/>
      <c r="C206" s="10"/>
      <c r="D206" s="10"/>
      <c r="E206" s="10"/>
      <c r="F206" s="10"/>
      <c r="G206" s="10"/>
      <c r="H206" s="10"/>
      <c r="I206" s="15"/>
      <c r="J206" s="15"/>
      <c r="K206" s="10"/>
      <c r="L206" s="10"/>
      <c r="M206" s="10"/>
      <c r="N206" s="10"/>
      <c r="O206" s="10"/>
      <c r="P206" s="15"/>
      <c r="Q206" s="15"/>
    </row>
    <row r="207" spans="1:20" ht="11.25" outlineLevel="2" x14ac:dyDescent="0.2">
      <c r="A207" s="42" t="s">
        <v>3322</v>
      </c>
      <c r="B207" s="43">
        <v>3</v>
      </c>
      <c r="C207" s="44"/>
      <c r="D207" s="45" t="s">
        <v>23</v>
      </c>
      <c r="E207" s="45"/>
      <c r="F207" s="46" t="s">
        <v>749</v>
      </c>
      <c r="G207" s="45"/>
      <c r="H207" s="47"/>
      <c r="I207" s="48"/>
      <c r="J207" s="49">
        <f>SUBTOTAL(9,J208:J225)</f>
        <v>0</v>
      </c>
      <c r="K207" s="47"/>
      <c r="L207" s="50">
        <f>SUBTOTAL(9,L208:L225)</f>
        <v>0.421429</v>
      </c>
      <c r="M207" s="47"/>
      <c r="N207" s="50">
        <f>SUBTOTAL(9,N208:N225)</f>
        <v>0</v>
      </c>
      <c r="O207" s="51"/>
      <c r="P207" s="49">
        <f>SUBTOTAL(9,P208:P225)</f>
        <v>0</v>
      </c>
      <c r="Q207" s="49">
        <f>SUBTOTAL(9,Q208:Q225)</f>
        <v>0</v>
      </c>
      <c r="R207" s="10"/>
      <c r="S207" s="15"/>
      <c r="T207" s="15"/>
    </row>
    <row r="208" spans="1:20" ht="11.25" outlineLevel="3" x14ac:dyDescent="0.2">
      <c r="A208" s="52"/>
      <c r="B208" s="53"/>
      <c r="C208" s="54">
        <v>35</v>
      </c>
      <c r="D208" s="55" t="s">
        <v>25</v>
      </c>
      <c r="E208" s="56" t="s">
        <v>753</v>
      </c>
      <c r="F208" s="57" t="s">
        <v>754</v>
      </c>
      <c r="G208" s="55" t="s">
        <v>67</v>
      </c>
      <c r="H208" s="58">
        <v>40.160000000000004</v>
      </c>
      <c r="I208" s="59"/>
      <c r="J208" s="60">
        <f>H208*I208</f>
        <v>0</v>
      </c>
      <c r="K208" s="58">
        <v>2.5999999999999998E-4</v>
      </c>
      <c r="L208" s="58">
        <f>H208*K208</f>
        <v>1.0441600000000001E-2</v>
      </c>
      <c r="M208" s="58"/>
      <c r="N208" s="58">
        <f>H208*M208</f>
        <v>0</v>
      </c>
      <c r="O208" s="60">
        <v>21</v>
      </c>
      <c r="P208" s="60">
        <f>J208*(O208/100)</f>
        <v>0</v>
      </c>
      <c r="Q208" s="60">
        <f>J208+P208</f>
        <v>0</v>
      </c>
      <c r="R208" s="15"/>
      <c r="S208" s="15"/>
      <c r="T208" s="15"/>
    </row>
    <row r="209" spans="1:20" ht="9.75" outlineLevel="4" x14ac:dyDescent="0.2">
      <c r="A209" s="61"/>
      <c r="B209" s="62"/>
      <c r="C209" s="62"/>
      <c r="D209" s="63"/>
      <c r="E209" s="64" t="s">
        <v>29</v>
      </c>
      <c r="F209" s="65" t="s">
        <v>3323</v>
      </c>
      <c r="G209" s="63"/>
      <c r="H209" s="66">
        <v>40.160000000000004</v>
      </c>
      <c r="I209" s="67"/>
      <c r="J209" s="68"/>
      <c r="K209" s="66"/>
      <c r="L209" s="66"/>
      <c r="M209" s="66"/>
      <c r="N209" s="66"/>
      <c r="O209" s="68"/>
      <c r="P209" s="68"/>
      <c r="Q209" s="68"/>
      <c r="R209" s="10"/>
      <c r="S209" s="15"/>
    </row>
    <row r="210" spans="1:20" ht="7.5" customHeight="1" outlineLevel="4" x14ac:dyDescent="0.15">
      <c r="A210" s="15"/>
      <c r="B210" s="69"/>
      <c r="C210" s="70"/>
      <c r="D210" s="71"/>
      <c r="E210" s="72"/>
      <c r="F210" s="73"/>
      <c r="G210" s="71"/>
      <c r="H210" s="74"/>
      <c r="I210" s="75"/>
      <c r="J210" s="76"/>
      <c r="K210" s="77"/>
      <c r="L210" s="77"/>
      <c r="M210" s="77"/>
      <c r="N210" s="77"/>
      <c r="O210" s="76"/>
      <c r="P210" s="76"/>
      <c r="Q210" s="76"/>
      <c r="R210" s="10"/>
      <c r="S210" s="15"/>
    </row>
    <row r="211" spans="1:20" ht="11.25" outlineLevel="3" x14ac:dyDescent="0.2">
      <c r="A211" s="52"/>
      <c r="B211" s="53"/>
      <c r="C211" s="54">
        <v>36</v>
      </c>
      <c r="D211" s="55" t="s">
        <v>25</v>
      </c>
      <c r="E211" s="56" t="s">
        <v>727</v>
      </c>
      <c r="F211" s="57" t="s">
        <v>728</v>
      </c>
      <c r="G211" s="55" t="s">
        <v>172</v>
      </c>
      <c r="H211" s="58">
        <v>200.8</v>
      </c>
      <c r="I211" s="59"/>
      <c r="J211" s="60">
        <f>H211*I211</f>
        <v>0</v>
      </c>
      <c r="K211" s="58"/>
      <c r="L211" s="58">
        <f>H211*K211</f>
        <v>0</v>
      </c>
      <c r="M211" s="58"/>
      <c r="N211" s="58">
        <f>H211*M211</f>
        <v>0</v>
      </c>
      <c r="O211" s="60">
        <v>21</v>
      </c>
      <c r="P211" s="60">
        <f>J211*(O211/100)</f>
        <v>0</v>
      </c>
      <c r="Q211" s="60">
        <f>J211+P211</f>
        <v>0</v>
      </c>
      <c r="R211" s="15"/>
      <c r="S211" s="15"/>
      <c r="T211" s="15"/>
    </row>
    <row r="212" spans="1:20" ht="22.5" outlineLevel="3" x14ac:dyDescent="0.2">
      <c r="A212" s="52"/>
      <c r="B212" s="53"/>
      <c r="C212" s="54">
        <v>37</v>
      </c>
      <c r="D212" s="55" t="s">
        <v>25</v>
      </c>
      <c r="E212" s="56" t="s">
        <v>775</v>
      </c>
      <c r="F212" s="57" t="s">
        <v>776</v>
      </c>
      <c r="G212" s="55" t="s">
        <v>172</v>
      </c>
      <c r="H212" s="58">
        <v>100.4</v>
      </c>
      <c r="I212" s="59"/>
      <c r="J212" s="60">
        <f>H212*I212</f>
        <v>0</v>
      </c>
      <c r="K212" s="58">
        <v>3.3899999999999998E-3</v>
      </c>
      <c r="L212" s="58">
        <f>H212*K212</f>
        <v>0.34035599999999999</v>
      </c>
      <c r="M212" s="58"/>
      <c r="N212" s="58">
        <f>H212*M212</f>
        <v>0</v>
      </c>
      <c r="O212" s="60">
        <v>21</v>
      </c>
      <c r="P212" s="60">
        <f>J212*(O212/100)</f>
        <v>0</v>
      </c>
      <c r="Q212" s="60">
        <f>J212+P212</f>
        <v>0</v>
      </c>
      <c r="R212" s="15"/>
      <c r="S212" s="15"/>
      <c r="T212" s="15"/>
    </row>
    <row r="213" spans="1:20" ht="9.75" outlineLevel="4" x14ac:dyDescent="0.2">
      <c r="A213" s="61"/>
      <c r="B213" s="62"/>
      <c r="C213" s="62"/>
      <c r="D213" s="63"/>
      <c r="E213" s="64" t="s">
        <v>29</v>
      </c>
      <c r="F213" s="65" t="s">
        <v>3324</v>
      </c>
      <c r="G213" s="63"/>
      <c r="H213" s="66">
        <v>100.4</v>
      </c>
      <c r="I213" s="67"/>
      <c r="J213" s="68"/>
      <c r="K213" s="66"/>
      <c r="L213" s="66"/>
      <c r="M213" s="66"/>
      <c r="N213" s="66"/>
      <c r="O213" s="68"/>
      <c r="P213" s="68"/>
      <c r="Q213" s="68"/>
      <c r="R213" s="10"/>
      <c r="S213" s="15"/>
    </row>
    <row r="214" spans="1:20" ht="7.5" customHeight="1" outlineLevel="4" x14ac:dyDescent="0.15">
      <c r="A214" s="15"/>
      <c r="B214" s="69"/>
      <c r="C214" s="70"/>
      <c r="D214" s="71"/>
      <c r="E214" s="72"/>
      <c r="F214" s="73"/>
      <c r="G214" s="71"/>
      <c r="H214" s="74"/>
      <c r="I214" s="75"/>
      <c r="J214" s="76"/>
      <c r="K214" s="77"/>
      <c r="L214" s="77"/>
      <c r="M214" s="77"/>
      <c r="N214" s="77"/>
      <c r="O214" s="76"/>
      <c r="P214" s="76"/>
      <c r="Q214" s="76"/>
      <c r="R214" s="10"/>
      <c r="S214" s="15"/>
    </row>
    <row r="215" spans="1:20" ht="11.25" outlineLevel="3" x14ac:dyDescent="0.2">
      <c r="A215" s="52"/>
      <c r="B215" s="53"/>
      <c r="C215" s="54">
        <v>38</v>
      </c>
      <c r="D215" s="55" t="s">
        <v>25</v>
      </c>
      <c r="E215" s="56" t="s">
        <v>814</v>
      </c>
      <c r="F215" s="57" t="s">
        <v>815</v>
      </c>
      <c r="G215" s="55" t="s">
        <v>67</v>
      </c>
      <c r="H215" s="58">
        <v>52.809999999999995</v>
      </c>
      <c r="I215" s="59"/>
      <c r="J215" s="60">
        <f>H215*I215</f>
        <v>0</v>
      </c>
      <c r="K215" s="58"/>
      <c r="L215" s="58">
        <f>H215*K215</f>
        <v>0</v>
      </c>
      <c r="M215" s="58"/>
      <c r="N215" s="58">
        <f>H215*M215</f>
        <v>0</v>
      </c>
      <c r="O215" s="60">
        <v>21</v>
      </c>
      <c r="P215" s="60">
        <f>J215*(O215/100)</f>
        <v>0</v>
      </c>
      <c r="Q215" s="60">
        <f>J215+P215</f>
        <v>0</v>
      </c>
      <c r="R215" s="15"/>
      <c r="S215" s="15"/>
      <c r="T215" s="15"/>
    </row>
    <row r="216" spans="1:20" ht="9.75" outlineLevel="4" x14ac:dyDescent="0.2">
      <c r="A216" s="61"/>
      <c r="B216" s="62"/>
      <c r="C216" s="62"/>
      <c r="D216" s="63"/>
      <c r="E216" s="64" t="s">
        <v>29</v>
      </c>
      <c r="F216" s="65" t="s">
        <v>816</v>
      </c>
      <c r="G216" s="63"/>
      <c r="H216" s="66">
        <v>0</v>
      </c>
      <c r="I216" s="67"/>
      <c r="J216" s="68"/>
      <c r="K216" s="66"/>
      <c r="L216" s="66"/>
      <c r="M216" s="66"/>
      <c r="N216" s="66"/>
      <c r="O216" s="68"/>
      <c r="P216" s="68"/>
      <c r="Q216" s="68"/>
      <c r="R216" s="10"/>
      <c r="S216" s="15"/>
    </row>
    <row r="217" spans="1:20" ht="9.75" outlineLevel="4" x14ac:dyDescent="0.2">
      <c r="A217" s="61"/>
      <c r="B217" s="62"/>
      <c r="C217" s="62"/>
      <c r="D217" s="63"/>
      <c r="E217" s="64"/>
      <c r="F217" s="65" t="s">
        <v>3325</v>
      </c>
      <c r="G217" s="63"/>
      <c r="H217" s="66">
        <v>52.809999999999995</v>
      </c>
      <c r="I217" s="67"/>
      <c r="J217" s="68"/>
      <c r="K217" s="66"/>
      <c r="L217" s="66"/>
      <c r="M217" s="66"/>
      <c r="N217" s="66"/>
      <c r="O217" s="68"/>
      <c r="P217" s="68"/>
      <c r="Q217" s="68"/>
      <c r="R217" s="10"/>
      <c r="S217" s="15"/>
    </row>
    <row r="218" spans="1:20" ht="7.5" customHeight="1" outlineLevel="4" x14ac:dyDescent="0.15">
      <c r="A218" s="15"/>
      <c r="B218" s="69"/>
      <c r="C218" s="70"/>
      <c r="D218" s="71"/>
      <c r="E218" s="72"/>
      <c r="F218" s="73"/>
      <c r="G218" s="71"/>
      <c r="H218" s="74"/>
      <c r="I218" s="75"/>
      <c r="J218" s="76"/>
      <c r="K218" s="77"/>
      <c r="L218" s="77"/>
      <c r="M218" s="77"/>
      <c r="N218" s="77"/>
      <c r="O218" s="76"/>
      <c r="P218" s="76"/>
      <c r="Q218" s="76"/>
      <c r="R218" s="10"/>
      <c r="S218" s="15"/>
    </row>
    <row r="219" spans="1:20" ht="11.25" outlineLevel="3" x14ac:dyDescent="0.2">
      <c r="A219" s="52"/>
      <c r="B219" s="53"/>
      <c r="C219" s="54">
        <v>39</v>
      </c>
      <c r="D219" s="55" t="s">
        <v>342</v>
      </c>
      <c r="E219" s="56" t="s">
        <v>843</v>
      </c>
      <c r="F219" s="57" t="s">
        <v>844</v>
      </c>
      <c r="G219" s="55" t="s">
        <v>67</v>
      </c>
      <c r="H219" s="58">
        <v>31.626000000000001</v>
      </c>
      <c r="I219" s="59"/>
      <c r="J219" s="60">
        <f>H219*I219</f>
        <v>0</v>
      </c>
      <c r="K219" s="58">
        <v>1.5E-3</v>
      </c>
      <c r="L219" s="58">
        <f>H219*K219</f>
        <v>4.7439000000000002E-2</v>
      </c>
      <c r="M219" s="58"/>
      <c r="N219" s="58">
        <f>H219*M219</f>
        <v>0</v>
      </c>
      <c r="O219" s="60">
        <v>21</v>
      </c>
      <c r="P219" s="60">
        <f>J219*(O219/100)</f>
        <v>0</v>
      </c>
      <c r="Q219" s="60">
        <f>J219+P219</f>
        <v>0</v>
      </c>
      <c r="R219" s="15"/>
      <c r="S219" s="15"/>
      <c r="T219" s="15"/>
    </row>
    <row r="220" spans="1:20" ht="19.5" outlineLevel="4" x14ac:dyDescent="0.2">
      <c r="A220" s="61"/>
      <c r="B220" s="62"/>
      <c r="C220" s="62"/>
      <c r="D220" s="63"/>
      <c r="E220" s="64" t="s">
        <v>29</v>
      </c>
      <c r="F220" s="65" t="s">
        <v>3326</v>
      </c>
      <c r="G220" s="63"/>
      <c r="H220" s="66">
        <v>31.626000000000001</v>
      </c>
      <c r="I220" s="67"/>
      <c r="J220" s="68"/>
      <c r="K220" s="66"/>
      <c r="L220" s="66"/>
      <c r="M220" s="66"/>
      <c r="N220" s="66"/>
      <c r="O220" s="68"/>
      <c r="P220" s="68"/>
      <c r="Q220" s="68"/>
      <c r="R220" s="10"/>
      <c r="S220" s="15"/>
    </row>
    <row r="221" spans="1:20" ht="7.5" customHeight="1" outlineLevel="4" x14ac:dyDescent="0.15">
      <c r="A221" s="15"/>
      <c r="B221" s="69"/>
      <c r="C221" s="70"/>
      <c r="D221" s="71"/>
      <c r="E221" s="72"/>
      <c r="F221" s="73"/>
      <c r="G221" s="71"/>
      <c r="H221" s="74"/>
      <c r="I221" s="75"/>
      <c r="J221" s="76"/>
      <c r="K221" s="77"/>
      <c r="L221" s="77"/>
      <c r="M221" s="77"/>
      <c r="N221" s="77"/>
      <c r="O221" s="76"/>
      <c r="P221" s="76"/>
      <c r="Q221" s="76"/>
      <c r="R221" s="10"/>
      <c r="S221" s="15"/>
    </row>
    <row r="222" spans="1:20" ht="11.25" outlineLevel="3" x14ac:dyDescent="0.2">
      <c r="A222" s="52"/>
      <c r="B222" s="53"/>
      <c r="C222" s="54">
        <v>40</v>
      </c>
      <c r="D222" s="55" t="s">
        <v>342</v>
      </c>
      <c r="E222" s="56" t="s">
        <v>745</v>
      </c>
      <c r="F222" s="57" t="s">
        <v>746</v>
      </c>
      <c r="G222" s="55" t="s">
        <v>172</v>
      </c>
      <c r="H222" s="58">
        <v>210.84000000000003</v>
      </c>
      <c r="I222" s="59"/>
      <c r="J222" s="60">
        <f>H222*I222</f>
        <v>0</v>
      </c>
      <c r="K222" s="58">
        <v>1.1E-4</v>
      </c>
      <c r="L222" s="58">
        <f>H222*K222</f>
        <v>2.3192400000000005E-2</v>
      </c>
      <c r="M222" s="58"/>
      <c r="N222" s="58">
        <f>H222*M222</f>
        <v>0</v>
      </c>
      <c r="O222" s="60">
        <v>21</v>
      </c>
      <c r="P222" s="60">
        <f>J222*(O222/100)</f>
        <v>0</v>
      </c>
      <c r="Q222" s="60">
        <f>J222+P222</f>
        <v>0</v>
      </c>
      <c r="R222" s="15"/>
      <c r="S222" s="15"/>
      <c r="T222" s="15"/>
    </row>
    <row r="223" spans="1:20" ht="9.75" outlineLevel="4" x14ac:dyDescent="0.2">
      <c r="A223" s="61"/>
      <c r="B223" s="62"/>
      <c r="C223" s="62"/>
      <c r="D223" s="63"/>
      <c r="E223" s="64" t="s">
        <v>29</v>
      </c>
      <c r="F223" s="65" t="s">
        <v>3327</v>
      </c>
      <c r="G223" s="63"/>
      <c r="H223" s="66">
        <v>210.84000000000003</v>
      </c>
      <c r="I223" s="67"/>
      <c r="J223" s="68"/>
      <c r="K223" s="66"/>
      <c r="L223" s="66"/>
      <c r="M223" s="66"/>
      <c r="N223" s="66"/>
      <c r="O223" s="68"/>
      <c r="P223" s="68"/>
      <c r="Q223" s="68"/>
      <c r="R223" s="10"/>
      <c r="S223" s="15"/>
    </row>
    <row r="224" spans="1:20" ht="7.5" customHeight="1" outlineLevel="4" x14ac:dyDescent="0.15">
      <c r="A224" s="15"/>
      <c r="B224" s="69"/>
      <c r="C224" s="70"/>
      <c r="D224" s="71"/>
      <c r="E224" s="72"/>
      <c r="F224" s="73"/>
      <c r="G224" s="71"/>
      <c r="H224" s="74"/>
      <c r="I224" s="75"/>
      <c r="J224" s="76"/>
      <c r="K224" s="77"/>
      <c r="L224" s="77"/>
      <c r="M224" s="77"/>
      <c r="N224" s="77"/>
      <c r="O224" s="76"/>
      <c r="P224" s="76"/>
      <c r="Q224" s="76"/>
      <c r="R224" s="10"/>
      <c r="S224" s="15"/>
    </row>
    <row r="225" spans="1:20" outlineLevel="3" x14ac:dyDescent="0.15">
      <c r="B225" s="10"/>
      <c r="C225" s="10"/>
      <c r="D225" s="10"/>
      <c r="E225" s="10"/>
      <c r="F225" s="10"/>
      <c r="G225" s="10"/>
      <c r="H225" s="10"/>
      <c r="I225" s="15"/>
      <c r="J225" s="15"/>
      <c r="K225" s="10"/>
      <c r="L225" s="10"/>
      <c r="M225" s="10"/>
      <c r="N225" s="10"/>
      <c r="O225" s="10"/>
      <c r="P225" s="15"/>
      <c r="Q225" s="15"/>
    </row>
    <row r="226" spans="1:20" ht="11.25" outlineLevel="2" x14ac:dyDescent="0.2">
      <c r="A226" s="42" t="s">
        <v>3328</v>
      </c>
      <c r="B226" s="43">
        <v>3</v>
      </c>
      <c r="C226" s="44"/>
      <c r="D226" s="45" t="s">
        <v>23</v>
      </c>
      <c r="E226" s="45"/>
      <c r="F226" s="46" t="s">
        <v>850</v>
      </c>
      <c r="G226" s="45"/>
      <c r="H226" s="47"/>
      <c r="I226" s="48"/>
      <c r="J226" s="49">
        <f>SUBTOTAL(9,J227:J253)</f>
        <v>0</v>
      </c>
      <c r="K226" s="47"/>
      <c r="L226" s="50">
        <f>SUBTOTAL(9,L227:L253)</f>
        <v>50.663861108925992</v>
      </c>
      <c r="M226" s="47"/>
      <c r="N226" s="50">
        <f>SUBTOTAL(9,N227:N253)</f>
        <v>0</v>
      </c>
      <c r="O226" s="51"/>
      <c r="P226" s="49">
        <f>SUBTOTAL(9,P227:P253)</f>
        <v>0</v>
      </c>
      <c r="Q226" s="49">
        <f>SUBTOTAL(9,Q227:Q253)</f>
        <v>0</v>
      </c>
      <c r="R226" s="10"/>
      <c r="S226" s="15"/>
      <c r="T226" s="15"/>
    </row>
    <row r="227" spans="1:20" ht="11.25" outlineLevel="3" x14ac:dyDescent="0.2">
      <c r="A227" s="52"/>
      <c r="B227" s="53"/>
      <c r="C227" s="54">
        <v>41</v>
      </c>
      <c r="D227" s="55" t="s">
        <v>25</v>
      </c>
      <c r="E227" s="56" t="s">
        <v>851</v>
      </c>
      <c r="F227" s="57" t="s">
        <v>852</v>
      </c>
      <c r="G227" s="55" t="s">
        <v>28</v>
      </c>
      <c r="H227" s="58">
        <v>22.167999999999999</v>
      </c>
      <c r="I227" s="59"/>
      <c r="J227" s="60">
        <f>H227*I227</f>
        <v>0</v>
      </c>
      <c r="K227" s="58">
        <v>2.2563399999999998</v>
      </c>
      <c r="L227" s="58">
        <f>H227*K227</f>
        <v>50.018545119999992</v>
      </c>
      <c r="M227" s="58"/>
      <c r="N227" s="58">
        <f>H227*M227</f>
        <v>0</v>
      </c>
      <c r="O227" s="60">
        <v>21</v>
      </c>
      <c r="P227" s="60">
        <f>J227*(O227/100)</f>
        <v>0</v>
      </c>
      <c r="Q227" s="60">
        <f>J227+P227</f>
        <v>0</v>
      </c>
      <c r="R227" s="15"/>
      <c r="S227" s="15"/>
      <c r="T227" s="15"/>
    </row>
    <row r="228" spans="1:20" ht="19.5" outlineLevel="4" x14ac:dyDescent="0.2">
      <c r="A228" s="61"/>
      <c r="B228" s="62"/>
      <c r="C228" s="62"/>
      <c r="D228" s="63"/>
      <c r="E228" s="64" t="s">
        <v>29</v>
      </c>
      <c r="F228" s="65" t="s">
        <v>1617</v>
      </c>
      <c r="G228" s="63"/>
      <c r="H228" s="66">
        <v>0</v>
      </c>
      <c r="I228" s="67"/>
      <c r="J228" s="68"/>
      <c r="K228" s="66"/>
      <c r="L228" s="66"/>
      <c r="M228" s="66"/>
      <c r="N228" s="66"/>
      <c r="O228" s="68"/>
      <c r="P228" s="68"/>
      <c r="Q228" s="68"/>
      <c r="R228" s="10"/>
      <c r="S228" s="15"/>
    </row>
    <row r="229" spans="1:20" ht="19.5" outlineLevel="4" x14ac:dyDescent="0.2">
      <c r="A229" s="61"/>
      <c r="B229" s="62"/>
      <c r="C229" s="62"/>
      <c r="D229" s="63"/>
      <c r="E229" s="64"/>
      <c r="F229" s="65" t="s">
        <v>3329</v>
      </c>
      <c r="G229" s="63"/>
      <c r="H229" s="66">
        <v>12.064000000000002</v>
      </c>
      <c r="I229" s="67"/>
      <c r="J229" s="68"/>
      <c r="K229" s="66"/>
      <c r="L229" s="66"/>
      <c r="M229" s="66"/>
      <c r="N229" s="66"/>
      <c r="O229" s="68"/>
      <c r="P229" s="68"/>
      <c r="Q229" s="68"/>
      <c r="R229" s="10"/>
      <c r="S229" s="15"/>
    </row>
    <row r="230" spans="1:20" ht="19.5" outlineLevel="4" x14ac:dyDescent="0.2">
      <c r="A230" s="61"/>
      <c r="B230" s="62"/>
      <c r="C230" s="62"/>
      <c r="D230" s="63"/>
      <c r="E230" s="64"/>
      <c r="F230" s="65" t="s">
        <v>3330</v>
      </c>
      <c r="G230" s="63"/>
      <c r="H230" s="66">
        <v>5.84</v>
      </c>
      <c r="I230" s="67"/>
      <c r="J230" s="68"/>
      <c r="K230" s="66"/>
      <c r="L230" s="66"/>
      <c r="M230" s="66"/>
      <c r="N230" s="66"/>
      <c r="O230" s="68"/>
      <c r="P230" s="68"/>
      <c r="Q230" s="68"/>
      <c r="R230" s="10"/>
      <c r="S230" s="15"/>
    </row>
    <row r="231" spans="1:20" ht="19.5" outlineLevel="4" x14ac:dyDescent="0.2">
      <c r="A231" s="61"/>
      <c r="B231" s="62"/>
      <c r="C231" s="62"/>
      <c r="D231" s="63"/>
      <c r="E231" s="64"/>
      <c r="F231" s="65" t="s">
        <v>3331</v>
      </c>
      <c r="G231" s="63"/>
      <c r="H231" s="66">
        <v>1</v>
      </c>
      <c r="I231" s="67"/>
      <c r="J231" s="68"/>
      <c r="K231" s="66"/>
      <c r="L231" s="66"/>
      <c r="M231" s="66"/>
      <c r="N231" s="66"/>
      <c r="O231" s="68"/>
      <c r="P231" s="68"/>
      <c r="Q231" s="68"/>
      <c r="R231" s="10"/>
      <c r="S231" s="15"/>
    </row>
    <row r="232" spans="1:20" ht="19.5" outlineLevel="4" x14ac:dyDescent="0.2">
      <c r="A232" s="61"/>
      <c r="B232" s="62"/>
      <c r="C232" s="62"/>
      <c r="D232" s="63"/>
      <c r="E232" s="64"/>
      <c r="F232" s="65" t="s">
        <v>3332</v>
      </c>
      <c r="G232" s="63"/>
      <c r="H232" s="66">
        <v>0.4</v>
      </c>
      <c r="I232" s="67"/>
      <c r="J232" s="68"/>
      <c r="K232" s="66"/>
      <c r="L232" s="66"/>
      <c r="M232" s="66"/>
      <c r="N232" s="66"/>
      <c r="O232" s="68"/>
      <c r="P232" s="68"/>
      <c r="Q232" s="68"/>
      <c r="R232" s="10"/>
      <c r="S232" s="15"/>
    </row>
    <row r="233" spans="1:20" ht="19.5" outlineLevel="4" x14ac:dyDescent="0.2">
      <c r="A233" s="61"/>
      <c r="B233" s="62"/>
      <c r="C233" s="62"/>
      <c r="D233" s="63"/>
      <c r="E233" s="64"/>
      <c r="F233" s="65" t="s">
        <v>3333</v>
      </c>
      <c r="G233" s="63"/>
      <c r="H233" s="66">
        <v>1.0959999999999999</v>
      </c>
      <c r="I233" s="67"/>
      <c r="J233" s="68"/>
      <c r="K233" s="66"/>
      <c r="L233" s="66"/>
      <c r="M233" s="66"/>
      <c r="N233" s="66"/>
      <c r="O233" s="68"/>
      <c r="P233" s="68"/>
      <c r="Q233" s="68"/>
      <c r="R233" s="10"/>
      <c r="S233" s="15"/>
    </row>
    <row r="234" spans="1:20" ht="19.5" outlineLevel="4" x14ac:dyDescent="0.2">
      <c r="A234" s="61"/>
      <c r="B234" s="62"/>
      <c r="C234" s="62"/>
      <c r="D234" s="63"/>
      <c r="E234" s="64"/>
      <c r="F234" s="65" t="s">
        <v>3334</v>
      </c>
      <c r="G234" s="63"/>
      <c r="H234" s="66">
        <v>0.43200000000000005</v>
      </c>
      <c r="I234" s="67"/>
      <c r="J234" s="68"/>
      <c r="K234" s="66"/>
      <c r="L234" s="66"/>
      <c r="M234" s="66"/>
      <c r="N234" s="66"/>
      <c r="O234" s="68"/>
      <c r="P234" s="68"/>
      <c r="Q234" s="68"/>
      <c r="R234" s="10"/>
      <c r="S234" s="15"/>
    </row>
    <row r="235" spans="1:20" ht="19.5" outlineLevel="4" x14ac:dyDescent="0.2">
      <c r="A235" s="61"/>
      <c r="B235" s="62"/>
      <c r="C235" s="62"/>
      <c r="D235" s="63"/>
      <c r="E235" s="64"/>
      <c r="F235" s="65" t="s">
        <v>3335</v>
      </c>
      <c r="G235" s="63"/>
      <c r="H235" s="66">
        <v>0.39200000000000002</v>
      </c>
      <c r="I235" s="67"/>
      <c r="J235" s="68"/>
      <c r="K235" s="66"/>
      <c r="L235" s="66"/>
      <c r="M235" s="66"/>
      <c r="N235" s="66"/>
      <c r="O235" s="68"/>
      <c r="P235" s="68"/>
      <c r="Q235" s="68"/>
      <c r="R235" s="10"/>
      <c r="S235" s="15"/>
    </row>
    <row r="236" spans="1:20" ht="19.5" outlineLevel="4" x14ac:dyDescent="0.2">
      <c r="A236" s="61"/>
      <c r="B236" s="62"/>
      <c r="C236" s="62"/>
      <c r="D236" s="63"/>
      <c r="E236" s="64"/>
      <c r="F236" s="65" t="s">
        <v>3336</v>
      </c>
      <c r="G236" s="63"/>
      <c r="H236" s="66">
        <v>0.94400000000000006</v>
      </c>
      <c r="I236" s="67"/>
      <c r="J236" s="68"/>
      <c r="K236" s="66"/>
      <c r="L236" s="66"/>
      <c r="M236" s="66"/>
      <c r="N236" s="66"/>
      <c r="O236" s="68"/>
      <c r="P236" s="68"/>
      <c r="Q236" s="68"/>
      <c r="R236" s="10"/>
      <c r="S236" s="15"/>
    </row>
    <row r="237" spans="1:20" ht="7.5" customHeight="1" outlineLevel="4" x14ac:dyDescent="0.15">
      <c r="A237" s="15"/>
      <c r="B237" s="69"/>
      <c r="C237" s="70"/>
      <c r="D237" s="71"/>
      <c r="E237" s="72"/>
      <c r="F237" s="73"/>
      <c r="G237" s="71"/>
      <c r="H237" s="74"/>
      <c r="I237" s="75"/>
      <c r="J237" s="76"/>
      <c r="K237" s="77"/>
      <c r="L237" s="77"/>
      <c r="M237" s="77"/>
      <c r="N237" s="77"/>
      <c r="O237" s="76"/>
      <c r="P237" s="76"/>
      <c r="Q237" s="76"/>
      <c r="R237" s="10"/>
      <c r="S237" s="15"/>
    </row>
    <row r="238" spans="1:20" ht="11.25" outlineLevel="3" x14ac:dyDescent="0.2">
      <c r="A238" s="52"/>
      <c r="B238" s="53"/>
      <c r="C238" s="54">
        <v>42</v>
      </c>
      <c r="D238" s="55" t="s">
        <v>25</v>
      </c>
      <c r="E238" s="56" t="s">
        <v>891</v>
      </c>
      <c r="F238" s="57" t="s">
        <v>892</v>
      </c>
      <c r="G238" s="55" t="s">
        <v>28</v>
      </c>
      <c r="H238" s="58">
        <v>22.167999999999999</v>
      </c>
      <c r="I238" s="59"/>
      <c r="J238" s="60">
        <f>H238*I238</f>
        <v>0</v>
      </c>
      <c r="K238" s="58"/>
      <c r="L238" s="58">
        <f>H238*K238</f>
        <v>0</v>
      </c>
      <c r="M238" s="58"/>
      <c r="N238" s="58">
        <f>H238*M238</f>
        <v>0</v>
      </c>
      <c r="O238" s="60">
        <v>21</v>
      </c>
      <c r="P238" s="60">
        <f>J238*(O238/100)</f>
        <v>0</v>
      </c>
      <c r="Q238" s="60">
        <f>J238+P238</f>
        <v>0</v>
      </c>
      <c r="R238" s="15"/>
      <c r="S238" s="15"/>
      <c r="T238" s="15"/>
    </row>
    <row r="239" spans="1:20" ht="11.25" outlineLevel="3" x14ac:dyDescent="0.2">
      <c r="A239" s="52"/>
      <c r="B239" s="53"/>
      <c r="C239" s="54">
        <v>43</v>
      </c>
      <c r="D239" s="55" t="s">
        <v>25</v>
      </c>
      <c r="E239" s="56" t="s">
        <v>902</v>
      </c>
      <c r="F239" s="57" t="s">
        <v>903</v>
      </c>
      <c r="G239" s="55" t="s">
        <v>60</v>
      </c>
      <c r="H239" s="58">
        <v>0.60352380000000005</v>
      </c>
      <c r="I239" s="59"/>
      <c r="J239" s="60">
        <f>H239*I239</f>
        <v>0</v>
      </c>
      <c r="K239" s="58">
        <v>1.06277</v>
      </c>
      <c r="L239" s="58">
        <f>H239*K239</f>
        <v>0.64140698892600001</v>
      </c>
      <c r="M239" s="58"/>
      <c r="N239" s="58">
        <f>H239*M239</f>
        <v>0</v>
      </c>
      <c r="O239" s="60">
        <v>21</v>
      </c>
      <c r="P239" s="60">
        <f>J239*(O239/100)</f>
        <v>0</v>
      </c>
      <c r="Q239" s="60">
        <f>J239+P239</f>
        <v>0</v>
      </c>
      <c r="R239" s="15"/>
      <c r="S239" s="15"/>
      <c r="T239" s="15"/>
    </row>
    <row r="240" spans="1:20" ht="19.5" outlineLevel="4" x14ac:dyDescent="0.2">
      <c r="A240" s="61"/>
      <c r="B240" s="62"/>
      <c r="C240" s="62"/>
      <c r="D240" s="63"/>
      <c r="E240" s="64" t="s">
        <v>29</v>
      </c>
      <c r="F240" s="65" t="s">
        <v>3337</v>
      </c>
      <c r="G240" s="63"/>
      <c r="H240" s="66">
        <v>0.60352380000000005</v>
      </c>
      <c r="I240" s="67"/>
      <c r="J240" s="68"/>
      <c r="K240" s="66"/>
      <c r="L240" s="66"/>
      <c r="M240" s="66"/>
      <c r="N240" s="66"/>
      <c r="O240" s="68"/>
      <c r="P240" s="68"/>
      <c r="Q240" s="68"/>
      <c r="R240" s="10"/>
      <c r="S240" s="15"/>
    </row>
    <row r="241" spans="1:20" ht="7.5" customHeight="1" outlineLevel="4" x14ac:dyDescent="0.15">
      <c r="A241" s="15"/>
      <c r="B241" s="69"/>
      <c r="C241" s="70"/>
      <c r="D241" s="71"/>
      <c r="E241" s="72"/>
      <c r="F241" s="73"/>
      <c r="G241" s="71"/>
      <c r="H241" s="74"/>
      <c r="I241" s="75"/>
      <c r="J241" s="76"/>
      <c r="K241" s="77"/>
      <c r="L241" s="77"/>
      <c r="M241" s="77"/>
      <c r="N241" s="77"/>
      <c r="O241" s="76"/>
      <c r="P241" s="76"/>
      <c r="Q241" s="76"/>
      <c r="R241" s="10"/>
      <c r="S241" s="15"/>
    </row>
    <row r="242" spans="1:20" ht="22.5" outlineLevel="3" x14ac:dyDescent="0.2">
      <c r="A242" s="52"/>
      <c r="B242" s="53"/>
      <c r="C242" s="54">
        <v>44</v>
      </c>
      <c r="D242" s="55" t="s">
        <v>25</v>
      </c>
      <c r="E242" s="56" t="s">
        <v>909</v>
      </c>
      <c r="F242" s="57" t="s">
        <v>910</v>
      </c>
      <c r="G242" s="55" t="s">
        <v>172</v>
      </c>
      <c r="H242" s="58">
        <v>195.45</v>
      </c>
      <c r="I242" s="59"/>
      <c r="J242" s="60">
        <f>H242*I242</f>
        <v>0</v>
      </c>
      <c r="K242" s="58">
        <v>2.0000000000000002E-5</v>
      </c>
      <c r="L242" s="58">
        <f>H242*K242</f>
        <v>3.9090000000000001E-3</v>
      </c>
      <c r="M242" s="58"/>
      <c r="N242" s="58">
        <f>H242*M242</f>
        <v>0</v>
      </c>
      <c r="O242" s="60">
        <v>21</v>
      </c>
      <c r="P242" s="60">
        <f>J242*(O242/100)</f>
        <v>0</v>
      </c>
      <c r="Q242" s="60">
        <f>J242+P242</f>
        <v>0</v>
      </c>
      <c r="R242" s="15"/>
      <c r="S242" s="15"/>
      <c r="T242" s="15"/>
    </row>
    <row r="243" spans="1:20" ht="19.5" outlineLevel="4" x14ac:dyDescent="0.2">
      <c r="A243" s="61"/>
      <c r="B243" s="62"/>
      <c r="C243" s="62"/>
      <c r="D243" s="63"/>
      <c r="E243" s="64" t="s">
        <v>29</v>
      </c>
      <c r="F243" s="65" t="s">
        <v>911</v>
      </c>
      <c r="G243" s="63"/>
      <c r="H243" s="66">
        <v>0</v>
      </c>
      <c r="I243" s="67"/>
      <c r="J243" s="68"/>
      <c r="K243" s="66"/>
      <c r="L243" s="66"/>
      <c r="M243" s="66"/>
      <c r="N243" s="66"/>
      <c r="O243" s="68"/>
      <c r="P243" s="68"/>
      <c r="Q243" s="68"/>
      <c r="R243" s="10"/>
      <c r="S243" s="15"/>
    </row>
    <row r="244" spans="1:20" ht="19.5" outlineLevel="4" x14ac:dyDescent="0.2">
      <c r="A244" s="61"/>
      <c r="B244" s="62"/>
      <c r="C244" s="62"/>
      <c r="D244" s="63"/>
      <c r="E244" s="64"/>
      <c r="F244" s="65" t="s">
        <v>3338</v>
      </c>
      <c r="G244" s="63"/>
      <c r="H244" s="66">
        <v>66.7</v>
      </c>
      <c r="I244" s="67"/>
      <c r="J244" s="68"/>
      <c r="K244" s="66"/>
      <c r="L244" s="66"/>
      <c r="M244" s="66"/>
      <c r="N244" s="66"/>
      <c r="O244" s="68"/>
      <c r="P244" s="68"/>
      <c r="Q244" s="68"/>
      <c r="R244" s="10"/>
      <c r="S244" s="15"/>
    </row>
    <row r="245" spans="1:20" ht="19.5" outlineLevel="4" x14ac:dyDescent="0.2">
      <c r="A245" s="61"/>
      <c r="B245" s="62"/>
      <c r="C245" s="62"/>
      <c r="D245" s="63"/>
      <c r="E245" s="64"/>
      <c r="F245" s="65" t="s">
        <v>3339</v>
      </c>
      <c r="G245" s="63"/>
      <c r="H245" s="66">
        <v>50.349999999999994</v>
      </c>
      <c r="I245" s="67"/>
      <c r="J245" s="68"/>
      <c r="K245" s="66"/>
      <c r="L245" s="66"/>
      <c r="M245" s="66"/>
      <c r="N245" s="66"/>
      <c r="O245" s="68"/>
      <c r="P245" s="68"/>
      <c r="Q245" s="68"/>
      <c r="R245" s="10"/>
      <c r="S245" s="15"/>
    </row>
    <row r="246" spans="1:20" ht="19.5" outlineLevel="4" x14ac:dyDescent="0.2">
      <c r="A246" s="61"/>
      <c r="B246" s="62"/>
      <c r="C246" s="62"/>
      <c r="D246" s="63"/>
      <c r="E246" s="64"/>
      <c r="F246" s="65" t="s">
        <v>3340</v>
      </c>
      <c r="G246" s="63"/>
      <c r="H246" s="66">
        <v>11</v>
      </c>
      <c r="I246" s="67"/>
      <c r="J246" s="68"/>
      <c r="K246" s="66"/>
      <c r="L246" s="66"/>
      <c r="M246" s="66"/>
      <c r="N246" s="66"/>
      <c r="O246" s="68"/>
      <c r="P246" s="68"/>
      <c r="Q246" s="68"/>
      <c r="R246" s="10"/>
      <c r="S246" s="15"/>
    </row>
    <row r="247" spans="1:20" ht="19.5" outlineLevel="4" x14ac:dyDescent="0.2">
      <c r="A247" s="61"/>
      <c r="B247" s="62"/>
      <c r="C247" s="62"/>
      <c r="D247" s="63"/>
      <c r="E247" s="64"/>
      <c r="F247" s="65" t="s">
        <v>3341</v>
      </c>
      <c r="G247" s="63"/>
      <c r="H247" s="66">
        <v>11.599999999999998</v>
      </c>
      <c r="I247" s="67"/>
      <c r="J247" s="68"/>
      <c r="K247" s="66"/>
      <c r="L247" s="66"/>
      <c r="M247" s="66"/>
      <c r="N247" s="66"/>
      <c r="O247" s="68"/>
      <c r="P247" s="68"/>
      <c r="Q247" s="68"/>
      <c r="R247" s="10"/>
      <c r="S247" s="15"/>
    </row>
    <row r="248" spans="1:20" ht="19.5" outlineLevel="4" x14ac:dyDescent="0.2">
      <c r="A248" s="61"/>
      <c r="B248" s="62"/>
      <c r="C248" s="62"/>
      <c r="D248" s="63"/>
      <c r="E248" s="64"/>
      <c r="F248" s="65" t="s">
        <v>3342</v>
      </c>
      <c r="G248" s="63"/>
      <c r="H248" s="66">
        <v>19.600000000000001</v>
      </c>
      <c r="I248" s="67"/>
      <c r="J248" s="68"/>
      <c r="K248" s="66"/>
      <c r="L248" s="66"/>
      <c r="M248" s="66"/>
      <c r="N248" s="66"/>
      <c r="O248" s="68"/>
      <c r="P248" s="68"/>
      <c r="Q248" s="68"/>
      <c r="R248" s="10"/>
      <c r="S248" s="15"/>
    </row>
    <row r="249" spans="1:20" ht="19.5" outlineLevel="4" x14ac:dyDescent="0.2">
      <c r="A249" s="61"/>
      <c r="B249" s="62"/>
      <c r="C249" s="62"/>
      <c r="D249" s="63"/>
      <c r="E249" s="64"/>
      <c r="F249" s="65" t="s">
        <v>3343</v>
      </c>
      <c r="G249" s="63"/>
      <c r="H249" s="66">
        <v>8.7999999999999989</v>
      </c>
      <c r="I249" s="67"/>
      <c r="J249" s="68"/>
      <c r="K249" s="66"/>
      <c r="L249" s="66"/>
      <c r="M249" s="66"/>
      <c r="N249" s="66"/>
      <c r="O249" s="68"/>
      <c r="P249" s="68"/>
      <c r="Q249" s="68"/>
      <c r="R249" s="10"/>
      <c r="S249" s="15"/>
    </row>
    <row r="250" spans="1:20" ht="19.5" outlineLevel="4" x14ac:dyDescent="0.2">
      <c r="A250" s="61"/>
      <c r="B250" s="62"/>
      <c r="C250" s="62"/>
      <c r="D250" s="63"/>
      <c r="E250" s="64"/>
      <c r="F250" s="65" t="s">
        <v>3344</v>
      </c>
      <c r="G250" s="63"/>
      <c r="H250" s="66">
        <v>13.8</v>
      </c>
      <c r="I250" s="67"/>
      <c r="J250" s="68"/>
      <c r="K250" s="66"/>
      <c r="L250" s="66"/>
      <c r="M250" s="66"/>
      <c r="N250" s="66"/>
      <c r="O250" s="68"/>
      <c r="P250" s="68"/>
      <c r="Q250" s="68"/>
      <c r="R250" s="10"/>
      <c r="S250" s="15"/>
    </row>
    <row r="251" spans="1:20" ht="19.5" outlineLevel="4" x14ac:dyDescent="0.2">
      <c r="A251" s="61"/>
      <c r="B251" s="62"/>
      <c r="C251" s="62"/>
      <c r="D251" s="63"/>
      <c r="E251" s="64"/>
      <c r="F251" s="65" t="s">
        <v>3345</v>
      </c>
      <c r="G251" s="63"/>
      <c r="H251" s="66">
        <v>13.600000000000001</v>
      </c>
      <c r="I251" s="67"/>
      <c r="J251" s="68"/>
      <c r="K251" s="66"/>
      <c r="L251" s="66"/>
      <c r="M251" s="66"/>
      <c r="N251" s="66"/>
      <c r="O251" s="68"/>
      <c r="P251" s="68"/>
      <c r="Q251" s="68"/>
      <c r="R251" s="10"/>
      <c r="S251" s="15"/>
    </row>
    <row r="252" spans="1:20" ht="7.5" customHeight="1" outlineLevel="4" x14ac:dyDescent="0.15">
      <c r="A252" s="15"/>
      <c r="B252" s="69"/>
      <c r="C252" s="70"/>
      <c r="D252" s="71"/>
      <c r="E252" s="72"/>
      <c r="F252" s="73"/>
      <c r="G252" s="71"/>
      <c r="H252" s="74"/>
      <c r="I252" s="75"/>
      <c r="J252" s="76"/>
      <c r="K252" s="77"/>
      <c r="L252" s="77"/>
      <c r="M252" s="77"/>
      <c r="N252" s="77"/>
      <c r="O252" s="76"/>
      <c r="P252" s="76"/>
      <c r="Q252" s="76"/>
      <c r="R252" s="10"/>
      <c r="S252" s="15"/>
    </row>
    <row r="253" spans="1:20" outlineLevel="3" x14ac:dyDescent="0.15">
      <c r="B253" s="10"/>
      <c r="C253" s="10"/>
      <c r="D253" s="10"/>
      <c r="E253" s="10"/>
      <c r="F253" s="10"/>
      <c r="G253" s="10"/>
      <c r="H253" s="10"/>
      <c r="I253" s="15"/>
      <c r="J253" s="15"/>
      <c r="K253" s="10"/>
      <c r="L253" s="10"/>
      <c r="M253" s="10"/>
      <c r="N253" s="10"/>
      <c r="O253" s="10"/>
      <c r="P253" s="15"/>
      <c r="Q253" s="15"/>
    </row>
    <row r="254" spans="1:20" ht="11.25" outlineLevel="2" x14ac:dyDescent="0.2">
      <c r="A254" s="42" t="s">
        <v>3346</v>
      </c>
      <c r="B254" s="43">
        <v>3</v>
      </c>
      <c r="C254" s="44"/>
      <c r="D254" s="45" t="s">
        <v>23</v>
      </c>
      <c r="E254" s="45"/>
      <c r="F254" s="46" t="s">
        <v>943</v>
      </c>
      <c r="G254" s="45"/>
      <c r="H254" s="47"/>
      <c r="I254" s="48"/>
      <c r="J254" s="49">
        <f>SUBTOTAL(9,J255:J258)</f>
        <v>0</v>
      </c>
      <c r="K254" s="47"/>
      <c r="L254" s="50">
        <f>SUBTOTAL(9,L255:L258)</f>
        <v>6.4841399999999993E-2</v>
      </c>
      <c r="M254" s="47"/>
      <c r="N254" s="50">
        <f>SUBTOTAL(9,N255:N258)</f>
        <v>0</v>
      </c>
      <c r="O254" s="51"/>
      <c r="P254" s="49">
        <f>SUBTOTAL(9,P255:P258)</f>
        <v>0</v>
      </c>
      <c r="Q254" s="49">
        <f>SUBTOTAL(9,Q255:Q258)</f>
        <v>0</v>
      </c>
      <c r="R254" s="10"/>
      <c r="S254" s="15"/>
      <c r="T254" s="15"/>
    </row>
    <row r="255" spans="1:20" ht="22.5" outlineLevel="3" x14ac:dyDescent="0.2">
      <c r="A255" s="52"/>
      <c r="B255" s="53"/>
      <c r="C255" s="54">
        <v>45</v>
      </c>
      <c r="D255" s="55" t="s">
        <v>25</v>
      </c>
      <c r="E255" s="56" t="s">
        <v>959</v>
      </c>
      <c r="F255" s="57" t="s">
        <v>960</v>
      </c>
      <c r="G255" s="55" t="s">
        <v>67</v>
      </c>
      <c r="H255" s="58">
        <v>498.78</v>
      </c>
      <c r="I255" s="59"/>
      <c r="J255" s="60">
        <f>H255*I255</f>
        <v>0</v>
      </c>
      <c r="K255" s="58">
        <v>1.2999999999999999E-4</v>
      </c>
      <c r="L255" s="58">
        <f>H255*K255</f>
        <v>6.4841399999999993E-2</v>
      </c>
      <c r="M255" s="58"/>
      <c r="N255" s="58">
        <f>H255*M255</f>
        <v>0</v>
      </c>
      <c r="O255" s="60">
        <v>21</v>
      </c>
      <c r="P255" s="60">
        <f>J255*(O255/100)</f>
        <v>0</v>
      </c>
      <c r="Q255" s="60">
        <f>J255+P255</f>
        <v>0</v>
      </c>
      <c r="R255" s="15"/>
      <c r="S255" s="15"/>
      <c r="T255" s="15"/>
    </row>
    <row r="256" spans="1:20" ht="9.75" outlineLevel="4" x14ac:dyDescent="0.2">
      <c r="A256" s="61"/>
      <c r="B256" s="62"/>
      <c r="C256" s="62"/>
      <c r="D256" s="63"/>
      <c r="E256" s="64" t="s">
        <v>29</v>
      </c>
      <c r="F256" s="65" t="s">
        <v>3347</v>
      </c>
      <c r="G256" s="63"/>
      <c r="H256" s="66">
        <v>498.78</v>
      </c>
      <c r="I256" s="67"/>
      <c r="J256" s="68"/>
      <c r="K256" s="66"/>
      <c r="L256" s="66"/>
      <c r="M256" s="66"/>
      <c r="N256" s="66"/>
      <c r="O256" s="68"/>
      <c r="P256" s="68"/>
      <c r="Q256" s="68"/>
      <c r="R256" s="10"/>
      <c r="S256" s="15"/>
    </row>
    <row r="257" spans="1:20" ht="7.5" customHeight="1" outlineLevel="4" x14ac:dyDescent="0.15">
      <c r="A257" s="15"/>
      <c r="B257" s="69"/>
      <c r="C257" s="70"/>
      <c r="D257" s="71"/>
      <c r="E257" s="72"/>
      <c r="F257" s="73"/>
      <c r="G257" s="71"/>
      <c r="H257" s="74"/>
      <c r="I257" s="75"/>
      <c r="J257" s="76"/>
      <c r="K257" s="77"/>
      <c r="L257" s="77"/>
      <c r="M257" s="77"/>
      <c r="N257" s="77"/>
      <c r="O257" s="76"/>
      <c r="P257" s="76"/>
      <c r="Q257" s="76"/>
      <c r="R257" s="10"/>
      <c r="S257" s="15"/>
    </row>
    <row r="258" spans="1:20" outlineLevel="3" x14ac:dyDescent="0.15">
      <c r="B258" s="10"/>
      <c r="C258" s="10"/>
      <c r="D258" s="10"/>
      <c r="E258" s="10"/>
      <c r="F258" s="10"/>
      <c r="G258" s="10"/>
      <c r="H258" s="10"/>
      <c r="I258" s="15"/>
      <c r="J258" s="15"/>
      <c r="K258" s="10"/>
      <c r="L258" s="10"/>
      <c r="M258" s="10"/>
      <c r="N258" s="10"/>
      <c r="O258" s="10"/>
      <c r="P258" s="15"/>
      <c r="Q258" s="15"/>
    </row>
    <row r="259" spans="1:20" ht="11.25" outlineLevel="2" x14ac:dyDescent="0.2">
      <c r="A259" s="42" t="s">
        <v>3348</v>
      </c>
      <c r="B259" s="43">
        <v>3</v>
      </c>
      <c r="C259" s="44"/>
      <c r="D259" s="45" t="s">
        <v>23</v>
      </c>
      <c r="E259" s="45"/>
      <c r="F259" s="46" t="s">
        <v>967</v>
      </c>
      <c r="G259" s="45"/>
      <c r="H259" s="47"/>
      <c r="I259" s="48"/>
      <c r="J259" s="49">
        <f>SUBTOTAL(9,J260:J263)</f>
        <v>0</v>
      </c>
      <c r="K259" s="47"/>
      <c r="L259" s="50">
        <f>SUBTOTAL(9,L260:L263)</f>
        <v>1.1084E-2</v>
      </c>
      <c r="M259" s="47"/>
      <c r="N259" s="50">
        <f>SUBTOTAL(9,N260:N263)</f>
        <v>0</v>
      </c>
      <c r="O259" s="51"/>
      <c r="P259" s="49">
        <f>SUBTOTAL(9,P260:P263)</f>
        <v>0</v>
      </c>
      <c r="Q259" s="49">
        <f>SUBTOTAL(9,Q260:Q263)</f>
        <v>0</v>
      </c>
      <c r="R259" s="10"/>
      <c r="S259" s="15"/>
      <c r="T259" s="15"/>
    </row>
    <row r="260" spans="1:20" ht="11.25" outlineLevel="3" x14ac:dyDescent="0.2">
      <c r="A260" s="52"/>
      <c r="B260" s="53"/>
      <c r="C260" s="54">
        <v>46</v>
      </c>
      <c r="D260" s="55" t="s">
        <v>25</v>
      </c>
      <c r="E260" s="56" t="s">
        <v>968</v>
      </c>
      <c r="F260" s="57" t="s">
        <v>969</v>
      </c>
      <c r="G260" s="55" t="s">
        <v>67</v>
      </c>
      <c r="H260" s="58">
        <v>277.09999999999997</v>
      </c>
      <c r="I260" s="59"/>
      <c r="J260" s="60">
        <f>H260*I260</f>
        <v>0</v>
      </c>
      <c r="K260" s="58">
        <v>4.0000000000000003E-5</v>
      </c>
      <c r="L260" s="58">
        <f>H260*K260</f>
        <v>1.1084E-2</v>
      </c>
      <c r="M260" s="58"/>
      <c r="N260" s="58">
        <f>H260*M260</f>
        <v>0</v>
      </c>
      <c r="O260" s="60">
        <v>21</v>
      </c>
      <c r="P260" s="60">
        <f>J260*(O260/100)</f>
        <v>0</v>
      </c>
      <c r="Q260" s="60">
        <f>J260+P260</f>
        <v>0</v>
      </c>
      <c r="R260" s="15"/>
      <c r="S260" s="15"/>
      <c r="T260" s="15"/>
    </row>
    <row r="261" spans="1:20" ht="9.75" outlineLevel="4" x14ac:dyDescent="0.2">
      <c r="A261" s="61"/>
      <c r="B261" s="62"/>
      <c r="C261" s="62"/>
      <c r="D261" s="63"/>
      <c r="E261" s="64" t="s">
        <v>29</v>
      </c>
      <c r="F261" s="65" t="s">
        <v>3349</v>
      </c>
      <c r="G261" s="63"/>
      <c r="H261" s="66">
        <v>277.09999999999997</v>
      </c>
      <c r="I261" s="67"/>
      <c r="J261" s="68"/>
      <c r="K261" s="66"/>
      <c r="L261" s="66"/>
      <c r="M261" s="66"/>
      <c r="N261" s="66"/>
      <c r="O261" s="68"/>
      <c r="P261" s="68"/>
      <c r="Q261" s="68"/>
      <c r="R261" s="10"/>
      <c r="S261" s="15"/>
    </row>
    <row r="262" spans="1:20" ht="7.5" customHeight="1" outlineLevel="4" x14ac:dyDescent="0.15">
      <c r="A262" s="15"/>
      <c r="B262" s="69"/>
      <c r="C262" s="70"/>
      <c r="D262" s="71"/>
      <c r="E262" s="72"/>
      <c r="F262" s="73"/>
      <c r="G262" s="71"/>
      <c r="H262" s="74"/>
      <c r="I262" s="75"/>
      <c r="J262" s="76"/>
      <c r="K262" s="77"/>
      <c r="L262" s="77"/>
      <c r="M262" s="77"/>
      <c r="N262" s="77"/>
      <c r="O262" s="76"/>
      <c r="P262" s="76"/>
      <c r="Q262" s="76"/>
      <c r="R262" s="10"/>
      <c r="S262" s="15"/>
    </row>
    <row r="263" spans="1:20" outlineLevel="3" x14ac:dyDescent="0.15">
      <c r="B263" s="10"/>
      <c r="C263" s="10"/>
      <c r="D263" s="10"/>
      <c r="E263" s="10"/>
      <c r="F263" s="10"/>
      <c r="G263" s="10"/>
      <c r="H263" s="10"/>
      <c r="I263" s="15"/>
      <c r="J263" s="15"/>
      <c r="K263" s="10"/>
      <c r="L263" s="10"/>
      <c r="M263" s="10"/>
      <c r="N263" s="10"/>
      <c r="O263" s="10"/>
      <c r="P263" s="15"/>
      <c r="Q263" s="15"/>
    </row>
    <row r="264" spans="1:20" ht="11.25" outlineLevel="2" x14ac:dyDescent="0.2">
      <c r="A264" s="42" t="s">
        <v>3350</v>
      </c>
      <c r="B264" s="43">
        <v>3</v>
      </c>
      <c r="C264" s="44"/>
      <c r="D264" s="45" t="s">
        <v>23</v>
      </c>
      <c r="E264" s="45"/>
      <c r="F264" s="46" t="s">
        <v>1006</v>
      </c>
      <c r="G264" s="45"/>
      <c r="H264" s="47"/>
      <c r="I264" s="48"/>
      <c r="J264" s="49">
        <f>SUBTOTAL(9,J265:J266)</f>
        <v>0</v>
      </c>
      <c r="K264" s="47"/>
      <c r="L264" s="50">
        <f>SUBTOTAL(9,L265:L266)</f>
        <v>0</v>
      </c>
      <c r="M264" s="47"/>
      <c r="N264" s="50">
        <f>SUBTOTAL(9,N265:N266)</f>
        <v>0</v>
      </c>
      <c r="O264" s="51"/>
      <c r="P264" s="49">
        <f>SUBTOTAL(9,P265:P266)</f>
        <v>0</v>
      </c>
      <c r="Q264" s="49">
        <f>SUBTOTAL(9,Q265:Q266)</f>
        <v>0</v>
      </c>
      <c r="R264" s="10"/>
      <c r="S264" s="15"/>
      <c r="T264" s="15"/>
    </row>
    <row r="265" spans="1:20" ht="11.25" outlineLevel="3" x14ac:dyDescent="0.2">
      <c r="A265" s="52"/>
      <c r="B265" s="53"/>
      <c r="C265" s="54">
        <v>47</v>
      </c>
      <c r="D265" s="55" t="s">
        <v>25</v>
      </c>
      <c r="E265" s="56" t="s">
        <v>1007</v>
      </c>
      <c r="F265" s="57" t="s">
        <v>1008</v>
      </c>
      <c r="G265" s="55" t="s">
        <v>60</v>
      </c>
      <c r="H265" s="58">
        <v>88.980421836457253</v>
      </c>
      <c r="I265" s="59"/>
      <c r="J265" s="60">
        <f>H265*I265</f>
        <v>0</v>
      </c>
      <c r="K265" s="58"/>
      <c r="L265" s="58">
        <f>H265*K265</f>
        <v>0</v>
      </c>
      <c r="M265" s="58"/>
      <c r="N265" s="58">
        <f>H265*M265</f>
        <v>0</v>
      </c>
      <c r="O265" s="60">
        <v>21</v>
      </c>
      <c r="P265" s="60">
        <f>J265*(O265/100)</f>
        <v>0</v>
      </c>
      <c r="Q265" s="60">
        <f>J265+P265</f>
        <v>0</v>
      </c>
      <c r="R265" s="15"/>
      <c r="S265" s="15"/>
      <c r="T265" s="15"/>
    </row>
    <row r="266" spans="1:20" outlineLevel="3" x14ac:dyDescent="0.15">
      <c r="B266" s="10"/>
      <c r="C266" s="10"/>
      <c r="D266" s="10"/>
      <c r="E266" s="10"/>
      <c r="F266" s="10"/>
      <c r="G266" s="10"/>
      <c r="H266" s="10"/>
      <c r="I266" s="15"/>
      <c r="J266" s="15"/>
      <c r="K266" s="10"/>
      <c r="L266" s="10"/>
      <c r="M266" s="10"/>
      <c r="N266" s="10"/>
      <c r="O266" s="10"/>
      <c r="P266" s="15"/>
      <c r="Q266" s="15"/>
    </row>
    <row r="267" spans="1:20" ht="11.25" outlineLevel="2" x14ac:dyDescent="0.2">
      <c r="A267" s="42" t="s">
        <v>3351</v>
      </c>
      <c r="B267" s="43">
        <v>3</v>
      </c>
      <c r="C267" s="44"/>
      <c r="D267" s="45" t="s">
        <v>23</v>
      </c>
      <c r="E267" s="45"/>
      <c r="F267" s="46" t="s">
        <v>1010</v>
      </c>
      <c r="G267" s="45"/>
      <c r="H267" s="47"/>
      <c r="I267" s="48"/>
      <c r="J267" s="49">
        <f>SUBTOTAL(9,J268:J284)</f>
        <v>0</v>
      </c>
      <c r="K267" s="47"/>
      <c r="L267" s="50">
        <f>SUBTOTAL(9,L268:L284)</f>
        <v>0.35727750000000003</v>
      </c>
      <c r="M267" s="47"/>
      <c r="N267" s="50">
        <f>SUBTOTAL(9,N268:N284)</f>
        <v>0</v>
      </c>
      <c r="O267" s="51"/>
      <c r="P267" s="49">
        <f>SUBTOTAL(9,P268:P284)</f>
        <v>0</v>
      </c>
      <c r="Q267" s="49">
        <f>SUBTOTAL(9,Q268:Q284)</f>
        <v>0</v>
      </c>
      <c r="R267" s="10"/>
      <c r="S267" s="15"/>
      <c r="T267" s="15"/>
    </row>
    <row r="268" spans="1:20" ht="11.25" outlineLevel="3" x14ac:dyDescent="0.2">
      <c r="A268" s="52"/>
      <c r="B268" s="53"/>
      <c r="C268" s="54">
        <v>48</v>
      </c>
      <c r="D268" s="55" t="s">
        <v>25</v>
      </c>
      <c r="E268" s="56" t="s">
        <v>1018</v>
      </c>
      <c r="F268" s="57" t="s">
        <v>1019</v>
      </c>
      <c r="G268" s="55" t="s">
        <v>67</v>
      </c>
      <c r="H268" s="58">
        <v>82.9</v>
      </c>
      <c r="I268" s="59"/>
      <c r="J268" s="60">
        <f>H268*I268</f>
        <v>0</v>
      </c>
      <c r="K268" s="58">
        <v>3.5000000000000001E-3</v>
      </c>
      <c r="L268" s="58">
        <f>H268*K268</f>
        <v>0.29015000000000002</v>
      </c>
      <c r="M268" s="58"/>
      <c r="N268" s="58">
        <f>H268*M268</f>
        <v>0</v>
      </c>
      <c r="O268" s="60">
        <v>21</v>
      </c>
      <c r="P268" s="60">
        <f>J268*(O268/100)</f>
        <v>0</v>
      </c>
      <c r="Q268" s="60">
        <f>J268+P268</f>
        <v>0</v>
      </c>
      <c r="R268" s="15"/>
      <c r="S268" s="15"/>
      <c r="T268" s="15"/>
    </row>
    <row r="269" spans="1:20" ht="9.75" outlineLevel="4" x14ac:dyDescent="0.2">
      <c r="A269" s="61"/>
      <c r="B269" s="62"/>
      <c r="C269" s="62"/>
      <c r="D269" s="63"/>
      <c r="E269" s="64" t="s">
        <v>29</v>
      </c>
      <c r="F269" s="65" t="s">
        <v>3352</v>
      </c>
      <c r="G269" s="63"/>
      <c r="H269" s="66">
        <v>73</v>
      </c>
      <c r="I269" s="67"/>
      <c r="J269" s="68"/>
      <c r="K269" s="66"/>
      <c r="L269" s="66"/>
      <c r="M269" s="66"/>
      <c r="N269" s="66"/>
      <c r="O269" s="68"/>
      <c r="P269" s="68"/>
      <c r="Q269" s="68"/>
      <c r="R269" s="10"/>
      <c r="S269" s="15"/>
    </row>
    <row r="270" spans="1:20" ht="9.75" outlineLevel="4" x14ac:dyDescent="0.2">
      <c r="A270" s="61"/>
      <c r="B270" s="62"/>
      <c r="C270" s="62"/>
      <c r="D270" s="63"/>
      <c r="E270" s="64"/>
      <c r="F270" s="65" t="s">
        <v>3353</v>
      </c>
      <c r="G270" s="63"/>
      <c r="H270" s="66">
        <v>4.9000000000000004</v>
      </c>
      <c r="I270" s="67"/>
      <c r="J270" s="68"/>
      <c r="K270" s="66"/>
      <c r="L270" s="66"/>
      <c r="M270" s="66"/>
      <c r="N270" s="66"/>
      <c r="O270" s="68"/>
      <c r="P270" s="68"/>
      <c r="Q270" s="68"/>
      <c r="R270" s="10"/>
      <c r="S270" s="15"/>
    </row>
    <row r="271" spans="1:20" ht="9.75" outlineLevel="4" x14ac:dyDescent="0.2">
      <c r="A271" s="61"/>
      <c r="B271" s="62"/>
      <c r="C271" s="62"/>
      <c r="D271" s="63"/>
      <c r="E271" s="64"/>
      <c r="F271" s="65" t="s">
        <v>3354</v>
      </c>
      <c r="G271" s="63"/>
      <c r="H271" s="66">
        <v>5</v>
      </c>
      <c r="I271" s="67"/>
      <c r="J271" s="68"/>
      <c r="K271" s="66"/>
      <c r="L271" s="66"/>
      <c r="M271" s="66"/>
      <c r="N271" s="66"/>
      <c r="O271" s="68"/>
      <c r="P271" s="68"/>
      <c r="Q271" s="68"/>
      <c r="R271" s="10"/>
      <c r="S271" s="15"/>
    </row>
    <row r="272" spans="1:20" ht="7.5" customHeight="1" outlineLevel="4" x14ac:dyDescent="0.15">
      <c r="A272" s="15"/>
      <c r="B272" s="69"/>
      <c r="C272" s="70"/>
      <c r="D272" s="71"/>
      <c r="E272" s="72"/>
      <c r="F272" s="73"/>
      <c r="G272" s="71"/>
      <c r="H272" s="74"/>
      <c r="I272" s="75"/>
      <c r="J272" s="76"/>
      <c r="K272" s="77"/>
      <c r="L272" s="77"/>
      <c r="M272" s="77"/>
      <c r="N272" s="77"/>
      <c r="O272" s="76"/>
      <c r="P272" s="76"/>
      <c r="Q272" s="76"/>
      <c r="R272" s="10"/>
      <c r="S272" s="15"/>
    </row>
    <row r="273" spans="1:20" ht="11.25" outlineLevel="3" x14ac:dyDescent="0.2">
      <c r="A273" s="52"/>
      <c r="B273" s="53"/>
      <c r="C273" s="54">
        <v>49</v>
      </c>
      <c r="D273" s="55" t="s">
        <v>25</v>
      </c>
      <c r="E273" s="56" t="s">
        <v>1034</v>
      </c>
      <c r="F273" s="57" t="s">
        <v>1035</v>
      </c>
      <c r="G273" s="55" t="s">
        <v>67</v>
      </c>
      <c r="H273" s="58">
        <v>18.470000000000002</v>
      </c>
      <c r="I273" s="59"/>
      <c r="J273" s="60">
        <f>H273*I273</f>
        <v>0</v>
      </c>
      <c r="K273" s="58">
        <v>3.5000000000000001E-3</v>
      </c>
      <c r="L273" s="58">
        <f>H273*K273</f>
        <v>6.4645000000000008E-2</v>
      </c>
      <c r="M273" s="58"/>
      <c r="N273" s="58">
        <f>H273*M273</f>
        <v>0</v>
      </c>
      <c r="O273" s="60">
        <v>21</v>
      </c>
      <c r="P273" s="60">
        <f>J273*(O273/100)</f>
        <v>0</v>
      </c>
      <c r="Q273" s="60">
        <f>J273+P273</f>
        <v>0</v>
      </c>
      <c r="R273" s="15"/>
      <c r="S273" s="15"/>
      <c r="T273" s="15"/>
    </row>
    <row r="274" spans="1:20" ht="19.5" outlineLevel="4" x14ac:dyDescent="0.2">
      <c r="A274" s="61"/>
      <c r="B274" s="62"/>
      <c r="C274" s="62"/>
      <c r="D274" s="63"/>
      <c r="E274" s="64" t="s">
        <v>29</v>
      </c>
      <c r="F274" s="65" t="s">
        <v>3355</v>
      </c>
      <c r="G274" s="63"/>
      <c r="H274" s="66">
        <v>9.5300000000000011</v>
      </c>
      <c r="I274" s="67"/>
      <c r="J274" s="68"/>
      <c r="K274" s="66"/>
      <c r="L274" s="66"/>
      <c r="M274" s="66"/>
      <c r="N274" s="66"/>
      <c r="O274" s="68"/>
      <c r="P274" s="68"/>
      <c r="Q274" s="68"/>
      <c r="R274" s="10"/>
      <c r="S274" s="15"/>
    </row>
    <row r="275" spans="1:20" ht="9.75" outlineLevel="4" x14ac:dyDescent="0.2">
      <c r="A275" s="61"/>
      <c r="B275" s="62"/>
      <c r="C275" s="62"/>
      <c r="D275" s="63"/>
      <c r="E275" s="64"/>
      <c r="F275" s="65" t="s">
        <v>3356</v>
      </c>
      <c r="G275" s="63"/>
      <c r="H275" s="66">
        <v>2.1999999999999997</v>
      </c>
      <c r="I275" s="67"/>
      <c r="J275" s="68"/>
      <c r="K275" s="66"/>
      <c r="L275" s="66"/>
      <c r="M275" s="66"/>
      <c r="N275" s="66"/>
      <c r="O275" s="68"/>
      <c r="P275" s="68"/>
      <c r="Q275" s="68"/>
      <c r="R275" s="10"/>
      <c r="S275" s="15"/>
    </row>
    <row r="276" spans="1:20" ht="9.75" outlineLevel="4" x14ac:dyDescent="0.2">
      <c r="A276" s="61"/>
      <c r="B276" s="62"/>
      <c r="C276" s="62"/>
      <c r="D276" s="63"/>
      <c r="E276" s="64"/>
      <c r="F276" s="65" t="s">
        <v>3357</v>
      </c>
      <c r="G276" s="63"/>
      <c r="H276" s="66">
        <v>6.74</v>
      </c>
      <c r="I276" s="67"/>
      <c r="J276" s="68"/>
      <c r="K276" s="66"/>
      <c r="L276" s="66"/>
      <c r="M276" s="66"/>
      <c r="N276" s="66"/>
      <c r="O276" s="68"/>
      <c r="P276" s="68"/>
      <c r="Q276" s="68"/>
      <c r="R276" s="10"/>
      <c r="S276" s="15"/>
    </row>
    <row r="277" spans="1:20" ht="7.5" customHeight="1" outlineLevel="4" x14ac:dyDescent="0.15">
      <c r="A277" s="15"/>
      <c r="B277" s="69"/>
      <c r="C277" s="70"/>
      <c r="D277" s="71"/>
      <c r="E277" s="72"/>
      <c r="F277" s="73"/>
      <c r="G277" s="71"/>
      <c r="H277" s="74"/>
      <c r="I277" s="75"/>
      <c r="J277" s="76"/>
      <c r="K277" s="77"/>
      <c r="L277" s="77"/>
      <c r="M277" s="77"/>
      <c r="N277" s="77"/>
      <c r="O277" s="76"/>
      <c r="P277" s="76"/>
      <c r="Q277" s="76"/>
      <c r="R277" s="10"/>
      <c r="S277" s="15"/>
    </row>
    <row r="278" spans="1:20" ht="11.25" outlineLevel="3" x14ac:dyDescent="0.2">
      <c r="A278" s="52"/>
      <c r="B278" s="53"/>
      <c r="C278" s="54">
        <v>50</v>
      </c>
      <c r="D278" s="55" t="s">
        <v>25</v>
      </c>
      <c r="E278" s="56" t="s">
        <v>1059</v>
      </c>
      <c r="F278" s="57" t="s">
        <v>1060</v>
      </c>
      <c r="G278" s="55" t="s">
        <v>60</v>
      </c>
      <c r="H278" s="58">
        <v>0.35727750000000003</v>
      </c>
      <c r="I278" s="59"/>
      <c r="J278" s="60">
        <f>H278*I278</f>
        <v>0</v>
      </c>
      <c r="K278" s="58"/>
      <c r="L278" s="58">
        <f>H278*K278</f>
        <v>0</v>
      </c>
      <c r="M278" s="58"/>
      <c r="N278" s="58">
        <f>H278*M278</f>
        <v>0</v>
      </c>
      <c r="O278" s="60">
        <v>21</v>
      </c>
      <c r="P278" s="60">
        <f>J278*(O278/100)</f>
        <v>0</v>
      </c>
      <c r="Q278" s="60">
        <f>J278+P278</f>
        <v>0</v>
      </c>
      <c r="R278" s="15"/>
      <c r="S278" s="15"/>
      <c r="T278" s="15"/>
    </row>
    <row r="279" spans="1:20" ht="11.25" outlineLevel="3" x14ac:dyDescent="0.2">
      <c r="A279" s="52"/>
      <c r="B279" s="53"/>
      <c r="C279" s="54">
        <v>51</v>
      </c>
      <c r="D279" s="55" t="s">
        <v>25</v>
      </c>
      <c r="E279" s="56" t="s">
        <v>1061</v>
      </c>
      <c r="F279" s="57" t="s">
        <v>1062</v>
      </c>
      <c r="G279" s="55" t="s">
        <v>172</v>
      </c>
      <c r="H279" s="58">
        <v>82.75</v>
      </c>
      <c r="I279" s="59"/>
      <c r="J279" s="60">
        <f>H279*I279</f>
        <v>0</v>
      </c>
      <c r="K279" s="58">
        <v>3.0000000000000001E-5</v>
      </c>
      <c r="L279" s="58">
        <f>H279*K279</f>
        <v>2.4824999999999999E-3</v>
      </c>
      <c r="M279" s="58"/>
      <c r="N279" s="58">
        <f>H279*M279</f>
        <v>0</v>
      </c>
      <c r="O279" s="60">
        <v>21</v>
      </c>
      <c r="P279" s="60">
        <f>J279*(O279/100)</f>
        <v>0</v>
      </c>
      <c r="Q279" s="60">
        <f>J279+P279</f>
        <v>0</v>
      </c>
      <c r="R279" s="15"/>
      <c r="S279" s="15"/>
      <c r="T279" s="15"/>
    </row>
    <row r="280" spans="1:20" ht="19.5" outlineLevel="4" x14ac:dyDescent="0.2">
      <c r="A280" s="61"/>
      <c r="B280" s="62"/>
      <c r="C280" s="62"/>
      <c r="D280" s="63"/>
      <c r="E280" s="64" t="s">
        <v>29</v>
      </c>
      <c r="F280" s="65" t="s">
        <v>3358</v>
      </c>
      <c r="G280" s="63"/>
      <c r="H280" s="66">
        <v>52.05</v>
      </c>
      <c r="I280" s="67"/>
      <c r="J280" s="68"/>
      <c r="K280" s="66"/>
      <c r="L280" s="66"/>
      <c r="M280" s="66"/>
      <c r="N280" s="66"/>
      <c r="O280" s="68"/>
      <c r="P280" s="68"/>
      <c r="Q280" s="68"/>
      <c r="R280" s="10"/>
      <c r="S280" s="15"/>
    </row>
    <row r="281" spans="1:20" ht="19.5" outlineLevel="4" x14ac:dyDescent="0.2">
      <c r="A281" s="61"/>
      <c r="B281" s="62"/>
      <c r="C281" s="62"/>
      <c r="D281" s="63"/>
      <c r="E281" s="64"/>
      <c r="F281" s="65" t="s">
        <v>3359</v>
      </c>
      <c r="G281" s="63"/>
      <c r="H281" s="66">
        <v>12.6</v>
      </c>
      <c r="I281" s="67"/>
      <c r="J281" s="68"/>
      <c r="K281" s="66"/>
      <c r="L281" s="66"/>
      <c r="M281" s="66"/>
      <c r="N281" s="66"/>
      <c r="O281" s="68"/>
      <c r="P281" s="68"/>
      <c r="Q281" s="68"/>
      <c r="R281" s="10"/>
      <c r="S281" s="15"/>
    </row>
    <row r="282" spans="1:20" ht="19.5" outlineLevel="4" x14ac:dyDescent="0.2">
      <c r="A282" s="61"/>
      <c r="B282" s="62"/>
      <c r="C282" s="62"/>
      <c r="D282" s="63"/>
      <c r="E282" s="64"/>
      <c r="F282" s="65" t="s">
        <v>3360</v>
      </c>
      <c r="G282" s="63"/>
      <c r="H282" s="66">
        <v>18.100000000000001</v>
      </c>
      <c r="I282" s="67"/>
      <c r="J282" s="68"/>
      <c r="K282" s="66"/>
      <c r="L282" s="66"/>
      <c r="M282" s="66"/>
      <c r="N282" s="66"/>
      <c r="O282" s="68"/>
      <c r="P282" s="68"/>
      <c r="Q282" s="68"/>
      <c r="R282" s="10"/>
      <c r="S282" s="15"/>
    </row>
    <row r="283" spans="1:20" ht="7.5" customHeight="1" outlineLevel="4" x14ac:dyDescent="0.15">
      <c r="A283" s="15"/>
      <c r="B283" s="69"/>
      <c r="C283" s="70"/>
      <c r="D283" s="71"/>
      <c r="E283" s="72"/>
      <c r="F283" s="73"/>
      <c r="G283" s="71"/>
      <c r="H283" s="74"/>
      <c r="I283" s="75"/>
      <c r="J283" s="76"/>
      <c r="K283" s="77"/>
      <c r="L283" s="77"/>
      <c r="M283" s="77"/>
      <c r="N283" s="77"/>
      <c r="O283" s="76"/>
      <c r="P283" s="76"/>
      <c r="Q283" s="76"/>
      <c r="R283" s="10"/>
      <c r="S283" s="15"/>
    </row>
    <row r="284" spans="1:20" outlineLevel="3" x14ac:dyDescent="0.15">
      <c r="B284" s="10"/>
      <c r="C284" s="10"/>
      <c r="D284" s="10"/>
      <c r="E284" s="10"/>
      <c r="F284" s="10"/>
      <c r="G284" s="10"/>
      <c r="H284" s="10"/>
      <c r="I284" s="15"/>
      <c r="J284" s="15"/>
      <c r="K284" s="10"/>
      <c r="L284" s="10"/>
      <c r="M284" s="10"/>
      <c r="N284" s="10"/>
      <c r="O284" s="10"/>
      <c r="P284" s="15"/>
      <c r="Q284" s="15"/>
    </row>
    <row r="285" spans="1:20" ht="11.25" outlineLevel="2" x14ac:dyDescent="0.2">
      <c r="A285" s="42" t="s">
        <v>3361</v>
      </c>
      <c r="B285" s="43">
        <v>3</v>
      </c>
      <c r="C285" s="44"/>
      <c r="D285" s="45" t="s">
        <v>23</v>
      </c>
      <c r="E285" s="45"/>
      <c r="F285" s="46" t="s">
        <v>1146</v>
      </c>
      <c r="G285" s="45"/>
      <c r="H285" s="47"/>
      <c r="I285" s="48"/>
      <c r="J285" s="49">
        <f>SUBTOTAL(9,J286:J307)</f>
        <v>0</v>
      </c>
      <c r="K285" s="47"/>
      <c r="L285" s="50">
        <f>SUBTOTAL(9,L286:L307)</f>
        <v>1.3938130000000002</v>
      </c>
      <c r="M285" s="47"/>
      <c r="N285" s="50">
        <f>SUBTOTAL(9,N286:N307)</f>
        <v>0</v>
      </c>
      <c r="O285" s="51"/>
      <c r="P285" s="49">
        <f>SUBTOTAL(9,P286:P307)</f>
        <v>0</v>
      </c>
      <c r="Q285" s="49">
        <f>SUBTOTAL(9,Q286:Q307)</f>
        <v>0</v>
      </c>
      <c r="R285" s="10"/>
      <c r="S285" s="15"/>
      <c r="T285" s="15"/>
    </row>
    <row r="286" spans="1:20" ht="11.25" outlineLevel="3" x14ac:dyDescent="0.2">
      <c r="A286" s="52"/>
      <c r="B286" s="53"/>
      <c r="C286" s="54">
        <v>52</v>
      </c>
      <c r="D286" s="55" t="s">
        <v>25</v>
      </c>
      <c r="E286" s="56" t="s">
        <v>1147</v>
      </c>
      <c r="F286" s="57" t="s">
        <v>1148</v>
      </c>
      <c r="G286" s="55" t="s">
        <v>67</v>
      </c>
      <c r="H286" s="58">
        <v>277.09999999999997</v>
      </c>
      <c r="I286" s="59"/>
      <c r="J286" s="60">
        <f>H286*I286</f>
        <v>0</v>
      </c>
      <c r="K286" s="58"/>
      <c r="L286" s="58">
        <f>H286*K286</f>
        <v>0</v>
      </c>
      <c r="M286" s="58"/>
      <c r="N286" s="58">
        <f>H286*M286</f>
        <v>0</v>
      </c>
      <c r="O286" s="60">
        <v>21</v>
      </c>
      <c r="P286" s="60">
        <f>J286*(O286/100)</f>
        <v>0</v>
      </c>
      <c r="Q286" s="60">
        <f>J286+P286</f>
        <v>0</v>
      </c>
      <c r="R286" s="15"/>
      <c r="S286" s="15"/>
      <c r="T286" s="15"/>
    </row>
    <row r="287" spans="1:20" ht="9.75" outlineLevel="4" x14ac:dyDescent="0.2">
      <c r="A287" s="61"/>
      <c r="B287" s="62"/>
      <c r="C287" s="62"/>
      <c r="D287" s="63"/>
      <c r="E287" s="64" t="s">
        <v>29</v>
      </c>
      <c r="F287" s="65" t="s">
        <v>3362</v>
      </c>
      <c r="G287" s="63"/>
      <c r="H287" s="66">
        <v>0</v>
      </c>
      <c r="I287" s="67"/>
      <c r="J287" s="68"/>
      <c r="K287" s="66"/>
      <c r="L287" s="66"/>
      <c r="M287" s="66"/>
      <c r="N287" s="66"/>
      <c r="O287" s="68"/>
      <c r="P287" s="68"/>
      <c r="Q287" s="68"/>
      <c r="R287" s="10"/>
      <c r="S287" s="15"/>
    </row>
    <row r="288" spans="1:20" ht="9.75" outlineLevel="4" x14ac:dyDescent="0.2">
      <c r="A288" s="61"/>
      <c r="B288" s="62"/>
      <c r="C288" s="62"/>
      <c r="D288" s="63"/>
      <c r="E288" s="64"/>
      <c r="F288" s="65" t="s">
        <v>3363</v>
      </c>
      <c r="G288" s="63"/>
      <c r="H288" s="66">
        <v>150.80000000000001</v>
      </c>
      <c r="I288" s="67"/>
      <c r="J288" s="68"/>
      <c r="K288" s="66"/>
      <c r="L288" s="66"/>
      <c r="M288" s="66"/>
      <c r="N288" s="66"/>
      <c r="O288" s="68"/>
      <c r="P288" s="68"/>
      <c r="Q288" s="68"/>
      <c r="R288" s="10"/>
      <c r="S288" s="15"/>
    </row>
    <row r="289" spans="1:20" ht="9.75" outlineLevel="4" x14ac:dyDescent="0.2">
      <c r="A289" s="61"/>
      <c r="B289" s="62"/>
      <c r="C289" s="62"/>
      <c r="D289" s="63"/>
      <c r="E289" s="64"/>
      <c r="F289" s="65" t="s">
        <v>3352</v>
      </c>
      <c r="G289" s="63"/>
      <c r="H289" s="66">
        <v>73</v>
      </c>
      <c r="I289" s="67"/>
      <c r="J289" s="68"/>
      <c r="K289" s="66"/>
      <c r="L289" s="66"/>
      <c r="M289" s="66"/>
      <c r="N289" s="66"/>
      <c r="O289" s="68"/>
      <c r="P289" s="68"/>
      <c r="Q289" s="68"/>
      <c r="R289" s="10"/>
      <c r="S289" s="15"/>
    </row>
    <row r="290" spans="1:20" ht="9.75" outlineLevel="4" x14ac:dyDescent="0.2">
      <c r="A290" s="61"/>
      <c r="B290" s="62"/>
      <c r="C290" s="62"/>
      <c r="D290" s="63"/>
      <c r="E290" s="64"/>
      <c r="F290" s="65" t="s">
        <v>3364</v>
      </c>
      <c r="G290" s="63"/>
      <c r="H290" s="66">
        <v>12.5</v>
      </c>
      <c r="I290" s="67"/>
      <c r="J290" s="68"/>
      <c r="K290" s="66"/>
      <c r="L290" s="66"/>
      <c r="M290" s="66"/>
      <c r="N290" s="66"/>
      <c r="O290" s="68"/>
      <c r="P290" s="68"/>
      <c r="Q290" s="68"/>
      <c r="R290" s="10"/>
      <c r="S290" s="15"/>
    </row>
    <row r="291" spans="1:20" ht="9.75" outlineLevel="4" x14ac:dyDescent="0.2">
      <c r="A291" s="61"/>
      <c r="B291" s="62"/>
      <c r="C291" s="62"/>
      <c r="D291" s="63"/>
      <c r="E291" s="64"/>
      <c r="F291" s="65" t="s">
        <v>3354</v>
      </c>
      <c r="G291" s="63"/>
      <c r="H291" s="66">
        <v>5</v>
      </c>
      <c r="I291" s="67"/>
      <c r="J291" s="68"/>
      <c r="K291" s="66"/>
      <c r="L291" s="66"/>
      <c r="M291" s="66"/>
      <c r="N291" s="66"/>
      <c r="O291" s="68"/>
      <c r="P291" s="68"/>
      <c r="Q291" s="68"/>
      <c r="R291" s="10"/>
      <c r="S291" s="15"/>
    </row>
    <row r="292" spans="1:20" ht="9.75" outlineLevel="4" x14ac:dyDescent="0.2">
      <c r="A292" s="61"/>
      <c r="B292" s="62"/>
      <c r="C292" s="62"/>
      <c r="D292" s="63"/>
      <c r="E292" s="64"/>
      <c r="F292" s="65" t="s">
        <v>3365</v>
      </c>
      <c r="G292" s="63"/>
      <c r="H292" s="66">
        <v>13.7</v>
      </c>
      <c r="I292" s="67"/>
      <c r="J292" s="68"/>
      <c r="K292" s="66"/>
      <c r="L292" s="66"/>
      <c r="M292" s="66"/>
      <c r="N292" s="66"/>
      <c r="O292" s="68"/>
      <c r="P292" s="68"/>
      <c r="Q292" s="68"/>
      <c r="R292" s="10"/>
      <c r="S292" s="15"/>
    </row>
    <row r="293" spans="1:20" ht="9.75" outlineLevel="4" x14ac:dyDescent="0.2">
      <c r="A293" s="61"/>
      <c r="B293" s="62"/>
      <c r="C293" s="62"/>
      <c r="D293" s="63"/>
      <c r="E293" s="64"/>
      <c r="F293" s="65" t="s">
        <v>3366</v>
      </c>
      <c r="G293" s="63"/>
      <c r="H293" s="66">
        <v>5.4</v>
      </c>
      <c r="I293" s="67"/>
      <c r="J293" s="68"/>
      <c r="K293" s="66"/>
      <c r="L293" s="66"/>
      <c r="M293" s="66"/>
      <c r="N293" s="66"/>
      <c r="O293" s="68"/>
      <c r="P293" s="68"/>
      <c r="Q293" s="68"/>
      <c r="R293" s="10"/>
      <c r="S293" s="15"/>
    </row>
    <row r="294" spans="1:20" ht="9.75" outlineLevel="4" x14ac:dyDescent="0.2">
      <c r="A294" s="61"/>
      <c r="B294" s="62"/>
      <c r="C294" s="62"/>
      <c r="D294" s="63"/>
      <c r="E294" s="64"/>
      <c r="F294" s="65" t="s">
        <v>3353</v>
      </c>
      <c r="G294" s="63"/>
      <c r="H294" s="66">
        <v>4.9000000000000004</v>
      </c>
      <c r="I294" s="67"/>
      <c r="J294" s="68"/>
      <c r="K294" s="66"/>
      <c r="L294" s="66"/>
      <c r="M294" s="66"/>
      <c r="N294" s="66"/>
      <c r="O294" s="68"/>
      <c r="P294" s="68"/>
      <c r="Q294" s="68"/>
      <c r="R294" s="10"/>
      <c r="S294" s="15"/>
    </row>
    <row r="295" spans="1:20" ht="9.75" outlineLevel="4" x14ac:dyDescent="0.2">
      <c r="A295" s="61"/>
      <c r="B295" s="62"/>
      <c r="C295" s="62"/>
      <c r="D295" s="63"/>
      <c r="E295" s="64"/>
      <c r="F295" s="65" t="s">
        <v>3367</v>
      </c>
      <c r="G295" s="63"/>
      <c r="H295" s="66">
        <v>11.8</v>
      </c>
      <c r="I295" s="67"/>
      <c r="J295" s="68"/>
      <c r="K295" s="66"/>
      <c r="L295" s="66"/>
      <c r="M295" s="66"/>
      <c r="N295" s="66"/>
      <c r="O295" s="68"/>
      <c r="P295" s="68"/>
      <c r="Q295" s="68"/>
      <c r="R295" s="10"/>
      <c r="S295" s="15"/>
    </row>
    <row r="296" spans="1:20" ht="7.5" customHeight="1" outlineLevel="4" x14ac:dyDescent="0.15">
      <c r="A296" s="15"/>
      <c r="B296" s="69"/>
      <c r="C296" s="70"/>
      <c r="D296" s="71"/>
      <c r="E296" s="72"/>
      <c r="F296" s="73"/>
      <c r="G296" s="71"/>
      <c r="H296" s="74"/>
      <c r="I296" s="75"/>
      <c r="J296" s="76"/>
      <c r="K296" s="77"/>
      <c r="L296" s="77"/>
      <c r="M296" s="77"/>
      <c r="N296" s="77"/>
      <c r="O296" s="76"/>
      <c r="P296" s="76"/>
      <c r="Q296" s="76"/>
      <c r="R296" s="10"/>
      <c r="S296" s="15"/>
    </row>
    <row r="297" spans="1:20" ht="11.25" outlineLevel="3" x14ac:dyDescent="0.2">
      <c r="A297" s="52"/>
      <c r="B297" s="53"/>
      <c r="C297" s="54">
        <v>53</v>
      </c>
      <c r="D297" s="55" t="s">
        <v>25</v>
      </c>
      <c r="E297" s="56" t="s">
        <v>1179</v>
      </c>
      <c r="F297" s="57" t="s">
        <v>1180</v>
      </c>
      <c r="G297" s="55" t="s">
        <v>67</v>
      </c>
      <c r="H297" s="58">
        <v>277.10000000000002</v>
      </c>
      <c r="I297" s="59"/>
      <c r="J297" s="60">
        <f>H297*I297</f>
        <v>0</v>
      </c>
      <c r="K297" s="58"/>
      <c r="L297" s="58">
        <f>H297*K297</f>
        <v>0</v>
      </c>
      <c r="M297" s="58"/>
      <c r="N297" s="58">
        <f>H297*M297</f>
        <v>0</v>
      </c>
      <c r="O297" s="60">
        <v>21</v>
      </c>
      <c r="P297" s="60">
        <f>J297*(O297/100)</f>
        <v>0</v>
      </c>
      <c r="Q297" s="60">
        <f>J297+P297</f>
        <v>0</v>
      </c>
      <c r="R297" s="15"/>
      <c r="S297" s="15"/>
      <c r="T297" s="15"/>
    </row>
    <row r="298" spans="1:20" ht="9.75" outlineLevel="4" x14ac:dyDescent="0.2">
      <c r="A298" s="61"/>
      <c r="B298" s="62"/>
      <c r="C298" s="62"/>
      <c r="D298" s="63"/>
      <c r="E298" s="64" t="s">
        <v>29</v>
      </c>
      <c r="F298" s="65" t="s">
        <v>3368</v>
      </c>
      <c r="G298" s="63"/>
      <c r="H298" s="66">
        <v>277.10000000000002</v>
      </c>
      <c r="I298" s="67"/>
      <c r="J298" s="68"/>
      <c r="K298" s="66"/>
      <c r="L298" s="66"/>
      <c r="M298" s="66"/>
      <c r="N298" s="66"/>
      <c r="O298" s="68"/>
      <c r="P298" s="68"/>
      <c r="Q298" s="68"/>
      <c r="R298" s="10"/>
      <c r="S298" s="15"/>
    </row>
    <row r="299" spans="1:20" ht="7.5" customHeight="1" outlineLevel="4" x14ac:dyDescent="0.15">
      <c r="A299" s="15"/>
      <c r="B299" s="69"/>
      <c r="C299" s="70"/>
      <c r="D299" s="71"/>
      <c r="E299" s="72"/>
      <c r="F299" s="73"/>
      <c r="G299" s="71"/>
      <c r="H299" s="74"/>
      <c r="I299" s="75"/>
      <c r="J299" s="76"/>
      <c r="K299" s="77"/>
      <c r="L299" s="77"/>
      <c r="M299" s="77"/>
      <c r="N299" s="77"/>
      <c r="O299" s="76"/>
      <c r="P299" s="76"/>
      <c r="Q299" s="76"/>
      <c r="R299" s="10"/>
      <c r="S299" s="15"/>
    </row>
    <row r="300" spans="1:20" ht="11.25" outlineLevel="3" x14ac:dyDescent="0.2">
      <c r="A300" s="52"/>
      <c r="B300" s="53"/>
      <c r="C300" s="54">
        <v>54</v>
      </c>
      <c r="D300" s="55" t="s">
        <v>25</v>
      </c>
      <c r="E300" s="56" t="s">
        <v>1182</v>
      </c>
      <c r="F300" s="57" t="s">
        <v>1183</v>
      </c>
      <c r="G300" s="55" t="s">
        <v>60</v>
      </c>
      <c r="H300" s="58">
        <v>1.3938130000000002</v>
      </c>
      <c r="I300" s="59"/>
      <c r="J300" s="60">
        <f>H300*I300</f>
        <v>0</v>
      </c>
      <c r="K300" s="58"/>
      <c r="L300" s="58">
        <f>H300*K300</f>
        <v>0</v>
      </c>
      <c r="M300" s="58"/>
      <c r="N300" s="58">
        <f>H300*M300</f>
        <v>0</v>
      </c>
      <c r="O300" s="60">
        <v>21</v>
      </c>
      <c r="P300" s="60">
        <f>J300*(O300/100)</f>
        <v>0</v>
      </c>
      <c r="Q300" s="60">
        <f>J300+P300</f>
        <v>0</v>
      </c>
      <c r="R300" s="15"/>
      <c r="S300" s="15"/>
      <c r="T300" s="15"/>
    </row>
    <row r="301" spans="1:20" ht="11.25" outlineLevel="3" x14ac:dyDescent="0.2">
      <c r="A301" s="52"/>
      <c r="B301" s="53"/>
      <c r="C301" s="54">
        <v>55</v>
      </c>
      <c r="D301" s="55" t="s">
        <v>342</v>
      </c>
      <c r="E301" s="56" t="s">
        <v>1184</v>
      </c>
      <c r="F301" s="57" t="s">
        <v>1185</v>
      </c>
      <c r="G301" s="55" t="s">
        <v>67</v>
      </c>
      <c r="H301" s="58">
        <v>304.81000000000006</v>
      </c>
      <c r="I301" s="59"/>
      <c r="J301" s="60">
        <f>H301*I301</f>
        <v>0</v>
      </c>
      <c r="K301" s="58">
        <v>4.0000000000000002E-4</v>
      </c>
      <c r="L301" s="58">
        <f>H301*K301</f>
        <v>0.12192400000000003</v>
      </c>
      <c r="M301" s="58"/>
      <c r="N301" s="58">
        <f>H301*M301</f>
        <v>0</v>
      </c>
      <c r="O301" s="60">
        <v>21</v>
      </c>
      <c r="P301" s="60">
        <f>J301*(O301/100)</f>
        <v>0</v>
      </c>
      <c r="Q301" s="60">
        <f>J301+P301</f>
        <v>0</v>
      </c>
      <c r="R301" s="15"/>
      <c r="S301" s="15"/>
      <c r="T301" s="15"/>
    </row>
    <row r="302" spans="1:20" ht="9.75" outlineLevel="4" x14ac:dyDescent="0.2">
      <c r="A302" s="61"/>
      <c r="B302" s="62"/>
      <c r="C302" s="62"/>
      <c r="D302" s="63"/>
      <c r="E302" s="64" t="s">
        <v>29</v>
      </c>
      <c r="F302" s="65" t="s">
        <v>3369</v>
      </c>
      <c r="G302" s="63"/>
      <c r="H302" s="66">
        <v>304.81000000000006</v>
      </c>
      <c r="I302" s="67"/>
      <c r="J302" s="68"/>
      <c r="K302" s="66"/>
      <c r="L302" s="66"/>
      <c r="M302" s="66"/>
      <c r="N302" s="66"/>
      <c r="O302" s="68"/>
      <c r="P302" s="68"/>
      <c r="Q302" s="68"/>
      <c r="R302" s="10"/>
      <c r="S302" s="15"/>
    </row>
    <row r="303" spans="1:20" ht="7.5" customHeight="1" outlineLevel="4" x14ac:dyDescent="0.15">
      <c r="A303" s="15"/>
      <c r="B303" s="69"/>
      <c r="C303" s="70"/>
      <c r="D303" s="71"/>
      <c r="E303" s="72"/>
      <c r="F303" s="73"/>
      <c r="G303" s="71"/>
      <c r="H303" s="74"/>
      <c r="I303" s="75"/>
      <c r="J303" s="76"/>
      <c r="K303" s="77"/>
      <c r="L303" s="77"/>
      <c r="M303" s="77"/>
      <c r="N303" s="77"/>
      <c r="O303" s="76"/>
      <c r="P303" s="76"/>
      <c r="Q303" s="76"/>
      <c r="R303" s="10"/>
      <c r="S303" s="15"/>
    </row>
    <row r="304" spans="1:20" ht="11.25" outlineLevel="3" x14ac:dyDescent="0.2">
      <c r="A304" s="52"/>
      <c r="B304" s="53"/>
      <c r="C304" s="54">
        <v>56</v>
      </c>
      <c r="D304" s="55" t="s">
        <v>342</v>
      </c>
      <c r="E304" s="56" t="s">
        <v>1187</v>
      </c>
      <c r="F304" s="57" t="s">
        <v>1188</v>
      </c>
      <c r="G304" s="55" t="s">
        <v>28</v>
      </c>
      <c r="H304" s="58">
        <v>42.396300000000004</v>
      </c>
      <c r="I304" s="59"/>
      <c r="J304" s="60">
        <f>H304*I304</f>
        <v>0</v>
      </c>
      <c r="K304" s="58">
        <v>0.03</v>
      </c>
      <c r="L304" s="58">
        <f>H304*K304</f>
        <v>1.271889</v>
      </c>
      <c r="M304" s="58"/>
      <c r="N304" s="58">
        <f>H304*M304</f>
        <v>0</v>
      </c>
      <c r="O304" s="60">
        <v>21</v>
      </c>
      <c r="P304" s="60">
        <f>J304*(O304/100)</f>
        <v>0</v>
      </c>
      <c r="Q304" s="60">
        <f>J304+P304</f>
        <v>0</v>
      </c>
      <c r="R304" s="15"/>
      <c r="S304" s="15"/>
      <c r="T304" s="15"/>
    </row>
    <row r="305" spans="1:20" ht="9.75" outlineLevel="4" x14ac:dyDescent="0.2">
      <c r="A305" s="61"/>
      <c r="B305" s="62"/>
      <c r="C305" s="62"/>
      <c r="D305" s="63"/>
      <c r="E305" s="64" t="s">
        <v>29</v>
      </c>
      <c r="F305" s="65" t="s">
        <v>3370</v>
      </c>
      <c r="G305" s="63"/>
      <c r="H305" s="66">
        <v>42.396300000000004</v>
      </c>
      <c r="I305" s="67"/>
      <c r="J305" s="68"/>
      <c r="K305" s="66"/>
      <c r="L305" s="66"/>
      <c r="M305" s="66"/>
      <c r="N305" s="66"/>
      <c r="O305" s="68"/>
      <c r="P305" s="68"/>
      <c r="Q305" s="68"/>
      <c r="R305" s="10"/>
      <c r="S305" s="15"/>
    </row>
    <row r="306" spans="1:20" ht="7.5" customHeight="1" outlineLevel="4" x14ac:dyDescent="0.15">
      <c r="A306" s="15"/>
      <c r="B306" s="69"/>
      <c r="C306" s="70"/>
      <c r="D306" s="71"/>
      <c r="E306" s="72"/>
      <c r="F306" s="73"/>
      <c r="G306" s="71"/>
      <c r="H306" s="74"/>
      <c r="I306" s="75"/>
      <c r="J306" s="76"/>
      <c r="K306" s="77"/>
      <c r="L306" s="77"/>
      <c r="M306" s="77"/>
      <c r="N306" s="77"/>
      <c r="O306" s="76"/>
      <c r="P306" s="76"/>
      <c r="Q306" s="76"/>
      <c r="R306" s="10"/>
      <c r="S306" s="15"/>
    </row>
    <row r="307" spans="1:20" outlineLevel="3" x14ac:dyDescent="0.15">
      <c r="B307" s="10"/>
      <c r="C307" s="10"/>
      <c r="D307" s="10"/>
      <c r="E307" s="10"/>
      <c r="F307" s="10"/>
      <c r="G307" s="10"/>
      <c r="H307" s="10"/>
      <c r="I307" s="15"/>
      <c r="J307" s="15"/>
      <c r="K307" s="10"/>
      <c r="L307" s="10"/>
      <c r="M307" s="10"/>
      <c r="N307" s="10"/>
      <c r="O307" s="10"/>
      <c r="P307" s="15"/>
      <c r="Q307" s="15"/>
    </row>
    <row r="308" spans="1:20" ht="11.25" outlineLevel="2" x14ac:dyDescent="0.2">
      <c r="A308" s="42" t="s">
        <v>3371</v>
      </c>
      <c r="B308" s="43">
        <v>3</v>
      </c>
      <c r="C308" s="44"/>
      <c r="D308" s="45" t="s">
        <v>23</v>
      </c>
      <c r="E308" s="45"/>
      <c r="F308" s="46" t="s">
        <v>1207</v>
      </c>
      <c r="G308" s="45"/>
      <c r="H308" s="47"/>
      <c r="I308" s="48"/>
      <c r="J308" s="49">
        <f>SUBTOTAL(9,J309:J317)</f>
        <v>0</v>
      </c>
      <c r="K308" s="47"/>
      <c r="L308" s="50">
        <f>SUBTOTAL(9,L309:L317)</f>
        <v>1.2290200000000002</v>
      </c>
      <c r="M308" s="47"/>
      <c r="N308" s="50">
        <f>SUBTOTAL(9,N309:N317)</f>
        <v>0</v>
      </c>
      <c r="O308" s="51"/>
      <c r="P308" s="49">
        <f>SUBTOTAL(9,P309:P317)</f>
        <v>0</v>
      </c>
      <c r="Q308" s="49">
        <f>SUBTOTAL(9,Q309:Q317)</f>
        <v>0</v>
      </c>
      <c r="R308" s="10"/>
      <c r="S308" s="15"/>
      <c r="T308" s="15"/>
    </row>
    <row r="309" spans="1:20" ht="11.25" outlineLevel="3" x14ac:dyDescent="0.2">
      <c r="A309" s="52"/>
      <c r="B309" s="53"/>
      <c r="C309" s="54">
        <v>57</v>
      </c>
      <c r="D309" s="55" t="s">
        <v>25</v>
      </c>
      <c r="E309" s="56" t="s">
        <v>1208</v>
      </c>
      <c r="F309" s="57" t="s">
        <v>1209</v>
      </c>
      <c r="G309" s="55" t="s">
        <v>67</v>
      </c>
      <c r="H309" s="58">
        <v>150.80000000000001</v>
      </c>
      <c r="I309" s="59"/>
      <c r="J309" s="60">
        <f>H309*I309</f>
        <v>0</v>
      </c>
      <c r="K309" s="58">
        <v>3.0000000000000001E-3</v>
      </c>
      <c r="L309" s="58">
        <f>H309*K309</f>
        <v>0.45240000000000002</v>
      </c>
      <c r="M309" s="58"/>
      <c r="N309" s="58">
        <f>H309*M309</f>
        <v>0</v>
      </c>
      <c r="O309" s="60">
        <v>21</v>
      </c>
      <c r="P309" s="60">
        <f>J309*(O309/100)</f>
        <v>0</v>
      </c>
      <c r="Q309" s="60">
        <f>J309+P309</f>
        <v>0</v>
      </c>
      <c r="R309" s="15"/>
      <c r="S309" s="15"/>
      <c r="T309" s="15"/>
    </row>
    <row r="310" spans="1:20" ht="9.75" outlineLevel="4" x14ac:dyDescent="0.2">
      <c r="A310" s="61"/>
      <c r="B310" s="62"/>
      <c r="C310" s="62"/>
      <c r="D310" s="63"/>
      <c r="E310" s="64" t="s">
        <v>29</v>
      </c>
      <c r="F310" s="65" t="s">
        <v>1210</v>
      </c>
      <c r="G310" s="63"/>
      <c r="H310" s="66">
        <v>0</v>
      </c>
      <c r="I310" s="67"/>
      <c r="J310" s="68"/>
      <c r="K310" s="66"/>
      <c r="L310" s="66"/>
      <c r="M310" s="66"/>
      <c r="N310" s="66"/>
      <c r="O310" s="68"/>
      <c r="P310" s="68"/>
      <c r="Q310" s="68"/>
      <c r="R310" s="10"/>
      <c r="S310" s="15"/>
    </row>
    <row r="311" spans="1:20" ht="9.75" outlineLevel="4" x14ac:dyDescent="0.2">
      <c r="A311" s="61"/>
      <c r="B311" s="62"/>
      <c r="C311" s="62"/>
      <c r="D311" s="63"/>
      <c r="E311" s="64"/>
      <c r="F311" s="65" t="s">
        <v>3363</v>
      </c>
      <c r="G311" s="63"/>
      <c r="H311" s="66">
        <v>150.80000000000001</v>
      </c>
      <c r="I311" s="67"/>
      <c r="J311" s="68"/>
      <c r="K311" s="66"/>
      <c r="L311" s="66"/>
      <c r="M311" s="66"/>
      <c r="N311" s="66"/>
      <c r="O311" s="68"/>
      <c r="P311" s="68"/>
      <c r="Q311" s="68"/>
      <c r="R311" s="10"/>
      <c r="S311" s="15"/>
    </row>
    <row r="312" spans="1:20" ht="7.5" customHeight="1" outlineLevel="4" x14ac:dyDescent="0.15">
      <c r="A312" s="15"/>
      <c r="B312" s="69"/>
      <c r="C312" s="70"/>
      <c r="D312" s="71"/>
      <c r="E312" s="72"/>
      <c r="F312" s="73"/>
      <c r="G312" s="71"/>
      <c r="H312" s="74"/>
      <c r="I312" s="75"/>
      <c r="J312" s="76"/>
      <c r="K312" s="77"/>
      <c r="L312" s="77"/>
      <c r="M312" s="77"/>
      <c r="N312" s="77"/>
      <c r="O312" s="76"/>
      <c r="P312" s="76"/>
      <c r="Q312" s="76"/>
      <c r="R312" s="10"/>
      <c r="S312" s="15"/>
    </row>
    <row r="313" spans="1:20" ht="11.25" outlineLevel="3" x14ac:dyDescent="0.2">
      <c r="A313" s="52"/>
      <c r="B313" s="53"/>
      <c r="C313" s="54">
        <v>58</v>
      </c>
      <c r="D313" s="55" t="s">
        <v>25</v>
      </c>
      <c r="E313" s="56" t="s">
        <v>1220</v>
      </c>
      <c r="F313" s="57" t="s">
        <v>1221</v>
      </c>
      <c r="G313" s="55" t="s">
        <v>60</v>
      </c>
      <c r="H313" s="58">
        <v>1.2290200000000002</v>
      </c>
      <c r="I313" s="59"/>
      <c r="J313" s="60">
        <f>H313*I313</f>
        <v>0</v>
      </c>
      <c r="K313" s="58"/>
      <c r="L313" s="58">
        <f>H313*K313</f>
        <v>0</v>
      </c>
      <c r="M313" s="58"/>
      <c r="N313" s="58">
        <f>H313*M313</f>
        <v>0</v>
      </c>
      <c r="O313" s="60">
        <v>21</v>
      </c>
      <c r="P313" s="60">
        <f>J313*(O313/100)</f>
        <v>0</v>
      </c>
      <c r="Q313" s="60">
        <f>J313+P313</f>
        <v>0</v>
      </c>
      <c r="R313" s="15"/>
      <c r="S313" s="15"/>
      <c r="T313" s="15"/>
    </row>
    <row r="314" spans="1:20" ht="11.25" outlineLevel="3" x14ac:dyDescent="0.2">
      <c r="A314" s="52"/>
      <c r="B314" s="53"/>
      <c r="C314" s="54">
        <v>59</v>
      </c>
      <c r="D314" s="55" t="s">
        <v>342</v>
      </c>
      <c r="E314" s="56" t="s">
        <v>1225</v>
      </c>
      <c r="F314" s="57" t="s">
        <v>1226</v>
      </c>
      <c r="G314" s="55" t="s">
        <v>67</v>
      </c>
      <c r="H314" s="58">
        <v>155.32400000000001</v>
      </c>
      <c r="I314" s="59"/>
      <c r="J314" s="60">
        <f>H314*I314</f>
        <v>0</v>
      </c>
      <c r="K314" s="58">
        <v>5.0000000000000001E-3</v>
      </c>
      <c r="L314" s="58">
        <f>H314*K314</f>
        <v>0.77662000000000009</v>
      </c>
      <c r="M314" s="58"/>
      <c r="N314" s="58">
        <f>H314*M314</f>
        <v>0</v>
      </c>
      <c r="O314" s="60">
        <v>21</v>
      </c>
      <c r="P314" s="60">
        <f>J314*(O314/100)</f>
        <v>0</v>
      </c>
      <c r="Q314" s="60">
        <f>J314+P314</f>
        <v>0</v>
      </c>
      <c r="R314" s="15"/>
      <c r="S314" s="15"/>
      <c r="T314" s="15"/>
    </row>
    <row r="315" spans="1:20" ht="9.75" outlineLevel="4" x14ac:dyDescent="0.2">
      <c r="A315" s="61"/>
      <c r="B315" s="62"/>
      <c r="C315" s="62"/>
      <c r="D315" s="63"/>
      <c r="E315" s="64" t="s">
        <v>29</v>
      </c>
      <c r="F315" s="65" t="s">
        <v>3372</v>
      </c>
      <c r="G315" s="63"/>
      <c r="H315" s="66">
        <v>155.32400000000001</v>
      </c>
      <c r="I315" s="67"/>
      <c r="J315" s="68"/>
      <c r="K315" s="66"/>
      <c r="L315" s="66"/>
      <c r="M315" s="66"/>
      <c r="N315" s="66"/>
      <c r="O315" s="68"/>
      <c r="P315" s="68"/>
      <c r="Q315" s="68"/>
      <c r="R315" s="10"/>
      <c r="S315" s="15"/>
    </row>
    <row r="316" spans="1:20" ht="7.5" customHeight="1" outlineLevel="4" x14ac:dyDescent="0.15">
      <c r="A316" s="15"/>
      <c r="B316" s="69"/>
      <c r="C316" s="70"/>
      <c r="D316" s="71"/>
      <c r="E316" s="72"/>
      <c r="F316" s="73"/>
      <c r="G316" s="71"/>
      <c r="H316" s="74"/>
      <c r="I316" s="75"/>
      <c r="J316" s="76"/>
      <c r="K316" s="77"/>
      <c r="L316" s="77"/>
      <c r="M316" s="77"/>
      <c r="N316" s="77"/>
      <c r="O316" s="76"/>
      <c r="P316" s="76"/>
      <c r="Q316" s="76"/>
      <c r="R316" s="10"/>
      <c r="S316" s="15"/>
    </row>
    <row r="317" spans="1:20" outlineLevel="3" x14ac:dyDescent="0.15">
      <c r="B317" s="10"/>
      <c r="C317" s="10"/>
      <c r="D317" s="10"/>
      <c r="E317" s="10"/>
      <c r="F317" s="10"/>
      <c r="G317" s="10"/>
      <c r="H317" s="10"/>
      <c r="I317" s="15"/>
      <c r="J317" s="15"/>
      <c r="K317" s="10"/>
      <c r="L317" s="10"/>
      <c r="M317" s="10"/>
      <c r="N317" s="10"/>
      <c r="O317" s="10"/>
      <c r="P317" s="15"/>
      <c r="Q317" s="15"/>
    </row>
    <row r="318" spans="1:20" ht="11.25" outlineLevel="2" x14ac:dyDescent="0.2">
      <c r="A318" s="42" t="s">
        <v>3373</v>
      </c>
      <c r="B318" s="43">
        <v>3</v>
      </c>
      <c r="C318" s="44"/>
      <c r="D318" s="45" t="s">
        <v>23</v>
      </c>
      <c r="E318" s="45"/>
      <c r="F318" s="46" t="s">
        <v>1238</v>
      </c>
      <c r="G318" s="45"/>
      <c r="H318" s="47"/>
      <c r="I318" s="48"/>
      <c r="J318" s="49">
        <f>SUBTOTAL(9,J319:J350)</f>
        <v>0</v>
      </c>
      <c r="K318" s="47"/>
      <c r="L318" s="50">
        <f>SUBTOTAL(9,L319:L350)</f>
        <v>3.5520000000000003E-2</v>
      </c>
      <c r="M318" s="47"/>
      <c r="N318" s="50">
        <f>SUBTOTAL(9,N319:N350)</f>
        <v>0</v>
      </c>
      <c r="O318" s="51"/>
      <c r="P318" s="49">
        <f>SUBTOTAL(9,P319:P350)</f>
        <v>0</v>
      </c>
      <c r="Q318" s="49">
        <f>SUBTOTAL(9,Q319:Q350)</f>
        <v>0</v>
      </c>
      <c r="R318" s="10"/>
      <c r="S318" s="15"/>
      <c r="T318" s="15"/>
    </row>
    <row r="319" spans="1:20" ht="11.25" outlineLevel="3" x14ac:dyDescent="0.2">
      <c r="A319" s="52"/>
      <c r="B319" s="53"/>
      <c r="C319" s="54">
        <v>60</v>
      </c>
      <c r="D319" s="55" t="s">
        <v>25</v>
      </c>
      <c r="E319" s="56" t="s">
        <v>1239</v>
      </c>
      <c r="F319" s="57" t="s">
        <v>1240</v>
      </c>
      <c r="G319" s="55" t="s">
        <v>1241</v>
      </c>
      <c r="H319" s="58">
        <v>16</v>
      </c>
      <c r="I319" s="59"/>
      <c r="J319" s="60">
        <f>H319*I319</f>
        <v>0</v>
      </c>
      <c r="K319" s="58">
        <v>6.9999999999999994E-5</v>
      </c>
      <c r="L319" s="58">
        <f>H319*K319</f>
        <v>1.1199999999999999E-3</v>
      </c>
      <c r="M319" s="58"/>
      <c r="N319" s="58">
        <f>H319*M319</f>
        <v>0</v>
      </c>
      <c r="O319" s="60">
        <v>21</v>
      </c>
      <c r="P319" s="60">
        <f>J319*(O319/100)</f>
        <v>0</v>
      </c>
      <c r="Q319" s="60">
        <f>J319+P319</f>
        <v>0</v>
      </c>
      <c r="R319" s="15"/>
      <c r="S319" s="15"/>
      <c r="T319" s="15"/>
    </row>
    <row r="320" spans="1:20" ht="9.75" outlineLevel="4" x14ac:dyDescent="0.2">
      <c r="A320" s="61"/>
      <c r="B320" s="62"/>
      <c r="C320" s="62"/>
      <c r="D320" s="63"/>
      <c r="E320" s="64" t="s">
        <v>29</v>
      </c>
      <c r="F320" s="65" t="s">
        <v>3374</v>
      </c>
      <c r="G320" s="63"/>
      <c r="H320" s="66">
        <v>16</v>
      </c>
      <c r="I320" s="67"/>
      <c r="J320" s="68"/>
      <c r="K320" s="66"/>
      <c r="L320" s="66"/>
      <c r="M320" s="66"/>
      <c r="N320" s="66"/>
      <c r="O320" s="68"/>
      <c r="P320" s="68"/>
      <c r="Q320" s="68"/>
      <c r="R320" s="10"/>
      <c r="S320" s="15"/>
    </row>
    <row r="321" spans="1:20" ht="7.5" customHeight="1" outlineLevel="4" x14ac:dyDescent="0.15">
      <c r="A321" s="15"/>
      <c r="B321" s="69"/>
      <c r="C321" s="70"/>
      <c r="D321" s="71"/>
      <c r="E321" s="72"/>
      <c r="F321" s="73"/>
      <c r="G321" s="71"/>
      <c r="H321" s="74"/>
      <c r="I321" s="75"/>
      <c r="J321" s="76"/>
      <c r="K321" s="77"/>
      <c r="L321" s="77"/>
      <c r="M321" s="77"/>
      <c r="N321" s="77"/>
      <c r="O321" s="76"/>
      <c r="P321" s="76"/>
      <c r="Q321" s="76"/>
      <c r="R321" s="10"/>
      <c r="S321" s="15"/>
    </row>
    <row r="322" spans="1:20" ht="11.25" outlineLevel="3" x14ac:dyDescent="0.2">
      <c r="A322" s="52"/>
      <c r="B322" s="53"/>
      <c r="C322" s="54">
        <v>61</v>
      </c>
      <c r="D322" s="55" t="s">
        <v>25</v>
      </c>
      <c r="E322" s="56" t="s">
        <v>1243</v>
      </c>
      <c r="F322" s="57" t="s">
        <v>1244</v>
      </c>
      <c r="G322" s="55" t="s">
        <v>60</v>
      </c>
      <c r="H322" s="58">
        <v>3.5520000000000003E-2</v>
      </c>
      <c r="I322" s="59"/>
      <c r="J322" s="60">
        <f>H322*I322</f>
        <v>0</v>
      </c>
      <c r="K322" s="58"/>
      <c r="L322" s="58">
        <f>H322*K322</f>
        <v>0</v>
      </c>
      <c r="M322" s="58"/>
      <c r="N322" s="58">
        <f>H322*M322</f>
        <v>0</v>
      </c>
      <c r="O322" s="60">
        <v>21</v>
      </c>
      <c r="P322" s="60">
        <f>J322*(O322/100)</f>
        <v>0</v>
      </c>
      <c r="Q322" s="60">
        <f>J322+P322</f>
        <v>0</v>
      </c>
      <c r="R322" s="15"/>
      <c r="S322" s="15"/>
      <c r="T322" s="15"/>
    </row>
    <row r="323" spans="1:20" ht="22.5" outlineLevel="3" x14ac:dyDescent="0.2">
      <c r="A323" s="52"/>
      <c r="B323" s="53"/>
      <c r="C323" s="54">
        <v>62</v>
      </c>
      <c r="D323" s="55" t="s">
        <v>25</v>
      </c>
      <c r="E323" s="56" t="s">
        <v>3375</v>
      </c>
      <c r="F323" s="57" t="s">
        <v>1246</v>
      </c>
      <c r="G323" s="55" t="s">
        <v>72</v>
      </c>
      <c r="H323" s="58">
        <v>3</v>
      </c>
      <c r="I323" s="59"/>
      <c r="J323" s="60">
        <f>H323*I323</f>
        <v>0</v>
      </c>
      <c r="K323" s="58">
        <v>2E-3</v>
      </c>
      <c r="L323" s="58">
        <f>H323*K323</f>
        <v>6.0000000000000001E-3</v>
      </c>
      <c r="M323" s="58"/>
      <c r="N323" s="58">
        <f>H323*M323</f>
        <v>0</v>
      </c>
      <c r="O323" s="60">
        <v>21</v>
      </c>
      <c r="P323" s="60">
        <f>J323*(O323/100)</f>
        <v>0</v>
      </c>
      <c r="Q323" s="60">
        <f>J323+P323</f>
        <v>0</v>
      </c>
      <c r="R323" s="15"/>
      <c r="S323" s="15"/>
      <c r="T323" s="15"/>
    </row>
    <row r="324" spans="1:20" ht="9.75" outlineLevel="4" x14ac:dyDescent="0.2">
      <c r="A324" s="61"/>
      <c r="B324" s="62"/>
      <c r="C324" s="62"/>
      <c r="D324" s="63"/>
      <c r="E324" s="64" t="s">
        <v>29</v>
      </c>
      <c r="F324" s="65" t="s">
        <v>3376</v>
      </c>
      <c r="G324" s="63"/>
      <c r="H324" s="66">
        <v>3</v>
      </c>
      <c r="I324" s="67"/>
      <c r="J324" s="68"/>
      <c r="K324" s="66"/>
      <c r="L324" s="66"/>
      <c r="M324" s="66"/>
      <c r="N324" s="66"/>
      <c r="O324" s="68"/>
      <c r="P324" s="68"/>
      <c r="Q324" s="68"/>
      <c r="R324" s="10"/>
      <c r="S324" s="15"/>
    </row>
    <row r="325" spans="1:20" ht="7.5" customHeight="1" outlineLevel="4" x14ac:dyDescent="0.15">
      <c r="A325" s="15"/>
      <c r="B325" s="69"/>
      <c r="C325" s="70"/>
      <c r="D325" s="71"/>
      <c r="E325" s="72"/>
      <c r="F325" s="73"/>
      <c r="G325" s="71"/>
      <c r="H325" s="74"/>
      <c r="I325" s="75"/>
      <c r="J325" s="76"/>
      <c r="K325" s="77"/>
      <c r="L325" s="77"/>
      <c r="M325" s="77"/>
      <c r="N325" s="77"/>
      <c r="O325" s="76"/>
      <c r="P325" s="76"/>
      <c r="Q325" s="76"/>
      <c r="R325" s="10"/>
      <c r="S325" s="15"/>
    </row>
    <row r="326" spans="1:20" ht="22.5" outlineLevel="3" x14ac:dyDescent="0.2">
      <c r="A326" s="52"/>
      <c r="B326" s="53"/>
      <c r="C326" s="54">
        <v>63</v>
      </c>
      <c r="D326" s="55" t="s">
        <v>25</v>
      </c>
      <c r="E326" s="56" t="s">
        <v>3377</v>
      </c>
      <c r="F326" s="57" t="s">
        <v>1249</v>
      </c>
      <c r="G326" s="55" t="s">
        <v>72</v>
      </c>
      <c r="H326" s="58">
        <v>2</v>
      </c>
      <c r="I326" s="59"/>
      <c r="J326" s="60">
        <f>H326*I326</f>
        <v>0</v>
      </c>
      <c r="K326" s="58">
        <v>2E-3</v>
      </c>
      <c r="L326" s="58">
        <f>H326*K326</f>
        <v>4.0000000000000001E-3</v>
      </c>
      <c r="M326" s="58"/>
      <c r="N326" s="58">
        <f>H326*M326</f>
        <v>0</v>
      </c>
      <c r="O326" s="60">
        <v>21</v>
      </c>
      <c r="P326" s="60">
        <f>J326*(O326/100)</f>
        <v>0</v>
      </c>
      <c r="Q326" s="60">
        <f>J326+P326</f>
        <v>0</v>
      </c>
      <c r="R326" s="15"/>
      <c r="S326" s="15"/>
      <c r="T326" s="15"/>
    </row>
    <row r="327" spans="1:20" ht="9.75" outlineLevel="4" x14ac:dyDescent="0.2">
      <c r="A327" s="61"/>
      <c r="B327" s="62"/>
      <c r="C327" s="62"/>
      <c r="D327" s="63"/>
      <c r="E327" s="64" t="s">
        <v>29</v>
      </c>
      <c r="F327" s="65" t="s">
        <v>3378</v>
      </c>
      <c r="G327" s="63"/>
      <c r="H327" s="66">
        <v>2</v>
      </c>
      <c r="I327" s="67"/>
      <c r="J327" s="68"/>
      <c r="K327" s="66"/>
      <c r="L327" s="66"/>
      <c r="M327" s="66"/>
      <c r="N327" s="66"/>
      <c r="O327" s="68"/>
      <c r="P327" s="68"/>
      <c r="Q327" s="68"/>
      <c r="R327" s="10"/>
      <c r="S327" s="15"/>
    </row>
    <row r="328" spans="1:20" ht="7.5" customHeight="1" outlineLevel="4" x14ac:dyDescent="0.15">
      <c r="A328" s="15"/>
      <c r="B328" s="69"/>
      <c r="C328" s="70"/>
      <c r="D328" s="71"/>
      <c r="E328" s="72"/>
      <c r="F328" s="73"/>
      <c r="G328" s="71"/>
      <c r="H328" s="74"/>
      <c r="I328" s="75"/>
      <c r="J328" s="76"/>
      <c r="K328" s="77"/>
      <c r="L328" s="77"/>
      <c r="M328" s="77"/>
      <c r="N328" s="77"/>
      <c r="O328" s="76"/>
      <c r="P328" s="76"/>
      <c r="Q328" s="76"/>
      <c r="R328" s="10"/>
      <c r="S328" s="15"/>
    </row>
    <row r="329" spans="1:20" ht="11.25" outlineLevel="3" x14ac:dyDescent="0.2">
      <c r="A329" s="52"/>
      <c r="B329" s="53"/>
      <c r="C329" s="54">
        <v>64</v>
      </c>
      <c r="D329" s="55" t="s">
        <v>25</v>
      </c>
      <c r="E329" s="56" t="s">
        <v>3379</v>
      </c>
      <c r="F329" s="57" t="s">
        <v>1252</v>
      </c>
      <c r="G329" s="55" t="s">
        <v>72</v>
      </c>
      <c r="H329" s="58">
        <v>3</v>
      </c>
      <c r="I329" s="59"/>
      <c r="J329" s="60">
        <f>H329*I329</f>
        <v>0</v>
      </c>
      <c r="K329" s="58">
        <v>2E-3</v>
      </c>
      <c r="L329" s="58">
        <f>H329*K329</f>
        <v>6.0000000000000001E-3</v>
      </c>
      <c r="M329" s="58"/>
      <c r="N329" s="58">
        <f>H329*M329</f>
        <v>0</v>
      </c>
      <c r="O329" s="60">
        <v>21</v>
      </c>
      <c r="P329" s="60">
        <f>J329*(O329/100)</f>
        <v>0</v>
      </c>
      <c r="Q329" s="60">
        <f>J329+P329</f>
        <v>0</v>
      </c>
      <c r="R329" s="15"/>
      <c r="S329" s="15"/>
      <c r="T329" s="15"/>
    </row>
    <row r="330" spans="1:20" ht="9.75" outlineLevel="4" x14ac:dyDescent="0.2">
      <c r="A330" s="61"/>
      <c r="B330" s="62"/>
      <c r="C330" s="62"/>
      <c r="D330" s="63"/>
      <c r="E330" s="64" t="s">
        <v>29</v>
      </c>
      <c r="F330" s="65" t="s">
        <v>3380</v>
      </c>
      <c r="G330" s="63"/>
      <c r="H330" s="66">
        <v>3</v>
      </c>
      <c r="I330" s="67"/>
      <c r="J330" s="68"/>
      <c r="K330" s="66"/>
      <c r="L330" s="66"/>
      <c r="M330" s="66"/>
      <c r="N330" s="66"/>
      <c r="O330" s="68"/>
      <c r="P330" s="68"/>
      <c r="Q330" s="68"/>
      <c r="R330" s="10"/>
      <c r="S330" s="15"/>
    </row>
    <row r="331" spans="1:20" ht="7.5" customHeight="1" outlineLevel="4" x14ac:dyDescent="0.15">
      <c r="A331" s="15"/>
      <c r="B331" s="69"/>
      <c r="C331" s="70"/>
      <c r="D331" s="71"/>
      <c r="E331" s="72"/>
      <c r="F331" s="73"/>
      <c r="G331" s="71"/>
      <c r="H331" s="74"/>
      <c r="I331" s="75"/>
      <c r="J331" s="76"/>
      <c r="K331" s="77"/>
      <c r="L331" s="77"/>
      <c r="M331" s="77"/>
      <c r="N331" s="77"/>
      <c r="O331" s="76"/>
      <c r="P331" s="76"/>
      <c r="Q331" s="76"/>
      <c r="R331" s="10"/>
      <c r="S331" s="15"/>
    </row>
    <row r="332" spans="1:20" ht="11.25" outlineLevel="3" x14ac:dyDescent="0.2">
      <c r="A332" s="52"/>
      <c r="B332" s="53"/>
      <c r="C332" s="54">
        <v>65</v>
      </c>
      <c r="D332" s="55" t="s">
        <v>25</v>
      </c>
      <c r="E332" s="56" t="s">
        <v>3381</v>
      </c>
      <c r="F332" s="57" t="s">
        <v>1255</v>
      </c>
      <c r="G332" s="55" t="s">
        <v>72</v>
      </c>
      <c r="H332" s="58">
        <v>3</v>
      </c>
      <c r="I332" s="59"/>
      <c r="J332" s="60">
        <f>H332*I332</f>
        <v>0</v>
      </c>
      <c r="K332" s="58">
        <v>2E-3</v>
      </c>
      <c r="L332" s="58">
        <f>H332*K332</f>
        <v>6.0000000000000001E-3</v>
      </c>
      <c r="M332" s="58"/>
      <c r="N332" s="58">
        <f>H332*M332</f>
        <v>0</v>
      </c>
      <c r="O332" s="60">
        <v>21</v>
      </c>
      <c r="P332" s="60">
        <f>J332*(O332/100)</f>
        <v>0</v>
      </c>
      <c r="Q332" s="60">
        <f>J332+P332</f>
        <v>0</v>
      </c>
      <c r="R332" s="15"/>
      <c r="S332" s="15"/>
      <c r="T332" s="15"/>
    </row>
    <row r="333" spans="1:20" ht="9.75" outlineLevel="4" x14ac:dyDescent="0.2">
      <c r="A333" s="61"/>
      <c r="B333" s="62"/>
      <c r="C333" s="62"/>
      <c r="D333" s="63"/>
      <c r="E333" s="64" t="s">
        <v>29</v>
      </c>
      <c r="F333" s="65" t="s">
        <v>3382</v>
      </c>
      <c r="G333" s="63"/>
      <c r="H333" s="66">
        <v>3</v>
      </c>
      <c r="I333" s="67"/>
      <c r="J333" s="68"/>
      <c r="K333" s="66"/>
      <c r="L333" s="66"/>
      <c r="M333" s="66"/>
      <c r="N333" s="66"/>
      <c r="O333" s="68"/>
      <c r="P333" s="68"/>
      <c r="Q333" s="68"/>
      <c r="R333" s="10"/>
      <c r="S333" s="15"/>
    </row>
    <row r="334" spans="1:20" ht="7.5" customHeight="1" outlineLevel="4" x14ac:dyDescent="0.15">
      <c r="A334" s="15"/>
      <c r="B334" s="69"/>
      <c r="C334" s="70"/>
      <c r="D334" s="71"/>
      <c r="E334" s="72"/>
      <c r="F334" s="73"/>
      <c r="G334" s="71"/>
      <c r="H334" s="74"/>
      <c r="I334" s="75"/>
      <c r="J334" s="76"/>
      <c r="K334" s="77"/>
      <c r="L334" s="77"/>
      <c r="M334" s="77"/>
      <c r="N334" s="77"/>
      <c r="O334" s="76"/>
      <c r="P334" s="76"/>
      <c r="Q334" s="76"/>
      <c r="R334" s="10"/>
      <c r="S334" s="15"/>
    </row>
    <row r="335" spans="1:20" ht="11.25" outlineLevel="3" x14ac:dyDescent="0.2">
      <c r="A335" s="52"/>
      <c r="B335" s="53"/>
      <c r="C335" s="54">
        <v>66</v>
      </c>
      <c r="D335" s="55" t="s">
        <v>25</v>
      </c>
      <c r="E335" s="56" t="s">
        <v>3383</v>
      </c>
      <c r="F335" s="57" t="s">
        <v>1258</v>
      </c>
      <c r="G335" s="55" t="s">
        <v>72</v>
      </c>
      <c r="H335" s="58">
        <v>3</v>
      </c>
      <c r="I335" s="59"/>
      <c r="J335" s="60">
        <f>H335*I335</f>
        <v>0</v>
      </c>
      <c r="K335" s="58">
        <v>3.0000000000000001E-3</v>
      </c>
      <c r="L335" s="58">
        <f>H335*K335</f>
        <v>9.0000000000000011E-3</v>
      </c>
      <c r="M335" s="58"/>
      <c r="N335" s="58">
        <f>H335*M335</f>
        <v>0</v>
      </c>
      <c r="O335" s="60">
        <v>21</v>
      </c>
      <c r="P335" s="60">
        <f>J335*(O335/100)</f>
        <v>0</v>
      </c>
      <c r="Q335" s="60">
        <f>J335+P335</f>
        <v>0</v>
      </c>
      <c r="R335" s="15"/>
      <c r="S335" s="15"/>
      <c r="T335" s="15"/>
    </row>
    <row r="336" spans="1:20" ht="9.75" outlineLevel="4" x14ac:dyDescent="0.2">
      <c r="A336" s="61"/>
      <c r="B336" s="62"/>
      <c r="C336" s="62"/>
      <c r="D336" s="63"/>
      <c r="E336" s="64" t="s">
        <v>29</v>
      </c>
      <c r="F336" s="65" t="s">
        <v>3384</v>
      </c>
      <c r="G336" s="63"/>
      <c r="H336" s="66">
        <v>3</v>
      </c>
      <c r="I336" s="67"/>
      <c r="J336" s="68"/>
      <c r="K336" s="66"/>
      <c r="L336" s="66"/>
      <c r="M336" s="66"/>
      <c r="N336" s="66"/>
      <c r="O336" s="68"/>
      <c r="P336" s="68"/>
      <c r="Q336" s="68"/>
      <c r="R336" s="10"/>
      <c r="S336" s="15"/>
    </row>
    <row r="337" spans="1:20" ht="7.5" customHeight="1" outlineLevel="4" x14ac:dyDescent="0.15">
      <c r="A337" s="15"/>
      <c r="B337" s="69"/>
      <c r="C337" s="70"/>
      <c r="D337" s="71"/>
      <c r="E337" s="72"/>
      <c r="F337" s="73"/>
      <c r="G337" s="71"/>
      <c r="H337" s="74"/>
      <c r="I337" s="75"/>
      <c r="J337" s="76"/>
      <c r="K337" s="77"/>
      <c r="L337" s="77"/>
      <c r="M337" s="77"/>
      <c r="N337" s="77"/>
      <c r="O337" s="76"/>
      <c r="P337" s="76"/>
      <c r="Q337" s="76"/>
      <c r="R337" s="10"/>
      <c r="S337" s="15"/>
    </row>
    <row r="338" spans="1:20" ht="11.25" outlineLevel="3" x14ac:dyDescent="0.2">
      <c r="A338" s="52"/>
      <c r="B338" s="53"/>
      <c r="C338" s="54">
        <v>67</v>
      </c>
      <c r="D338" s="55" t="s">
        <v>25</v>
      </c>
      <c r="E338" s="56" t="s">
        <v>3385</v>
      </c>
      <c r="F338" s="57" t="s">
        <v>1261</v>
      </c>
      <c r="G338" s="55" t="s">
        <v>72</v>
      </c>
      <c r="H338" s="58">
        <v>1</v>
      </c>
      <c r="I338" s="59"/>
      <c r="J338" s="60">
        <f>H338*I338</f>
        <v>0</v>
      </c>
      <c r="K338" s="58">
        <v>5.0000000000000001E-4</v>
      </c>
      <c r="L338" s="58">
        <f>H338*K338</f>
        <v>5.0000000000000001E-4</v>
      </c>
      <c r="M338" s="58"/>
      <c r="N338" s="58">
        <f>H338*M338</f>
        <v>0</v>
      </c>
      <c r="O338" s="60">
        <v>21</v>
      </c>
      <c r="P338" s="60">
        <f>J338*(O338/100)</f>
        <v>0</v>
      </c>
      <c r="Q338" s="60">
        <f>J338+P338</f>
        <v>0</v>
      </c>
      <c r="R338" s="15"/>
      <c r="S338" s="15"/>
      <c r="T338" s="15"/>
    </row>
    <row r="339" spans="1:20" ht="9.75" outlineLevel="4" x14ac:dyDescent="0.2">
      <c r="A339" s="61"/>
      <c r="B339" s="62"/>
      <c r="C339" s="62"/>
      <c r="D339" s="63"/>
      <c r="E339" s="64" t="s">
        <v>29</v>
      </c>
      <c r="F339" s="65" t="s">
        <v>3386</v>
      </c>
      <c r="G339" s="63"/>
      <c r="H339" s="66">
        <v>1</v>
      </c>
      <c r="I339" s="67"/>
      <c r="J339" s="68"/>
      <c r="K339" s="66"/>
      <c r="L339" s="66"/>
      <c r="M339" s="66"/>
      <c r="N339" s="66"/>
      <c r="O339" s="68"/>
      <c r="P339" s="68"/>
      <c r="Q339" s="68"/>
      <c r="R339" s="10"/>
      <c r="S339" s="15"/>
    </row>
    <row r="340" spans="1:20" ht="7.5" customHeight="1" outlineLevel="4" x14ac:dyDescent="0.15">
      <c r="A340" s="15"/>
      <c r="B340" s="69"/>
      <c r="C340" s="70"/>
      <c r="D340" s="71"/>
      <c r="E340" s="72"/>
      <c r="F340" s="73"/>
      <c r="G340" s="71"/>
      <c r="H340" s="74"/>
      <c r="I340" s="75"/>
      <c r="J340" s="76"/>
      <c r="K340" s="77"/>
      <c r="L340" s="77"/>
      <c r="M340" s="77"/>
      <c r="N340" s="77"/>
      <c r="O340" s="76"/>
      <c r="P340" s="76"/>
      <c r="Q340" s="76"/>
      <c r="R340" s="10"/>
      <c r="S340" s="15"/>
    </row>
    <row r="341" spans="1:20" ht="11.25" outlineLevel="3" x14ac:dyDescent="0.2">
      <c r="A341" s="52"/>
      <c r="B341" s="53"/>
      <c r="C341" s="54">
        <v>68</v>
      </c>
      <c r="D341" s="55" t="s">
        <v>25</v>
      </c>
      <c r="E341" s="56" t="s">
        <v>3387</v>
      </c>
      <c r="F341" s="57" t="s">
        <v>1264</v>
      </c>
      <c r="G341" s="55" t="s">
        <v>72</v>
      </c>
      <c r="H341" s="58">
        <v>1</v>
      </c>
      <c r="I341" s="59"/>
      <c r="J341" s="60">
        <f>H341*I341</f>
        <v>0</v>
      </c>
      <c r="K341" s="58">
        <v>5.0000000000000001E-4</v>
      </c>
      <c r="L341" s="58">
        <f>H341*K341</f>
        <v>5.0000000000000001E-4</v>
      </c>
      <c r="M341" s="58"/>
      <c r="N341" s="58">
        <f>H341*M341</f>
        <v>0</v>
      </c>
      <c r="O341" s="60">
        <v>21</v>
      </c>
      <c r="P341" s="60">
        <f>J341*(O341/100)</f>
        <v>0</v>
      </c>
      <c r="Q341" s="60">
        <f>J341+P341</f>
        <v>0</v>
      </c>
      <c r="R341" s="15"/>
      <c r="S341" s="15"/>
      <c r="T341" s="15"/>
    </row>
    <row r="342" spans="1:20" ht="9.75" outlineLevel="4" x14ac:dyDescent="0.2">
      <c r="A342" s="61"/>
      <c r="B342" s="62"/>
      <c r="C342" s="62"/>
      <c r="D342" s="63"/>
      <c r="E342" s="64" t="s">
        <v>29</v>
      </c>
      <c r="F342" s="65" t="s">
        <v>3388</v>
      </c>
      <c r="G342" s="63"/>
      <c r="H342" s="66">
        <v>1</v>
      </c>
      <c r="I342" s="67"/>
      <c r="J342" s="68"/>
      <c r="K342" s="66"/>
      <c r="L342" s="66"/>
      <c r="M342" s="66"/>
      <c r="N342" s="66"/>
      <c r="O342" s="68"/>
      <c r="P342" s="68"/>
      <c r="Q342" s="68"/>
      <c r="R342" s="10"/>
      <c r="S342" s="15"/>
    </row>
    <row r="343" spans="1:20" ht="7.5" customHeight="1" outlineLevel="4" x14ac:dyDescent="0.15">
      <c r="A343" s="15"/>
      <c r="B343" s="69"/>
      <c r="C343" s="70"/>
      <c r="D343" s="71"/>
      <c r="E343" s="72"/>
      <c r="F343" s="73"/>
      <c r="G343" s="71"/>
      <c r="H343" s="74"/>
      <c r="I343" s="75"/>
      <c r="J343" s="76"/>
      <c r="K343" s="77"/>
      <c r="L343" s="77"/>
      <c r="M343" s="77"/>
      <c r="N343" s="77"/>
      <c r="O343" s="76"/>
      <c r="P343" s="76"/>
      <c r="Q343" s="76"/>
      <c r="R343" s="10"/>
      <c r="S343" s="15"/>
    </row>
    <row r="344" spans="1:20" ht="11.25" outlineLevel="3" x14ac:dyDescent="0.2">
      <c r="A344" s="52"/>
      <c r="B344" s="53"/>
      <c r="C344" s="54">
        <v>69</v>
      </c>
      <c r="D344" s="55" t="s">
        <v>25</v>
      </c>
      <c r="E344" s="56" t="s">
        <v>3389</v>
      </c>
      <c r="F344" s="57" t="s">
        <v>1267</v>
      </c>
      <c r="G344" s="55" t="s">
        <v>72</v>
      </c>
      <c r="H344" s="58">
        <v>3</v>
      </c>
      <c r="I344" s="59"/>
      <c r="J344" s="60">
        <f>H344*I344</f>
        <v>0</v>
      </c>
      <c r="K344" s="58">
        <v>2.9999999999999997E-4</v>
      </c>
      <c r="L344" s="58">
        <f>H344*K344</f>
        <v>8.9999999999999998E-4</v>
      </c>
      <c r="M344" s="58"/>
      <c r="N344" s="58">
        <f>H344*M344</f>
        <v>0</v>
      </c>
      <c r="O344" s="60">
        <v>21</v>
      </c>
      <c r="P344" s="60">
        <f>J344*(O344/100)</f>
        <v>0</v>
      </c>
      <c r="Q344" s="60">
        <f>J344+P344</f>
        <v>0</v>
      </c>
      <c r="R344" s="15"/>
      <c r="S344" s="15"/>
      <c r="T344" s="15"/>
    </row>
    <row r="345" spans="1:20" ht="9.75" outlineLevel="4" x14ac:dyDescent="0.2">
      <c r="A345" s="61"/>
      <c r="B345" s="62"/>
      <c r="C345" s="62"/>
      <c r="D345" s="63"/>
      <c r="E345" s="64" t="s">
        <v>29</v>
      </c>
      <c r="F345" s="65" t="s">
        <v>3390</v>
      </c>
      <c r="G345" s="63"/>
      <c r="H345" s="66">
        <v>3</v>
      </c>
      <c r="I345" s="67"/>
      <c r="J345" s="68"/>
      <c r="K345" s="66"/>
      <c r="L345" s="66"/>
      <c r="M345" s="66"/>
      <c r="N345" s="66"/>
      <c r="O345" s="68"/>
      <c r="P345" s="68"/>
      <c r="Q345" s="68"/>
      <c r="R345" s="10"/>
      <c r="S345" s="15"/>
    </row>
    <row r="346" spans="1:20" ht="7.5" customHeight="1" outlineLevel="4" x14ac:dyDescent="0.15">
      <c r="A346" s="15"/>
      <c r="B346" s="69"/>
      <c r="C346" s="70"/>
      <c r="D346" s="71"/>
      <c r="E346" s="72"/>
      <c r="F346" s="73"/>
      <c r="G346" s="71"/>
      <c r="H346" s="74"/>
      <c r="I346" s="75"/>
      <c r="J346" s="76"/>
      <c r="K346" s="77"/>
      <c r="L346" s="77"/>
      <c r="M346" s="77"/>
      <c r="N346" s="77"/>
      <c r="O346" s="76"/>
      <c r="P346" s="76"/>
      <c r="Q346" s="76"/>
      <c r="R346" s="10"/>
      <c r="S346" s="15"/>
    </row>
    <row r="347" spans="1:20" ht="22.5" outlineLevel="3" x14ac:dyDescent="0.2">
      <c r="A347" s="52"/>
      <c r="B347" s="53"/>
      <c r="C347" s="54">
        <v>70</v>
      </c>
      <c r="D347" s="55" t="s">
        <v>25</v>
      </c>
      <c r="E347" s="56" t="s">
        <v>3391</v>
      </c>
      <c r="F347" s="57" t="s">
        <v>3392</v>
      </c>
      <c r="G347" s="55" t="s">
        <v>72</v>
      </c>
      <c r="H347" s="58">
        <v>1</v>
      </c>
      <c r="I347" s="59"/>
      <c r="J347" s="60">
        <f>H347*I347</f>
        <v>0</v>
      </c>
      <c r="K347" s="58">
        <v>1.5E-3</v>
      </c>
      <c r="L347" s="58">
        <f>H347*K347</f>
        <v>1.5E-3</v>
      </c>
      <c r="M347" s="58"/>
      <c r="N347" s="58">
        <f>H347*M347</f>
        <v>0</v>
      </c>
      <c r="O347" s="60">
        <v>21</v>
      </c>
      <c r="P347" s="60">
        <f>J347*(O347/100)</f>
        <v>0</v>
      </c>
      <c r="Q347" s="60">
        <f>J347+P347</f>
        <v>0</v>
      </c>
      <c r="R347" s="15"/>
      <c r="S347" s="15"/>
      <c r="T347" s="15"/>
    </row>
    <row r="348" spans="1:20" ht="9.75" outlineLevel="4" x14ac:dyDescent="0.2">
      <c r="A348" s="61"/>
      <c r="B348" s="62"/>
      <c r="C348" s="62"/>
      <c r="D348" s="63"/>
      <c r="E348" s="64" t="s">
        <v>29</v>
      </c>
      <c r="F348" s="65" t="s">
        <v>1276</v>
      </c>
      <c r="G348" s="63"/>
      <c r="H348" s="66">
        <v>1</v>
      </c>
      <c r="I348" s="67"/>
      <c r="J348" s="68"/>
      <c r="K348" s="66"/>
      <c r="L348" s="66"/>
      <c r="M348" s="66"/>
      <c r="N348" s="66"/>
      <c r="O348" s="68"/>
      <c r="P348" s="68"/>
      <c r="Q348" s="68"/>
      <c r="R348" s="10"/>
      <c r="S348" s="15"/>
    </row>
    <row r="349" spans="1:20" ht="7.5" customHeight="1" outlineLevel="4" x14ac:dyDescent="0.15">
      <c r="A349" s="15"/>
      <c r="B349" s="69"/>
      <c r="C349" s="70"/>
      <c r="D349" s="71"/>
      <c r="E349" s="72"/>
      <c r="F349" s="73"/>
      <c r="G349" s="71"/>
      <c r="H349" s="74"/>
      <c r="I349" s="75"/>
      <c r="J349" s="76"/>
      <c r="K349" s="77"/>
      <c r="L349" s="77"/>
      <c r="M349" s="77"/>
      <c r="N349" s="77"/>
      <c r="O349" s="76"/>
      <c r="P349" s="76"/>
      <c r="Q349" s="76"/>
      <c r="R349" s="10"/>
      <c r="S349" s="15"/>
    </row>
    <row r="350" spans="1:20" outlineLevel="3" x14ac:dyDescent="0.15">
      <c r="B350" s="10"/>
      <c r="C350" s="10"/>
      <c r="D350" s="10"/>
      <c r="E350" s="10"/>
      <c r="F350" s="10"/>
      <c r="G350" s="10"/>
      <c r="H350" s="10"/>
      <c r="I350" s="15"/>
      <c r="J350" s="15"/>
      <c r="K350" s="10"/>
      <c r="L350" s="10"/>
      <c r="M350" s="10"/>
      <c r="N350" s="10"/>
      <c r="O350" s="10"/>
      <c r="P350" s="15"/>
      <c r="Q350" s="15"/>
    </row>
    <row r="351" spans="1:20" ht="11.25" outlineLevel="2" x14ac:dyDescent="0.2">
      <c r="A351" s="42" t="s">
        <v>3393</v>
      </c>
      <c r="B351" s="43">
        <v>3</v>
      </c>
      <c r="C351" s="44"/>
      <c r="D351" s="45" t="s">
        <v>23</v>
      </c>
      <c r="E351" s="45"/>
      <c r="F351" s="46" t="s">
        <v>1303</v>
      </c>
      <c r="G351" s="45"/>
      <c r="H351" s="47"/>
      <c r="I351" s="48"/>
      <c r="J351" s="49">
        <f>SUBTOTAL(9,J352:J366)</f>
        <v>0</v>
      </c>
      <c r="K351" s="47"/>
      <c r="L351" s="50">
        <f>SUBTOTAL(9,L352:L366)</f>
        <v>0.22902</v>
      </c>
      <c r="M351" s="47"/>
      <c r="N351" s="50">
        <f>SUBTOTAL(9,N352:N366)</f>
        <v>0</v>
      </c>
      <c r="O351" s="51"/>
      <c r="P351" s="49">
        <f>SUBTOTAL(9,P352:P366)</f>
        <v>0</v>
      </c>
      <c r="Q351" s="49">
        <f>SUBTOTAL(9,Q352:Q366)</f>
        <v>0</v>
      </c>
      <c r="R351" s="10"/>
      <c r="S351" s="15"/>
      <c r="T351" s="15"/>
    </row>
    <row r="352" spans="1:20" ht="11.25" outlineLevel="3" x14ac:dyDescent="0.2">
      <c r="A352" s="52"/>
      <c r="B352" s="53"/>
      <c r="C352" s="54">
        <v>71</v>
      </c>
      <c r="D352" s="55" t="s">
        <v>25</v>
      </c>
      <c r="E352" s="56" t="s">
        <v>1306</v>
      </c>
      <c r="F352" s="57" t="s">
        <v>1307</v>
      </c>
      <c r="G352" s="55" t="s">
        <v>67</v>
      </c>
      <c r="H352" s="58">
        <v>18.599999999999998</v>
      </c>
      <c r="I352" s="59"/>
      <c r="J352" s="60">
        <f>H352*I352</f>
        <v>0</v>
      </c>
      <c r="K352" s="58">
        <v>1.2200000000000001E-2</v>
      </c>
      <c r="L352" s="58">
        <f>H352*K352</f>
        <v>0.22691999999999998</v>
      </c>
      <c r="M352" s="58"/>
      <c r="N352" s="58">
        <f>H352*M352</f>
        <v>0</v>
      </c>
      <c r="O352" s="60">
        <v>21</v>
      </c>
      <c r="P352" s="60">
        <f>J352*(O352/100)</f>
        <v>0</v>
      </c>
      <c r="Q352" s="60">
        <f>J352+P352</f>
        <v>0</v>
      </c>
      <c r="R352" s="15"/>
      <c r="S352" s="15"/>
      <c r="T352" s="15"/>
    </row>
    <row r="353" spans="1:20" ht="9.75" outlineLevel="4" x14ac:dyDescent="0.2">
      <c r="A353" s="61"/>
      <c r="B353" s="62"/>
      <c r="C353" s="62"/>
      <c r="D353" s="63"/>
      <c r="E353" s="64" t="s">
        <v>29</v>
      </c>
      <c r="F353" s="65" t="s">
        <v>132</v>
      </c>
      <c r="G353" s="63"/>
      <c r="H353" s="66">
        <v>0</v>
      </c>
      <c r="I353" s="67"/>
      <c r="J353" s="68"/>
      <c r="K353" s="66"/>
      <c r="L353" s="66"/>
      <c r="M353" s="66"/>
      <c r="N353" s="66"/>
      <c r="O353" s="68"/>
      <c r="P353" s="68"/>
      <c r="Q353" s="68"/>
      <c r="R353" s="10"/>
      <c r="S353" s="15"/>
    </row>
    <row r="354" spans="1:20" ht="9.75" outlineLevel="4" x14ac:dyDescent="0.2">
      <c r="A354" s="61"/>
      <c r="B354" s="62"/>
      <c r="C354" s="62"/>
      <c r="D354" s="63"/>
      <c r="E354" s="64"/>
      <c r="F354" s="65" t="s">
        <v>3394</v>
      </c>
      <c r="G354" s="63"/>
      <c r="H354" s="66">
        <v>18.599999999999998</v>
      </c>
      <c r="I354" s="67"/>
      <c r="J354" s="68"/>
      <c r="K354" s="66"/>
      <c r="L354" s="66"/>
      <c r="M354" s="66"/>
      <c r="N354" s="66"/>
      <c r="O354" s="68"/>
      <c r="P354" s="68"/>
      <c r="Q354" s="68"/>
      <c r="R354" s="10"/>
      <c r="S354" s="15"/>
    </row>
    <row r="355" spans="1:20" ht="7.5" customHeight="1" outlineLevel="4" x14ac:dyDescent="0.15">
      <c r="A355" s="15"/>
      <c r="B355" s="69"/>
      <c r="C355" s="70"/>
      <c r="D355" s="71"/>
      <c r="E355" s="72"/>
      <c r="F355" s="73"/>
      <c r="G355" s="71"/>
      <c r="H355" s="74"/>
      <c r="I355" s="75"/>
      <c r="J355" s="76"/>
      <c r="K355" s="77"/>
      <c r="L355" s="77"/>
      <c r="M355" s="77"/>
      <c r="N355" s="77"/>
      <c r="O355" s="76"/>
      <c r="P355" s="76"/>
      <c r="Q355" s="76"/>
      <c r="R355" s="10"/>
      <c r="S355" s="15"/>
    </row>
    <row r="356" spans="1:20" ht="11.25" outlineLevel="3" x14ac:dyDescent="0.2">
      <c r="A356" s="52"/>
      <c r="B356" s="53"/>
      <c r="C356" s="54">
        <v>72</v>
      </c>
      <c r="D356" s="55" t="s">
        <v>25</v>
      </c>
      <c r="E356" s="56" t="s">
        <v>1311</v>
      </c>
      <c r="F356" s="57" t="s">
        <v>1312</v>
      </c>
      <c r="G356" s="55" t="s">
        <v>67</v>
      </c>
      <c r="H356" s="58">
        <v>1.5</v>
      </c>
      <c r="I356" s="59"/>
      <c r="J356" s="60">
        <f>H356*I356</f>
        <v>0</v>
      </c>
      <c r="K356" s="58"/>
      <c r="L356" s="58">
        <f>H356*K356</f>
        <v>0</v>
      </c>
      <c r="M356" s="58"/>
      <c r="N356" s="58">
        <f>H356*M356</f>
        <v>0</v>
      </c>
      <c r="O356" s="60">
        <v>21</v>
      </c>
      <c r="P356" s="60">
        <f>J356*(O356/100)</f>
        <v>0</v>
      </c>
      <c r="Q356" s="60">
        <f>J356+P356</f>
        <v>0</v>
      </c>
      <c r="R356" s="15"/>
      <c r="S356" s="15"/>
      <c r="T356" s="15"/>
    </row>
    <row r="357" spans="1:20" ht="9.75" outlineLevel="4" x14ac:dyDescent="0.2">
      <c r="A357" s="61"/>
      <c r="B357" s="62"/>
      <c r="C357" s="62"/>
      <c r="D357" s="63"/>
      <c r="E357" s="64" t="s">
        <v>29</v>
      </c>
      <c r="F357" s="65" t="s">
        <v>3395</v>
      </c>
      <c r="G357" s="63"/>
      <c r="H357" s="66">
        <v>1.5</v>
      </c>
      <c r="I357" s="67"/>
      <c r="J357" s="68"/>
      <c r="K357" s="66"/>
      <c r="L357" s="66"/>
      <c r="M357" s="66"/>
      <c r="N357" s="66"/>
      <c r="O357" s="68"/>
      <c r="P357" s="68"/>
      <c r="Q357" s="68"/>
      <c r="R357" s="10"/>
      <c r="S357" s="15"/>
    </row>
    <row r="358" spans="1:20" ht="7.5" customHeight="1" outlineLevel="4" x14ac:dyDescent="0.15">
      <c r="A358" s="15"/>
      <c r="B358" s="69"/>
      <c r="C358" s="70"/>
      <c r="D358" s="71"/>
      <c r="E358" s="72"/>
      <c r="F358" s="73"/>
      <c r="G358" s="71"/>
      <c r="H358" s="74"/>
      <c r="I358" s="75"/>
      <c r="J358" s="76"/>
      <c r="K358" s="77"/>
      <c r="L358" s="77"/>
      <c r="M358" s="77"/>
      <c r="N358" s="77"/>
      <c r="O358" s="76"/>
      <c r="P358" s="76"/>
      <c r="Q358" s="76"/>
      <c r="R358" s="10"/>
      <c r="S358" s="15"/>
    </row>
    <row r="359" spans="1:20" ht="11.25" outlineLevel="3" x14ac:dyDescent="0.2">
      <c r="A359" s="52"/>
      <c r="B359" s="53"/>
      <c r="C359" s="54">
        <v>73</v>
      </c>
      <c r="D359" s="55" t="s">
        <v>25</v>
      </c>
      <c r="E359" s="56" t="s">
        <v>1321</v>
      </c>
      <c r="F359" s="57" t="s">
        <v>1322</v>
      </c>
      <c r="G359" s="55" t="s">
        <v>72</v>
      </c>
      <c r="H359" s="58">
        <v>2</v>
      </c>
      <c r="I359" s="59"/>
      <c r="J359" s="60">
        <f>H359*I359</f>
        <v>0</v>
      </c>
      <c r="K359" s="58">
        <v>3.0000000000000001E-5</v>
      </c>
      <c r="L359" s="58">
        <f>H359*K359</f>
        <v>6.0000000000000002E-5</v>
      </c>
      <c r="M359" s="58"/>
      <c r="N359" s="58">
        <f>H359*M359</f>
        <v>0</v>
      </c>
      <c r="O359" s="60">
        <v>21</v>
      </c>
      <c r="P359" s="60">
        <f>J359*(O359/100)</f>
        <v>0</v>
      </c>
      <c r="Q359" s="60">
        <f>J359+P359</f>
        <v>0</v>
      </c>
      <c r="R359" s="15"/>
      <c r="S359" s="15"/>
      <c r="T359" s="15"/>
    </row>
    <row r="360" spans="1:20" ht="9.75" outlineLevel="4" x14ac:dyDescent="0.2">
      <c r="A360" s="61"/>
      <c r="B360" s="62"/>
      <c r="C360" s="62"/>
      <c r="D360" s="63"/>
      <c r="E360" s="64" t="s">
        <v>29</v>
      </c>
      <c r="F360" s="65" t="s">
        <v>3396</v>
      </c>
      <c r="G360" s="63"/>
      <c r="H360" s="66">
        <v>2</v>
      </c>
      <c r="I360" s="67"/>
      <c r="J360" s="68"/>
      <c r="K360" s="66"/>
      <c r="L360" s="66"/>
      <c r="M360" s="66"/>
      <c r="N360" s="66"/>
      <c r="O360" s="68"/>
      <c r="P360" s="68"/>
      <c r="Q360" s="68"/>
      <c r="R360" s="10"/>
      <c r="S360" s="15"/>
    </row>
    <row r="361" spans="1:20" ht="7.5" customHeight="1" outlineLevel="4" x14ac:dyDescent="0.15">
      <c r="A361" s="15"/>
      <c r="B361" s="69"/>
      <c r="C361" s="70"/>
      <c r="D361" s="71"/>
      <c r="E361" s="72"/>
      <c r="F361" s="73"/>
      <c r="G361" s="71"/>
      <c r="H361" s="74"/>
      <c r="I361" s="75"/>
      <c r="J361" s="76"/>
      <c r="K361" s="77"/>
      <c r="L361" s="77"/>
      <c r="M361" s="77"/>
      <c r="N361" s="77"/>
      <c r="O361" s="76"/>
      <c r="P361" s="76"/>
      <c r="Q361" s="76"/>
      <c r="R361" s="10"/>
      <c r="S361" s="15"/>
    </row>
    <row r="362" spans="1:20" ht="11.25" outlineLevel="3" x14ac:dyDescent="0.2">
      <c r="A362" s="52"/>
      <c r="B362" s="53"/>
      <c r="C362" s="54">
        <v>74</v>
      </c>
      <c r="D362" s="55" t="s">
        <v>25</v>
      </c>
      <c r="E362" s="56" t="s">
        <v>1324</v>
      </c>
      <c r="F362" s="57" t="s">
        <v>1325</v>
      </c>
      <c r="G362" s="55" t="s">
        <v>60</v>
      </c>
      <c r="H362" s="58">
        <v>0.22901999999999997</v>
      </c>
      <c r="I362" s="59"/>
      <c r="J362" s="60">
        <f>H362*I362</f>
        <v>0</v>
      </c>
      <c r="K362" s="58"/>
      <c r="L362" s="58">
        <f>H362*K362</f>
        <v>0</v>
      </c>
      <c r="M362" s="58"/>
      <c r="N362" s="58">
        <f>H362*M362</f>
        <v>0</v>
      </c>
      <c r="O362" s="60">
        <v>21</v>
      </c>
      <c r="P362" s="60">
        <f>J362*(O362/100)</f>
        <v>0</v>
      </c>
      <c r="Q362" s="60">
        <f>J362+P362</f>
        <v>0</v>
      </c>
      <c r="R362" s="15"/>
      <c r="S362" s="15"/>
      <c r="T362" s="15"/>
    </row>
    <row r="363" spans="1:20" ht="11.25" outlineLevel="3" x14ac:dyDescent="0.2">
      <c r="A363" s="52"/>
      <c r="B363" s="53"/>
      <c r="C363" s="54">
        <v>75</v>
      </c>
      <c r="D363" s="55" t="s">
        <v>342</v>
      </c>
      <c r="E363" s="56" t="s">
        <v>1326</v>
      </c>
      <c r="F363" s="57" t="s">
        <v>1327</v>
      </c>
      <c r="G363" s="55" t="s">
        <v>72</v>
      </c>
      <c r="H363" s="58">
        <v>2</v>
      </c>
      <c r="I363" s="59"/>
      <c r="J363" s="60">
        <f>H363*I363</f>
        <v>0</v>
      </c>
      <c r="K363" s="58">
        <v>1.0200000000000001E-3</v>
      </c>
      <c r="L363" s="58">
        <f>H363*K363</f>
        <v>2.0400000000000001E-3</v>
      </c>
      <c r="M363" s="58"/>
      <c r="N363" s="58">
        <f>H363*M363</f>
        <v>0</v>
      </c>
      <c r="O363" s="60">
        <v>21</v>
      </c>
      <c r="P363" s="60">
        <f>J363*(O363/100)</f>
        <v>0</v>
      </c>
      <c r="Q363" s="60">
        <f>J363+P363</f>
        <v>0</v>
      </c>
      <c r="R363" s="15"/>
      <c r="S363" s="15"/>
      <c r="T363" s="15"/>
    </row>
    <row r="364" spans="1:20" ht="9.75" outlineLevel="4" x14ac:dyDescent="0.2">
      <c r="A364" s="61"/>
      <c r="B364" s="62"/>
      <c r="C364" s="62"/>
      <c r="D364" s="63"/>
      <c r="E364" s="64" t="s">
        <v>29</v>
      </c>
      <c r="F364" s="65" t="s">
        <v>3396</v>
      </c>
      <c r="G364" s="63"/>
      <c r="H364" s="66">
        <v>2</v>
      </c>
      <c r="I364" s="67"/>
      <c r="J364" s="68"/>
      <c r="K364" s="66"/>
      <c r="L364" s="66"/>
      <c r="M364" s="66"/>
      <c r="N364" s="66"/>
      <c r="O364" s="68"/>
      <c r="P364" s="68"/>
      <c r="Q364" s="68"/>
      <c r="R364" s="10"/>
      <c r="S364" s="15"/>
    </row>
    <row r="365" spans="1:20" ht="7.5" customHeight="1" outlineLevel="4" x14ac:dyDescent="0.15">
      <c r="A365" s="15"/>
      <c r="B365" s="69"/>
      <c r="C365" s="70"/>
      <c r="D365" s="71"/>
      <c r="E365" s="72"/>
      <c r="F365" s="73"/>
      <c r="G365" s="71"/>
      <c r="H365" s="74"/>
      <c r="I365" s="75"/>
      <c r="J365" s="76"/>
      <c r="K365" s="77"/>
      <c r="L365" s="77"/>
      <c r="M365" s="77"/>
      <c r="N365" s="77"/>
      <c r="O365" s="76"/>
      <c r="P365" s="76"/>
      <c r="Q365" s="76"/>
      <c r="R365" s="10"/>
      <c r="S365" s="15"/>
    </row>
    <row r="366" spans="1:20" outlineLevel="3" x14ac:dyDescent="0.15">
      <c r="B366" s="10"/>
      <c r="C366" s="10"/>
      <c r="D366" s="10"/>
      <c r="E366" s="10"/>
      <c r="F366" s="10"/>
      <c r="G366" s="10"/>
      <c r="H366" s="10"/>
      <c r="I366" s="15"/>
      <c r="J366" s="15"/>
      <c r="K366" s="10"/>
      <c r="L366" s="10"/>
      <c r="M366" s="10"/>
      <c r="N366" s="10"/>
      <c r="O366" s="10"/>
      <c r="P366" s="15"/>
      <c r="Q366" s="15"/>
    </row>
    <row r="367" spans="1:20" ht="11.25" outlineLevel="2" x14ac:dyDescent="0.2">
      <c r="A367" s="42" t="s">
        <v>3397</v>
      </c>
      <c r="B367" s="43">
        <v>3</v>
      </c>
      <c r="C367" s="44"/>
      <c r="D367" s="45" t="s">
        <v>23</v>
      </c>
      <c r="E367" s="45"/>
      <c r="F367" s="46" t="s">
        <v>1329</v>
      </c>
      <c r="G367" s="45"/>
      <c r="H367" s="47"/>
      <c r="I367" s="48"/>
      <c r="J367" s="49">
        <f>SUBTOTAL(9,J368:J372)</f>
        <v>0</v>
      </c>
      <c r="K367" s="47"/>
      <c r="L367" s="50">
        <f>SUBTOTAL(9,L368:L372)</f>
        <v>9.0384000000000006E-2</v>
      </c>
      <c r="M367" s="47"/>
      <c r="N367" s="50">
        <f>SUBTOTAL(9,N368:N372)</f>
        <v>0</v>
      </c>
      <c r="O367" s="51"/>
      <c r="P367" s="49">
        <f>SUBTOTAL(9,P368:P372)</f>
        <v>0</v>
      </c>
      <c r="Q367" s="49">
        <f>SUBTOTAL(9,Q368:Q372)</f>
        <v>0</v>
      </c>
      <c r="R367" s="10"/>
      <c r="S367" s="15"/>
      <c r="T367" s="15"/>
    </row>
    <row r="368" spans="1:20" ht="11.25" outlineLevel="3" x14ac:dyDescent="0.2">
      <c r="A368" s="52"/>
      <c r="B368" s="53"/>
      <c r="C368" s="54">
        <v>76</v>
      </c>
      <c r="D368" s="55" t="s">
        <v>25</v>
      </c>
      <c r="E368" s="56" t="s">
        <v>1340</v>
      </c>
      <c r="F368" s="57" t="s">
        <v>1341</v>
      </c>
      <c r="G368" s="55" t="s">
        <v>172</v>
      </c>
      <c r="H368" s="58">
        <v>33.6</v>
      </c>
      <c r="I368" s="59"/>
      <c r="J368" s="60">
        <f>H368*I368</f>
        <v>0</v>
      </c>
      <c r="K368" s="58">
        <v>2.6900000000000001E-3</v>
      </c>
      <c r="L368" s="58">
        <f>H368*K368</f>
        <v>9.0384000000000006E-2</v>
      </c>
      <c r="M368" s="58"/>
      <c r="N368" s="58">
        <f>H368*M368</f>
        <v>0</v>
      </c>
      <c r="O368" s="60">
        <v>21</v>
      </c>
      <c r="P368" s="60">
        <f>J368*(O368/100)</f>
        <v>0</v>
      </c>
      <c r="Q368" s="60">
        <f>J368+P368</f>
        <v>0</v>
      </c>
      <c r="R368" s="15"/>
      <c r="S368" s="15"/>
      <c r="T368" s="15"/>
    </row>
    <row r="369" spans="1:20" ht="9.75" outlineLevel="4" x14ac:dyDescent="0.2">
      <c r="A369" s="61"/>
      <c r="B369" s="62"/>
      <c r="C369" s="62"/>
      <c r="D369" s="63"/>
      <c r="E369" s="64" t="s">
        <v>29</v>
      </c>
      <c r="F369" s="65" t="s">
        <v>3398</v>
      </c>
      <c r="G369" s="63"/>
      <c r="H369" s="66">
        <v>33.6</v>
      </c>
      <c r="I369" s="67"/>
      <c r="J369" s="68"/>
      <c r="K369" s="66"/>
      <c r="L369" s="66"/>
      <c r="M369" s="66"/>
      <c r="N369" s="66"/>
      <c r="O369" s="68"/>
      <c r="P369" s="68"/>
      <c r="Q369" s="68"/>
      <c r="R369" s="10"/>
      <c r="S369" s="15"/>
    </row>
    <row r="370" spans="1:20" ht="7.5" customHeight="1" outlineLevel="4" x14ac:dyDescent="0.15">
      <c r="A370" s="15"/>
      <c r="B370" s="69"/>
      <c r="C370" s="70"/>
      <c r="D370" s="71"/>
      <c r="E370" s="72"/>
      <c r="F370" s="73"/>
      <c r="G370" s="71"/>
      <c r="H370" s="74"/>
      <c r="I370" s="75"/>
      <c r="J370" s="76"/>
      <c r="K370" s="77"/>
      <c r="L370" s="77"/>
      <c r="M370" s="77"/>
      <c r="N370" s="77"/>
      <c r="O370" s="76"/>
      <c r="P370" s="76"/>
      <c r="Q370" s="76"/>
      <c r="R370" s="10"/>
      <c r="S370" s="15"/>
    </row>
    <row r="371" spans="1:20" ht="11.25" outlineLevel="3" x14ac:dyDescent="0.2">
      <c r="A371" s="52"/>
      <c r="B371" s="53"/>
      <c r="C371" s="54">
        <v>77</v>
      </c>
      <c r="D371" s="55" t="s">
        <v>25</v>
      </c>
      <c r="E371" s="56" t="s">
        <v>1349</v>
      </c>
      <c r="F371" s="57" t="s">
        <v>1350</v>
      </c>
      <c r="G371" s="55" t="s">
        <v>60</v>
      </c>
      <c r="H371" s="58">
        <v>9.0384000000000006E-2</v>
      </c>
      <c r="I371" s="59"/>
      <c r="J371" s="60">
        <f>H371*I371</f>
        <v>0</v>
      </c>
      <c r="K371" s="58"/>
      <c r="L371" s="58">
        <f>H371*K371</f>
        <v>0</v>
      </c>
      <c r="M371" s="58"/>
      <c r="N371" s="58">
        <f>H371*M371</f>
        <v>0</v>
      </c>
      <c r="O371" s="60">
        <v>21</v>
      </c>
      <c r="P371" s="60">
        <f>J371*(O371/100)</f>
        <v>0</v>
      </c>
      <c r="Q371" s="60">
        <f>J371+P371</f>
        <v>0</v>
      </c>
      <c r="R371" s="15"/>
      <c r="S371" s="15"/>
      <c r="T371" s="15"/>
    </row>
    <row r="372" spans="1:20" outlineLevel="3" x14ac:dyDescent="0.15">
      <c r="B372" s="10"/>
      <c r="C372" s="10"/>
      <c r="D372" s="10"/>
      <c r="E372" s="10"/>
      <c r="F372" s="10"/>
      <c r="G372" s="10"/>
      <c r="H372" s="10"/>
      <c r="I372" s="15"/>
      <c r="J372" s="15"/>
      <c r="K372" s="10"/>
      <c r="L372" s="10"/>
      <c r="M372" s="10"/>
      <c r="N372" s="10"/>
      <c r="O372" s="10"/>
      <c r="P372" s="15"/>
      <c r="Q372" s="15"/>
    </row>
    <row r="373" spans="1:20" ht="11.25" outlineLevel="2" x14ac:dyDescent="0.2">
      <c r="A373" s="42" t="s">
        <v>3399</v>
      </c>
      <c r="B373" s="43">
        <v>3</v>
      </c>
      <c r="C373" s="44"/>
      <c r="D373" s="45" t="s">
        <v>23</v>
      </c>
      <c r="E373" s="45"/>
      <c r="F373" s="46" t="s">
        <v>1358</v>
      </c>
      <c r="G373" s="45"/>
      <c r="H373" s="47"/>
      <c r="I373" s="48"/>
      <c r="J373" s="49">
        <f>SUBTOTAL(9,J374:J431)</f>
        <v>0</v>
      </c>
      <c r="K373" s="47"/>
      <c r="L373" s="50">
        <f>SUBTOTAL(9,L374:L431)</f>
        <v>0.42005000000000015</v>
      </c>
      <c r="M373" s="47"/>
      <c r="N373" s="50">
        <f>SUBTOTAL(9,N374:N431)</f>
        <v>0</v>
      </c>
      <c r="O373" s="51"/>
      <c r="P373" s="49">
        <f>SUBTOTAL(9,P374:P431)</f>
        <v>0</v>
      </c>
      <c r="Q373" s="49">
        <f>SUBTOTAL(9,Q374:Q431)</f>
        <v>0</v>
      </c>
      <c r="R373" s="10"/>
      <c r="S373" s="15"/>
      <c r="T373" s="15"/>
    </row>
    <row r="374" spans="1:20" ht="11.25" outlineLevel="3" x14ac:dyDescent="0.2">
      <c r="A374" s="52"/>
      <c r="B374" s="53"/>
      <c r="C374" s="54">
        <v>78</v>
      </c>
      <c r="D374" s="55" t="s">
        <v>25</v>
      </c>
      <c r="E374" s="56" t="s">
        <v>1365</v>
      </c>
      <c r="F374" s="57" t="s">
        <v>1366</v>
      </c>
      <c r="G374" s="55" t="s">
        <v>72</v>
      </c>
      <c r="H374" s="58">
        <v>6</v>
      </c>
      <c r="I374" s="59"/>
      <c r="J374" s="60">
        <f>H374*I374</f>
        <v>0</v>
      </c>
      <c r="K374" s="58"/>
      <c r="L374" s="58">
        <f>H374*K374</f>
        <v>0</v>
      </c>
      <c r="M374" s="58"/>
      <c r="N374" s="58">
        <f>H374*M374</f>
        <v>0</v>
      </c>
      <c r="O374" s="60">
        <v>21</v>
      </c>
      <c r="P374" s="60">
        <f>J374*(O374/100)</f>
        <v>0</v>
      </c>
      <c r="Q374" s="60">
        <f>J374+P374</f>
        <v>0</v>
      </c>
      <c r="R374" s="15"/>
      <c r="S374" s="15"/>
      <c r="T374" s="15"/>
    </row>
    <row r="375" spans="1:20" ht="11.25" outlineLevel="3" x14ac:dyDescent="0.2">
      <c r="A375" s="52"/>
      <c r="B375" s="53"/>
      <c r="C375" s="54">
        <v>79</v>
      </c>
      <c r="D375" s="55" t="s">
        <v>25</v>
      </c>
      <c r="E375" s="56" t="s">
        <v>1367</v>
      </c>
      <c r="F375" s="57" t="s">
        <v>1368</v>
      </c>
      <c r="G375" s="55" t="s">
        <v>72</v>
      </c>
      <c r="H375" s="58">
        <v>2</v>
      </c>
      <c r="I375" s="59"/>
      <c r="J375" s="60">
        <f>H375*I375</f>
        <v>0</v>
      </c>
      <c r="K375" s="58"/>
      <c r="L375" s="58">
        <f>H375*K375</f>
        <v>0</v>
      </c>
      <c r="M375" s="58"/>
      <c r="N375" s="58">
        <f>H375*M375</f>
        <v>0</v>
      </c>
      <c r="O375" s="60">
        <v>21</v>
      </c>
      <c r="P375" s="60">
        <f>J375*(O375/100)</f>
        <v>0</v>
      </c>
      <c r="Q375" s="60">
        <f>J375+P375</f>
        <v>0</v>
      </c>
      <c r="R375" s="15"/>
      <c r="S375" s="15"/>
      <c r="T375" s="15"/>
    </row>
    <row r="376" spans="1:20" ht="11.25" outlineLevel="3" x14ac:dyDescent="0.2">
      <c r="A376" s="52"/>
      <c r="B376" s="53"/>
      <c r="C376" s="54">
        <v>80</v>
      </c>
      <c r="D376" s="55" t="s">
        <v>25</v>
      </c>
      <c r="E376" s="56" t="s">
        <v>3400</v>
      </c>
      <c r="F376" s="57" t="s">
        <v>3401</v>
      </c>
      <c r="G376" s="55" t="s">
        <v>72</v>
      </c>
      <c r="H376" s="58">
        <v>1</v>
      </c>
      <c r="I376" s="59"/>
      <c r="J376" s="60">
        <f>H376*I376</f>
        <v>0</v>
      </c>
      <c r="K376" s="58"/>
      <c r="L376" s="58">
        <f>H376*K376</f>
        <v>0</v>
      </c>
      <c r="M376" s="58"/>
      <c r="N376" s="58">
        <f>H376*M376</f>
        <v>0</v>
      </c>
      <c r="O376" s="60">
        <v>21</v>
      </c>
      <c r="P376" s="60">
        <f>J376*(O376/100)</f>
        <v>0</v>
      </c>
      <c r="Q376" s="60">
        <f>J376+P376</f>
        <v>0</v>
      </c>
      <c r="R376" s="15"/>
      <c r="S376" s="15"/>
      <c r="T376" s="15"/>
    </row>
    <row r="377" spans="1:20" ht="11.25" outlineLevel="3" x14ac:dyDescent="0.2">
      <c r="A377" s="52"/>
      <c r="B377" s="53"/>
      <c r="C377" s="54">
        <v>81</v>
      </c>
      <c r="D377" s="55" t="s">
        <v>25</v>
      </c>
      <c r="E377" s="56" t="s">
        <v>1369</v>
      </c>
      <c r="F377" s="57" t="s">
        <v>1370</v>
      </c>
      <c r="G377" s="55" t="s">
        <v>72</v>
      </c>
      <c r="H377" s="58">
        <v>1</v>
      </c>
      <c r="I377" s="59"/>
      <c r="J377" s="60">
        <f>H377*I377</f>
        <v>0</v>
      </c>
      <c r="K377" s="58"/>
      <c r="L377" s="58">
        <f>H377*K377</f>
        <v>0</v>
      </c>
      <c r="M377" s="58"/>
      <c r="N377" s="58">
        <f>H377*M377</f>
        <v>0</v>
      </c>
      <c r="O377" s="60">
        <v>21</v>
      </c>
      <c r="P377" s="60">
        <f>J377*(O377/100)</f>
        <v>0</v>
      </c>
      <c r="Q377" s="60">
        <f>J377+P377</f>
        <v>0</v>
      </c>
      <c r="R377" s="15"/>
      <c r="S377" s="15"/>
      <c r="T377" s="15"/>
    </row>
    <row r="378" spans="1:20" ht="11.25" outlineLevel="3" x14ac:dyDescent="0.2">
      <c r="A378" s="52"/>
      <c r="B378" s="53"/>
      <c r="C378" s="54">
        <v>82</v>
      </c>
      <c r="D378" s="55" t="s">
        <v>25</v>
      </c>
      <c r="E378" s="56" t="s">
        <v>1373</v>
      </c>
      <c r="F378" s="57" t="s">
        <v>1374</v>
      </c>
      <c r="G378" s="55" t="s">
        <v>72</v>
      </c>
      <c r="H378" s="58">
        <v>1</v>
      </c>
      <c r="I378" s="59"/>
      <c r="J378" s="60">
        <f>H378*I378</f>
        <v>0</v>
      </c>
      <c r="K378" s="58"/>
      <c r="L378" s="58">
        <f>H378*K378</f>
        <v>0</v>
      </c>
      <c r="M378" s="58"/>
      <c r="N378" s="58">
        <f>H378*M378</f>
        <v>0</v>
      </c>
      <c r="O378" s="60">
        <v>21</v>
      </c>
      <c r="P378" s="60">
        <f>J378*(O378/100)</f>
        <v>0</v>
      </c>
      <c r="Q378" s="60">
        <f>J378+P378</f>
        <v>0</v>
      </c>
      <c r="R378" s="15"/>
      <c r="S378" s="15"/>
      <c r="T378" s="15"/>
    </row>
    <row r="379" spans="1:20" ht="9.75" outlineLevel="4" x14ac:dyDescent="0.2">
      <c r="A379" s="61"/>
      <c r="B379" s="62"/>
      <c r="C379" s="62"/>
      <c r="D379" s="63"/>
      <c r="E379" s="64" t="s">
        <v>29</v>
      </c>
      <c r="F379" s="65" t="s">
        <v>1375</v>
      </c>
      <c r="G379" s="63"/>
      <c r="H379" s="66">
        <v>0</v>
      </c>
      <c r="I379" s="67"/>
      <c r="J379" s="68"/>
      <c r="K379" s="66"/>
      <c r="L379" s="66"/>
      <c r="M379" s="66"/>
      <c r="N379" s="66"/>
      <c r="O379" s="68"/>
      <c r="P379" s="68"/>
      <c r="Q379" s="68"/>
      <c r="R379" s="10"/>
      <c r="S379" s="15"/>
    </row>
    <row r="380" spans="1:20" ht="9.75" outlineLevel="4" x14ac:dyDescent="0.2">
      <c r="A380" s="61"/>
      <c r="B380" s="62"/>
      <c r="C380" s="62"/>
      <c r="D380" s="63"/>
      <c r="E380" s="64"/>
      <c r="F380" s="65" t="s">
        <v>3402</v>
      </c>
      <c r="G380" s="63"/>
      <c r="H380" s="66">
        <v>1</v>
      </c>
      <c r="I380" s="67"/>
      <c r="J380" s="68"/>
      <c r="K380" s="66"/>
      <c r="L380" s="66"/>
      <c r="M380" s="66"/>
      <c r="N380" s="66"/>
      <c r="O380" s="68"/>
      <c r="P380" s="68"/>
      <c r="Q380" s="68"/>
      <c r="R380" s="10"/>
      <c r="S380" s="15"/>
    </row>
    <row r="381" spans="1:20" ht="7.5" customHeight="1" outlineLevel="4" x14ac:dyDescent="0.15">
      <c r="A381" s="15"/>
      <c r="B381" s="69"/>
      <c r="C381" s="70"/>
      <c r="D381" s="71"/>
      <c r="E381" s="72"/>
      <c r="F381" s="73"/>
      <c r="G381" s="71"/>
      <c r="H381" s="74"/>
      <c r="I381" s="75"/>
      <c r="J381" s="76"/>
      <c r="K381" s="77"/>
      <c r="L381" s="77"/>
      <c r="M381" s="77"/>
      <c r="N381" s="77"/>
      <c r="O381" s="76"/>
      <c r="P381" s="76"/>
      <c r="Q381" s="76"/>
      <c r="R381" s="10"/>
      <c r="S381" s="15"/>
    </row>
    <row r="382" spans="1:20" ht="11.25" outlineLevel="3" x14ac:dyDescent="0.2">
      <c r="A382" s="52"/>
      <c r="B382" s="53"/>
      <c r="C382" s="54">
        <v>83</v>
      </c>
      <c r="D382" s="55" t="s">
        <v>25</v>
      </c>
      <c r="E382" s="56" t="s">
        <v>3403</v>
      </c>
      <c r="F382" s="57" t="s">
        <v>3404</v>
      </c>
      <c r="G382" s="55" t="s">
        <v>72</v>
      </c>
      <c r="H382" s="58">
        <v>2</v>
      </c>
      <c r="I382" s="59"/>
      <c r="J382" s="60">
        <f>H382*I382</f>
        <v>0</v>
      </c>
      <c r="K382" s="58"/>
      <c r="L382" s="58">
        <f>H382*K382</f>
        <v>0</v>
      </c>
      <c r="M382" s="58"/>
      <c r="N382" s="58">
        <f>H382*M382</f>
        <v>0</v>
      </c>
      <c r="O382" s="60">
        <v>21</v>
      </c>
      <c r="P382" s="60">
        <f>J382*(O382/100)</f>
        <v>0</v>
      </c>
      <c r="Q382" s="60">
        <f>J382+P382</f>
        <v>0</v>
      </c>
      <c r="R382" s="15"/>
      <c r="S382" s="15"/>
      <c r="T382" s="15"/>
    </row>
    <row r="383" spans="1:20" ht="9.75" outlineLevel="4" x14ac:dyDescent="0.2">
      <c r="A383" s="61"/>
      <c r="B383" s="62"/>
      <c r="C383" s="62"/>
      <c r="D383" s="63"/>
      <c r="E383" s="64" t="s">
        <v>29</v>
      </c>
      <c r="F383" s="65" t="s">
        <v>3405</v>
      </c>
      <c r="G383" s="63"/>
      <c r="H383" s="66">
        <v>2</v>
      </c>
      <c r="I383" s="67"/>
      <c r="J383" s="68"/>
      <c r="K383" s="66"/>
      <c r="L383" s="66"/>
      <c r="M383" s="66"/>
      <c r="N383" s="66"/>
      <c r="O383" s="68"/>
      <c r="P383" s="68"/>
      <c r="Q383" s="68"/>
      <c r="R383" s="10"/>
      <c r="S383" s="15"/>
    </row>
    <row r="384" spans="1:20" ht="7.5" customHeight="1" outlineLevel="4" x14ac:dyDescent="0.15">
      <c r="A384" s="15"/>
      <c r="B384" s="69"/>
      <c r="C384" s="70"/>
      <c r="D384" s="71"/>
      <c r="E384" s="72"/>
      <c r="F384" s="73"/>
      <c r="G384" s="71"/>
      <c r="H384" s="74"/>
      <c r="I384" s="75"/>
      <c r="J384" s="76"/>
      <c r="K384" s="77"/>
      <c r="L384" s="77"/>
      <c r="M384" s="77"/>
      <c r="N384" s="77"/>
      <c r="O384" s="76"/>
      <c r="P384" s="76"/>
      <c r="Q384" s="76"/>
      <c r="R384" s="10"/>
      <c r="S384" s="15"/>
    </row>
    <row r="385" spans="1:20" ht="11.25" outlineLevel="3" x14ac:dyDescent="0.2">
      <c r="A385" s="52"/>
      <c r="B385" s="53"/>
      <c r="C385" s="54">
        <v>84</v>
      </c>
      <c r="D385" s="55" t="s">
        <v>25</v>
      </c>
      <c r="E385" s="56" t="s">
        <v>1377</v>
      </c>
      <c r="F385" s="57" t="s">
        <v>1378</v>
      </c>
      <c r="G385" s="55" t="s">
        <v>72</v>
      </c>
      <c r="H385" s="58">
        <v>10</v>
      </c>
      <c r="I385" s="59"/>
      <c r="J385" s="60">
        <f>H385*I385</f>
        <v>0</v>
      </c>
      <c r="K385" s="58"/>
      <c r="L385" s="58">
        <f>H385*K385</f>
        <v>0</v>
      </c>
      <c r="M385" s="58"/>
      <c r="N385" s="58">
        <f>H385*M385</f>
        <v>0</v>
      </c>
      <c r="O385" s="60">
        <v>21</v>
      </c>
      <c r="P385" s="60">
        <f>J385*(O385/100)</f>
        <v>0</v>
      </c>
      <c r="Q385" s="60">
        <f>J385+P385</f>
        <v>0</v>
      </c>
      <c r="R385" s="15"/>
      <c r="S385" s="15"/>
      <c r="T385" s="15"/>
    </row>
    <row r="386" spans="1:20" ht="11.25" outlineLevel="3" x14ac:dyDescent="0.2">
      <c r="A386" s="52"/>
      <c r="B386" s="53"/>
      <c r="C386" s="54">
        <v>85</v>
      </c>
      <c r="D386" s="55" t="s">
        <v>25</v>
      </c>
      <c r="E386" s="56" t="s">
        <v>1381</v>
      </c>
      <c r="F386" s="57" t="s">
        <v>1382</v>
      </c>
      <c r="G386" s="55" t="s">
        <v>72</v>
      </c>
      <c r="H386" s="58">
        <v>8</v>
      </c>
      <c r="I386" s="59"/>
      <c r="J386" s="60">
        <f>H386*I386</f>
        <v>0</v>
      </c>
      <c r="K386" s="58"/>
      <c r="L386" s="58">
        <f>H386*K386</f>
        <v>0</v>
      </c>
      <c r="M386" s="58"/>
      <c r="N386" s="58">
        <f>H386*M386</f>
        <v>0</v>
      </c>
      <c r="O386" s="60">
        <v>21</v>
      </c>
      <c r="P386" s="60">
        <f>J386*(O386/100)</f>
        <v>0</v>
      </c>
      <c r="Q386" s="60">
        <f>J386+P386</f>
        <v>0</v>
      </c>
      <c r="R386" s="15"/>
      <c r="S386" s="15"/>
      <c r="T386" s="15"/>
    </row>
    <row r="387" spans="1:20" ht="9.75" outlineLevel="4" x14ac:dyDescent="0.2">
      <c r="A387" s="61"/>
      <c r="B387" s="62"/>
      <c r="C387" s="62"/>
      <c r="D387" s="63"/>
      <c r="E387" s="64" t="s">
        <v>29</v>
      </c>
      <c r="F387" s="65" t="s">
        <v>3406</v>
      </c>
      <c r="G387" s="63"/>
      <c r="H387" s="66">
        <v>8</v>
      </c>
      <c r="I387" s="67"/>
      <c r="J387" s="68"/>
      <c r="K387" s="66"/>
      <c r="L387" s="66"/>
      <c r="M387" s="66"/>
      <c r="N387" s="66"/>
      <c r="O387" s="68"/>
      <c r="P387" s="68"/>
      <c r="Q387" s="68"/>
      <c r="R387" s="10"/>
      <c r="S387" s="15"/>
    </row>
    <row r="388" spans="1:20" ht="7.5" customHeight="1" outlineLevel="4" x14ac:dyDescent="0.15">
      <c r="A388" s="15"/>
      <c r="B388" s="69"/>
      <c r="C388" s="70"/>
      <c r="D388" s="71"/>
      <c r="E388" s="72"/>
      <c r="F388" s="73"/>
      <c r="G388" s="71"/>
      <c r="H388" s="74"/>
      <c r="I388" s="75"/>
      <c r="J388" s="76"/>
      <c r="K388" s="77"/>
      <c r="L388" s="77"/>
      <c r="M388" s="77"/>
      <c r="N388" s="77"/>
      <c r="O388" s="76"/>
      <c r="P388" s="76"/>
      <c r="Q388" s="76"/>
      <c r="R388" s="10"/>
      <c r="S388" s="15"/>
    </row>
    <row r="389" spans="1:20" ht="11.25" outlineLevel="3" x14ac:dyDescent="0.2">
      <c r="A389" s="52"/>
      <c r="B389" s="53"/>
      <c r="C389" s="54">
        <v>86</v>
      </c>
      <c r="D389" s="55" t="s">
        <v>25</v>
      </c>
      <c r="E389" s="56" t="s">
        <v>1383</v>
      </c>
      <c r="F389" s="57" t="s">
        <v>1384</v>
      </c>
      <c r="G389" s="55" t="s">
        <v>72</v>
      </c>
      <c r="H389" s="58">
        <v>4</v>
      </c>
      <c r="I389" s="59"/>
      <c r="J389" s="60">
        <f>H389*I389</f>
        <v>0</v>
      </c>
      <c r="K389" s="58"/>
      <c r="L389" s="58">
        <f>H389*K389</f>
        <v>0</v>
      </c>
      <c r="M389" s="58"/>
      <c r="N389" s="58">
        <f>H389*M389</f>
        <v>0</v>
      </c>
      <c r="O389" s="60">
        <v>21</v>
      </c>
      <c r="P389" s="60">
        <f>J389*(O389/100)</f>
        <v>0</v>
      </c>
      <c r="Q389" s="60">
        <f>J389+P389</f>
        <v>0</v>
      </c>
      <c r="R389" s="15"/>
      <c r="S389" s="15"/>
      <c r="T389" s="15"/>
    </row>
    <row r="390" spans="1:20" ht="9.75" outlineLevel="4" x14ac:dyDescent="0.2">
      <c r="A390" s="61"/>
      <c r="B390" s="62"/>
      <c r="C390" s="62"/>
      <c r="D390" s="63"/>
      <c r="E390" s="64" t="s">
        <v>29</v>
      </c>
      <c r="F390" s="65" t="s">
        <v>401</v>
      </c>
      <c r="G390" s="63"/>
      <c r="H390" s="66">
        <v>4</v>
      </c>
      <c r="I390" s="67"/>
      <c r="J390" s="68"/>
      <c r="K390" s="66"/>
      <c r="L390" s="66"/>
      <c r="M390" s="66"/>
      <c r="N390" s="66"/>
      <c r="O390" s="68"/>
      <c r="P390" s="68"/>
      <c r="Q390" s="68"/>
      <c r="R390" s="10"/>
      <c r="S390" s="15"/>
    </row>
    <row r="391" spans="1:20" ht="7.5" customHeight="1" outlineLevel="4" x14ac:dyDescent="0.15">
      <c r="A391" s="15"/>
      <c r="B391" s="69"/>
      <c r="C391" s="70"/>
      <c r="D391" s="71"/>
      <c r="E391" s="72"/>
      <c r="F391" s="73"/>
      <c r="G391" s="71"/>
      <c r="H391" s="74"/>
      <c r="I391" s="75"/>
      <c r="J391" s="76"/>
      <c r="K391" s="77"/>
      <c r="L391" s="77"/>
      <c r="M391" s="77"/>
      <c r="N391" s="77"/>
      <c r="O391" s="76"/>
      <c r="P391" s="76"/>
      <c r="Q391" s="76"/>
      <c r="R391" s="10"/>
      <c r="S391" s="15"/>
    </row>
    <row r="392" spans="1:20" ht="11.25" outlineLevel="3" x14ac:dyDescent="0.2">
      <c r="A392" s="52"/>
      <c r="B392" s="53"/>
      <c r="C392" s="54">
        <v>87</v>
      </c>
      <c r="D392" s="55" t="s">
        <v>25</v>
      </c>
      <c r="E392" s="56" t="s">
        <v>1386</v>
      </c>
      <c r="F392" s="57" t="s">
        <v>1387</v>
      </c>
      <c r="G392" s="55" t="s">
        <v>72</v>
      </c>
      <c r="H392" s="58">
        <v>3</v>
      </c>
      <c r="I392" s="59"/>
      <c r="J392" s="60">
        <f>H392*I392</f>
        <v>0</v>
      </c>
      <c r="K392" s="58"/>
      <c r="L392" s="58">
        <f>H392*K392</f>
        <v>0</v>
      </c>
      <c r="M392" s="58"/>
      <c r="N392" s="58">
        <f>H392*M392</f>
        <v>0</v>
      </c>
      <c r="O392" s="60">
        <v>21</v>
      </c>
      <c r="P392" s="60">
        <f>J392*(O392/100)</f>
        <v>0</v>
      </c>
      <c r="Q392" s="60">
        <f>J392+P392</f>
        <v>0</v>
      </c>
      <c r="R392" s="15"/>
      <c r="S392" s="15"/>
      <c r="T392" s="15"/>
    </row>
    <row r="393" spans="1:20" ht="9.75" outlineLevel="4" x14ac:dyDescent="0.2">
      <c r="A393" s="61"/>
      <c r="B393" s="62"/>
      <c r="C393" s="62"/>
      <c r="D393" s="63"/>
      <c r="E393" s="64" t="s">
        <v>29</v>
      </c>
      <c r="F393" s="65" t="s">
        <v>389</v>
      </c>
      <c r="G393" s="63"/>
      <c r="H393" s="66">
        <v>3</v>
      </c>
      <c r="I393" s="67"/>
      <c r="J393" s="68"/>
      <c r="K393" s="66"/>
      <c r="L393" s="66"/>
      <c r="M393" s="66"/>
      <c r="N393" s="66"/>
      <c r="O393" s="68"/>
      <c r="P393" s="68"/>
      <c r="Q393" s="68"/>
      <c r="R393" s="10"/>
      <c r="S393" s="15"/>
    </row>
    <row r="394" spans="1:20" ht="7.5" customHeight="1" outlineLevel="4" x14ac:dyDescent="0.15">
      <c r="A394" s="15"/>
      <c r="B394" s="69"/>
      <c r="C394" s="70"/>
      <c r="D394" s="71"/>
      <c r="E394" s="72"/>
      <c r="F394" s="73"/>
      <c r="G394" s="71"/>
      <c r="H394" s="74"/>
      <c r="I394" s="75"/>
      <c r="J394" s="76"/>
      <c r="K394" s="77"/>
      <c r="L394" s="77"/>
      <c r="M394" s="77"/>
      <c r="N394" s="77"/>
      <c r="O394" s="76"/>
      <c r="P394" s="76"/>
      <c r="Q394" s="76"/>
      <c r="R394" s="10"/>
      <c r="S394" s="15"/>
    </row>
    <row r="395" spans="1:20" ht="11.25" outlineLevel="3" x14ac:dyDescent="0.2">
      <c r="A395" s="52"/>
      <c r="B395" s="53"/>
      <c r="C395" s="54">
        <v>88</v>
      </c>
      <c r="D395" s="55" t="s">
        <v>25</v>
      </c>
      <c r="E395" s="56" t="s">
        <v>1388</v>
      </c>
      <c r="F395" s="57" t="s">
        <v>1389</v>
      </c>
      <c r="G395" s="55" t="s">
        <v>60</v>
      </c>
      <c r="H395" s="58">
        <v>0.4200500000000002</v>
      </c>
      <c r="I395" s="59"/>
      <c r="J395" s="60">
        <f>H395*I395</f>
        <v>0</v>
      </c>
      <c r="K395" s="58"/>
      <c r="L395" s="58">
        <f>H395*K395</f>
        <v>0</v>
      </c>
      <c r="M395" s="58"/>
      <c r="N395" s="58">
        <f>H395*M395</f>
        <v>0</v>
      </c>
      <c r="O395" s="60">
        <v>21</v>
      </c>
      <c r="P395" s="60">
        <f>J395*(O395/100)</f>
        <v>0</v>
      </c>
      <c r="Q395" s="60">
        <f>J395+P395</f>
        <v>0</v>
      </c>
      <c r="R395" s="15"/>
      <c r="S395" s="15"/>
      <c r="T395" s="15"/>
    </row>
    <row r="396" spans="1:20" ht="11.25" outlineLevel="3" x14ac:dyDescent="0.2">
      <c r="A396" s="52"/>
      <c r="B396" s="53"/>
      <c r="C396" s="54">
        <v>89</v>
      </c>
      <c r="D396" s="55" t="s">
        <v>342</v>
      </c>
      <c r="E396" s="56" t="s">
        <v>1392</v>
      </c>
      <c r="F396" s="57" t="s">
        <v>1393</v>
      </c>
      <c r="G396" s="55" t="s">
        <v>72</v>
      </c>
      <c r="H396" s="58">
        <v>1</v>
      </c>
      <c r="I396" s="59"/>
      <c r="J396" s="60">
        <f>H396*I396</f>
        <v>0</v>
      </c>
      <c r="K396" s="58">
        <v>3.8E-3</v>
      </c>
      <c r="L396" s="58">
        <f>H396*K396</f>
        <v>3.8E-3</v>
      </c>
      <c r="M396" s="58"/>
      <c r="N396" s="58">
        <f>H396*M396</f>
        <v>0</v>
      </c>
      <c r="O396" s="60">
        <v>21</v>
      </c>
      <c r="P396" s="60">
        <f>J396*(O396/100)</f>
        <v>0</v>
      </c>
      <c r="Q396" s="60">
        <f>J396+P396</f>
        <v>0</v>
      </c>
      <c r="R396" s="15"/>
      <c r="S396" s="15"/>
      <c r="T396" s="15"/>
    </row>
    <row r="397" spans="1:20" ht="11.25" outlineLevel="3" x14ac:dyDescent="0.2">
      <c r="A397" s="52"/>
      <c r="B397" s="53"/>
      <c r="C397" s="54">
        <v>90</v>
      </c>
      <c r="D397" s="55" t="s">
        <v>342</v>
      </c>
      <c r="E397" s="56" t="s">
        <v>1397</v>
      </c>
      <c r="F397" s="57" t="s">
        <v>1398</v>
      </c>
      <c r="G397" s="55" t="s">
        <v>172</v>
      </c>
      <c r="H397" s="58">
        <v>38.390000000000008</v>
      </c>
      <c r="I397" s="59"/>
      <c r="J397" s="60">
        <f>H397*I397</f>
        <v>0</v>
      </c>
      <c r="K397" s="58">
        <v>5.0000000000000001E-3</v>
      </c>
      <c r="L397" s="58">
        <f>H397*K397</f>
        <v>0.19195000000000004</v>
      </c>
      <c r="M397" s="58"/>
      <c r="N397" s="58">
        <f>H397*M397</f>
        <v>0</v>
      </c>
      <c r="O397" s="60">
        <v>21</v>
      </c>
      <c r="P397" s="60">
        <f>J397*(O397/100)</f>
        <v>0</v>
      </c>
      <c r="Q397" s="60">
        <f>J397+P397</f>
        <v>0</v>
      </c>
      <c r="R397" s="15"/>
      <c r="S397" s="15"/>
      <c r="T397" s="15"/>
    </row>
    <row r="398" spans="1:20" ht="9.75" outlineLevel="4" x14ac:dyDescent="0.2">
      <c r="A398" s="61"/>
      <c r="B398" s="62"/>
      <c r="C398" s="62"/>
      <c r="D398" s="63"/>
      <c r="E398" s="64" t="s">
        <v>29</v>
      </c>
      <c r="F398" s="65" t="s">
        <v>3407</v>
      </c>
      <c r="G398" s="63"/>
      <c r="H398" s="66">
        <v>38.390000000000008</v>
      </c>
      <c r="I398" s="67"/>
      <c r="J398" s="68"/>
      <c r="K398" s="66"/>
      <c r="L398" s="66"/>
      <c r="M398" s="66"/>
      <c r="N398" s="66"/>
      <c r="O398" s="68"/>
      <c r="P398" s="68"/>
      <c r="Q398" s="68"/>
      <c r="R398" s="10"/>
      <c r="S398" s="15"/>
    </row>
    <row r="399" spans="1:20" ht="7.5" customHeight="1" outlineLevel="4" x14ac:dyDescent="0.15">
      <c r="A399" s="15"/>
      <c r="B399" s="69"/>
      <c r="C399" s="70"/>
      <c r="D399" s="71"/>
      <c r="E399" s="72"/>
      <c r="F399" s="73"/>
      <c r="G399" s="71"/>
      <c r="H399" s="74"/>
      <c r="I399" s="75"/>
      <c r="J399" s="76"/>
      <c r="K399" s="77"/>
      <c r="L399" s="77"/>
      <c r="M399" s="77"/>
      <c r="N399" s="77"/>
      <c r="O399" s="76"/>
      <c r="P399" s="76"/>
      <c r="Q399" s="76"/>
      <c r="R399" s="10"/>
      <c r="S399" s="15"/>
    </row>
    <row r="400" spans="1:20" ht="11.25" outlineLevel="3" x14ac:dyDescent="0.2">
      <c r="A400" s="52"/>
      <c r="B400" s="53"/>
      <c r="C400" s="54">
        <v>91</v>
      </c>
      <c r="D400" s="55" t="s">
        <v>342</v>
      </c>
      <c r="E400" s="56" t="s">
        <v>3408</v>
      </c>
      <c r="F400" s="57" t="s">
        <v>3409</v>
      </c>
      <c r="G400" s="55" t="s">
        <v>3410</v>
      </c>
      <c r="H400" s="58">
        <v>1</v>
      </c>
      <c r="I400" s="59"/>
      <c r="J400" s="60">
        <f>H400*I400</f>
        <v>0</v>
      </c>
      <c r="K400" s="58">
        <v>2.9999999999999997E-4</v>
      </c>
      <c r="L400" s="58">
        <f>H400*K400</f>
        <v>2.9999999999999997E-4</v>
      </c>
      <c r="M400" s="58"/>
      <c r="N400" s="58">
        <f>H400*M400</f>
        <v>0</v>
      </c>
      <c r="O400" s="60">
        <v>21</v>
      </c>
      <c r="P400" s="60">
        <f>J400*(O400/100)</f>
        <v>0</v>
      </c>
      <c r="Q400" s="60">
        <f>J400+P400</f>
        <v>0</v>
      </c>
      <c r="R400" s="15"/>
      <c r="S400" s="15"/>
      <c r="T400" s="15"/>
    </row>
    <row r="401" spans="1:20" ht="22.5" outlineLevel="3" x14ac:dyDescent="0.2">
      <c r="A401" s="52"/>
      <c r="B401" s="53"/>
      <c r="C401" s="54">
        <v>92</v>
      </c>
      <c r="D401" s="55" t="s">
        <v>342</v>
      </c>
      <c r="E401" s="56" t="s">
        <v>3411</v>
      </c>
      <c r="F401" s="57" t="s">
        <v>3412</v>
      </c>
      <c r="G401" s="55" t="s">
        <v>72</v>
      </c>
      <c r="H401" s="58">
        <v>1</v>
      </c>
      <c r="I401" s="59"/>
      <c r="J401" s="60">
        <f>H401*I401</f>
        <v>0</v>
      </c>
      <c r="K401" s="58">
        <v>2.1999999999999999E-2</v>
      </c>
      <c r="L401" s="58">
        <f>H401*K401</f>
        <v>2.1999999999999999E-2</v>
      </c>
      <c r="M401" s="58"/>
      <c r="N401" s="58">
        <f>H401*M401</f>
        <v>0</v>
      </c>
      <c r="O401" s="60">
        <v>21</v>
      </c>
      <c r="P401" s="60">
        <f>J401*(O401/100)</f>
        <v>0</v>
      </c>
      <c r="Q401" s="60">
        <f>J401+P401</f>
        <v>0</v>
      </c>
      <c r="R401" s="15"/>
      <c r="S401" s="15"/>
      <c r="T401" s="15"/>
    </row>
    <row r="402" spans="1:20" ht="9.75" outlineLevel="4" x14ac:dyDescent="0.2">
      <c r="A402" s="61"/>
      <c r="B402" s="62"/>
      <c r="C402" s="62"/>
      <c r="D402" s="63"/>
      <c r="E402" s="64" t="s">
        <v>29</v>
      </c>
      <c r="F402" s="65" t="s">
        <v>3413</v>
      </c>
      <c r="G402" s="63"/>
      <c r="H402" s="66">
        <v>1</v>
      </c>
      <c r="I402" s="67"/>
      <c r="J402" s="68"/>
      <c r="K402" s="66"/>
      <c r="L402" s="66"/>
      <c r="M402" s="66"/>
      <c r="N402" s="66"/>
      <c r="O402" s="68"/>
      <c r="P402" s="68"/>
      <c r="Q402" s="68"/>
      <c r="R402" s="10"/>
      <c r="S402" s="15"/>
    </row>
    <row r="403" spans="1:20" ht="7.5" customHeight="1" outlineLevel="4" x14ac:dyDescent="0.15">
      <c r="A403" s="15"/>
      <c r="B403" s="69"/>
      <c r="C403" s="70"/>
      <c r="D403" s="71"/>
      <c r="E403" s="72"/>
      <c r="F403" s="73"/>
      <c r="G403" s="71"/>
      <c r="H403" s="74"/>
      <c r="I403" s="75"/>
      <c r="J403" s="76"/>
      <c r="K403" s="77"/>
      <c r="L403" s="77"/>
      <c r="M403" s="77"/>
      <c r="N403" s="77"/>
      <c r="O403" s="76"/>
      <c r="P403" s="76"/>
      <c r="Q403" s="76"/>
      <c r="R403" s="10"/>
      <c r="S403" s="15"/>
    </row>
    <row r="404" spans="1:20" ht="22.5" outlineLevel="3" x14ac:dyDescent="0.2">
      <c r="A404" s="52"/>
      <c r="B404" s="53"/>
      <c r="C404" s="54">
        <v>93</v>
      </c>
      <c r="D404" s="55" t="s">
        <v>342</v>
      </c>
      <c r="E404" s="56" t="s">
        <v>3414</v>
      </c>
      <c r="F404" s="57" t="s">
        <v>3415</v>
      </c>
      <c r="G404" s="55" t="s">
        <v>72</v>
      </c>
      <c r="H404" s="58">
        <v>1</v>
      </c>
      <c r="I404" s="59"/>
      <c r="J404" s="60">
        <f>H404*I404</f>
        <v>0</v>
      </c>
      <c r="K404" s="58">
        <v>2.5999999999999999E-2</v>
      </c>
      <c r="L404" s="58">
        <f>H404*K404</f>
        <v>2.5999999999999999E-2</v>
      </c>
      <c r="M404" s="58"/>
      <c r="N404" s="58">
        <f>H404*M404</f>
        <v>0</v>
      </c>
      <c r="O404" s="60">
        <v>21</v>
      </c>
      <c r="P404" s="60">
        <f>J404*(O404/100)</f>
        <v>0</v>
      </c>
      <c r="Q404" s="60">
        <f>J404+P404</f>
        <v>0</v>
      </c>
      <c r="R404" s="15"/>
      <c r="S404" s="15"/>
      <c r="T404" s="15"/>
    </row>
    <row r="405" spans="1:20" ht="9.75" outlineLevel="4" x14ac:dyDescent="0.2">
      <c r="A405" s="61"/>
      <c r="B405" s="62"/>
      <c r="C405" s="62"/>
      <c r="D405" s="63"/>
      <c r="E405" s="64" t="s">
        <v>29</v>
      </c>
      <c r="F405" s="65" t="s">
        <v>3416</v>
      </c>
      <c r="G405" s="63"/>
      <c r="H405" s="66">
        <v>1</v>
      </c>
      <c r="I405" s="67"/>
      <c r="J405" s="68"/>
      <c r="K405" s="66"/>
      <c r="L405" s="66"/>
      <c r="M405" s="66"/>
      <c r="N405" s="66"/>
      <c r="O405" s="68"/>
      <c r="P405" s="68"/>
      <c r="Q405" s="68"/>
      <c r="R405" s="10"/>
      <c r="S405" s="15"/>
    </row>
    <row r="406" spans="1:20" ht="7.5" customHeight="1" outlineLevel="4" x14ac:dyDescent="0.15">
      <c r="A406" s="15"/>
      <c r="B406" s="69"/>
      <c r="C406" s="70"/>
      <c r="D406" s="71"/>
      <c r="E406" s="72"/>
      <c r="F406" s="73"/>
      <c r="G406" s="71"/>
      <c r="H406" s="74"/>
      <c r="I406" s="75"/>
      <c r="J406" s="76"/>
      <c r="K406" s="77"/>
      <c r="L406" s="77"/>
      <c r="M406" s="77"/>
      <c r="N406" s="77"/>
      <c r="O406" s="76"/>
      <c r="P406" s="76"/>
      <c r="Q406" s="76"/>
      <c r="R406" s="10"/>
      <c r="S406" s="15"/>
    </row>
    <row r="407" spans="1:20" ht="22.5" outlineLevel="3" x14ac:dyDescent="0.2">
      <c r="A407" s="52"/>
      <c r="B407" s="53"/>
      <c r="C407" s="54">
        <v>94</v>
      </c>
      <c r="D407" s="55" t="s">
        <v>342</v>
      </c>
      <c r="E407" s="56" t="s">
        <v>3417</v>
      </c>
      <c r="F407" s="57" t="s">
        <v>3418</v>
      </c>
      <c r="G407" s="55" t="s">
        <v>72</v>
      </c>
      <c r="H407" s="58">
        <v>1</v>
      </c>
      <c r="I407" s="59"/>
      <c r="J407" s="60">
        <f>H407*I407</f>
        <v>0</v>
      </c>
      <c r="K407" s="58">
        <v>2.5999999999999999E-2</v>
      </c>
      <c r="L407" s="58">
        <f>H407*K407</f>
        <v>2.5999999999999999E-2</v>
      </c>
      <c r="M407" s="58"/>
      <c r="N407" s="58">
        <f>H407*M407</f>
        <v>0</v>
      </c>
      <c r="O407" s="60">
        <v>21</v>
      </c>
      <c r="P407" s="60">
        <f>J407*(O407/100)</f>
        <v>0</v>
      </c>
      <c r="Q407" s="60">
        <f>J407+P407</f>
        <v>0</v>
      </c>
      <c r="R407" s="15"/>
      <c r="S407" s="15"/>
      <c r="T407" s="15"/>
    </row>
    <row r="408" spans="1:20" ht="9.75" outlineLevel="4" x14ac:dyDescent="0.2">
      <c r="A408" s="61"/>
      <c r="B408" s="62"/>
      <c r="C408" s="62"/>
      <c r="D408" s="63"/>
      <c r="E408" s="64" t="s">
        <v>29</v>
      </c>
      <c r="F408" s="65" t="s">
        <v>3419</v>
      </c>
      <c r="G408" s="63"/>
      <c r="H408" s="66">
        <v>1</v>
      </c>
      <c r="I408" s="67"/>
      <c r="J408" s="68"/>
      <c r="K408" s="66"/>
      <c r="L408" s="66"/>
      <c r="M408" s="66"/>
      <c r="N408" s="66"/>
      <c r="O408" s="68"/>
      <c r="P408" s="68"/>
      <c r="Q408" s="68"/>
      <c r="R408" s="10"/>
      <c r="S408" s="15"/>
    </row>
    <row r="409" spans="1:20" ht="7.5" customHeight="1" outlineLevel="4" x14ac:dyDescent="0.15">
      <c r="A409" s="15"/>
      <c r="B409" s="69"/>
      <c r="C409" s="70"/>
      <c r="D409" s="71"/>
      <c r="E409" s="72"/>
      <c r="F409" s="73"/>
      <c r="G409" s="71"/>
      <c r="H409" s="74"/>
      <c r="I409" s="75"/>
      <c r="J409" s="76"/>
      <c r="K409" s="77"/>
      <c r="L409" s="77"/>
      <c r="M409" s="77"/>
      <c r="N409" s="77"/>
      <c r="O409" s="76"/>
      <c r="P409" s="76"/>
      <c r="Q409" s="76"/>
      <c r="R409" s="10"/>
      <c r="S409" s="15"/>
    </row>
    <row r="410" spans="1:20" ht="22.5" outlineLevel="3" x14ac:dyDescent="0.2">
      <c r="A410" s="52"/>
      <c r="B410" s="53"/>
      <c r="C410" s="54">
        <v>95</v>
      </c>
      <c r="D410" s="55" t="s">
        <v>342</v>
      </c>
      <c r="E410" s="56" t="s">
        <v>3420</v>
      </c>
      <c r="F410" s="57" t="s">
        <v>3421</v>
      </c>
      <c r="G410" s="55" t="s">
        <v>72</v>
      </c>
      <c r="H410" s="58">
        <v>1</v>
      </c>
      <c r="I410" s="59"/>
      <c r="J410" s="60">
        <f>H410*I410</f>
        <v>0</v>
      </c>
      <c r="K410" s="58">
        <v>2.4E-2</v>
      </c>
      <c r="L410" s="58">
        <f>H410*K410</f>
        <v>2.4E-2</v>
      </c>
      <c r="M410" s="58"/>
      <c r="N410" s="58">
        <f>H410*M410</f>
        <v>0</v>
      </c>
      <c r="O410" s="60">
        <v>21</v>
      </c>
      <c r="P410" s="60">
        <f>J410*(O410/100)</f>
        <v>0</v>
      </c>
      <c r="Q410" s="60">
        <f>J410+P410</f>
        <v>0</v>
      </c>
      <c r="R410" s="15"/>
      <c r="S410" s="15"/>
      <c r="T410" s="15"/>
    </row>
    <row r="411" spans="1:20" ht="9.75" outlineLevel="4" x14ac:dyDescent="0.2">
      <c r="A411" s="61"/>
      <c r="B411" s="62"/>
      <c r="C411" s="62"/>
      <c r="D411" s="63"/>
      <c r="E411" s="64" t="s">
        <v>29</v>
      </c>
      <c r="F411" s="65" t="s">
        <v>3422</v>
      </c>
      <c r="G411" s="63"/>
      <c r="H411" s="66">
        <v>1</v>
      </c>
      <c r="I411" s="67"/>
      <c r="J411" s="68"/>
      <c r="K411" s="66"/>
      <c r="L411" s="66"/>
      <c r="M411" s="66"/>
      <c r="N411" s="66"/>
      <c r="O411" s="68"/>
      <c r="P411" s="68"/>
      <c r="Q411" s="68"/>
      <c r="R411" s="10"/>
      <c r="S411" s="15"/>
    </row>
    <row r="412" spans="1:20" ht="7.5" customHeight="1" outlineLevel="4" x14ac:dyDescent="0.15">
      <c r="A412" s="15"/>
      <c r="B412" s="69"/>
      <c r="C412" s="70"/>
      <c r="D412" s="71"/>
      <c r="E412" s="72"/>
      <c r="F412" s="73"/>
      <c r="G412" s="71"/>
      <c r="H412" s="74"/>
      <c r="I412" s="75"/>
      <c r="J412" s="76"/>
      <c r="K412" s="77"/>
      <c r="L412" s="77"/>
      <c r="M412" s="77"/>
      <c r="N412" s="77"/>
      <c r="O412" s="76"/>
      <c r="P412" s="76"/>
      <c r="Q412" s="76"/>
      <c r="R412" s="10"/>
      <c r="S412" s="15"/>
    </row>
    <row r="413" spans="1:20" ht="22.5" outlineLevel="3" x14ac:dyDescent="0.2">
      <c r="A413" s="52"/>
      <c r="B413" s="53"/>
      <c r="C413" s="54">
        <v>96</v>
      </c>
      <c r="D413" s="55" t="s">
        <v>342</v>
      </c>
      <c r="E413" s="56" t="s">
        <v>3423</v>
      </c>
      <c r="F413" s="57" t="s">
        <v>3424</v>
      </c>
      <c r="G413" s="55" t="s">
        <v>72</v>
      </c>
      <c r="H413" s="58">
        <v>1</v>
      </c>
      <c r="I413" s="59"/>
      <c r="J413" s="60">
        <f>H413*I413</f>
        <v>0</v>
      </c>
      <c r="K413" s="58">
        <v>2.1999999999999999E-2</v>
      </c>
      <c r="L413" s="58">
        <f>H413*K413</f>
        <v>2.1999999999999999E-2</v>
      </c>
      <c r="M413" s="58"/>
      <c r="N413" s="58">
        <f>H413*M413</f>
        <v>0</v>
      </c>
      <c r="O413" s="60">
        <v>21</v>
      </c>
      <c r="P413" s="60">
        <f>J413*(O413/100)</f>
        <v>0</v>
      </c>
      <c r="Q413" s="60">
        <f>J413+P413</f>
        <v>0</v>
      </c>
      <c r="R413" s="15"/>
      <c r="S413" s="15"/>
      <c r="T413" s="15"/>
    </row>
    <row r="414" spans="1:20" ht="9.75" outlineLevel="4" x14ac:dyDescent="0.2">
      <c r="A414" s="61"/>
      <c r="B414" s="62"/>
      <c r="C414" s="62"/>
      <c r="D414" s="63"/>
      <c r="E414" s="64" t="s">
        <v>29</v>
      </c>
      <c r="F414" s="65" t="s">
        <v>3425</v>
      </c>
      <c r="G414" s="63"/>
      <c r="H414" s="66">
        <v>1</v>
      </c>
      <c r="I414" s="67"/>
      <c r="J414" s="68"/>
      <c r="K414" s="66"/>
      <c r="L414" s="66"/>
      <c r="M414" s="66"/>
      <c r="N414" s="66"/>
      <c r="O414" s="68"/>
      <c r="P414" s="68"/>
      <c r="Q414" s="68"/>
      <c r="R414" s="10"/>
      <c r="S414" s="15"/>
    </row>
    <row r="415" spans="1:20" ht="7.5" customHeight="1" outlineLevel="4" x14ac:dyDescent="0.15">
      <c r="A415" s="15"/>
      <c r="B415" s="69"/>
      <c r="C415" s="70"/>
      <c r="D415" s="71"/>
      <c r="E415" s="72"/>
      <c r="F415" s="73"/>
      <c r="G415" s="71"/>
      <c r="H415" s="74"/>
      <c r="I415" s="75"/>
      <c r="J415" s="76"/>
      <c r="K415" s="77"/>
      <c r="L415" s="77"/>
      <c r="M415" s="77"/>
      <c r="N415" s="77"/>
      <c r="O415" s="76"/>
      <c r="P415" s="76"/>
      <c r="Q415" s="76"/>
      <c r="R415" s="10"/>
      <c r="S415" s="15"/>
    </row>
    <row r="416" spans="1:20" ht="22.5" outlineLevel="3" x14ac:dyDescent="0.2">
      <c r="A416" s="52"/>
      <c r="B416" s="53"/>
      <c r="C416" s="54">
        <v>97</v>
      </c>
      <c r="D416" s="55" t="s">
        <v>342</v>
      </c>
      <c r="E416" s="56" t="s">
        <v>3426</v>
      </c>
      <c r="F416" s="57" t="s">
        <v>3427</v>
      </c>
      <c r="G416" s="55" t="s">
        <v>72</v>
      </c>
      <c r="H416" s="58">
        <v>1</v>
      </c>
      <c r="I416" s="59"/>
      <c r="J416" s="60">
        <f>H416*I416</f>
        <v>0</v>
      </c>
      <c r="K416" s="58">
        <v>2.1999999999999999E-2</v>
      </c>
      <c r="L416" s="58">
        <f>H416*K416</f>
        <v>2.1999999999999999E-2</v>
      </c>
      <c r="M416" s="58"/>
      <c r="N416" s="58">
        <f>H416*M416</f>
        <v>0</v>
      </c>
      <c r="O416" s="60">
        <v>21</v>
      </c>
      <c r="P416" s="60">
        <f>J416*(O416/100)</f>
        <v>0</v>
      </c>
      <c r="Q416" s="60">
        <f>J416+P416</f>
        <v>0</v>
      </c>
      <c r="R416" s="15"/>
      <c r="S416" s="15"/>
      <c r="T416" s="15"/>
    </row>
    <row r="417" spans="1:20" ht="9.75" outlineLevel="4" x14ac:dyDescent="0.2">
      <c r="A417" s="61"/>
      <c r="B417" s="62"/>
      <c r="C417" s="62"/>
      <c r="D417" s="63"/>
      <c r="E417" s="64" t="s">
        <v>29</v>
      </c>
      <c r="F417" s="65" t="s">
        <v>3428</v>
      </c>
      <c r="G417" s="63"/>
      <c r="H417" s="66">
        <v>1</v>
      </c>
      <c r="I417" s="67"/>
      <c r="J417" s="68"/>
      <c r="K417" s="66"/>
      <c r="L417" s="66"/>
      <c r="M417" s="66"/>
      <c r="N417" s="66"/>
      <c r="O417" s="68"/>
      <c r="P417" s="68"/>
      <c r="Q417" s="68"/>
      <c r="R417" s="10"/>
      <c r="S417" s="15"/>
    </row>
    <row r="418" spans="1:20" ht="7.5" customHeight="1" outlineLevel="4" x14ac:dyDescent="0.15">
      <c r="A418" s="15"/>
      <c r="B418" s="69"/>
      <c r="C418" s="70"/>
      <c r="D418" s="71"/>
      <c r="E418" s="72"/>
      <c r="F418" s="73"/>
      <c r="G418" s="71"/>
      <c r="H418" s="74"/>
      <c r="I418" s="75"/>
      <c r="J418" s="76"/>
      <c r="K418" s="77"/>
      <c r="L418" s="77"/>
      <c r="M418" s="77"/>
      <c r="N418" s="77"/>
      <c r="O418" s="76"/>
      <c r="P418" s="76"/>
      <c r="Q418" s="76"/>
      <c r="R418" s="10"/>
      <c r="S418" s="15"/>
    </row>
    <row r="419" spans="1:20" ht="22.5" outlineLevel="3" x14ac:dyDescent="0.2">
      <c r="A419" s="52"/>
      <c r="B419" s="53"/>
      <c r="C419" s="54">
        <v>98</v>
      </c>
      <c r="D419" s="55" t="s">
        <v>342</v>
      </c>
      <c r="E419" s="56" t="s">
        <v>3429</v>
      </c>
      <c r="F419" s="57" t="s">
        <v>3430</v>
      </c>
      <c r="G419" s="55" t="s">
        <v>72</v>
      </c>
      <c r="H419" s="58">
        <v>1</v>
      </c>
      <c r="I419" s="59"/>
      <c r="J419" s="60">
        <f>H419*I419</f>
        <v>0</v>
      </c>
      <c r="K419" s="58">
        <v>2.1999999999999999E-2</v>
      </c>
      <c r="L419" s="58">
        <f>H419*K419</f>
        <v>2.1999999999999999E-2</v>
      </c>
      <c r="M419" s="58"/>
      <c r="N419" s="58">
        <f>H419*M419</f>
        <v>0</v>
      </c>
      <c r="O419" s="60">
        <v>21</v>
      </c>
      <c r="P419" s="60">
        <f>J419*(O419/100)</f>
        <v>0</v>
      </c>
      <c r="Q419" s="60">
        <f>J419+P419</f>
        <v>0</v>
      </c>
      <c r="R419" s="15"/>
      <c r="S419" s="15"/>
      <c r="T419" s="15"/>
    </row>
    <row r="420" spans="1:20" ht="9.75" outlineLevel="4" x14ac:dyDescent="0.2">
      <c r="A420" s="61"/>
      <c r="B420" s="62"/>
      <c r="C420" s="62"/>
      <c r="D420" s="63"/>
      <c r="E420" s="64" t="s">
        <v>29</v>
      </c>
      <c r="F420" s="65" t="s">
        <v>3431</v>
      </c>
      <c r="G420" s="63"/>
      <c r="H420" s="66">
        <v>1</v>
      </c>
      <c r="I420" s="67"/>
      <c r="J420" s="68"/>
      <c r="K420" s="66"/>
      <c r="L420" s="66"/>
      <c r="M420" s="66"/>
      <c r="N420" s="66"/>
      <c r="O420" s="68"/>
      <c r="P420" s="68"/>
      <c r="Q420" s="68"/>
      <c r="R420" s="10"/>
      <c r="S420" s="15"/>
    </row>
    <row r="421" spans="1:20" ht="7.5" customHeight="1" outlineLevel="4" x14ac:dyDescent="0.15">
      <c r="A421" s="15"/>
      <c r="B421" s="69"/>
      <c r="C421" s="70"/>
      <c r="D421" s="71"/>
      <c r="E421" s="72"/>
      <c r="F421" s="73"/>
      <c r="G421" s="71"/>
      <c r="H421" s="74"/>
      <c r="I421" s="75"/>
      <c r="J421" s="76"/>
      <c r="K421" s="77"/>
      <c r="L421" s="77"/>
      <c r="M421" s="77"/>
      <c r="N421" s="77"/>
      <c r="O421" s="76"/>
      <c r="P421" s="76"/>
      <c r="Q421" s="76"/>
      <c r="R421" s="10"/>
      <c r="S421" s="15"/>
    </row>
    <row r="422" spans="1:20" ht="22.5" outlineLevel="3" x14ac:dyDescent="0.2">
      <c r="A422" s="52"/>
      <c r="B422" s="53"/>
      <c r="C422" s="54">
        <v>99</v>
      </c>
      <c r="D422" s="55" t="s">
        <v>342</v>
      </c>
      <c r="E422" s="56" t="s">
        <v>3432</v>
      </c>
      <c r="F422" s="57" t="s">
        <v>3433</v>
      </c>
      <c r="G422" s="55" t="s">
        <v>72</v>
      </c>
      <c r="H422" s="58">
        <v>1</v>
      </c>
      <c r="I422" s="59"/>
      <c r="J422" s="60">
        <f>H422*I422</f>
        <v>0</v>
      </c>
      <c r="K422" s="58">
        <v>0.02</v>
      </c>
      <c r="L422" s="58">
        <f>H422*K422</f>
        <v>0.02</v>
      </c>
      <c r="M422" s="58"/>
      <c r="N422" s="58">
        <f>H422*M422</f>
        <v>0</v>
      </c>
      <c r="O422" s="60">
        <v>21</v>
      </c>
      <c r="P422" s="60">
        <f>J422*(O422/100)</f>
        <v>0</v>
      </c>
      <c r="Q422" s="60">
        <f>J422+P422</f>
        <v>0</v>
      </c>
      <c r="R422" s="15"/>
      <c r="S422" s="15"/>
      <c r="T422" s="15"/>
    </row>
    <row r="423" spans="1:20" ht="9.75" outlineLevel="4" x14ac:dyDescent="0.2">
      <c r="A423" s="61"/>
      <c r="B423" s="62"/>
      <c r="C423" s="62"/>
      <c r="D423" s="63"/>
      <c r="E423" s="64" t="s">
        <v>29</v>
      </c>
      <c r="F423" s="65" t="s">
        <v>3434</v>
      </c>
      <c r="G423" s="63"/>
      <c r="H423" s="66">
        <v>1</v>
      </c>
      <c r="I423" s="67"/>
      <c r="J423" s="68"/>
      <c r="K423" s="66"/>
      <c r="L423" s="66"/>
      <c r="M423" s="66"/>
      <c r="N423" s="66"/>
      <c r="O423" s="68"/>
      <c r="P423" s="68"/>
      <c r="Q423" s="68"/>
      <c r="R423" s="10"/>
      <c r="S423" s="15"/>
    </row>
    <row r="424" spans="1:20" ht="7.5" customHeight="1" outlineLevel="4" x14ac:dyDescent="0.15">
      <c r="A424" s="15"/>
      <c r="B424" s="69"/>
      <c r="C424" s="70"/>
      <c r="D424" s="71"/>
      <c r="E424" s="72"/>
      <c r="F424" s="73"/>
      <c r="G424" s="71"/>
      <c r="H424" s="74"/>
      <c r="I424" s="75"/>
      <c r="J424" s="76"/>
      <c r="K424" s="77"/>
      <c r="L424" s="77"/>
      <c r="M424" s="77"/>
      <c r="N424" s="77"/>
      <c r="O424" s="76"/>
      <c r="P424" s="76"/>
      <c r="Q424" s="76"/>
      <c r="R424" s="10"/>
      <c r="S424" s="15"/>
    </row>
    <row r="425" spans="1:20" ht="22.5" outlineLevel="3" x14ac:dyDescent="0.2">
      <c r="A425" s="52"/>
      <c r="B425" s="53"/>
      <c r="C425" s="54">
        <v>100</v>
      </c>
      <c r="D425" s="55" t="s">
        <v>342</v>
      </c>
      <c r="E425" s="56" t="s">
        <v>3435</v>
      </c>
      <c r="F425" s="57" t="s">
        <v>3436</v>
      </c>
      <c r="G425" s="55" t="s">
        <v>72</v>
      </c>
      <c r="H425" s="58">
        <v>1</v>
      </c>
      <c r="I425" s="59"/>
      <c r="J425" s="60">
        <f>H425*I425</f>
        <v>0</v>
      </c>
      <c r="K425" s="58">
        <v>0.02</v>
      </c>
      <c r="L425" s="58">
        <f>H425*K425</f>
        <v>0.02</v>
      </c>
      <c r="M425" s="58"/>
      <c r="N425" s="58">
        <f>H425*M425</f>
        <v>0</v>
      </c>
      <c r="O425" s="60">
        <v>21</v>
      </c>
      <c r="P425" s="60">
        <f>J425*(O425/100)</f>
        <v>0</v>
      </c>
      <c r="Q425" s="60">
        <f>J425+P425</f>
        <v>0</v>
      </c>
      <c r="R425" s="15"/>
      <c r="S425" s="15"/>
      <c r="T425" s="15"/>
    </row>
    <row r="426" spans="1:20" ht="9.75" outlineLevel="4" x14ac:dyDescent="0.2">
      <c r="A426" s="61"/>
      <c r="B426" s="62"/>
      <c r="C426" s="62"/>
      <c r="D426" s="63"/>
      <c r="E426" s="64" t="s">
        <v>29</v>
      </c>
      <c r="F426" s="65" t="s">
        <v>3434</v>
      </c>
      <c r="G426" s="63"/>
      <c r="H426" s="66">
        <v>1</v>
      </c>
      <c r="I426" s="67"/>
      <c r="J426" s="68"/>
      <c r="K426" s="66"/>
      <c r="L426" s="66"/>
      <c r="M426" s="66"/>
      <c r="N426" s="66"/>
      <c r="O426" s="68"/>
      <c r="P426" s="68"/>
      <c r="Q426" s="68"/>
      <c r="R426" s="10"/>
      <c r="S426" s="15"/>
    </row>
    <row r="427" spans="1:20" ht="7.5" customHeight="1" outlineLevel="4" x14ac:dyDescent="0.15">
      <c r="A427" s="15"/>
      <c r="B427" s="69"/>
      <c r="C427" s="70"/>
      <c r="D427" s="71"/>
      <c r="E427" s="72"/>
      <c r="F427" s="73"/>
      <c r="G427" s="71"/>
      <c r="H427" s="74"/>
      <c r="I427" s="75"/>
      <c r="J427" s="76"/>
      <c r="K427" s="77"/>
      <c r="L427" s="77"/>
      <c r="M427" s="77"/>
      <c r="N427" s="77"/>
      <c r="O427" s="76"/>
      <c r="P427" s="76"/>
      <c r="Q427" s="76"/>
      <c r="R427" s="10"/>
      <c r="S427" s="15"/>
    </row>
    <row r="428" spans="1:20" ht="22.5" outlineLevel="3" x14ac:dyDescent="0.2">
      <c r="A428" s="52"/>
      <c r="B428" s="53"/>
      <c r="C428" s="54">
        <v>101</v>
      </c>
      <c r="D428" s="55" t="s">
        <v>342</v>
      </c>
      <c r="E428" s="56" t="s">
        <v>3437</v>
      </c>
      <c r="F428" s="57" t="s">
        <v>1429</v>
      </c>
      <c r="G428" s="55" t="s">
        <v>72</v>
      </c>
      <c r="H428" s="58">
        <v>1</v>
      </c>
      <c r="I428" s="59"/>
      <c r="J428" s="60">
        <f>H428*I428</f>
        <v>0</v>
      </c>
      <c r="K428" s="58">
        <v>0.02</v>
      </c>
      <c r="L428" s="58">
        <f>H428*K428</f>
        <v>0.02</v>
      </c>
      <c r="M428" s="58"/>
      <c r="N428" s="58">
        <f>H428*M428</f>
        <v>0</v>
      </c>
      <c r="O428" s="60">
        <v>21</v>
      </c>
      <c r="P428" s="60">
        <f>J428*(O428/100)</f>
        <v>0</v>
      </c>
      <c r="Q428" s="60">
        <f>J428+P428</f>
        <v>0</v>
      </c>
      <c r="R428" s="15"/>
      <c r="S428" s="15"/>
      <c r="T428" s="15"/>
    </row>
    <row r="429" spans="1:20" ht="9.75" outlineLevel="4" x14ac:dyDescent="0.2">
      <c r="A429" s="61"/>
      <c r="B429" s="62"/>
      <c r="C429" s="62"/>
      <c r="D429" s="63"/>
      <c r="E429" s="64" t="s">
        <v>29</v>
      </c>
      <c r="F429" s="65" t="s">
        <v>3438</v>
      </c>
      <c r="G429" s="63"/>
      <c r="H429" s="66">
        <v>1</v>
      </c>
      <c r="I429" s="67"/>
      <c r="J429" s="68"/>
      <c r="K429" s="66"/>
      <c r="L429" s="66"/>
      <c r="M429" s="66"/>
      <c r="N429" s="66"/>
      <c r="O429" s="68"/>
      <c r="P429" s="68"/>
      <c r="Q429" s="68"/>
      <c r="R429" s="10"/>
      <c r="S429" s="15"/>
    </row>
    <row r="430" spans="1:20" ht="7.5" customHeight="1" outlineLevel="4" x14ac:dyDescent="0.15">
      <c r="A430" s="15"/>
      <c r="B430" s="69"/>
      <c r="C430" s="70"/>
      <c r="D430" s="71"/>
      <c r="E430" s="72"/>
      <c r="F430" s="73"/>
      <c r="G430" s="71"/>
      <c r="H430" s="74"/>
      <c r="I430" s="75"/>
      <c r="J430" s="76"/>
      <c r="K430" s="77"/>
      <c r="L430" s="77"/>
      <c r="M430" s="77"/>
      <c r="N430" s="77"/>
      <c r="O430" s="76"/>
      <c r="P430" s="76"/>
      <c r="Q430" s="76"/>
      <c r="R430" s="10"/>
      <c r="S430" s="15"/>
    </row>
    <row r="431" spans="1:20" outlineLevel="3" x14ac:dyDescent="0.15">
      <c r="B431" s="10"/>
      <c r="C431" s="10"/>
      <c r="D431" s="10"/>
      <c r="E431" s="10"/>
      <c r="F431" s="10"/>
      <c r="G431" s="10"/>
      <c r="H431" s="10"/>
      <c r="I431" s="15"/>
      <c r="J431" s="15"/>
      <c r="K431" s="10"/>
      <c r="L431" s="10"/>
      <c r="M431" s="10"/>
      <c r="N431" s="10"/>
      <c r="O431" s="10"/>
      <c r="P431" s="15"/>
      <c r="Q431" s="15"/>
    </row>
    <row r="432" spans="1:20" ht="11.25" outlineLevel="2" x14ac:dyDescent="0.2">
      <c r="A432" s="42" t="s">
        <v>3439</v>
      </c>
      <c r="B432" s="43">
        <v>3</v>
      </c>
      <c r="C432" s="44"/>
      <c r="D432" s="45" t="s">
        <v>23</v>
      </c>
      <c r="E432" s="45"/>
      <c r="F432" s="46" t="s">
        <v>1441</v>
      </c>
      <c r="G432" s="45"/>
      <c r="H432" s="47"/>
      <c r="I432" s="48"/>
      <c r="J432" s="49">
        <f>SUBTOTAL(9,J433:J504)</f>
        <v>0</v>
      </c>
      <c r="K432" s="47"/>
      <c r="L432" s="50">
        <f>SUBTOTAL(9,L433:L504)</f>
        <v>1.7653270999999999</v>
      </c>
      <c r="M432" s="47"/>
      <c r="N432" s="50">
        <f>SUBTOTAL(9,N433:N504)</f>
        <v>0</v>
      </c>
      <c r="O432" s="51"/>
      <c r="P432" s="49">
        <f>SUBTOTAL(9,P433:P504)</f>
        <v>0</v>
      </c>
      <c r="Q432" s="49">
        <f>SUBTOTAL(9,Q433:Q504)</f>
        <v>0</v>
      </c>
      <c r="R432" s="10"/>
      <c r="S432" s="15"/>
      <c r="T432" s="15"/>
    </row>
    <row r="433" spans="1:20" ht="11.25" outlineLevel="3" x14ac:dyDescent="0.2">
      <c r="A433" s="52"/>
      <c r="B433" s="53"/>
      <c r="C433" s="54">
        <v>102</v>
      </c>
      <c r="D433" s="55" t="s">
        <v>25</v>
      </c>
      <c r="E433" s="56" t="s">
        <v>1455</v>
      </c>
      <c r="F433" s="57" t="s">
        <v>1456</v>
      </c>
      <c r="G433" s="55" t="s">
        <v>67</v>
      </c>
      <c r="H433" s="58">
        <v>1.56</v>
      </c>
      <c r="I433" s="59"/>
      <c r="J433" s="60">
        <f>H433*I433</f>
        <v>0</v>
      </c>
      <c r="K433" s="58">
        <v>4.0000000000000002E-4</v>
      </c>
      <c r="L433" s="58">
        <f>H433*K433</f>
        <v>6.240000000000001E-4</v>
      </c>
      <c r="M433" s="58"/>
      <c r="N433" s="58">
        <f>H433*M433</f>
        <v>0</v>
      </c>
      <c r="O433" s="60">
        <v>21</v>
      </c>
      <c r="P433" s="60">
        <f>J433*(O433/100)</f>
        <v>0</v>
      </c>
      <c r="Q433" s="60">
        <f>J433+P433</f>
        <v>0</v>
      </c>
      <c r="R433" s="15"/>
      <c r="S433" s="15"/>
      <c r="T433" s="15"/>
    </row>
    <row r="434" spans="1:20" ht="9.75" outlineLevel="4" x14ac:dyDescent="0.2">
      <c r="A434" s="61"/>
      <c r="B434" s="62"/>
      <c r="C434" s="62"/>
      <c r="D434" s="63"/>
      <c r="E434" s="64" t="s">
        <v>29</v>
      </c>
      <c r="F434" s="65" t="s">
        <v>1335</v>
      </c>
      <c r="G434" s="63"/>
      <c r="H434" s="66">
        <v>0</v>
      </c>
      <c r="I434" s="67"/>
      <c r="J434" s="68"/>
      <c r="K434" s="66"/>
      <c r="L434" s="66"/>
      <c r="M434" s="66"/>
      <c r="N434" s="66"/>
      <c r="O434" s="68"/>
      <c r="P434" s="68"/>
      <c r="Q434" s="68"/>
      <c r="R434" s="10"/>
      <c r="S434" s="15"/>
    </row>
    <row r="435" spans="1:20" ht="9.75" outlineLevel="4" x14ac:dyDescent="0.2">
      <c r="A435" s="61"/>
      <c r="B435" s="62"/>
      <c r="C435" s="62"/>
      <c r="D435" s="63"/>
      <c r="E435" s="64"/>
      <c r="F435" s="65" t="s">
        <v>3440</v>
      </c>
      <c r="G435" s="63"/>
      <c r="H435" s="66">
        <v>1.56</v>
      </c>
      <c r="I435" s="67"/>
      <c r="J435" s="68"/>
      <c r="K435" s="66"/>
      <c r="L435" s="66"/>
      <c r="M435" s="66"/>
      <c r="N435" s="66"/>
      <c r="O435" s="68"/>
      <c r="P435" s="68"/>
      <c r="Q435" s="68"/>
      <c r="R435" s="10"/>
      <c r="S435" s="15"/>
    </row>
    <row r="436" spans="1:20" ht="7.5" customHeight="1" outlineLevel="4" x14ac:dyDescent="0.15">
      <c r="A436" s="15"/>
      <c r="B436" s="69"/>
      <c r="C436" s="70"/>
      <c r="D436" s="71"/>
      <c r="E436" s="72"/>
      <c r="F436" s="73"/>
      <c r="G436" s="71"/>
      <c r="H436" s="74"/>
      <c r="I436" s="75"/>
      <c r="J436" s="76"/>
      <c r="K436" s="77"/>
      <c r="L436" s="77"/>
      <c r="M436" s="77"/>
      <c r="N436" s="77"/>
      <c r="O436" s="76"/>
      <c r="P436" s="76"/>
      <c r="Q436" s="76"/>
      <c r="R436" s="10"/>
      <c r="S436" s="15"/>
    </row>
    <row r="437" spans="1:20" ht="11.25" outlineLevel="3" x14ac:dyDescent="0.2">
      <c r="A437" s="52"/>
      <c r="B437" s="53"/>
      <c r="C437" s="54">
        <v>103</v>
      </c>
      <c r="D437" s="55" t="s">
        <v>25</v>
      </c>
      <c r="E437" s="56" t="s">
        <v>1463</v>
      </c>
      <c r="F437" s="57" t="s">
        <v>1464</v>
      </c>
      <c r="G437" s="55" t="s">
        <v>67</v>
      </c>
      <c r="H437" s="58">
        <v>23.87</v>
      </c>
      <c r="I437" s="59"/>
      <c r="J437" s="60">
        <f>H437*I437</f>
        <v>0</v>
      </c>
      <c r="K437" s="58">
        <v>3.3E-4</v>
      </c>
      <c r="L437" s="58">
        <f>H437*K437</f>
        <v>7.8770999999999997E-3</v>
      </c>
      <c r="M437" s="58"/>
      <c r="N437" s="58">
        <f>H437*M437</f>
        <v>0</v>
      </c>
      <c r="O437" s="60">
        <v>21</v>
      </c>
      <c r="P437" s="60">
        <f>J437*(O437/100)</f>
        <v>0</v>
      </c>
      <c r="Q437" s="60">
        <f>J437+P437</f>
        <v>0</v>
      </c>
      <c r="R437" s="15"/>
      <c r="S437" s="15"/>
      <c r="T437" s="15"/>
    </row>
    <row r="438" spans="1:20" ht="9.75" outlineLevel="4" x14ac:dyDescent="0.2">
      <c r="A438" s="61"/>
      <c r="B438" s="62"/>
      <c r="C438" s="62"/>
      <c r="D438" s="63"/>
      <c r="E438" s="64" t="s">
        <v>29</v>
      </c>
      <c r="F438" s="65" t="s">
        <v>1335</v>
      </c>
      <c r="G438" s="63"/>
      <c r="H438" s="66">
        <v>0</v>
      </c>
      <c r="I438" s="67"/>
      <c r="J438" s="68"/>
      <c r="K438" s="66"/>
      <c r="L438" s="66"/>
      <c r="M438" s="66"/>
      <c r="N438" s="66"/>
      <c r="O438" s="68"/>
      <c r="P438" s="68"/>
      <c r="Q438" s="68"/>
      <c r="R438" s="10"/>
      <c r="S438" s="15"/>
    </row>
    <row r="439" spans="1:20" ht="9.75" outlineLevel="4" x14ac:dyDescent="0.2">
      <c r="A439" s="61"/>
      <c r="B439" s="62"/>
      <c r="C439" s="62"/>
      <c r="D439" s="63"/>
      <c r="E439" s="64"/>
      <c r="F439" s="65" t="s">
        <v>3441</v>
      </c>
      <c r="G439" s="63"/>
      <c r="H439" s="66">
        <v>2.12</v>
      </c>
      <c r="I439" s="67"/>
      <c r="J439" s="68"/>
      <c r="K439" s="66"/>
      <c r="L439" s="66"/>
      <c r="M439" s="66"/>
      <c r="N439" s="66"/>
      <c r="O439" s="68"/>
      <c r="P439" s="68"/>
      <c r="Q439" s="68"/>
      <c r="R439" s="10"/>
      <c r="S439" s="15"/>
    </row>
    <row r="440" spans="1:20" ht="9.75" outlineLevel="4" x14ac:dyDescent="0.2">
      <c r="A440" s="61"/>
      <c r="B440" s="62"/>
      <c r="C440" s="62"/>
      <c r="D440" s="63"/>
      <c r="E440" s="64"/>
      <c r="F440" s="65" t="s">
        <v>3442</v>
      </c>
      <c r="G440" s="63"/>
      <c r="H440" s="66">
        <v>4.8000000000000007</v>
      </c>
      <c r="I440" s="67"/>
      <c r="J440" s="68"/>
      <c r="K440" s="66"/>
      <c r="L440" s="66"/>
      <c r="M440" s="66"/>
      <c r="N440" s="66"/>
      <c r="O440" s="68"/>
      <c r="P440" s="68"/>
      <c r="Q440" s="68"/>
      <c r="R440" s="10"/>
      <c r="S440" s="15"/>
    </row>
    <row r="441" spans="1:20" ht="9.75" outlineLevel="4" x14ac:dyDescent="0.2">
      <c r="A441" s="61"/>
      <c r="B441" s="62"/>
      <c r="C441" s="62"/>
      <c r="D441" s="63"/>
      <c r="E441" s="64"/>
      <c r="F441" s="65" t="s">
        <v>3443</v>
      </c>
      <c r="G441" s="63"/>
      <c r="H441" s="66">
        <v>1.9500000000000002</v>
      </c>
      <c r="I441" s="67"/>
      <c r="J441" s="68"/>
      <c r="K441" s="66"/>
      <c r="L441" s="66"/>
      <c r="M441" s="66"/>
      <c r="N441" s="66"/>
      <c r="O441" s="68"/>
      <c r="P441" s="68"/>
      <c r="Q441" s="68"/>
      <c r="R441" s="10"/>
      <c r="S441" s="15"/>
    </row>
    <row r="442" spans="1:20" ht="9.75" outlineLevel="4" x14ac:dyDescent="0.2">
      <c r="A442" s="61"/>
      <c r="B442" s="62"/>
      <c r="C442" s="62"/>
      <c r="D442" s="63"/>
      <c r="E442" s="64"/>
      <c r="F442" s="65" t="s">
        <v>3444</v>
      </c>
      <c r="G442" s="63"/>
      <c r="H442" s="66">
        <v>7.8000000000000007</v>
      </c>
      <c r="I442" s="67"/>
      <c r="J442" s="68"/>
      <c r="K442" s="66"/>
      <c r="L442" s="66"/>
      <c r="M442" s="66"/>
      <c r="N442" s="66"/>
      <c r="O442" s="68"/>
      <c r="P442" s="68"/>
      <c r="Q442" s="68"/>
      <c r="R442" s="10"/>
      <c r="S442" s="15"/>
    </row>
    <row r="443" spans="1:20" ht="9.75" outlineLevel="4" x14ac:dyDescent="0.2">
      <c r="A443" s="61"/>
      <c r="B443" s="62"/>
      <c r="C443" s="62"/>
      <c r="D443" s="63"/>
      <c r="E443" s="64"/>
      <c r="F443" s="65" t="s">
        <v>3445</v>
      </c>
      <c r="G443" s="63"/>
      <c r="H443" s="66">
        <v>7.2</v>
      </c>
      <c r="I443" s="67"/>
      <c r="J443" s="68"/>
      <c r="K443" s="66"/>
      <c r="L443" s="66"/>
      <c r="M443" s="66"/>
      <c r="N443" s="66"/>
      <c r="O443" s="68"/>
      <c r="P443" s="68"/>
      <c r="Q443" s="68"/>
      <c r="R443" s="10"/>
      <c r="S443" s="15"/>
    </row>
    <row r="444" spans="1:20" ht="7.5" customHeight="1" outlineLevel="4" x14ac:dyDescent="0.15">
      <c r="A444" s="15"/>
      <c r="B444" s="69"/>
      <c r="C444" s="70"/>
      <c r="D444" s="71"/>
      <c r="E444" s="72"/>
      <c r="F444" s="73"/>
      <c r="G444" s="71"/>
      <c r="H444" s="74"/>
      <c r="I444" s="75"/>
      <c r="J444" s="76"/>
      <c r="K444" s="77"/>
      <c r="L444" s="77"/>
      <c r="M444" s="77"/>
      <c r="N444" s="77"/>
      <c r="O444" s="76"/>
      <c r="P444" s="76"/>
      <c r="Q444" s="76"/>
      <c r="R444" s="10"/>
      <c r="S444" s="15"/>
    </row>
    <row r="445" spans="1:20" ht="11.25" outlineLevel="3" x14ac:dyDescent="0.2">
      <c r="A445" s="52"/>
      <c r="B445" s="53"/>
      <c r="C445" s="54">
        <v>104</v>
      </c>
      <c r="D445" s="55" t="s">
        <v>25</v>
      </c>
      <c r="E445" s="56" t="s">
        <v>1476</v>
      </c>
      <c r="F445" s="57" t="s">
        <v>1477</v>
      </c>
      <c r="G445" s="55" t="s">
        <v>172</v>
      </c>
      <c r="H445" s="58">
        <v>104.4</v>
      </c>
      <c r="I445" s="59"/>
      <c r="J445" s="60">
        <f>H445*I445</f>
        <v>0</v>
      </c>
      <c r="K445" s="58">
        <v>2.9E-4</v>
      </c>
      <c r="L445" s="58">
        <f>H445*K445</f>
        <v>3.0276000000000001E-2</v>
      </c>
      <c r="M445" s="58"/>
      <c r="N445" s="58">
        <f>H445*M445</f>
        <v>0</v>
      </c>
      <c r="O445" s="60">
        <v>21</v>
      </c>
      <c r="P445" s="60">
        <f>J445*(O445/100)</f>
        <v>0</v>
      </c>
      <c r="Q445" s="60">
        <f>J445+P445</f>
        <v>0</v>
      </c>
      <c r="R445" s="15"/>
      <c r="S445" s="15"/>
      <c r="T445" s="15"/>
    </row>
    <row r="446" spans="1:20" ht="9.75" outlineLevel="4" x14ac:dyDescent="0.2">
      <c r="A446" s="61"/>
      <c r="B446" s="62"/>
      <c r="C446" s="62"/>
      <c r="D446" s="63"/>
      <c r="E446" s="64" t="s">
        <v>29</v>
      </c>
      <c r="F446" s="65" t="s">
        <v>1478</v>
      </c>
      <c r="G446" s="63"/>
      <c r="H446" s="66">
        <v>0</v>
      </c>
      <c r="I446" s="67"/>
      <c r="J446" s="68"/>
      <c r="K446" s="66"/>
      <c r="L446" s="66"/>
      <c r="M446" s="66"/>
      <c r="N446" s="66"/>
      <c r="O446" s="68"/>
      <c r="P446" s="68"/>
      <c r="Q446" s="68"/>
      <c r="R446" s="10"/>
      <c r="S446" s="15"/>
    </row>
    <row r="447" spans="1:20" ht="9.75" outlineLevel="4" x14ac:dyDescent="0.2">
      <c r="A447" s="61"/>
      <c r="B447" s="62"/>
      <c r="C447" s="62"/>
      <c r="D447" s="63"/>
      <c r="E447" s="64"/>
      <c r="F447" s="65" t="s">
        <v>3446</v>
      </c>
      <c r="G447" s="63"/>
      <c r="H447" s="66">
        <v>97.6</v>
      </c>
      <c r="I447" s="67"/>
      <c r="J447" s="68"/>
      <c r="K447" s="66"/>
      <c r="L447" s="66"/>
      <c r="M447" s="66"/>
      <c r="N447" s="66"/>
      <c r="O447" s="68"/>
      <c r="P447" s="68"/>
      <c r="Q447" s="68"/>
      <c r="R447" s="10"/>
      <c r="S447" s="15"/>
    </row>
    <row r="448" spans="1:20" ht="9.75" outlineLevel="4" x14ac:dyDescent="0.2">
      <c r="A448" s="61"/>
      <c r="B448" s="62"/>
      <c r="C448" s="62"/>
      <c r="D448" s="63"/>
      <c r="E448" s="64"/>
      <c r="F448" s="65" t="s">
        <v>3447</v>
      </c>
      <c r="G448" s="63"/>
      <c r="H448" s="66">
        <v>6.8</v>
      </c>
      <c r="I448" s="67"/>
      <c r="J448" s="68"/>
      <c r="K448" s="66"/>
      <c r="L448" s="66"/>
      <c r="M448" s="66"/>
      <c r="N448" s="66"/>
      <c r="O448" s="68"/>
      <c r="P448" s="68"/>
      <c r="Q448" s="68"/>
      <c r="R448" s="10"/>
      <c r="S448" s="15"/>
    </row>
    <row r="449" spans="1:20" ht="7.5" customHeight="1" outlineLevel="4" x14ac:dyDescent="0.15">
      <c r="A449" s="15"/>
      <c r="B449" s="69"/>
      <c r="C449" s="70"/>
      <c r="D449" s="71"/>
      <c r="E449" s="72"/>
      <c r="F449" s="73"/>
      <c r="G449" s="71"/>
      <c r="H449" s="74"/>
      <c r="I449" s="75"/>
      <c r="J449" s="76"/>
      <c r="K449" s="77"/>
      <c r="L449" s="77"/>
      <c r="M449" s="77"/>
      <c r="N449" s="77"/>
      <c r="O449" s="76"/>
      <c r="P449" s="76"/>
      <c r="Q449" s="76"/>
      <c r="R449" s="10"/>
      <c r="S449" s="15"/>
    </row>
    <row r="450" spans="1:20" ht="11.25" outlineLevel="3" x14ac:dyDescent="0.2">
      <c r="A450" s="52"/>
      <c r="B450" s="53"/>
      <c r="C450" s="54">
        <v>105</v>
      </c>
      <c r="D450" s="55" t="s">
        <v>25</v>
      </c>
      <c r="E450" s="56" t="s">
        <v>1484</v>
      </c>
      <c r="F450" s="57" t="s">
        <v>1485</v>
      </c>
      <c r="G450" s="55" t="s">
        <v>72</v>
      </c>
      <c r="H450" s="58">
        <v>1</v>
      </c>
      <c r="I450" s="59"/>
      <c r="J450" s="60">
        <f>H450*I450</f>
        <v>0</v>
      </c>
      <c r="K450" s="58"/>
      <c r="L450" s="58">
        <f>H450*K450</f>
        <v>0</v>
      </c>
      <c r="M450" s="58"/>
      <c r="N450" s="58">
        <f>H450*M450</f>
        <v>0</v>
      </c>
      <c r="O450" s="60">
        <v>21</v>
      </c>
      <c r="P450" s="60">
        <f>J450*(O450/100)</f>
        <v>0</v>
      </c>
      <c r="Q450" s="60">
        <f>J450+P450</f>
        <v>0</v>
      </c>
      <c r="R450" s="15"/>
      <c r="S450" s="15"/>
      <c r="T450" s="15"/>
    </row>
    <row r="451" spans="1:20" ht="9.75" outlineLevel="4" x14ac:dyDescent="0.2">
      <c r="A451" s="61"/>
      <c r="B451" s="62"/>
      <c r="C451" s="62"/>
      <c r="D451" s="63"/>
      <c r="E451" s="64" t="s">
        <v>29</v>
      </c>
      <c r="F451" s="65" t="s">
        <v>3448</v>
      </c>
      <c r="G451" s="63"/>
      <c r="H451" s="66">
        <v>1</v>
      </c>
      <c r="I451" s="67"/>
      <c r="J451" s="68"/>
      <c r="K451" s="66"/>
      <c r="L451" s="66"/>
      <c r="M451" s="66"/>
      <c r="N451" s="66"/>
      <c r="O451" s="68"/>
      <c r="P451" s="68"/>
      <c r="Q451" s="68"/>
      <c r="R451" s="10"/>
      <c r="S451" s="15"/>
    </row>
    <row r="452" spans="1:20" ht="7.5" customHeight="1" outlineLevel="4" x14ac:dyDescent="0.15">
      <c r="A452" s="15"/>
      <c r="B452" s="69"/>
      <c r="C452" s="70"/>
      <c r="D452" s="71"/>
      <c r="E452" s="72"/>
      <c r="F452" s="73"/>
      <c r="G452" s="71"/>
      <c r="H452" s="74"/>
      <c r="I452" s="75"/>
      <c r="J452" s="76"/>
      <c r="K452" s="77"/>
      <c r="L452" s="77"/>
      <c r="M452" s="77"/>
      <c r="N452" s="77"/>
      <c r="O452" s="76"/>
      <c r="P452" s="76"/>
      <c r="Q452" s="76"/>
      <c r="R452" s="10"/>
      <c r="S452" s="15"/>
    </row>
    <row r="453" spans="1:20" ht="11.25" outlineLevel="3" x14ac:dyDescent="0.2">
      <c r="A453" s="52"/>
      <c r="B453" s="53"/>
      <c r="C453" s="54">
        <v>106</v>
      </c>
      <c r="D453" s="55" t="s">
        <v>25</v>
      </c>
      <c r="E453" s="56" t="s">
        <v>1493</v>
      </c>
      <c r="F453" s="57" t="s">
        <v>1494</v>
      </c>
      <c r="G453" s="55" t="s">
        <v>72</v>
      </c>
      <c r="H453" s="58">
        <v>1</v>
      </c>
      <c r="I453" s="59"/>
      <c r="J453" s="60">
        <f>H453*I453</f>
        <v>0</v>
      </c>
      <c r="K453" s="58"/>
      <c r="L453" s="58">
        <f>H453*K453</f>
        <v>0</v>
      </c>
      <c r="M453" s="58"/>
      <c r="N453" s="58">
        <f>H453*M453</f>
        <v>0</v>
      </c>
      <c r="O453" s="60">
        <v>21</v>
      </c>
      <c r="P453" s="60">
        <f>J453*(O453/100)</f>
        <v>0</v>
      </c>
      <c r="Q453" s="60">
        <f>J453+P453</f>
        <v>0</v>
      </c>
      <c r="R453" s="15"/>
      <c r="S453" s="15"/>
      <c r="T453" s="15"/>
    </row>
    <row r="454" spans="1:20" ht="9.75" outlineLevel="4" x14ac:dyDescent="0.2">
      <c r="A454" s="61"/>
      <c r="B454" s="62"/>
      <c r="C454" s="62"/>
      <c r="D454" s="63"/>
      <c r="E454" s="64" t="s">
        <v>29</v>
      </c>
      <c r="F454" s="65" t="s">
        <v>3449</v>
      </c>
      <c r="G454" s="63"/>
      <c r="H454" s="66">
        <v>1</v>
      </c>
      <c r="I454" s="67"/>
      <c r="J454" s="68"/>
      <c r="K454" s="66"/>
      <c r="L454" s="66"/>
      <c r="M454" s="66"/>
      <c r="N454" s="66"/>
      <c r="O454" s="68"/>
      <c r="P454" s="68"/>
      <c r="Q454" s="68"/>
      <c r="R454" s="10"/>
      <c r="S454" s="15"/>
    </row>
    <row r="455" spans="1:20" ht="7.5" customHeight="1" outlineLevel="4" x14ac:dyDescent="0.15">
      <c r="A455" s="15"/>
      <c r="B455" s="69"/>
      <c r="C455" s="70"/>
      <c r="D455" s="71"/>
      <c r="E455" s="72"/>
      <c r="F455" s="73"/>
      <c r="G455" s="71"/>
      <c r="H455" s="74"/>
      <c r="I455" s="75"/>
      <c r="J455" s="76"/>
      <c r="K455" s="77"/>
      <c r="L455" s="77"/>
      <c r="M455" s="77"/>
      <c r="N455" s="77"/>
      <c r="O455" s="76"/>
      <c r="P455" s="76"/>
      <c r="Q455" s="76"/>
      <c r="R455" s="10"/>
      <c r="S455" s="15"/>
    </row>
    <row r="456" spans="1:20" ht="11.25" outlineLevel="3" x14ac:dyDescent="0.2">
      <c r="A456" s="52"/>
      <c r="B456" s="53"/>
      <c r="C456" s="54">
        <v>107</v>
      </c>
      <c r="D456" s="55" t="s">
        <v>25</v>
      </c>
      <c r="E456" s="56" t="s">
        <v>1496</v>
      </c>
      <c r="F456" s="57" t="s">
        <v>1497</v>
      </c>
      <c r="G456" s="55" t="s">
        <v>60</v>
      </c>
      <c r="H456" s="58">
        <v>1.7653270999999999</v>
      </c>
      <c r="I456" s="59"/>
      <c r="J456" s="60">
        <f>H456*I456</f>
        <v>0</v>
      </c>
      <c r="K456" s="58"/>
      <c r="L456" s="58">
        <f>H456*K456</f>
        <v>0</v>
      </c>
      <c r="M456" s="58"/>
      <c r="N456" s="58">
        <f>H456*M456</f>
        <v>0</v>
      </c>
      <c r="O456" s="60">
        <v>21</v>
      </c>
      <c r="P456" s="60">
        <f>J456*(O456/100)</f>
        <v>0</v>
      </c>
      <c r="Q456" s="60">
        <f>J456+P456</f>
        <v>0</v>
      </c>
      <c r="R456" s="15"/>
      <c r="S456" s="15"/>
      <c r="T456" s="15"/>
    </row>
    <row r="457" spans="1:20" ht="11.25" outlineLevel="3" x14ac:dyDescent="0.2">
      <c r="A457" s="52"/>
      <c r="B457" s="53"/>
      <c r="C457" s="54">
        <v>108</v>
      </c>
      <c r="D457" s="55" t="s">
        <v>25</v>
      </c>
      <c r="E457" s="56" t="s">
        <v>3450</v>
      </c>
      <c r="F457" s="57" t="s">
        <v>1507</v>
      </c>
      <c r="G457" s="55" t="s">
        <v>72</v>
      </c>
      <c r="H457" s="58">
        <v>10</v>
      </c>
      <c r="I457" s="59"/>
      <c r="J457" s="60">
        <f>H457*I457</f>
        <v>0</v>
      </c>
      <c r="K457" s="58">
        <v>2.0000000000000001E-4</v>
      </c>
      <c r="L457" s="58">
        <f>H457*K457</f>
        <v>2E-3</v>
      </c>
      <c r="M457" s="58"/>
      <c r="N457" s="58">
        <f>H457*M457</f>
        <v>0</v>
      </c>
      <c r="O457" s="60">
        <v>21</v>
      </c>
      <c r="P457" s="60">
        <f>J457*(O457/100)</f>
        <v>0</v>
      </c>
      <c r="Q457" s="60">
        <f>J457+P457</f>
        <v>0</v>
      </c>
      <c r="R457" s="15"/>
      <c r="S457" s="15"/>
      <c r="T457" s="15"/>
    </row>
    <row r="458" spans="1:20" ht="22.5" outlineLevel="3" x14ac:dyDescent="0.2">
      <c r="A458" s="52"/>
      <c r="B458" s="53"/>
      <c r="C458" s="54">
        <v>109</v>
      </c>
      <c r="D458" s="55" t="s">
        <v>25</v>
      </c>
      <c r="E458" s="56" t="s">
        <v>3451</v>
      </c>
      <c r="F458" s="57" t="s">
        <v>1509</v>
      </c>
      <c r="G458" s="55" t="s">
        <v>72</v>
      </c>
      <c r="H458" s="58">
        <v>30</v>
      </c>
      <c r="I458" s="59"/>
      <c r="J458" s="60">
        <f>H458*I458</f>
        <v>0</v>
      </c>
      <c r="K458" s="58">
        <v>3.0000000000000001E-3</v>
      </c>
      <c r="L458" s="58">
        <f>H458*K458</f>
        <v>0.09</v>
      </c>
      <c r="M458" s="58"/>
      <c r="N458" s="58">
        <f>H458*M458</f>
        <v>0</v>
      </c>
      <c r="O458" s="60">
        <v>21</v>
      </c>
      <c r="P458" s="60">
        <f>J458*(O458/100)</f>
        <v>0</v>
      </c>
      <c r="Q458" s="60">
        <f>J458+P458</f>
        <v>0</v>
      </c>
      <c r="R458" s="15"/>
      <c r="S458" s="15"/>
      <c r="T458" s="15"/>
    </row>
    <row r="459" spans="1:20" ht="9.75" outlineLevel="4" x14ac:dyDescent="0.2">
      <c r="A459" s="61"/>
      <c r="B459" s="62"/>
      <c r="C459" s="62"/>
      <c r="D459" s="63"/>
      <c r="E459" s="64" t="s">
        <v>29</v>
      </c>
      <c r="F459" s="65" t="s">
        <v>3452</v>
      </c>
      <c r="G459" s="63"/>
      <c r="H459" s="66">
        <v>30</v>
      </c>
      <c r="I459" s="67"/>
      <c r="J459" s="68"/>
      <c r="K459" s="66"/>
      <c r="L459" s="66"/>
      <c r="M459" s="66"/>
      <c r="N459" s="66"/>
      <c r="O459" s="68"/>
      <c r="P459" s="68"/>
      <c r="Q459" s="68"/>
      <c r="R459" s="10"/>
      <c r="S459" s="15"/>
    </row>
    <row r="460" spans="1:20" ht="7.5" customHeight="1" outlineLevel="4" x14ac:dyDescent="0.15">
      <c r="A460" s="15"/>
      <c r="B460" s="69"/>
      <c r="C460" s="70"/>
      <c r="D460" s="71"/>
      <c r="E460" s="72"/>
      <c r="F460" s="73"/>
      <c r="G460" s="71"/>
      <c r="H460" s="74"/>
      <c r="I460" s="75"/>
      <c r="J460" s="76"/>
      <c r="K460" s="77"/>
      <c r="L460" s="77"/>
      <c r="M460" s="77"/>
      <c r="N460" s="77"/>
      <c r="O460" s="76"/>
      <c r="P460" s="76"/>
      <c r="Q460" s="76"/>
      <c r="R460" s="10"/>
      <c r="S460" s="15"/>
    </row>
    <row r="461" spans="1:20" ht="11.25" outlineLevel="3" x14ac:dyDescent="0.2">
      <c r="A461" s="52"/>
      <c r="B461" s="53"/>
      <c r="C461" s="54">
        <v>110</v>
      </c>
      <c r="D461" s="55" t="s">
        <v>25</v>
      </c>
      <c r="E461" s="56" t="s">
        <v>3453</v>
      </c>
      <c r="F461" s="57" t="s">
        <v>1518</v>
      </c>
      <c r="G461" s="55" t="s">
        <v>169</v>
      </c>
      <c r="H461" s="58">
        <v>1</v>
      </c>
      <c r="I461" s="59"/>
      <c r="J461" s="60">
        <f>H461*I461</f>
        <v>0</v>
      </c>
      <c r="K461" s="58">
        <v>5.0000000000000001E-4</v>
      </c>
      <c r="L461" s="58">
        <f>H461*K461</f>
        <v>5.0000000000000001E-4</v>
      </c>
      <c r="M461" s="58"/>
      <c r="N461" s="58">
        <f>H461*M461</f>
        <v>0</v>
      </c>
      <c r="O461" s="60">
        <v>21</v>
      </c>
      <c r="P461" s="60">
        <f>J461*(O461/100)</f>
        <v>0</v>
      </c>
      <c r="Q461" s="60">
        <f>J461+P461</f>
        <v>0</v>
      </c>
      <c r="R461" s="15"/>
      <c r="S461" s="15"/>
      <c r="T461" s="15"/>
    </row>
    <row r="462" spans="1:20" ht="22.5" outlineLevel="3" x14ac:dyDescent="0.2">
      <c r="A462" s="52"/>
      <c r="B462" s="53"/>
      <c r="C462" s="54">
        <v>111</v>
      </c>
      <c r="D462" s="55" t="s">
        <v>25</v>
      </c>
      <c r="E462" s="56" t="s">
        <v>3454</v>
      </c>
      <c r="F462" s="57" t="s">
        <v>3455</v>
      </c>
      <c r="G462" s="55" t="s">
        <v>1241</v>
      </c>
      <c r="H462" s="58">
        <v>330</v>
      </c>
      <c r="I462" s="59"/>
      <c r="J462" s="60">
        <f>H462*I462</f>
        <v>0</v>
      </c>
      <c r="K462" s="58">
        <v>1E-3</v>
      </c>
      <c r="L462" s="58">
        <f>H462*K462</f>
        <v>0.33</v>
      </c>
      <c r="M462" s="58"/>
      <c r="N462" s="58">
        <f>H462*M462</f>
        <v>0</v>
      </c>
      <c r="O462" s="60">
        <v>21</v>
      </c>
      <c r="P462" s="60">
        <f>J462*(O462/100)</f>
        <v>0</v>
      </c>
      <c r="Q462" s="60">
        <f>J462+P462</f>
        <v>0</v>
      </c>
      <c r="R462" s="15"/>
      <c r="S462" s="15"/>
      <c r="T462" s="15"/>
    </row>
    <row r="463" spans="1:20" ht="9.75" outlineLevel="4" x14ac:dyDescent="0.2">
      <c r="A463" s="61"/>
      <c r="B463" s="62"/>
      <c r="C463" s="62"/>
      <c r="D463" s="63"/>
      <c r="E463" s="64" t="s">
        <v>29</v>
      </c>
      <c r="F463" s="65" t="s">
        <v>3456</v>
      </c>
      <c r="G463" s="63"/>
      <c r="H463" s="66">
        <v>330</v>
      </c>
      <c r="I463" s="67"/>
      <c r="J463" s="68"/>
      <c r="K463" s="66"/>
      <c r="L463" s="66"/>
      <c r="M463" s="66"/>
      <c r="N463" s="66"/>
      <c r="O463" s="68"/>
      <c r="P463" s="68"/>
      <c r="Q463" s="68"/>
      <c r="R463" s="10"/>
      <c r="S463" s="15"/>
    </row>
    <row r="464" spans="1:20" ht="7.5" customHeight="1" outlineLevel="4" x14ac:dyDescent="0.15">
      <c r="A464" s="15"/>
      <c r="B464" s="69"/>
      <c r="C464" s="70"/>
      <c r="D464" s="71"/>
      <c r="E464" s="72"/>
      <c r="F464" s="73"/>
      <c r="G464" s="71"/>
      <c r="H464" s="74"/>
      <c r="I464" s="75"/>
      <c r="J464" s="76"/>
      <c r="K464" s="77"/>
      <c r="L464" s="77"/>
      <c r="M464" s="77"/>
      <c r="N464" s="77"/>
      <c r="O464" s="76"/>
      <c r="P464" s="76"/>
      <c r="Q464" s="76"/>
      <c r="R464" s="10"/>
      <c r="S464" s="15"/>
    </row>
    <row r="465" spans="1:20" ht="22.5" outlineLevel="3" x14ac:dyDescent="0.2">
      <c r="A465" s="52"/>
      <c r="B465" s="53"/>
      <c r="C465" s="54">
        <v>112</v>
      </c>
      <c r="D465" s="55" t="s">
        <v>25</v>
      </c>
      <c r="E465" s="56" t="s">
        <v>3457</v>
      </c>
      <c r="F465" s="57" t="s">
        <v>3458</v>
      </c>
      <c r="G465" s="55" t="s">
        <v>1241</v>
      </c>
      <c r="H465" s="58">
        <v>132</v>
      </c>
      <c r="I465" s="59"/>
      <c r="J465" s="60">
        <f>H465*I465</f>
        <v>0</v>
      </c>
      <c r="K465" s="58">
        <v>1E-3</v>
      </c>
      <c r="L465" s="58">
        <f>H465*K465</f>
        <v>0.13200000000000001</v>
      </c>
      <c r="M465" s="58"/>
      <c r="N465" s="58">
        <f>H465*M465</f>
        <v>0</v>
      </c>
      <c r="O465" s="60">
        <v>21</v>
      </c>
      <c r="P465" s="60">
        <f>J465*(O465/100)</f>
        <v>0</v>
      </c>
      <c r="Q465" s="60">
        <f>J465+P465</f>
        <v>0</v>
      </c>
      <c r="R465" s="15"/>
      <c r="S465" s="15"/>
      <c r="T465" s="15"/>
    </row>
    <row r="466" spans="1:20" ht="9.75" outlineLevel="4" x14ac:dyDescent="0.2">
      <c r="A466" s="61"/>
      <c r="B466" s="62"/>
      <c r="C466" s="62"/>
      <c r="D466" s="63"/>
      <c r="E466" s="64" t="s">
        <v>29</v>
      </c>
      <c r="F466" s="65" t="s">
        <v>3459</v>
      </c>
      <c r="G466" s="63"/>
      <c r="H466" s="66">
        <v>132</v>
      </c>
      <c r="I466" s="67"/>
      <c r="J466" s="68"/>
      <c r="K466" s="66"/>
      <c r="L466" s="66"/>
      <c r="M466" s="66"/>
      <c r="N466" s="66"/>
      <c r="O466" s="68"/>
      <c r="P466" s="68"/>
      <c r="Q466" s="68"/>
      <c r="R466" s="10"/>
      <c r="S466" s="15"/>
    </row>
    <row r="467" spans="1:20" ht="7.5" customHeight="1" outlineLevel="4" x14ac:dyDescent="0.15">
      <c r="A467" s="15"/>
      <c r="B467" s="69"/>
      <c r="C467" s="70"/>
      <c r="D467" s="71"/>
      <c r="E467" s="72"/>
      <c r="F467" s="73"/>
      <c r="G467" s="71"/>
      <c r="H467" s="74"/>
      <c r="I467" s="75"/>
      <c r="J467" s="76"/>
      <c r="K467" s="77"/>
      <c r="L467" s="77"/>
      <c r="M467" s="77"/>
      <c r="N467" s="77"/>
      <c r="O467" s="76"/>
      <c r="P467" s="76"/>
      <c r="Q467" s="76"/>
      <c r="R467" s="10"/>
      <c r="S467" s="15"/>
    </row>
    <row r="468" spans="1:20" ht="11.25" outlineLevel="3" x14ac:dyDescent="0.2">
      <c r="A468" s="52"/>
      <c r="B468" s="53"/>
      <c r="C468" s="54">
        <v>113</v>
      </c>
      <c r="D468" s="55" t="s">
        <v>25</v>
      </c>
      <c r="E468" s="56" t="s">
        <v>3460</v>
      </c>
      <c r="F468" s="57" t="s">
        <v>3461</v>
      </c>
      <c r="G468" s="55" t="s">
        <v>72</v>
      </c>
      <c r="H468" s="58">
        <v>1</v>
      </c>
      <c r="I468" s="59"/>
      <c r="J468" s="60">
        <f>H468*I468</f>
        <v>0</v>
      </c>
      <c r="K468" s="58">
        <v>0.3</v>
      </c>
      <c r="L468" s="58">
        <f>H468*K468</f>
        <v>0.3</v>
      </c>
      <c r="M468" s="58"/>
      <c r="N468" s="58">
        <f>H468*M468</f>
        <v>0</v>
      </c>
      <c r="O468" s="60">
        <v>21</v>
      </c>
      <c r="P468" s="60">
        <f>J468*(O468/100)</f>
        <v>0</v>
      </c>
      <c r="Q468" s="60">
        <f>J468+P468</f>
        <v>0</v>
      </c>
      <c r="R468" s="15"/>
      <c r="S468" s="15"/>
      <c r="T468" s="15"/>
    </row>
    <row r="469" spans="1:20" ht="9.75" outlineLevel="4" x14ac:dyDescent="0.2">
      <c r="A469" s="61"/>
      <c r="B469" s="62"/>
      <c r="C469" s="62"/>
      <c r="D469" s="63"/>
      <c r="E469" s="64" t="s">
        <v>29</v>
      </c>
      <c r="F469" s="65" t="s">
        <v>3462</v>
      </c>
      <c r="G469" s="63"/>
      <c r="H469" s="66">
        <v>1</v>
      </c>
      <c r="I469" s="67"/>
      <c r="J469" s="68"/>
      <c r="K469" s="66"/>
      <c r="L469" s="66"/>
      <c r="M469" s="66"/>
      <c r="N469" s="66"/>
      <c r="O469" s="68"/>
      <c r="P469" s="68"/>
      <c r="Q469" s="68"/>
      <c r="R469" s="10"/>
      <c r="S469" s="15"/>
    </row>
    <row r="470" spans="1:20" ht="7.5" customHeight="1" outlineLevel="4" x14ac:dyDescent="0.15">
      <c r="A470" s="15"/>
      <c r="B470" s="69"/>
      <c r="C470" s="70"/>
      <c r="D470" s="71"/>
      <c r="E470" s="72"/>
      <c r="F470" s="73"/>
      <c r="G470" s="71"/>
      <c r="H470" s="74"/>
      <c r="I470" s="75"/>
      <c r="J470" s="76"/>
      <c r="K470" s="77"/>
      <c r="L470" s="77"/>
      <c r="M470" s="77"/>
      <c r="N470" s="77"/>
      <c r="O470" s="76"/>
      <c r="P470" s="76"/>
      <c r="Q470" s="76"/>
      <c r="R470" s="10"/>
      <c r="S470" s="15"/>
    </row>
    <row r="471" spans="1:20" ht="22.5" outlineLevel="3" x14ac:dyDescent="0.2">
      <c r="A471" s="52"/>
      <c r="B471" s="53"/>
      <c r="C471" s="54">
        <v>114</v>
      </c>
      <c r="D471" s="55" t="s">
        <v>25</v>
      </c>
      <c r="E471" s="56" t="s">
        <v>3463</v>
      </c>
      <c r="F471" s="57" t="s">
        <v>3464</v>
      </c>
      <c r="G471" s="55" t="s">
        <v>72</v>
      </c>
      <c r="H471" s="58">
        <v>2</v>
      </c>
      <c r="I471" s="59"/>
      <c r="J471" s="60">
        <f>H471*I471</f>
        <v>0</v>
      </c>
      <c r="K471" s="58">
        <v>2.7E-2</v>
      </c>
      <c r="L471" s="58">
        <f>H471*K471</f>
        <v>5.3999999999999999E-2</v>
      </c>
      <c r="M471" s="58"/>
      <c r="N471" s="58">
        <f>H471*M471</f>
        <v>0</v>
      </c>
      <c r="O471" s="60">
        <v>21</v>
      </c>
      <c r="P471" s="60">
        <f>J471*(O471/100)</f>
        <v>0</v>
      </c>
      <c r="Q471" s="60">
        <f>J471+P471</f>
        <v>0</v>
      </c>
      <c r="R471" s="15"/>
      <c r="S471" s="15"/>
      <c r="T471" s="15"/>
    </row>
    <row r="472" spans="1:20" ht="9.75" outlineLevel="4" x14ac:dyDescent="0.2">
      <c r="A472" s="61"/>
      <c r="B472" s="62"/>
      <c r="C472" s="62"/>
      <c r="D472" s="63"/>
      <c r="E472" s="64" t="s">
        <v>29</v>
      </c>
      <c r="F472" s="65" t="s">
        <v>3465</v>
      </c>
      <c r="G472" s="63"/>
      <c r="H472" s="66">
        <v>2</v>
      </c>
      <c r="I472" s="67"/>
      <c r="J472" s="68"/>
      <c r="K472" s="66"/>
      <c r="L472" s="66"/>
      <c r="M472" s="66"/>
      <c r="N472" s="66"/>
      <c r="O472" s="68"/>
      <c r="P472" s="68"/>
      <c r="Q472" s="68"/>
      <c r="R472" s="10"/>
      <c r="S472" s="15"/>
    </row>
    <row r="473" spans="1:20" ht="7.5" customHeight="1" outlineLevel="4" x14ac:dyDescent="0.15">
      <c r="A473" s="15"/>
      <c r="B473" s="69"/>
      <c r="C473" s="70"/>
      <c r="D473" s="71"/>
      <c r="E473" s="72"/>
      <c r="F473" s="73"/>
      <c r="G473" s="71"/>
      <c r="H473" s="74"/>
      <c r="I473" s="75"/>
      <c r="J473" s="76"/>
      <c r="K473" s="77"/>
      <c r="L473" s="77"/>
      <c r="M473" s="77"/>
      <c r="N473" s="77"/>
      <c r="O473" s="76"/>
      <c r="P473" s="76"/>
      <c r="Q473" s="76"/>
      <c r="R473" s="10"/>
      <c r="S473" s="15"/>
    </row>
    <row r="474" spans="1:20" ht="11.25" outlineLevel="3" x14ac:dyDescent="0.2">
      <c r="A474" s="52"/>
      <c r="B474" s="53"/>
      <c r="C474" s="54">
        <v>115</v>
      </c>
      <c r="D474" s="55" t="s">
        <v>342</v>
      </c>
      <c r="E474" s="56" t="s">
        <v>1540</v>
      </c>
      <c r="F474" s="57" t="s">
        <v>1541</v>
      </c>
      <c r="G474" s="55" t="s">
        <v>72</v>
      </c>
      <c r="H474" s="58">
        <v>1</v>
      </c>
      <c r="I474" s="59"/>
      <c r="J474" s="60">
        <f>H474*I474</f>
        <v>0</v>
      </c>
      <c r="K474" s="58">
        <v>2.0000000000000001E-4</v>
      </c>
      <c r="L474" s="58">
        <f>H474*K474</f>
        <v>2.0000000000000001E-4</v>
      </c>
      <c r="M474" s="58"/>
      <c r="N474" s="58">
        <f>H474*M474</f>
        <v>0</v>
      </c>
      <c r="O474" s="60">
        <v>21</v>
      </c>
      <c r="P474" s="60">
        <f>J474*(O474/100)</f>
        <v>0</v>
      </c>
      <c r="Q474" s="60">
        <f>J474+P474</f>
        <v>0</v>
      </c>
      <c r="R474" s="15"/>
      <c r="S474" s="15"/>
      <c r="T474" s="15"/>
    </row>
    <row r="475" spans="1:20" ht="9.75" outlineLevel="4" x14ac:dyDescent="0.2">
      <c r="A475" s="61"/>
      <c r="B475" s="62"/>
      <c r="C475" s="62"/>
      <c r="D475" s="63"/>
      <c r="E475" s="64" t="s">
        <v>29</v>
      </c>
      <c r="F475" s="65" t="s">
        <v>3449</v>
      </c>
      <c r="G475" s="63"/>
      <c r="H475" s="66">
        <v>1</v>
      </c>
      <c r="I475" s="67"/>
      <c r="J475" s="68"/>
      <c r="K475" s="66"/>
      <c r="L475" s="66"/>
      <c r="M475" s="66"/>
      <c r="N475" s="66"/>
      <c r="O475" s="68"/>
      <c r="P475" s="68"/>
      <c r="Q475" s="68"/>
      <c r="R475" s="10"/>
      <c r="S475" s="15"/>
    </row>
    <row r="476" spans="1:20" ht="7.5" customHeight="1" outlineLevel="4" x14ac:dyDescent="0.15">
      <c r="A476" s="15"/>
      <c r="B476" s="69"/>
      <c r="C476" s="70"/>
      <c r="D476" s="71"/>
      <c r="E476" s="72"/>
      <c r="F476" s="73"/>
      <c r="G476" s="71"/>
      <c r="H476" s="74"/>
      <c r="I476" s="75"/>
      <c r="J476" s="76"/>
      <c r="K476" s="77"/>
      <c r="L476" s="77"/>
      <c r="M476" s="77"/>
      <c r="N476" s="77"/>
      <c r="O476" s="76"/>
      <c r="P476" s="76"/>
      <c r="Q476" s="76"/>
      <c r="R476" s="10"/>
      <c r="S476" s="15"/>
    </row>
    <row r="477" spans="1:20" ht="22.5" outlineLevel="3" x14ac:dyDescent="0.2">
      <c r="A477" s="52"/>
      <c r="B477" s="53"/>
      <c r="C477" s="54">
        <v>116</v>
      </c>
      <c r="D477" s="55" t="s">
        <v>342</v>
      </c>
      <c r="E477" s="56" t="s">
        <v>3466</v>
      </c>
      <c r="F477" s="57" t="s">
        <v>3467</v>
      </c>
      <c r="G477" s="55" t="s">
        <v>72</v>
      </c>
      <c r="H477" s="58">
        <v>1</v>
      </c>
      <c r="I477" s="59"/>
      <c r="J477" s="60">
        <f>H477*I477</f>
        <v>0</v>
      </c>
      <c r="K477" s="58">
        <v>0.14499999999999999</v>
      </c>
      <c r="L477" s="58">
        <f>H477*K477</f>
        <v>0.14499999999999999</v>
      </c>
      <c r="M477" s="58"/>
      <c r="N477" s="58">
        <f>H477*M477</f>
        <v>0</v>
      </c>
      <c r="O477" s="60">
        <v>21</v>
      </c>
      <c r="P477" s="60">
        <f>J477*(O477/100)</f>
        <v>0</v>
      </c>
      <c r="Q477" s="60">
        <f>J477+P477</f>
        <v>0</v>
      </c>
      <c r="R477" s="15"/>
      <c r="S477" s="15"/>
      <c r="T477" s="15"/>
    </row>
    <row r="478" spans="1:20" ht="9.75" outlineLevel="4" x14ac:dyDescent="0.2">
      <c r="A478" s="61"/>
      <c r="B478" s="62"/>
      <c r="C478" s="62"/>
      <c r="D478" s="63"/>
      <c r="E478" s="64" t="s">
        <v>29</v>
      </c>
      <c r="F478" s="65" t="s">
        <v>3468</v>
      </c>
      <c r="G478" s="63"/>
      <c r="H478" s="66">
        <v>1</v>
      </c>
      <c r="I478" s="67"/>
      <c r="J478" s="68"/>
      <c r="K478" s="66"/>
      <c r="L478" s="66"/>
      <c r="M478" s="66"/>
      <c r="N478" s="66"/>
      <c r="O478" s="68"/>
      <c r="P478" s="68"/>
      <c r="Q478" s="68"/>
      <c r="R478" s="10"/>
      <c r="S478" s="15"/>
    </row>
    <row r="479" spans="1:20" ht="7.5" customHeight="1" outlineLevel="4" x14ac:dyDescent="0.15">
      <c r="A479" s="15"/>
      <c r="B479" s="69"/>
      <c r="C479" s="70"/>
      <c r="D479" s="71"/>
      <c r="E479" s="72"/>
      <c r="F479" s="73"/>
      <c r="G479" s="71"/>
      <c r="H479" s="74"/>
      <c r="I479" s="75"/>
      <c r="J479" s="76"/>
      <c r="K479" s="77"/>
      <c r="L479" s="77"/>
      <c r="M479" s="77"/>
      <c r="N479" s="77"/>
      <c r="O479" s="76"/>
      <c r="P479" s="76"/>
      <c r="Q479" s="76"/>
      <c r="R479" s="10"/>
      <c r="S479" s="15"/>
    </row>
    <row r="480" spans="1:20" ht="22.5" outlineLevel="3" x14ac:dyDescent="0.2">
      <c r="A480" s="52"/>
      <c r="B480" s="53"/>
      <c r="C480" s="54">
        <v>117</v>
      </c>
      <c r="D480" s="55" t="s">
        <v>342</v>
      </c>
      <c r="E480" s="56" t="s">
        <v>3469</v>
      </c>
      <c r="F480" s="57" t="s">
        <v>3470</v>
      </c>
      <c r="G480" s="55" t="s">
        <v>72</v>
      </c>
      <c r="H480" s="58">
        <v>1</v>
      </c>
      <c r="I480" s="59"/>
      <c r="J480" s="60">
        <f>H480*I480</f>
        <v>0</v>
      </c>
      <c r="K480" s="58">
        <v>5.33E-2</v>
      </c>
      <c r="L480" s="58">
        <f>H480*K480</f>
        <v>5.33E-2</v>
      </c>
      <c r="M480" s="58"/>
      <c r="N480" s="58">
        <f>H480*M480</f>
        <v>0</v>
      </c>
      <c r="O480" s="60">
        <v>21</v>
      </c>
      <c r="P480" s="60">
        <f>J480*(O480/100)</f>
        <v>0</v>
      </c>
      <c r="Q480" s="60">
        <f>J480+P480</f>
        <v>0</v>
      </c>
      <c r="R480" s="15"/>
      <c r="S480" s="15"/>
      <c r="T480" s="15"/>
    </row>
    <row r="481" spans="1:20" ht="9.75" outlineLevel="4" x14ac:dyDescent="0.2">
      <c r="A481" s="61"/>
      <c r="B481" s="62"/>
      <c r="C481" s="62"/>
      <c r="D481" s="63"/>
      <c r="E481" s="64" t="s">
        <v>29</v>
      </c>
      <c r="F481" s="65" t="s">
        <v>1335</v>
      </c>
      <c r="G481" s="63"/>
      <c r="H481" s="66">
        <v>0</v>
      </c>
      <c r="I481" s="67"/>
      <c r="J481" s="68"/>
      <c r="K481" s="66"/>
      <c r="L481" s="66"/>
      <c r="M481" s="66"/>
      <c r="N481" s="66"/>
      <c r="O481" s="68"/>
      <c r="P481" s="68"/>
      <c r="Q481" s="68"/>
      <c r="R481" s="10"/>
      <c r="S481" s="15"/>
    </row>
    <row r="482" spans="1:20" ht="9.75" outlineLevel="4" x14ac:dyDescent="0.2">
      <c r="A482" s="61"/>
      <c r="B482" s="62"/>
      <c r="C482" s="62"/>
      <c r="D482" s="63"/>
      <c r="E482" s="64"/>
      <c r="F482" s="65" t="s">
        <v>3471</v>
      </c>
      <c r="G482" s="63"/>
      <c r="H482" s="66">
        <v>1</v>
      </c>
      <c r="I482" s="67"/>
      <c r="J482" s="68"/>
      <c r="K482" s="66"/>
      <c r="L482" s="66"/>
      <c r="M482" s="66"/>
      <c r="N482" s="66"/>
      <c r="O482" s="68"/>
      <c r="P482" s="68"/>
      <c r="Q482" s="68"/>
      <c r="R482" s="10"/>
      <c r="S482" s="15"/>
    </row>
    <row r="483" spans="1:20" ht="7.5" customHeight="1" outlineLevel="4" x14ac:dyDescent="0.15">
      <c r="A483" s="15"/>
      <c r="B483" s="69"/>
      <c r="C483" s="70"/>
      <c r="D483" s="71"/>
      <c r="E483" s="72"/>
      <c r="F483" s="73"/>
      <c r="G483" s="71"/>
      <c r="H483" s="74"/>
      <c r="I483" s="75"/>
      <c r="J483" s="76"/>
      <c r="K483" s="77"/>
      <c r="L483" s="77"/>
      <c r="M483" s="77"/>
      <c r="N483" s="77"/>
      <c r="O483" s="76"/>
      <c r="P483" s="76"/>
      <c r="Q483" s="76"/>
      <c r="R483" s="10"/>
      <c r="S483" s="15"/>
    </row>
    <row r="484" spans="1:20" ht="22.5" outlineLevel="3" x14ac:dyDescent="0.2">
      <c r="A484" s="52"/>
      <c r="B484" s="53"/>
      <c r="C484" s="54">
        <v>118</v>
      </c>
      <c r="D484" s="55" t="s">
        <v>342</v>
      </c>
      <c r="E484" s="56" t="s">
        <v>3472</v>
      </c>
      <c r="F484" s="57" t="s">
        <v>3473</v>
      </c>
      <c r="G484" s="55" t="s">
        <v>72</v>
      </c>
      <c r="H484" s="58">
        <v>2</v>
      </c>
      <c r="I484" s="59"/>
      <c r="J484" s="60">
        <f>H484*I484</f>
        <v>0</v>
      </c>
      <c r="K484" s="58">
        <v>6.0299999999999999E-2</v>
      </c>
      <c r="L484" s="58">
        <f>H484*K484</f>
        <v>0.1206</v>
      </c>
      <c r="M484" s="58"/>
      <c r="N484" s="58">
        <f>H484*M484</f>
        <v>0</v>
      </c>
      <c r="O484" s="60">
        <v>21</v>
      </c>
      <c r="P484" s="60">
        <f>J484*(O484/100)</f>
        <v>0</v>
      </c>
      <c r="Q484" s="60">
        <f>J484+P484</f>
        <v>0</v>
      </c>
      <c r="R484" s="15"/>
      <c r="S484" s="15"/>
      <c r="T484" s="15"/>
    </row>
    <row r="485" spans="1:20" ht="9.75" outlineLevel="4" x14ac:dyDescent="0.2">
      <c r="A485" s="61"/>
      <c r="B485" s="62"/>
      <c r="C485" s="62"/>
      <c r="D485" s="63"/>
      <c r="E485" s="64" t="s">
        <v>29</v>
      </c>
      <c r="F485" s="65" t="s">
        <v>1335</v>
      </c>
      <c r="G485" s="63"/>
      <c r="H485" s="66">
        <v>0</v>
      </c>
      <c r="I485" s="67"/>
      <c r="J485" s="68"/>
      <c r="K485" s="66"/>
      <c r="L485" s="66"/>
      <c r="M485" s="66"/>
      <c r="N485" s="66"/>
      <c r="O485" s="68"/>
      <c r="P485" s="68"/>
      <c r="Q485" s="68"/>
      <c r="R485" s="10"/>
      <c r="S485" s="15"/>
    </row>
    <row r="486" spans="1:20" ht="9.75" outlineLevel="4" x14ac:dyDescent="0.2">
      <c r="A486" s="61"/>
      <c r="B486" s="62"/>
      <c r="C486" s="62"/>
      <c r="D486" s="63"/>
      <c r="E486" s="64"/>
      <c r="F486" s="65" t="s">
        <v>3474</v>
      </c>
      <c r="G486" s="63"/>
      <c r="H486" s="66">
        <v>2</v>
      </c>
      <c r="I486" s="67"/>
      <c r="J486" s="68"/>
      <c r="K486" s="66"/>
      <c r="L486" s="66"/>
      <c r="M486" s="66"/>
      <c r="N486" s="66"/>
      <c r="O486" s="68"/>
      <c r="P486" s="68"/>
      <c r="Q486" s="68"/>
      <c r="R486" s="10"/>
      <c r="S486" s="15"/>
    </row>
    <row r="487" spans="1:20" ht="7.5" customHeight="1" outlineLevel="4" x14ac:dyDescent="0.15">
      <c r="A487" s="15"/>
      <c r="B487" s="69"/>
      <c r="C487" s="70"/>
      <c r="D487" s="71"/>
      <c r="E487" s="72"/>
      <c r="F487" s="73"/>
      <c r="G487" s="71"/>
      <c r="H487" s="74"/>
      <c r="I487" s="75"/>
      <c r="J487" s="76"/>
      <c r="K487" s="77"/>
      <c r="L487" s="77"/>
      <c r="M487" s="77"/>
      <c r="N487" s="77"/>
      <c r="O487" s="76"/>
      <c r="P487" s="76"/>
      <c r="Q487" s="76"/>
      <c r="R487" s="10"/>
      <c r="S487" s="15"/>
    </row>
    <row r="488" spans="1:20" ht="22.5" outlineLevel="3" x14ac:dyDescent="0.2">
      <c r="A488" s="52"/>
      <c r="B488" s="53"/>
      <c r="C488" s="54">
        <v>119</v>
      </c>
      <c r="D488" s="55" t="s">
        <v>342</v>
      </c>
      <c r="E488" s="56" t="s">
        <v>3475</v>
      </c>
      <c r="F488" s="57" t="s">
        <v>3476</v>
      </c>
      <c r="G488" s="55" t="s">
        <v>72</v>
      </c>
      <c r="H488" s="58">
        <v>3</v>
      </c>
      <c r="I488" s="59"/>
      <c r="J488" s="60">
        <f>H488*I488</f>
        <v>0</v>
      </c>
      <c r="K488" s="58">
        <v>1.3100000000000001E-2</v>
      </c>
      <c r="L488" s="58">
        <f>H488*K488</f>
        <v>3.9300000000000002E-2</v>
      </c>
      <c r="M488" s="58"/>
      <c r="N488" s="58">
        <f>H488*M488</f>
        <v>0</v>
      </c>
      <c r="O488" s="60">
        <v>21</v>
      </c>
      <c r="P488" s="60">
        <f>J488*(O488/100)</f>
        <v>0</v>
      </c>
      <c r="Q488" s="60">
        <f>J488+P488</f>
        <v>0</v>
      </c>
      <c r="R488" s="15"/>
      <c r="S488" s="15"/>
      <c r="T488" s="15"/>
    </row>
    <row r="489" spans="1:20" ht="9.75" outlineLevel="4" x14ac:dyDescent="0.2">
      <c r="A489" s="61"/>
      <c r="B489" s="62"/>
      <c r="C489" s="62"/>
      <c r="D489" s="63"/>
      <c r="E489" s="64" t="s">
        <v>29</v>
      </c>
      <c r="F489" s="65" t="s">
        <v>1335</v>
      </c>
      <c r="G489" s="63"/>
      <c r="H489" s="66">
        <v>0</v>
      </c>
      <c r="I489" s="67"/>
      <c r="J489" s="68"/>
      <c r="K489" s="66"/>
      <c r="L489" s="66"/>
      <c r="M489" s="66"/>
      <c r="N489" s="66"/>
      <c r="O489" s="68"/>
      <c r="P489" s="68"/>
      <c r="Q489" s="68"/>
      <c r="R489" s="10"/>
      <c r="S489" s="15"/>
    </row>
    <row r="490" spans="1:20" ht="9.75" outlineLevel="4" x14ac:dyDescent="0.2">
      <c r="A490" s="61"/>
      <c r="B490" s="62"/>
      <c r="C490" s="62"/>
      <c r="D490" s="63"/>
      <c r="E490" s="64"/>
      <c r="F490" s="65" t="s">
        <v>3477</v>
      </c>
      <c r="G490" s="63"/>
      <c r="H490" s="66">
        <v>3</v>
      </c>
      <c r="I490" s="67"/>
      <c r="J490" s="68"/>
      <c r="K490" s="66"/>
      <c r="L490" s="66"/>
      <c r="M490" s="66"/>
      <c r="N490" s="66"/>
      <c r="O490" s="68"/>
      <c r="P490" s="68"/>
      <c r="Q490" s="68"/>
      <c r="R490" s="10"/>
      <c r="S490" s="15"/>
    </row>
    <row r="491" spans="1:20" ht="7.5" customHeight="1" outlineLevel="4" x14ac:dyDescent="0.15">
      <c r="A491" s="15"/>
      <c r="B491" s="69"/>
      <c r="C491" s="70"/>
      <c r="D491" s="71"/>
      <c r="E491" s="72"/>
      <c r="F491" s="73"/>
      <c r="G491" s="71"/>
      <c r="H491" s="74"/>
      <c r="I491" s="75"/>
      <c r="J491" s="76"/>
      <c r="K491" s="77"/>
      <c r="L491" s="77"/>
      <c r="M491" s="77"/>
      <c r="N491" s="77"/>
      <c r="O491" s="76"/>
      <c r="P491" s="76"/>
      <c r="Q491" s="76"/>
      <c r="R491" s="10"/>
      <c r="S491" s="15"/>
    </row>
    <row r="492" spans="1:20" ht="22.5" outlineLevel="3" x14ac:dyDescent="0.2">
      <c r="A492" s="52"/>
      <c r="B492" s="53"/>
      <c r="C492" s="54">
        <v>120</v>
      </c>
      <c r="D492" s="55" t="s">
        <v>342</v>
      </c>
      <c r="E492" s="56" t="s">
        <v>3478</v>
      </c>
      <c r="F492" s="57" t="s">
        <v>3479</v>
      </c>
      <c r="G492" s="55" t="s">
        <v>72</v>
      </c>
      <c r="H492" s="58">
        <v>1</v>
      </c>
      <c r="I492" s="59"/>
      <c r="J492" s="60">
        <f>H492*I492</f>
        <v>0</v>
      </c>
      <c r="K492" s="58">
        <v>5.3449999999999998E-2</v>
      </c>
      <c r="L492" s="58">
        <f>H492*K492</f>
        <v>5.3449999999999998E-2</v>
      </c>
      <c r="M492" s="58"/>
      <c r="N492" s="58">
        <f>H492*M492</f>
        <v>0</v>
      </c>
      <c r="O492" s="60">
        <v>21</v>
      </c>
      <c r="P492" s="60">
        <f>J492*(O492/100)</f>
        <v>0</v>
      </c>
      <c r="Q492" s="60">
        <f>J492+P492</f>
        <v>0</v>
      </c>
      <c r="R492" s="15"/>
      <c r="S492" s="15"/>
      <c r="T492" s="15"/>
    </row>
    <row r="493" spans="1:20" ht="9.75" outlineLevel="4" x14ac:dyDescent="0.2">
      <c r="A493" s="61"/>
      <c r="B493" s="62"/>
      <c r="C493" s="62"/>
      <c r="D493" s="63"/>
      <c r="E493" s="64" t="s">
        <v>29</v>
      </c>
      <c r="F493" s="65" t="s">
        <v>1335</v>
      </c>
      <c r="G493" s="63"/>
      <c r="H493" s="66">
        <v>0</v>
      </c>
      <c r="I493" s="67"/>
      <c r="J493" s="68"/>
      <c r="K493" s="66"/>
      <c r="L493" s="66"/>
      <c r="M493" s="66"/>
      <c r="N493" s="66"/>
      <c r="O493" s="68"/>
      <c r="P493" s="68"/>
      <c r="Q493" s="68"/>
      <c r="R493" s="10"/>
      <c r="S493" s="15"/>
    </row>
    <row r="494" spans="1:20" ht="9.75" outlineLevel="4" x14ac:dyDescent="0.2">
      <c r="A494" s="61"/>
      <c r="B494" s="62"/>
      <c r="C494" s="62"/>
      <c r="D494" s="63"/>
      <c r="E494" s="64"/>
      <c r="F494" s="65" t="s">
        <v>3480</v>
      </c>
      <c r="G494" s="63"/>
      <c r="H494" s="66">
        <v>1</v>
      </c>
      <c r="I494" s="67"/>
      <c r="J494" s="68"/>
      <c r="K494" s="66"/>
      <c r="L494" s="66"/>
      <c r="M494" s="66"/>
      <c r="N494" s="66"/>
      <c r="O494" s="68"/>
      <c r="P494" s="68"/>
      <c r="Q494" s="68"/>
      <c r="R494" s="10"/>
      <c r="S494" s="15"/>
    </row>
    <row r="495" spans="1:20" ht="7.5" customHeight="1" outlineLevel="4" x14ac:dyDescent="0.15">
      <c r="A495" s="15"/>
      <c r="B495" s="69"/>
      <c r="C495" s="70"/>
      <c r="D495" s="71"/>
      <c r="E495" s="72"/>
      <c r="F495" s="73"/>
      <c r="G495" s="71"/>
      <c r="H495" s="74"/>
      <c r="I495" s="75"/>
      <c r="J495" s="76"/>
      <c r="K495" s="77"/>
      <c r="L495" s="77"/>
      <c r="M495" s="77"/>
      <c r="N495" s="77"/>
      <c r="O495" s="76"/>
      <c r="P495" s="76"/>
      <c r="Q495" s="76"/>
      <c r="R495" s="10"/>
      <c r="S495" s="15"/>
    </row>
    <row r="496" spans="1:20" ht="22.5" outlineLevel="3" x14ac:dyDescent="0.2">
      <c r="A496" s="52"/>
      <c r="B496" s="53"/>
      <c r="C496" s="54">
        <v>121</v>
      </c>
      <c r="D496" s="55" t="s">
        <v>342</v>
      </c>
      <c r="E496" s="56" t="s">
        <v>3481</v>
      </c>
      <c r="F496" s="57" t="s">
        <v>1566</v>
      </c>
      <c r="G496" s="55" t="s">
        <v>72</v>
      </c>
      <c r="H496" s="58">
        <v>4</v>
      </c>
      <c r="I496" s="59"/>
      <c r="J496" s="60">
        <f>H496*I496</f>
        <v>0</v>
      </c>
      <c r="K496" s="58">
        <v>5.3449999999999998E-2</v>
      </c>
      <c r="L496" s="58">
        <f>H496*K496</f>
        <v>0.21379999999999999</v>
      </c>
      <c r="M496" s="58"/>
      <c r="N496" s="58">
        <f>H496*M496</f>
        <v>0</v>
      </c>
      <c r="O496" s="60">
        <v>21</v>
      </c>
      <c r="P496" s="60">
        <f>J496*(O496/100)</f>
        <v>0</v>
      </c>
      <c r="Q496" s="60">
        <f>J496+P496</f>
        <v>0</v>
      </c>
      <c r="R496" s="15"/>
      <c r="S496" s="15"/>
      <c r="T496" s="15"/>
    </row>
    <row r="497" spans="1:20" ht="9.75" outlineLevel="4" x14ac:dyDescent="0.2">
      <c r="A497" s="61"/>
      <c r="B497" s="62"/>
      <c r="C497" s="62"/>
      <c r="D497" s="63"/>
      <c r="E497" s="64" t="s">
        <v>29</v>
      </c>
      <c r="F497" s="65" t="s">
        <v>1335</v>
      </c>
      <c r="G497" s="63"/>
      <c r="H497" s="66">
        <v>0</v>
      </c>
      <c r="I497" s="67"/>
      <c r="J497" s="68"/>
      <c r="K497" s="66"/>
      <c r="L497" s="66"/>
      <c r="M497" s="66"/>
      <c r="N497" s="66"/>
      <c r="O497" s="68"/>
      <c r="P497" s="68"/>
      <c r="Q497" s="68"/>
      <c r="R497" s="10"/>
      <c r="S497" s="15"/>
    </row>
    <row r="498" spans="1:20" ht="9.75" outlineLevel="4" x14ac:dyDescent="0.2">
      <c r="A498" s="61"/>
      <c r="B498" s="62"/>
      <c r="C498" s="62"/>
      <c r="D498" s="63"/>
      <c r="E498" s="64"/>
      <c r="F498" s="65" t="s">
        <v>3482</v>
      </c>
      <c r="G498" s="63"/>
      <c r="H498" s="66">
        <v>4</v>
      </c>
      <c r="I498" s="67"/>
      <c r="J498" s="68"/>
      <c r="K498" s="66"/>
      <c r="L498" s="66"/>
      <c r="M498" s="66"/>
      <c r="N498" s="66"/>
      <c r="O498" s="68"/>
      <c r="P498" s="68"/>
      <c r="Q498" s="68"/>
      <c r="R498" s="10"/>
      <c r="S498" s="15"/>
    </row>
    <row r="499" spans="1:20" ht="7.5" customHeight="1" outlineLevel="4" x14ac:dyDescent="0.15">
      <c r="A499" s="15"/>
      <c r="B499" s="69"/>
      <c r="C499" s="70"/>
      <c r="D499" s="71"/>
      <c r="E499" s="72"/>
      <c r="F499" s="73"/>
      <c r="G499" s="71"/>
      <c r="H499" s="74"/>
      <c r="I499" s="75"/>
      <c r="J499" s="76"/>
      <c r="K499" s="77"/>
      <c r="L499" s="77"/>
      <c r="M499" s="77"/>
      <c r="N499" s="77"/>
      <c r="O499" s="76"/>
      <c r="P499" s="76"/>
      <c r="Q499" s="76"/>
      <c r="R499" s="10"/>
      <c r="S499" s="15"/>
    </row>
    <row r="500" spans="1:20" ht="22.5" outlineLevel="3" x14ac:dyDescent="0.2">
      <c r="A500" s="52"/>
      <c r="B500" s="53"/>
      <c r="C500" s="54">
        <v>122</v>
      </c>
      <c r="D500" s="55" t="s">
        <v>342</v>
      </c>
      <c r="E500" s="56" t="s">
        <v>3483</v>
      </c>
      <c r="F500" s="57" t="s">
        <v>3484</v>
      </c>
      <c r="G500" s="55" t="s">
        <v>72</v>
      </c>
      <c r="H500" s="58">
        <v>4</v>
      </c>
      <c r="I500" s="59"/>
      <c r="J500" s="60">
        <f>H500*I500</f>
        <v>0</v>
      </c>
      <c r="K500" s="58">
        <v>4.8099999999999997E-2</v>
      </c>
      <c r="L500" s="58">
        <f>H500*K500</f>
        <v>0.19239999999999999</v>
      </c>
      <c r="M500" s="58"/>
      <c r="N500" s="58">
        <f>H500*M500</f>
        <v>0</v>
      </c>
      <c r="O500" s="60">
        <v>21</v>
      </c>
      <c r="P500" s="60">
        <f>J500*(O500/100)</f>
        <v>0</v>
      </c>
      <c r="Q500" s="60">
        <f>J500+P500</f>
        <v>0</v>
      </c>
      <c r="R500" s="15"/>
      <c r="S500" s="15"/>
      <c r="T500" s="15"/>
    </row>
    <row r="501" spans="1:20" ht="9.75" outlineLevel="4" x14ac:dyDescent="0.2">
      <c r="A501" s="61"/>
      <c r="B501" s="62"/>
      <c r="C501" s="62"/>
      <c r="D501" s="63"/>
      <c r="E501" s="64" t="s">
        <v>29</v>
      </c>
      <c r="F501" s="65" t="s">
        <v>1335</v>
      </c>
      <c r="G501" s="63"/>
      <c r="H501" s="66">
        <v>0</v>
      </c>
      <c r="I501" s="67"/>
      <c r="J501" s="68"/>
      <c r="K501" s="66"/>
      <c r="L501" s="66"/>
      <c r="M501" s="66"/>
      <c r="N501" s="66"/>
      <c r="O501" s="68"/>
      <c r="P501" s="68"/>
      <c r="Q501" s="68"/>
      <c r="R501" s="10"/>
      <c r="S501" s="15"/>
    </row>
    <row r="502" spans="1:20" ht="9.75" outlineLevel="4" x14ac:dyDescent="0.2">
      <c r="A502" s="61"/>
      <c r="B502" s="62"/>
      <c r="C502" s="62"/>
      <c r="D502" s="63"/>
      <c r="E502" s="64"/>
      <c r="F502" s="65" t="s">
        <v>3485</v>
      </c>
      <c r="G502" s="63"/>
      <c r="H502" s="66">
        <v>4</v>
      </c>
      <c r="I502" s="67"/>
      <c r="J502" s="68"/>
      <c r="K502" s="66"/>
      <c r="L502" s="66"/>
      <c r="M502" s="66"/>
      <c r="N502" s="66"/>
      <c r="O502" s="68"/>
      <c r="P502" s="68"/>
      <c r="Q502" s="68"/>
      <c r="R502" s="10"/>
      <c r="S502" s="15"/>
    </row>
    <row r="503" spans="1:20" ht="7.5" customHeight="1" outlineLevel="4" x14ac:dyDescent="0.15">
      <c r="A503" s="15"/>
      <c r="B503" s="69"/>
      <c r="C503" s="70"/>
      <c r="D503" s="71"/>
      <c r="E503" s="72"/>
      <c r="F503" s="73"/>
      <c r="G503" s="71"/>
      <c r="H503" s="74"/>
      <c r="I503" s="75"/>
      <c r="J503" s="76"/>
      <c r="K503" s="77"/>
      <c r="L503" s="77"/>
      <c r="M503" s="77"/>
      <c r="N503" s="77"/>
      <c r="O503" s="76"/>
      <c r="P503" s="76"/>
      <c r="Q503" s="76"/>
      <c r="R503" s="10"/>
      <c r="S503" s="15"/>
    </row>
    <row r="504" spans="1:20" outlineLevel="3" x14ac:dyDescent="0.15">
      <c r="B504" s="10"/>
      <c r="C504" s="10"/>
      <c r="D504" s="10"/>
      <c r="E504" s="10"/>
      <c r="F504" s="10"/>
      <c r="G504" s="10"/>
      <c r="H504" s="10"/>
      <c r="I504" s="15"/>
      <c r="J504" s="15"/>
      <c r="K504" s="10"/>
      <c r="L504" s="10"/>
      <c r="M504" s="10"/>
      <c r="N504" s="10"/>
      <c r="O504" s="10"/>
      <c r="P504" s="15"/>
      <c r="Q504" s="15"/>
    </row>
    <row r="505" spans="1:20" ht="11.25" outlineLevel="2" x14ac:dyDescent="0.2">
      <c r="A505" s="42" t="s">
        <v>3486</v>
      </c>
      <c r="B505" s="43">
        <v>3</v>
      </c>
      <c r="C505" s="44"/>
      <c r="D505" s="45" t="s">
        <v>23</v>
      </c>
      <c r="E505" s="45"/>
      <c r="F505" s="46" t="s">
        <v>1608</v>
      </c>
      <c r="G505" s="45"/>
      <c r="H505" s="47"/>
      <c r="I505" s="48"/>
      <c r="J505" s="49">
        <f>SUBTOTAL(9,J506:J549)</f>
        <v>0</v>
      </c>
      <c r="K505" s="47"/>
      <c r="L505" s="50">
        <f>SUBTOTAL(9,L506:L549)</f>
        <v>3.1487835999999998</v>
      </c>
      <c r="M505" s="47"/>
      <c r="N505" s="50">
        <f>SUBTOTAL(9,N506:N549)</f>
        <v>0</v>
      </c>
      <c r="O505" s="51"/>
      <c r="P505" s="49">
        <f>SUBTOTAL(9,P506:P549)</f>
        <v>0</v>
      </c>
      <c r="Q505" s="49">
        <f>SUBTOTAL(9,Q506:Q549)</f>
        <v>0</v>
      </c>
      <c r="R505" s="10"/>
      <c r="S505" s="15"/>
      <c r="T505" s="15"/>
    </row>
    <row r="506" spans="1:20" ht="11.25" outlineLevel="3" x14ac:dyDescent="0.2">
      <c r="A506" s="52"/>
      <c r="B506" s="53"/>
      <c r="C506" s="54">
        <v>123</v>
      </c>
      <c r="D506" s="55" t="s">
        <v>25</v>
      </c>
      <c r="E506" s="56" t="s">
        <v>1609</v>
      </c>
      <c r="F506" s="57" t="s">
        <v>1610</v>
      </c>
      <c r="G506" s="55" t="s">
        <v>67</v>
      </c>
      <c r="H506" s="58">
        <v>109.1</v>
      </c>
      <c r="I506" s="59"/>
      <c r="J506" s="60">
        <f>H506*I506</f>
        <v>0</v>
      </c>
      <c r="K506" s="58">
        <v>2.9999999999999997E-4</v>
      </c>
      <c r="L506" s="58">
        <f>H506*K506</f>
        <v>3.2729999999999995E-2</v>
      </c>
      <c r="M506" s="58"/>
      <c r="N506" s="58">
        <f>H506*M506</f>
        <v>0</v>
      </c>
      <c r="O506" s="60">
        <v>21</v>
      </c>
      <c r="P506" s="60">
        <f>J506*(O506/100)</f>
        <v>0</v>
      </c>
      <c r="Q506" s="60">
        <f>J506+P506</f>
        <v>0</v>
      </c>
      <c r="R506" s="15"/>
      <c r="S506" s="15"/>
      <c r="T506" s="15"/>
    </row>
    <row r="507" spans="1:20" ht="9.75" outlineLevel="4" x14ac:dyDescent="0.2">
      <c r="A507" s="61"/>
      <c r="B507" s="62"/>
      <c r="C507" s="62"/>
      <c r="D507" s="63"/>
      <c r="E507" s="64" t="s">
        <v>29</v>
      </c>
      <c r="F507" s="65" t="s">
        <v>3487</v>
      </c>
      <c r="G507" s="63"/>
      <c r="H507" s="66">
        <v>109.1</v>
      </c>
      <c r="I507" s="67"/>
      <c r="J507" s="68"/>
      <c r="K507" s="66"/>
      <c r="L507" s="66"/>
      <c r="M507" s="66"/>
      <c r="N507" s="66"/>
      <c r="O507" s="68"/>
      <c r="P507" s="68"/>
      <c r="Q507" s="68"/>
      <c r="R507" s="10"/>
      <c r="S507" s="15"/>
    </row>
    <row r="508" spans="1:20" ht="7.5" customHeight="1" outlineLevel="4" x14ac:dyDescent="0.15">
      <c r="A508" s="15"/>
      <c r="B508" s="69"/>
      <c r="C508" s="70"/>
      <c r="D508" s="71"/>
      <c r="E508" s="72"/>
      <c r="F508" s="73"/>
      <c r="G508" s="71"/>
      <c r="H508" s="74"/>
      <c r="I508" s="75"/>
      <c r="J508" s="76"/>
      <c r="K508" s="77"/>
      <c r="L508" s="77"/>
      <c r="M508" s="77"/>
      <c r="N508" s="77"/>
      <c r="O508" s="76"/>
      <c r="P508" s="76"/>
      <c r="Q508" s="76"/>
      <c r="R508" s="10"/>
      <c r="S508" s="15"/>
    </row>
    <row r="509" spans="1:20" ht="11.25" outlineLevel="3" x14ac:dyDescent="0.2">
      <c r="A509" s="52"/>
      <c r="B509" s="53"/>
      <c r="C509" s="54">
        <v>124</v>
      </c>
      <c r="D509" s="55" t="s">
        <v>25</v>
      </c>
      <c r="E509" s="56" t="s">
        <v>1612</v>
      </c>
      <c r="F509" s="57" t="s">
        <v>1613</v>
      </c>
      <c r="G509" s="55" t="s">
        <v>172</v>
      </c>
      <c r="H509" s="58">
        <v>25.3</v>
      </c>
      <c r="I509" s="59"/>
      <c r="J509" s="60">
        <f>H509*I509</f>
        <v>0</v>
      </c>
      <c r="K509" s="58">
        <v>5.8E-4</v>
      </c>
      <c r="L509" s="58">
        <f>H509*K509</f>
        <v>1.4674000000000001E-2</v>
      </c>
      <c r="M509" s="58"/>
      <c r="N509" s="58">
        <f>H509*M509</f>
        <v>0</v>
      </c>
      <c r="O509" s="60">
        <v>21</v>
      </c>
      <c r="P509" s="60">
        <f>J509*(O509/100)</f>
        <v>0</v>
      </c>
      <c r="Q509" s="60">
        <f>J509+P509</f>
        <v>0</v>
      </c>
      <c r="R509" s="15"/>
      <c r="S509" s="15"/>
      <c r="T509" s="15"/>
    </row>
    <row r="510" spans="1:20" ht="19.5" outlineLevel="4" x14ac:dyDescent="0.2">
      <c r="A510" s="61"/>
      <c r="B510" s="62"/>
      <c r="C510" s="62"/>
      <c r="D510" s="63"/>
      <c r="E510" s="64" t="s">
        <v>29</v>
      </c>
      <c r="F510" s="65" t="s">
        <v>911</v>
      </c>
      <c r="G510" s="63"/>
      <c r="H510" s="66">
        <v>0</v>
      </c>
      <c r="I510" s="67"/>
      <c r="J510" s="68"/>
      <c r="K510" s="66"/>
      <c r="L510" s="66"/>
      <c r="M510" s="66"/>
      <c r="N510" s="66"/>
      <c r="O510" s="68"/>
      <c r="P510" s="68"/>
      <c r="Q510" s="68"/>
      <c r="R510" s="10"/>
      <c r="S510" s="15"/>
    </row>
    <row r="511" spans="1:20" ht="19.5" outlineLevel="4" x14ac:dyDescent="0.2">
      <c r="A511" s="61"/>
      <c r="B511" s="62"/>
      <c r="C511" s="62"/>
      <c r="D511" s="63"/>
      <c r="E511" s="64"/>
      <c r="F511" s="65" t="s">
        <v>3314</v>
      </c>
      <c r="G511" s="63"/>
      <c r="H511" s="66">
        <v>10.1</v>
      </c>
      <c r="I511" s="67"/>
      <c r="J511" s="68"/>
      <c r="K511" s="66"/>
      <c r="L511" s="66"/>
      <c r="M511" s="66"/>
      <c r="N511" s="66"/>
      <c r="O511" s="68"/>
      <c r="P511" s="68"/>
      <c r="Q511" s="68"/>
      <c r="R511" s="10"/>
      <c r="S511" s="15"/>
    </row>
    <row r="512" spans="1:20" ht="19.5" outlineLevel="4" x14ac:dyDescent="0.2">
      <c r="A512" s="61"/>
      <c r="B512" s="62"/>
      <c r="C512" s="62"/>
      <c r="D512" s="63"/>
      <c r="E512" s="64"/>
      <c r="F512" s="65" t="s">
        <v>3315</v>
      </c>
      <c r="G512" s="63"/>
      <c r="H512" s="66">
        <v>15.2</v>
      </c>
      <c r="I512" s="67"/>
      <c r="J512" s="68"/>
      <c r="K512" s="66"/>
      <c r="L512" s="66"/>
      <c r="M512" s="66"/>
      <c r="N512" s="66"/>
      <c r="O512" s="68"/>
      <c r="P512" s="68"/>
      <c r="Q512" s="68"/>
      <c r="R512" s="10"/>
      <c r="S512" s="15"/>
    </row>
    <row r="513" spans="1:20" ht="7.5" customHeight="1" outlineLevel="4" x14ac:dyDescent="0.15">
      <c r="A513" s="15"/>
      <c r="B513" s="69"/>
      <c r="C513" s="70"/>
      <c r="D513" s="71"/>
      <c r="E513" s="72"/>
      <c r="F513" s="73"/>
      <c r="G513" s="71"/>
      <c r="H513" s="74"/>
      <c r="I513" s="75"/>
      <c r="J513" s="76"/>
      <c r="K513" s="77"/>
      <c r="L513" s="77"/>
      <c r="M513" s="77"/>
      <c r="N513" s="77"/>
      <c r="O513" s="76"/>
      <c r="P513" s="76"/>
      <c r="Q513" s="76"/>
      <c r="R513" s="10"/>
      <c r="S513" s="15"/>
    </row>
    <row r="514" spans="1:20" ht="11.25" outlineLevel="3" x14ac:dyDescent="0.2">
      <c r="A514" s="52"/>
      <c r="B514" s="53"/>
      <c r="C514" s="54">
        <v>125</v>
      </c>
      <c r="D514" s="55" t="s">
        <v>25</v>
      </c>
      <c r="E514" s="56" t="s">
        <v>1615</v>
      </c>
      <c r="F514" s="57" t="s">
        <v>1616</v>
      </c>
      <c r="G514" s="55" t="s">
        <v>67</v>
      </c>
      <c r="H514" s="58">
        <v>109.1</v>
      </c>
      <c r="I514" s="59"/>
      <c r="J514" s="60">
        <f>H514*I514</f>
        <v>0</v>
      </c>
      <c r="K514" s="58">
        <v>7.4999999999999997E-3</v>
      </c>
      <c r="L514" s="58">
        <f>H514*K514</f>
        <v>0.81824999999999992</v>
      </c>
      <c r="M514" s="58"/>
      <c r="N514" s="58">
        <f>H514*M514</f>
        <v>0</v>
      </c>
      <c r="O514" s="60">
        <v>21</v>
      </c>
      <c r="P514" s="60">
        <f>J514*(O514/100)</f>
        <v>0</v>
      </c>
      <c r="Q514" s="60">
        <f>J514+P514</f>
        <v>0</v>
      </c>
      <c r="R514" s="15"/>
      <c r="S514" s="15"/>
      <c r="T514" s="15"/>
    </row>
    <row r="515" spans="1:20" ht="19.5" outlineLevel="4" x14ac:dyDescent="0.2">
      <c r="A515" s="61"/>
      <c r="B515" s="62"/>
      <c r="C515" s="62"/>
      <c r="D515" s="63"/>
      <c r="E515" s="64" t="s">
        <v>29</v>
      </c>
      <c r="F515" s="65" t="s">
        <v>1617</v>
      </c>
      <c r="G515" s="63"/>
      <c r="H515" s="66">
        <v>0</v>
      </c>
      <c r="I515" s="67"/>
      <c r="J515" s="68"/>
      <c r="K515" s="66"/>
      <c r="L515" s="66"/>
      <c r="M515" s="66"/>
      <c r="N515" s="66"/>
      <c r="O515" s="68"/>
      <c r="P515" s="68"/>
      <c r="Q515" s="68"/>
      <c r="R515" s="10"/>
      <c r="S515" s="15"/>
    </row>
    <row r="516" spans="1:20" ht="19.5" outlineLevel="4" x14ac:dyDescent="0.2">
      <c r="A516" s="61"/>
      <c r="B516" s="62"/>
      <c r="C516" s="62"/>
      <c r="D516" s="63"/>
      <c r="E516" s="64"/>
      <c r="F516" s="65" t="s">
        <v>3488</v>
      </c>
      <c r="G516" s="63"/>
      <c r="H516" s="66">
        <v>73</v>
      </c>
      <c r="I516" s="67"/>
      <c r="J516" s="68"/>
      <c r="K516" s="66"/>
      <c r="L516" s="66"/>
      <c r="M516" s="66"/>
      <c r="N516" s="66"/>
      <c r="O516" s="68"/>
      <c r="P516" s="68"/>
      <c r="Q516" s="68"/>
      <c r="R516" s="10"/>
      <c r="S516" s="15"/>
    </row>
    <row r="517" spans="1:20" ht="19.5" outlineLevel="4" x14ac:dyDescent="0.2">
      <c r="A517" s="61"/>
      <c r="B517" s="62"/>
      <c r="C517" s="62"/>
      <c r="D517" s="63"/>
      <c r="E517" s="64"/>
      <c r="F517" s="65" t="s">
        <v>3489</v>
      </c>
      <c r="G517" s="63"/>
      <c r="H517" s="66">
        <v>12.5</v>
      </c>
      <c r="I517" s="67"/>
      <c r="J517" s="68"/>
      <c r="K517" s="66"/>
      <c r="L517" s="66"/>
      <c r="M517" s="66"/>
      <c r="N517" s="66"/>
      <c r="O517" s="68"/>
      <c r="P517" s="68"/>
      <c r="Q517" s="68"/>
      <c r="R517" s="10"/>
      <c r="S517" s="15"/>
    </row>
    <row r="518" spans="1:20" ht="19.5" outlineLevel="4" x14ac:dyDescent="0.2">
      <c r="A518" s="61"/>
      <c r="B518" s="62"/>
      <c r="C518" s="62"/>
      <c r="D518" s="63"/>
      <c r="E518" s="64"/>
      <c r="F518" s="65" t="s">
        <v>3490</v>
      </c>
      <c r="G518" s="63"/>
      <c r="H518" s="66">
        <v>5</v>
      </c>
      <c r="I518" s="67"/>
      <c r="J518" s="68"/>
      <c r="K518" s="66"/>
      <c r="L518" s="66"/>
      <c r="M518" s="66"/>
      <c r="N518" s="66"/>
      <c r="O518" s="68"/>
      <c r="P518" s="68"/>
      <c r="Q518" s="68"/>
      <c r="R518" s="10"/>
      <c r="S518" s="15"/>
    </row>
    <row r="519" spans="1:20" ht="19.5" outlineLevel="4" x14ac:dyDescent="0.2">
      <c r="A519" s="61"/>
      <c r="B519" s="62"/>
      <c r="C519" s="62"/>
      <c r="D519" s="63"/>
      <c r="E519" s="64"/>
      <c r="F519" s="65" t="s">
        <v>3491</v>
      </c>
      <c r="G519" s="63"/>
      <c r="H519" s="66">
        <v>13.7</v>
      </c>
      <c r="I519" s="67"/>
      <c r="J519" s="68"/>
      <c r="K519" s="66"/>
      <c r="L519" s="66"/>
      <c r="M519" s="66"/>
      <c r="N519" s="66"/>
      <c r="O519" s="68"/>
      <c r="P519" s="68"/>
      <c r="Q519" s="68"/>
      <c r="R519" s="10"/>
      <c r="S519" s="15"/>
    </row>
    <row r="520" spans="1:20" ht="19.5" outlineLevel="4" x14ac:dyDescent="0.2">
      <c r="A520" s="61"/>
      <c r="B520" s="62"/>
      <c r="C520" s="62"/>
      <c r="D520" s="63"/>
      <c r="E520" s="64"/>
      <c r="F520" s="65" t="s">
        <v>3492</v>
      </c>
      <c r="G520" s="63"/>
      <c r="H520" s="66">
        <v>4.9000000000000004</v>
      </c>
      <c r="I520" s="67"/>
      <c r="J520" s="68"/>
      <c r="K520" s="66"/>
      <c r="L520" s="66"/>
      <c r="M520" s="66"/>
      <c r="N520" s="66"/>
      <c r="O520" s="68"/>
      <c r="P520" s="68"/>
      <c r="Q520" s="68"/>
      <c r="R520" s="10"/>
      <c r="S520" s="15"/>
    </row>
    <row r="521" spans="1:20" ht="7.5" customHeight="1" outlineLevel="4" x14ac:dyDescent="0.15">
      <c r="A521" s="15"/>
      <c r="B521" s="69"/>
      <c r="C521" s="70"/>
      <c r="D521" s="71"/>
      <c r="E521" s="72"/>
      <c r="F521" s="73"/>
      <c r="G521" s="71"/>
      <c r="H521" s="74"/>
      <c r="I521" s="75"/>
      <c r="J521" s="76"/>
      <c r="K521" s="77"/>
      <c r="L521" s="77"/>
      <c r="M521" s="77"/>
      <c r="N521" s="77"/>
      <c r="O521" s="76"/>
      <c r="P521" s="76"/>
      <c r="Q521" s="76"/>
      <c r="R521" s="10"/>
      <c r="S521" s="15"/>
    </row>
    <row r="522" spans="1:20" ht="11.25" outlineLevel="3" x14ac:dyDescent="0.2">
      <c r="A522" s="52"/>
      <c r="B522" s="53"/>
      <c r="C522" s="54">
        <v>126</v>
      </c>
      <c r="D522" s="55" t="s">
        <v>25</v>
      </c>
      <c r="E522" s="56" t="s">
        <v>1639</v>
      </c>
      <c r="F522" s="57" t="s">
        <v>1640</v>
      </c>
      <c r="G522" s="55" t="s">
        <v>67</v>
      </c>
      <c r="H522" s="58">
        <v>9.9</v>
      </c>
      <c r="I522" s="59"/>
      <c r="J522" s="60">
        <f>H522*I522</f>
        <v>0</v>
      </c>
      <c r="K522" s="58"/>
      <c r="L522" s="58">
        <f>H522*K522</f>
        <v>0</v>
      </c>
      <c r="M522" s="58"/>
      <c r="N522" s="58">
        <f>H522*M522</f>
        <v>0</v>
      </c>
      <c r="O522" s="60">
        <v>21</v>
      </c>
      <c r="P522" s="60">
        <f>J522*(O522/100)</f>
        <v>0</v>
      </c>
      <c r="Q522" s="60">
        <f>J522+P522</f>
        <v>0</v>
      </c>
      <c r="R522" s="15"/>
      <c r="S522" s="15"/>
      <c r="T522" s="15"/>
    </row>
    <row r="523" spans="1:20" ht="19.5" outlineLevel="4" x14ac:dyDescent="0.2">
      <c r="A523" s="61"/>
      <c r="B523" s="62"/>
      <c r="C523" s="62"/>
      <c r="D523" s="63"/>
      <c r="E523" s="64" t="s">
        <v>29</v>
      </c>
      <c r="F523" s="65" t="s">
        <v>1617</v>
      </c>
      <c r="G523" s="63"/>
      <c r="H523" s="66">
        <v>0</v>
      </c>
      <c r="I523" s="67"/>
      <c r="J523" s="68"/>
      <c r="K523" s="66"/>
      <c r="L523" s="66"/>
      <c r="M523" s="66"/>
      <c r="N523" s="66"/>
      <c r="O523" s="68"/>
      <c r="P523" s="68"/>
      <c r="Q523" s="68"/>
      <c r="R523" s="10"/>
      <c r="S523" s="15"/>
    </row>
    <row r="524" spans="1:20" ht="19.5" outlineLevel="4" x14ac:dyDescent="0.2">
      <c r="A524" s="61"/>
      <c r="B524" s="62"/>
      <c r="C524" s="62"/>
      <c r="D524" s="63"/>
      <c r="E524" s="64"/>
      <c r="F524" s="65" t="s">
        <v>3490</v>
      </c>
      <c r="G524" s="63"/>
      <c r="H524" s="66">
        <v>5</v>
      </c>
      <c r="I524" s="67"/>
      <c r="J524" s="68"/>
      <c r="K524" s="66"/>
      <c r="L524" s="66"/>
      <c r="M524" s="66"/>
      <c r="N524" s="66"/>
      <c r="O524" s="68"/>
      <c r="P524" s="68"/>
      <c r="Q524" s="68"/>
      <c r="R524" s="10"/>
      <c r="S524" s="15"/>
    </row>
    <row r="525" spans="1:20" ht="19.5" outlineLevel="4" x14ac:dyDescent="0.2">
      <c r="A525" s="61"/>
      <c r="B525" s="62"/>
      <c r="C525" s="62"/>
      <c r="D525" s="63"/>
      <c r="E525" s="64"/>
      <c r="F525" s="65" t="s">
        <v>3492</v>
      </c>
      <c r="G525" s="63"/>
      <c r="H525" s="66">
        <v>4.9000000000000004</v>
      </c>
      <c r="I525" s="67"/>
      <c r="J525" s="68"/>
      <c r="K525" s="66"/>
      <c r="L525" s="66"/>
      <c r="M525" s="66"/>
      <c r="N525" s="66"/>
      <c r="O525" s="68"/>
      <c r="P525" s="68"/>
      <c r="Q525" s="68"/>
      <c r="R525" s="10"/>
      <c r="S525" s="15"/>
    </row>
    <row r="526" spans="1:20" ht="7.5" customHeight="1" outlineLevel="4" x14ac:dyDescent="0.15">
      <c r="A526" s="15"/>
      <c r="B526" s="69"/>
      <c r="C526" s="70"/>
      <c r="D526" s="71"/>
      <c r="E526" s="72"/>
      <c r="F526" s="73"/>
      <c r="G526" s="71"/>
      <c r="H526" s="74"/>
      <c r="I526" s="75"/>
      <c r="J526" s="76"/>
      <c r="K526" s="77"/>
      <c r="L526" s="77"/>
      <c r="M526" s="77"/>
      <c r="N526" s="77"/>
      <c r="O526" s="76"/>
      <c r="P526" s="76"/>
      <c r="Q526" s="76"/>
      <c r="R526" s="10"/>
      <c r="S526" s="15"/>
    </row>
    <row r="527" spans="1:20" ht="11.25" outlineLevel="3" x14ac:dyDescent="0.2">
      <c r="A527" s="52"/>
      <c r="B527" s="53"/>
      <c r="C527" s="54">
        <v>127</v>
      </c>
      <c r="D527" s="55" t="s">
        <v>25</v>
      </c>
      <c r="E527" s="56" t="s">
        <v>1642</v>
      </c>
      <c r="F527" s="57" t="s">
        <v>1643</v>
      </c>
      <c r="G527" s="55" t="s">
        <v>60</v>
      </c>
      <c r="H527" s="58">
        <v>3.1487835999999993</v>
      </c>
      <c r="I527" s="59"/>
      <c r="J527" s="60">
        <f>H527*I527</f>
        <v>0</v>
      </c>
      <c r="K527" s="58"/>
      <c r="L527" s="58">
        <f>H527*K527</f>
        <v>0</v>
      </c>
      <c r="M527" s="58"/>
      <c r="N527" s="58">
        <f>H527*M527</f>
        <v>0</v>
      </c>
      <c r="O527" s="60">
        <v>21</v>
      </c>
      <c r="P527" s="60">
        <f>J527*(O527/100)</f>
        <v>0</v>
      </c>
      <c r="Q527" s="60">
        <f>J527+P527</f>
        <v>0</v>
      </c>
      <c r="R527" s="15"/>
      <c r="S527" s="15"/>
      <c r="T527" s="15"/>
    </row>
    <row r="528" spans="1:20" ht="11.25" outlineLevel="3" x14ac:dyDescent="0.2">
      <c r="A528" s="52"/>
      <c r="B528" s="53"/>
      <c r="C528" s="54">
        <v>128</v>
      </c>
      <c r="D528" s="55" t="s">
        <v>25</v>
      </c>
      <c r="E528" s="56" t="s">
        <v>1644</v>
      </c>
      <c r="F528" s="57" t="s">
        <v>1645</v>
      </c>
      <c r="G528" s="55" t="s">
        <v>172</v>
      </c>
      <c r="H528" s="58">
        <v>25.3</v>
      </c>
      <c r="I528" s="59"/>
      <c r="J528" s="60">
        <f>H528*I528</f>
        <v>0</v>
      </c>
      <c r="K528" s="58"/>
      <c r="L528" s="58">
        <f>H528*K528</f>
        <v>0</v>
      </c>
      <c r="M528" s="58"/>
      <c r="N528" s="58">
        <f>H528*M528</f>
        <v>0</v>
      </c>
      <c r="O528" s="60">
        <v>21</v>
      </c>
      <c r="P528" s="60">
        <f>J528*(O528/100)</f>
        <v>0</v>
      </c>
      <c r="Q528" s="60">
        <f>J528+P528</f>
        <v>0</v>
      </c>
      <c r="R528" s="15"/>
      <c r="S528" s="15"/>
      <c r="T528" s="15"/>
    </row>
    <row r="529" spans="1:20" ht="9.75" outlineLevel="4" x14ac:dyDescent="0.2">
      <c r="A529" s="61"/>
      <c r="B529" s="62"/>
      <c r="C529" s="62"/>
      <c r="D529" s="63"/>
      <c r="E529" s="64" t="s">
        <v>29</v>
      </c>
      <c r="F529" s="65" t="s">
        <v>3493</v>
      </c>
      <c r="G529" s="63"/>
      <c r="H529" s="66">
        <v>25.3</v>
      </c>
      <c r="I529" s="67"/>
      <c r="J529" s="68"/>
      <c r="K529" s="66"/>
      <c r="L529" s="66"/>
      <c r="M529" s="66"/>
      <c r="N529" s="66"/>
      <c r="O529" s="68"/>
      <c r="P529" s="68"/>
      <c r="Q529" s="68"/>
      <c r="R529" s="10"/>
      <c r="S529" s="15"/>
    </row>
    <row r="530" spans="1:20" ht="7.5" customHeight="1" outlineLevel="4" x14ac:dyDescent="0.15">
      <c r="A530" s="15"/>
      <c r="B530" s="69"/>
      <c r="C530" s="70"/>
      <c r="D530" s="71"/>
      <c r="E530" s="72"/>
      <c r="F530" s="73"/>
      <c r="G530" s="71"/>
      <c r="H530" s="74"/>
      <c r="I530" s="75"/>
      <c r="J530" s="76"/>
      <c r="K530" s="77"/>
      <c r="L530" s="77"/>
      <c r="M530" s="77"/>
      <c r="N530" s="77"/>
      <c r="O530" s="76"/>
      <c r="P530" s="76"/>
      <c r="Q530" s="76"/>
      <c r="R530" s="10"/>
      <c r="S530" s="15"/>
    </row>
    <row r="531" spans="1:20" ht="22.5" outlineLevel="3" x14ac:dyDescent="0.2">
      <c r="A531" s="52"/>
      <c r="B531" s="53"/>
      <c r="C531" s="54">
        <v>129</v>
      </c>
      <c r="D531" s="55" t="s">
        <v>342</v>
      </c>
      <c r="E531" s="56" t="s">
        <v>1647</v>
      </c>
      <c r="F531" s="57" t="s">
        <v>1648</v>
      </c>
      <c r="G531" s="55" t="s">
        <v>67</v>
      </c>
      <c r="H531" s="58">
        <v>37.117999999999995</v>
      </c>
      <c r="I531" s="59"/>
      <c r="J531" s="60">
        <f>H531*I531</f>
        <v>0</v>
      </c>
      <c r="K531" s="58">
        <v>1.9199999999999998E-2</v>
      </c>
      <c r="L531" s="58">
        <f>H531*K531</f>
        <v>0.71266559999999979</v>
      </c>
      <c r="M531" s="58"/>
      <c r="N531" s="58">
        <f>H531*M531</f>
        <v>0</v>
      </c>
      <c r="O531" s="60">
        <v>21</v>
      </c>
      <c r="P531" s="60">
        <f>J531*(O531/100)</f>
        <v>0</v>
      </c>
      <c r="Q531" s="60">
        <f>J531+P531</f>
        <v>0</v>
      </c>
      <c r="R531" s="15"/>
      <c r="S531" s="15"/>
      <c r="T531" s="15"/>
    </row>
    <row r="532" spans="1:20" ht="19.5" outlineLevel="4" x14ac:dyDescent="0.2">
      <c r="A532" s="61"/>
      <c r="B532" s="62"/>
      <c r="C532" s="62"/>
      <c r="D532" s="63"/>
      <c r="E532" s="64" t="s">
        <v>29</v>
      </c>
      <c r="F532" s="65" t="s">
        <v>1617</v>
      </c>
      <c r="G532" s="63"/>
      <c r="H532" s="66">
        <v>0</v>
      </c>
      <c r="I532" s="67"/>
      <c r="J532" s="68"/>
      <c r="K532" s="66"/>
      <c r="L532" s="66"/>
      <c r="M532" s="66"/>
      <c r="N532" s="66"/>
      <c r="O532" s="68"/>
      <c r="P532" s="68"/>
      <c r="Q532" s="68"/>
      <c r="R532" s="10"/>
      <c r="S532" s="15"/>
    </row>
    <row r="533" spans="1:20" ht="19.5" outlineLevel="4" x14ac:dyDescent="0.2">
      <c r="A533" s="61"/>
      <c r="B533" s="62"/>
      <c r="C533" s="62"/>
      <c r="D533" s="63"/>
      <c r="E533" s="64"/>
      <c r="F533" s="65" t="s">
        <v>3489</v>
      </c>
      <c r="G533" s="63"/>
      <c r="H533" s="66">
        <v>12.5</v>
      </c>
      <c r="I533" s="67"/>
      <c r="J533" s="68"/>
      <c r="K533" s="66"/>
      <c r="L533" s="66"/>
      <c r="M533" s="66"/>
      <c r="N533" s="66"/>
      <c r="O533" s="68"/>
      <c r="P533" s="68"/>
      <c r="Q533" s="68"/>
      <c r="R533" s="10"/>
      <c r="S533" s="15"/>
    </row>
    <row r="534" spans="1:20" ht="19.5" outlineLevel="4" x14ac:dyDescent="0.2">
      <c r="A534" s="61"/>
      <c r="B534" s="62"/>
      <c r="C534" s="62"/>
      <c r="D534" s="63"/>
      <c r="E534" s="64"/>
      <c r="F534" s="65" t="s">
        <v>3490</v>
      </c>
      <c r="G534" s="63"/>
      <c r="H534" s="66">
        <v>5</v>
      </c>
      <c r="I534" s="67"/>
      <c r="J534" s="68"/>
      <c r="K534" s="66"/>
      <c r="L534" s="66"/>
      <c r="M534" s="66"/>
      <c r="N534" s="66"/>
      <c r="O534" s="68"/>
      <c r="P534" s="68"/>
      <c r="Q534" s="68"/>
      <c r="R534" s="10"/>
      <c r="S534" s="15"/>
    </row>
    <row r="535" spans="1:20" ht="19.5" outlineLevel="4" x14ac:dyDescent="0.2">
      <c r="A535" s="61"/>
      <c r="B535" s="62"/>
      <c r="C535" s="62"/>
      <c r="D535" s="63"/>
      <c r="E535" s="64"/>
      <c r="F535" s="65" t="s">
        <v>3491</v>
      </c>
      <c r="G535" s="63"/>
      <c r="H535" s="66">
        <v>13.7</v>
      </c>
      <c r="I535" s="67"/>
      <c r="J535" s="68"/>
      <c r="K535" s="66"/>
      <c r="L535" s="66"/>
      <c r="M535" s="66"/>
      <c r="N535" s="66"/>
      <c r="O535" s="68"/>
      <c r="P535" s="68"/>
      <c r="Q535" s="68"/>
      <c r="R535" s="10"/>
      <c r="S535" s="15"/>
    </row>
    <row r="536" spans="1:20" ht="19.5" outlineLevel="4" x14ac:dyDescent="0.2">
      <c r="A536" s="61"/>
      <c r="B536" s="62"/>
      <c r="C536" s="62"/>
      <c r="D536" s="63"/>
      <c r="E536" s="64"/>
      <c r="F536" s="65" t="s">
        <v>3494</v>
      </c>
      <c r="G536" s="63"/>
      <c r="H536" s="66">
        <v>1.5</v>
      </c>
      <c r="I536" s="67"/>
      <c r="J536" s="68"/>
      <c r="K536" s="66"/>
      <c r="L536" s="66"/>
      <c r="M536" s="66"/>
      <c r="N536" s="66"/>
      <c r="O536" s="68"/>
      <c r="P536" s="68"/>
      <c r="Q536" s="68"/>
      <c r="R536" s="10"/>
      <c r="S536" s="15"/>
    </row>
    <row r="537" spans="1:20" ht="9.75" outlineLevel="4" x14ac:dyDescent="0.2">
      <c r="A537" s="61"/>
      <c r="B537" s="62"/>
      <c r="C537" s="62"/>
      <c r="D537" s="63"/>
      <c r="E537" s="64"/>
      <c r="F537" s="65" t="s">
        <v>3495</v>
      </c>
      <c r="G537" s="63"/>
      <c r="H537" s="66">
        <v>1.6350000000000002</v>
      </c>
      <c r="I537" s="67"/>
      <c r="J537" s="68"/>
      <c r="K537" s="66"/>
      <c r="L537" s="66"/>
      <c r="M537" s="66"/>
      <c r="N537" s="66"/>
      <c r="O537" s="68"/>
      <c r="P537" s="68"/>
      <c r="Q537" s="68"/>
      <c r="R537" s="10"/>
      <c r="S537" s="15"/>
    </row>
    <row r="538" spans="1:20" ht="9.75" outlineLevel="4" x14ac:dyDescent="0.2">
      <c r="A538" s="61"/>
      <c r="B538" s="62"/>
      <c r="C538" s="62"/>
      <c r="D538" s="63"/>
      <c r="E538" s="64"/>
      <c r="F538" s="65" t="s">
        <v>126</v>
      </c>
      <c r="G538" s="63"/>
      <c r="H538" s="66">
        <v>0</v>
      </c>
      <c r="I538" s="67"/>
      <c r="J538" s="68"/>
      <c r="K538" s="66"/>
      <c r="L538" s="66"/>
      <c r="M538" s="66"/>
      <c r="N538" s="66"/>
      <c r="O538" s="68"/>
      <c r="P538" s="68"/>
      <c r="Q538" s="68"/>
      <c r="R538" s="10"/>
      <c r="S538" s="15"/>
    </row>
    <row r="539" spans="1:20" ht="9.75" outlineLevel="4" x14ac:dyDescent="0.2">
      <c r="A539" s="61"/>
      <c r="B539" s="62"/>
      <c r="C539" s="62"/>
      <c r="D539" s="63"/>
      <c r="E539" s="64"/>
      <c r="F539" s="65" t="s">
        <v>1650</v>
      </c>
      <c r="G539" s="63"/>
      <c r="H539" s="66">
        <v>0</v>
      </c>
      <c r="I539" s="67"/>
      <c r="J539" s="68"/>
      <c r="K539" s="66"/>
      <c r="L539" s="66"/>
      <c r="M539" s="66"/>
      <c r="N539" s="66"/>
      <c r="O539" s="68"/>
      <c r="P539" s="68"/>
      <c r="Q539" s="68"/>
      <c r="R539" s="10"/>
      <c r="S539" s="15"/>
    </row>
    <row r="540" spans="1:20" ht="19.5" outlineLevel="4" x14ac:dyDescent="0.2">
      <c r="A540" s="61"/>
      <c r="B540" s="62"/>
      <c r="C540" s="62"/>
      <c r="D540" s="63"/>
      <c r="E540" s="64"/>
      <c r="F540" s="65" t="s">
        <v>3496</v>
      </c>
      <c r="G540" s="63"/>
      <c r="H540" s="66">
        <v>1.1110000000000002</v>
      </c>
      <c r="I540" s="67"/>
      <c r="J540" s="68"/>
      <c r="K540" s="66"/>
      <c r="L540" s="66"/>
      <c r="M540" s="66"/>
      <c r="N540" s="66"/>
      <c r="O540" s="68"/>
      <c r="P540" s="68"/>
      <c r="Q540" s="68"/>
      <c r="R540" s="10"/>
      <c r="S540" s="15"/>
    </row>
    <row r="541" spans="1:20" ht="19.5" outlineLevel="4" x14ac:dyDescent="0.2">
      <c r="A541" s="61"/>
      <c r="B541" s="62"/>
      <c r="C541" s="62"/>
      <c r="D541" s="63"/>
      <c r="E541" s="64"/>
      <c r="F541" s="65" t="s">
        <v>3497</v>
      </c>
      <c r="G541" s="63"/>
      <c r="H541" s="66">
        <v>1.6720000000000004</v>
      </c>
      <c r="I541" s="67"/>
      <c r="J541" s="68"/>
      <c r="K541" s="66"/>
      <c r="L541" s="66"/>
      <c r="M541" s="66"/>
      <c r="N541" s="66"/>
      <c r="O541" s="68"/>
      <c r="P541" s="68"/>
      <c r="Q541" s="68"/>
      <c r="R541" s="10"/>
      <c r="S541" s="15"/>
    </row>
    <row r="542" spans="1:20" ht="7.5" customHeight="1" outlineLevel="4" x14ac:dyDescent="0.15">
      <c r="A542" s="15"/>
      <c r="B542" s="69"/>
      <c r="C542" s="70"/>
      <c r="D542" s="71"/>
      <c r="E542" s="72"/>
      <c r="F542" s="73"/>
      <c r="G542" s="71"/>
      <c r="H542" s="74"/>
      <c r="I542" s="75"/>
      <c r="J542" s="76"/>
      <c r="K542" s="77"/>
      <c r="L542" s="77"/>
      <c r="M542" s="77"/>
      <c r="N542" s="77"/>
      <c r="O542" s="76"/>
      <c r="P542" s="76"/>
      <c r="Q542" s="76"/>
      <c r="R542" s="10"/>
      <c r="S542" s="15"/>
    </row>
    <row r="543" spans="1:20" ht="22.5" outlineLevel="3" x14ac:dyDescent="0.2">
      <c r="A543" s="52"/>
      <c r="B543" s="53"/>
      <c r="C543" s="54">
        <v>130</v>
      </c>
      <c r="D543" s="55" t="s">
        <v>342</v>
      </c>
      <c r="E543" s="56" t="s">
        <v>3498</v>
      </c>
      <c r="F543" s="57" t="s">
        <v>3499</v>
      </c>
      <c r="G543" s="55" t="s">
        <v>67</v>
      </c>
      <c r="H543" s="58">
        <v>81.795000000000002</v>
      </c>
      <c r="I543" s="59"/>
      <c r="J543" s="60">
        <f>H543*I543</f>
        <v>0</v>
      </c>
      <c r="K543" s="58">
        <v>1.9199999999999998E-2</v>
      </c>
      <c r="L543" s="58">
        <f>H543*K543</f>
        <v>1.5704639999999999</v>
      </c>
      <c r="M543" s="58"/>
      <c r="N543" s="58">
        <f>H543*M543</f>
        <v>0</v>
      </c>
      <c r="O543" s="60">
        <v>21</v>
      </c>
      <c r="P543" s="60">
        <f>J543*(O543/100)</f>
        <v>0</v>
      </c>
      <c r="Q543" s="60">
        <f>J543+P543</f>
        <v>0</v>
      </c>
      <c r="R543" s="15"/>
      <c r="S543" s="15"/>
      <c r="T543" s="15"/>
    </row>
    <row r="544" spans="1:20" ht="19.5" outlineLevel="4" x14ac:dyDescent="0.2">
      <c r="A544" s="61"/>
      <c r="B544" s="62"/>
      <c r="C544" s="62"/>
      <c r="D544" s="63"/>
      <c r="E544" s="64" t="s">
        <v>29</v>
      </c>
      <c r="F544" s="65" t="s">
        <v>1617</v>
      </c>
      <c r="G544" s="63"/>
      <c r="H544" s="66">
        <v>0</v>
      </c>
      <c r="I544" s="67"/>
      <c r="J544" s="68"/>
      <c r="K544" s="66"/>
      <c r="L544" s="66"/>
      <c r="M544" s="66"/>
      <c r="N544" s="66"/>
      <c r="O544" s="68"/>
      <c r="P544" s="68"/>
      <c r="Q544" s="68"/>
      <c r="R544" s="10"/>
      <c r="S544" s="15"/>
    </row>
    <row r="545" spans="1:20" ht="19.5" outlineLevel="4" x14ac:dyDescent="0.2">
      <c r="A545" s="61"/>
      <c r="B545" s="62"/>
      <c r="C545" s="62"/>
      <c r="D545" s="63"/>
      <c r="E545" s="64"/>
      <c r="F545" s="65" t="s">
        <v>3488</v>
      </c>
      <c r="G545" s="63"/>
      <c r="H545" s="66">
        <v>73</v>
      </c>
      <c r="I545" s="67"/>
      <c r="J545" s="68"/>
      <c r="K545" s="66"/>
      <c r="L545" s="66"/>
      <c r="M545" s="66"/>
      <c r="N545" s="66"/>
      <c r="O545" s="68"/>
      <c r="P545" s="68"/>
      <c r="Q545" s="68"/>
      <c r="R545" s="10"/>
      <c r="S545" s="15"/>
    </row>
    <row r="546" spans="1:20" ht="19.5" outlineLevel="4" x14ac:dyDescent="0.2">
      <c r="A546" s="61"/>
      <c r="B546" s="62"/>
      <c r="C546" s="62"/>
      <c r="D546" s="63"/>
      <c r="E546" s="64"/>
      <c r="F546" s="65" t="s">
        <v>3500</v>
      </c>
      <c r="G546" s="63"/>
      <c r="H546" s="66">
        <v>4.9000000000000004</v>
      </c>
      <c r="I546" s="67"/>
      <c r="J546" s="68"/>
      <c r="K546" s="66"/>
      <c r="L546" s="66"/>
      <c r="M546" s="66"/>
      <c r="N546" s="66"/>
      <c r="O546" s="68"/>
      <c r="P546" s="68"/>
      <c r="Q546" s="68"/>
      <c r="R546" s="10"/>
      <c r="S546" s="15"/>
    </row>
    <row r="547" spans="1:20" ht="9.75" outlineLevel="4" x14ac:dyDescent="0.2">
      <c r="A547" s="61"/>
      <c r="B547" s="62"/>
      <c r="C547" s="62"/>
      <c r="D547" s="63"/>
      <c r="E547" s="64"/>
      <c r="F547" s="65" t="s">
        <v>3501</v>
      </c>
      <c r="G547" s="63"/>
      <c r="H547" s="66">
        <v>3.8950000000000005</v>
      </c>
      <c r="I547" s="67"/>
      <c r="J547" s="68"/>
      <c r="K547" s="66"/>
      <c r="L547" s="66"/>
      <c r="M547" s="66"/>
      <c r="N547" s="66"/>
      <c r="O547" s="68"/>
      <c r="P547" s="68"/>
      <c r="Q547" s="68"/>
      <c r="R547" s="10"/>
      <c r="S547" s="15"/>
    </row>
    <row r="548" spans="1:20" ht="7.5" customHeight="1" outlineLevel="4" x14ac:dyDescent="0.15">
      <c r="A548" s="15"/>
      <c r="B548" s="69"/>
      <c r="C548" s="70"/>
      <c r="D548" s="71"/>
      <c r="E548" s="72"/>
      <c r="F548" s="73"/>
      <c r="G548" s="71"/>
      <c r="H548" s="74"/>
      <c r="I548" s="75"/>
      <c r="J548" s="76"/>
      <c r="K548" s="77"/>
      <c r="L548" s="77"/>
      <c r="M548" s="77"/>
      <c r="N548" s="77"/>
      <c r="O548" s="76"/>
      <c r="P548" s="76"/>
      <c r="Q548" s="76"/>
      <c r="R548" s="10"/>
      <c r="S548" s="15"/>
    </row>
    <row r="549" spans="1:20" outlineLevel="3" x14ac:dyDescent="0.15">
      <c r="B549" s="10"/>
      <c r="C549" s="10"/>
      <c r="D549" s="10"/>
      <c r="E549" s="10"/>
      <c r="F549" s="10"/>
      <c r="G549" s="10"/>
      <c r="H549" s="10"/>
      <c r="I549" s="15"/>
      <c r="J549" s="15"/>
      <c r="K549" s="10"/>
      <c r="L549" s="10"/>
      <c r="M549" s="10"/>
      <c r="N549" s="10"/>
      <c r="O549" s="10"/>
      <c r="P549" s="15"/>
      <c r="Q549" s="15"/>
    </row>
    <row r="550" spans="1:20" ht="11.25" outlineLevel="2" x14ac:dyDescent="0.2">
      <c r="A550" s="42" t="s">
        <v>3502</v>
      </c>
      <c r="B550" s="43">
        <v>3</v>
      </c>
      <c r="C550" s="44"/>
      <c r="D550" s="45" t="s">
        <v>23</v>
      </c>
      <c r="E550" s="45"/>
      <c r="F550" s="46" t="s">
        <v>1659</v>
      </c>
      <c r="G550" s="45"/>
      <c r="H550" s="47"/>
      <c r="I550" s="48"/>
      <c r="J550" s="49">
        <f>SUBTOTAL(9,J551:J583)</f>
        <v>0</v>
      </c>
      <c r="K550" s="47"/>
      <c r="L550" s="50">
        <f>SUBTOTAL(9,L551:L583)</f>
        <v>1.9010307029999998</v>
      </c>
      <c r="M550" s="47"/>
      <c r="N550" s="50">
        <f>SUBTOTAL(9,N551:N583)</f>
        <v>0</v>
      </c>
      <c r="O550" s="51"/>
      <c r="P550" s="49">
        <f>SUBTOTAL(9,P551:P583)</f>
        <v>0</v>
      </c>
      <c r="Q550" s="49">
        <f>SUBTOTAL(9,Q551:Q583)</f>
        <v>0</v>
      </c>
      <c r="R550" s="10"/>
      <c r="S550" s="15"/>
      <c r="T550" s="15"/>
    </row>
    <row r="551" spans="1:20" ht="11.25" outlineLevel="3" x14ac:dyDescent="0.2">
      <c r="A551" s="52"/>
      <c r="B551" s="53"/>
      <c r="C551" s="54">
        <v>131</v>
      </c>
      <c r="D551" s="55" t="s">
        <v>25</v>
      </c>
      <c r="E551" s="56" t="s">
        <v>1660</v>
      </c>
      <c r="F551" s="57" t="s">
        <v>1661</v>
      </c>
      <c r="G551" s="55" t="s">
        <v>67</v>
      </c>
      <c r="H551" s="58">
        <v>168</v>
      </c>
      <c r="I551" s="59"/>
      <c r="J551" s="60">
        <f>H551*I551</f>
        <v>0</v>
      </c>
      <c r="K551" s="58">
        <v>3.0000000000000001E-5</v>
      </c>
      <c r="L551" s="58">
        <f>H551*K551</f>
        <v>5.0400000000000002E-3</v>
      </c>
      <c r="M551" s="58"/>
      <c r="N551" s="58">
        <f>H551*M551</f>
        <v>0</v>
      </c>
      <c r="O551" s="60">
        <v>21</v>
      </c>
      <c r="P551" s="60">
        <f>J551*(O551/100)</f>
        <v>0</v>
      </c>
      <c r="Q551" s="60">
        <f>J551+P551</f>
        <v>0</v>
      </c>
      <c r="R551" s="15"/>
      <c r="S551" s="15"/>
      <c r="T551" s="15"/>
    </row>
    <row r="552" spans="1:20" ht="9.75" outlineLevel="4" x14ac:dyDescent="0.2">
      <c r="A552" s="61"/>
      <c r="B552" s="62"/>
      <c r="C552" s="62"/>
      <c r="D552" s="63"/>
      <c r="E552" s="64" t="s">
        <v>29</v>
      </c>
      <c r="F552" s="65" t="s">
        <v>3503</v>
      </c>
      <c r="G552" s="63"/>
      <c r="H552" s="66">
        <v>168</v>
      </c>
      <c r="I552" s="67"/>
      <c r="J552" s="68"/>
      <c r="K552" s="66"/>
      <c r="L552" s="66"/>
      <c r="M552" s="66"/>
      <c r="N552" s="66"/>
      <c r="O552" s="68"/>
      <c r="P552" s="68"/>
      <c r="Q552" s="68"/>
      <c r="R552" s="10"/>
      <c r="S552" s="15"/>
    </row>
    <row r="553" spans="1:20" ht="7.5" customHeight="1" outlineLevel="4" x14ac:dyDescent="0.15">
      <c r="A553" s="15"/>
      <c r="B553" s="69"/>
      <c r="C553" s="70"/>
      <c r="D553" s="71"/>
      <c r="E553" s="72"/>
      <c r="F553" s="73"/>
      <c r="G553" s="71"/>
      <c r="H553" s="74"/>
      <c r="I553" s="75"/>
      <c r="J553" s="76"/>
      <c r="K553" s="77"/>
      <c r="L553" s="77"/>
      <c r="M553" s="77"/>
      <c r="N553" s="77"/>
      <c r="O553" s="76"/>
      <c r="P553" s="76"/>
      <c r="Q553" s="76"/>
      <c r="R553" s="10"/>
      <c r="S553" s="15"/>
    </row>
    <row r="554" spans="1:20" ht="11.25" outlineLevel="3" x14ac:dyDescent="0.2">
      <c r="A554" s="52"/>
      <c r="B554" s="53"/>
      <c r="C554" s="54">
        <v>132</v>
      </c>
      <c r="D554" s="55" t="s">
        <v>25</v>
      </c>
      <c r="E554" s="56" t="s">
        <v>1663</v>
      </c>
      <c r="F554" s="57" t="s">
        <v>1664</v>
      </c>
      <c r="G554" s="55" t="s">
        <v>67</v>
      </c>
      <c r="H554" s="58">
        <v>168</v>
      </c>
      <c r="I554" s="59"/>
      <c r="J554" s="60">
        <f>H554*I554</f>
        <v>0</v>
      </c>
      <c r="K554" s="58">
        <v>7.5799999999999999E-3</v>
      </c>
      <c r="L554" s="58">
        <f>H554*K554</f>
        <v>1.2734399999999999</v>
      </c>
      <c r="M554" s="58"/>
      <c r="N554" s="58">
        <f>H554*M554</f>
        <v>0</v>
      </c>
      <c r="O554" s="60">
        <v>21</v>
      </c>
      <c r="P554" s="60">
        <f>J554*(O554/100)</f>
        <v>0</v>
      </c>
      <c r="Q554" s="60">
        <f>J554+P554</f>
        <v>0</v>
      </c>
      <c r="R554" s="15"/>
      <c r="S554" s="15"/>
      <c r="T554" s="15"/>
    </row>
    <row r="555" spans="1:20" ht="19.5" outlineLevel="4" x14ac:dyDescent="0.2">
      <c r="A555" s="61"/>
      <c r="B555" s="62"/>
      <c r="C555" s="62"/>
      <c r="D555" s="63"/>
      <c r="E555" s="64" t="s">
        <v>29</v>
      </c>
      <c r="F555" s="65" t="s">
        <v>3504</v>
      </c>
      <c r="G555" s="63"/>
      <c r="H555" s="66">
        <v>168</v>
      </c>
      <c r="I555" s="67"/>
      <c r="J555" s="68"/>
      <c r="K555" s="66"/>
      <c r="L555" s="66"/>
      <c r="M555" s="66"/>
      <c r="N555" s="66"/>
      <c r="O555" s="68"/>
      <c r="P555" s="68"/>
      <c r="Q555" s="68"/>
      <c r="R555" s="10"/>
      <c r="S555" s="15"/>
    </row>
    <row r="556" spans="1:20" ht="7.5" customHeight="1" outlineLevel="4" x14ac:dyDescent="0.15">
      <c r="A556" s="15"/>
      <c r="B556" s="69"/>
      <c r="C556" s="70"/>
      <c r="D556" s="71"/>
      <c r="E556" s="72"/>
      <c r="F556" s="73"/>
      <c r="G556" s="71"/>
      <c r="H556" s="74"/>
      <c r="I556" s="75"/>
      <c r="J556" s="76"/>
      <c r="K556" s="77"/>
      <c r="L556" s="77"/>
      <c r="M556" s="77"/>
      <c r="N556" s="77"/>
      <c r="O556" s="76"/>
      <c r="P556" s="76"/>
      <c r="Q556" s="76"/>
      <c r="R556" s="10"/>
      <c r="S556" s="15"/>
    </row>
    <row r="557" spans="1:20" ht="11.25" outlineLevel="3" x14ac:dyDescent="0.2">
      <c r="A557" s="52"/>
      <c r="B557" s="53"/>
      <c r="C557" s="54">
        <v>133</v>
      </c>
      <c r="D557" s="55" t="s">
        <v>25</v>
      </c>
      <c r="E557" s="56" t="s">
        <v>1665</v>
      </c>
      <c r="F557" s="57" t="s">
        <v>1666</v>
      </c>
      <c r="G557" s="55" t="s">
        <v>67</v>
      </c>
      <c r="H557" s="58">
        <v>168.00000000000003</v>
      </c>
      <c r="I557" s="59"/>
      <c r="J557" s="60">
        <f>H557*I557</f>
        <v>0</v>
      </c>
      <c r="K557" s="58">
        <v>2.9999999999999997E-4</v>
      </c>
      <c r="L557" s="58">
        <f>H557*K557</f>
        <v>5.0400000000000007E-2</v>
      </c>
      <c r="M557" s="58"/>
      <c r="N557" s="58">
        <f>H557*M557</f>
        <v>0</v>
      </c>
      <c r="O557" s="60">
        <v>21</v>
      </c>
      <c r="P557" s="60">
        <f>J557*(O557/100)</f>
        <v>0</v>
      </c>
      <c r="Q557" s="60">
        <f>J557+P557</f>
        <v>0</v>
      </c>
      <c r="R557" s="15"/>
      <c r="S557" s="15"/>
      <c r="T557" s="15"/>
    </row>
    <row r="558" spans="1:20" ht="19.5" outlineLevel="4" x14ac:dyDescent="0.2">
      <c r="A558" s="61"/>
      <c r="B558" s="62"/>
      <c r="C558" s="62"/>
      <c r="D558" s="63"/>
      <c r="E558" s="64" t="s">
        <v>29</v>
      </c>
      <c r="F558" s="65" t="s">
        <v>1617</v>
      </c>
      <c r="G558" s="63"/>
      <c r="H558" s="66">
        <v>0</v>
      </c>
      <c r="I558" s="67"/>
      <c r="J558" s="68"/>
      <c r="K558" s="66"/>
      <c r="L558" s="66"/>
      <c r="M558" s="66"/>
      <c r="N558" s="66"/>
      <c r="O558" s="68"/>
      <c r="P558" s="68"/>
      <c r="Q558" s="68"/>
      <c r="R558" s="10"/>
      <c r="S558" s="15"/>
    </row>
    <row r="559" spans="1:20" ht="19.5" outlineLevel="4" x14ac:dyDescent="0.2">
      <c r="A559" s="61"/>
      <c r="B559" s="62"/>
      <c r="C559" s="62"/>
      <c r="D559" s="63"/>
      <c r="E559" s="64"/>
      <c r="F559" s="65" t="s">
        <v>3505</v>
      </c>
      <c r="G559" s="63"/>
      <c r="H559" s="66">
        <v>150.80000000000001</v>
      </c>
      <c r="I559" s="67"/>
      <c r="J559" s="68"/>
      <c r="K559" s="66"/>
      <c r="L559" s="66"/>
      <c r="M559" s="66"/>
      <c r="N559" s="66"/>
      <c r="O559" s="68"/>
      <c r="P559" s="68"/>
      <c r="Q559" s="68"/>
      <c r="R559" s="10"/>
      <c r="S559" s="15"/>
    </row>
    <row r="560" spans="1:20" ht="19.5" outlineLevel="4" x14ac:dyDescent="0.2">
      <c r="A560" s="61"/>
      <c r="B560" s="62"/>
      <c r="C560" s="62"/>
      <c r="D560" s="63"/>
      <c r="E560" s="64"/>
      <c r="F560" s="65" t="s">
        <v>3506</v>
      </c>
      <c r="G560" s="63"/>
      <c r="H560" s="66">
        <v>5.4</v>
      </c>
      <c r="I560" s="67"/>
      <c r="J560" s="68"/>
      <c r="K560" s="66"/>
      <c r="L560" s="66"/>
      <c r="M560" s="66"/>
      <c r="N560" s="66"/>
      <c r="O560" s="68"/>
      <c r="P560" s="68"/>
      <c r="Q560" s="68"/>
      <c r="R560" s="10"/>
      <c r="S560" s="15"/>
    </row>
    <row r="561" spans="1:20" ht="19.5" outlineLevel="4" x14ac:dyDescent="0.2">
      <c r="A561" s="61"/>
      <c r="B561" s="62"/>
      <c r="C561" s="62"/>
      <c r="D561" s="63"/>
      <c r="E561" s="64"/>
      <c r="F561" s="65" t="s">
        <v>3507</v>
      </c>
      <c r="G561" s="63"/>
      <c r="H561" s="66">
        <v>11.8</v>
      </c>
      <c r="I561" s="67"/>
      <c r="J561" s="68"/>
      <c r="K561" s="66"/>
      <c r="L561" s="66"/>
      <c r="M561" s="66"/>
      <c r="N561" s="66"/>
      <c r="O561" s="68"/>
      <c r="P561" s="68"/>
      <c r="Q561" s="68"/>
      <c r="R561" s="10"/>
      <c r="S561" s="15"/>
    </row>
    <row r="562" spans="1:20" ht="7.5" customHeight="1" outlineLevel="4" x14ac:dyDescent="0.15">
      <c r="A562" s="15"/>
      <c r="B562" s="69"/>
      <c r="C562" s="70"/>
      <c r="D562" s="71"/>
      <c r="E562" s="72"/>
      <c r="F562" s="73"/>
      <c r="G562" s="71"/>
      <c r="H562" s="74"/>
      <c r="I562" s="75"/>
      <c r="J562" s="76"/>
      <c r="K562" s="77"/>
      <c r="L562" s="77"/>
      <c r="M562" s="77"/>
      <c r="N562" s="77"/>
      <c r="O562" s="76"/>
      <c r="P562" s="76"/>
      <c r="Q562" s="76"/>
      <c r="R562" s="10"/>
      <c r="S562" s="15"/>
    </row>
    <row r="563" spans="1:20" ht="11.25" outlineLevel="3" x14ac:dyDescent="0.2">
      <c r="A563" s="52"/>
      <c r="B563" s="53"/>
      <c r="C563" s="54">
        <v>134</v>
      </c>
      <c r="D563" s="55" t="s">
        <v>25</v>
      </c>
      <c r="E563" s="56" t="s">
        <v>1676</v>
      </c>
      <c r="F563" s="57" t="s">
        <v>1677</v>
      </c>
      <c r="G563" s="55" t="s">
        <v>172</v>
      </c>
      <c r="H563" s="58">
        <v>87.1</v>
      </c>
      <c r="I563" s="59"/>
      <c r="J563" s="60">
        <f>H563*I563</f>
        <v>0</v>
      </c>
      <c r="K563" s="58">
        <v>1.0000000000000001E-5</v>
      </c>
      <c r="L563" s="58">
        <f>H563*K563</f>
        <v>8.7100000000000003E-4</v>
      </c>
      <c r="M563" s="58"/>
      <c r="N563" s="58">
        <f>H563*M563</f>
        <v>0</v>
      </c>
      <c r="O563" s="60">
        <v>21</v>
      </c>
      <c r="P563" s="60">
        <f>J563*(O563/100)</f>
        <v>0</v>
      </c>
      <c r="Q563" s="60">
        <f>J563+P563</f>
        <v>0</v>
      </c>
      <c r="R563" s="15"/>
      <c r="S563" s="15"/>
      <c r="T563" s="15"/>
    </row>
    <row r="564" spans="1:20" ht="19.5" outlineLevel="4" x14ac:dyDescent="0.2">
      <c r="A564" s="61"/>
      <c r="B564" s="62"/>
      <c r="C564" s="62"/>
      <c r="D564" s="63"/>
      <c r="E564" s="64" t="s">
        <v>29</v>
      </c>
      <c r="F564" s="65" t="s">
        <v>3508</v>
      </c>
      <c r="G564" s="63"/>
      <c r="H564" s="66">
        <v>66.100000000000009</v>
      </c>
      <c r="I564" s="67"/>
      <c r="J564" s="68"/>
      <c r="K564" s="66"/>
      <c r="L564" s="66"/>
      <c r="M564" s="66"/>
      <c r="N564" s="66"/>
      <c r="O564" s="68"/>
      <c r="P564" s="68"/>
      <c r="Q564" s="68"/>
      <c r="R564" s="10"/>
      <c r="S564" s="15"/>
    </row>
    <row r="565" spans="1:20" ht="19.5" outlineLevel="4" x14ac:dyDescent="0.2">
      <c r="A565" s="61"/>
      <c r="B565" s="62"/>
      <c r="C565" s="62"/>
      <c r="D565" s="63"/>
      <c r="E565" s="64"/>
      <c r="F565" s="65" t="s">
        <v>3509</v>
      </c>
      <c r="G565" s="63"/>
      <c r="H565" s="66">
        <v>8.1999999999999993</v>
      </c>
      <c r="I565" s="67"/>
      <c r="J565" s="68"/>
      <c r="K565" s="66"/>
      <c r="L565" s="66"/>
      <c r="M565" s="66"/>
      <c r="N565" s="66"/>
      <c r="O565" s="68"/>
      <c r="P565" s="68"/>
      <c r="Q565" s="68"/>
      <c r="R565" s="10"/>
      <c r="S565" s="15"/>
    </row>
    <row r="566" spans="1:20" ht="19.5" outlineLevel="4" x14ac:dyDescent="0.2">
      <c r="A566" s="61"/>
      <c r="B566" s="62"/>
      <c r="C566" s="62"/>
      <c r="D566" s="63"/>
      <c r="E566" s="64"/>
      <c r="F566" s="65" t="s">
        <v>3510</v>
      </c>
      <c r="G566" s="63"/>
      <c r="H566" s="66">
        <v>12.8</v>
      </c>
      <c r="I566" s="67"/>
      <c r="J566" s="68"/>
      <c r="K566" s="66"/>
      <c r="L566" s="66"/>
      <c r="M566" s="66"/>
      <c r="N566" s="66"/>
      <c r="O566" s="68"/>
      <c r="P566" s="68"/>
      <c r="Q566" s="68"/>
      <c r="R566" s="10"/>
      <c r="S566" s="15"/>
    </row>
    <row r="567" spans="1:20" ht="7.5" customHeight="1" outlineLevel="4" x14ac:dyDescent="0.15">
      <c r="A567" s="15"/>
      <c r="B567" s="69"/>
      <c r="C567" s="70"/>
      <c r="D567" s="71"/>
      <c r="E567" s="72"/>
      <c r="F567" s="73"/>
      <c r="G567" s="71"/>
      <c r="H567" s="74"/>
      <c r="I567" s="75"/>
      <c r="J567" s="76"/>
      <c r="K567" s="77"/>
      <c r="L567" s="77"/>
      <c r="M567" s="77"/>
      <c r="N567" s="77"/>
      <c r="O567" s="76"/>
      <c r="P567" s="76"/>
      <c r="Q567" s="76"/>
      <c r="R567" s="10"/>
      <c r="S567" s="15"/>
    </row>
    <row r="568" spans="1:20" ht="11.25" outlineLevel="3" x14ac:dyDescent="0.2">
      <c r="A568" s="52"/>
      <c r="B568" s="53"/>
      <c r="C568" s="54">
        <v>135</v>
      </c>
      <c r="D568" s="55" t="s">
        <v>25</v>
      </c>
      <c r="E568" s="56" t="s">
        <v>1689</v>
      </c>
      <c r="F568" s="57" t="s">
        <v>1690</v>
      </c>
      <c r="G568" s="55" t="s">
        <v>172</v>
      </c>
      <c r="H568" s="58">
        <v>3.3</v>
      </c>
      <c r="I568" s="59"/>
      <c r="J568" s="60">
        <f>H568*I568</f>
        <v>0</v>
      </c>
      <c r="K568" s="58"/>
      <c r="L568" s="58">
        <f>H568*K568</f>
        <v>0</v>
      </c>
      <c r="M568" s="58"/>
      <c r="N568" s="58">
        <f>H568*M568</f>
        <v>0</v>
      </c>
      <c r="O568" s="60">
        <v>21</v>
      </c>
      <c r="P568" s="60">
        <f>J568*(O568/100)</f>
        <v>0</v>
      </c>
      <c r="Q568" s="60">
        <f>J568+P568</f>
        <v>0</v>
      </c>
      <c r="R568" s="15"/>
      <c r="S568" s="15"/>
      <c r="T568" s="15"/>
    </row>
    <row r="569" spans="1:20" ht="9.75" outlineLevel="4" x14ac:dyDescent="0.2">
      <c r="A569" s="61"/>
      <c r="B569" s="62"/>
      <c r="C569" s="62"/>
      <c r="D569" s="63"/>
      <c r="E569" s="64" t="s">
        <v>29</v>
      </c>
      <c r="F569" s="65" t="s">
        <v>3511</v>
      </c>
      <c r="G569" s="63"/>
      <c r="H569" s="66">
        <v>3.3</v>
      </c>
      <c r="I569" s="67"/>
      <c r="J569" s="68"/>
      <c r="K569" s="66"/>
      <c r="L569" s="66"/>
      <c r="M569" s="66"/>
      <c r="N569" s="66"/>
      <c r="O569" s="68"/>
      <c r="P569" s="68"/>
      <c r="Q569" s="68"/>
      <c r="R569" s="10"/>
      <c r="S569" s="15"/>
    </row>
    <row r="570" spans="1:20" ht="7.5" customHeight="1" outlineLevel="4" x14ac:dyDescent="0.15">
      <c r="A570" s="15"/>
      <c r="B570" s="69"/>
      <c r="C570" s="70"/>
      <c r="D570" s="71"/>
      <c r="E570" s="72"/>
      <c r="F570" s="73"/>
      <c r="G570" s="71"/>
      <c r="H570" s="74"/>
      <c r="I570" s="75"/>
      <c r="J570" s="76"/>
      <c r="K570" s="77"/>
      <c r="L570" s="77"/>
      <c r="M570" s="77"/>
      <c r="N570" s="77"/>
      <c r="O570" s="76"/>
      <c r="P570" s="76"/>
      <c r="Q570" s="76"/>
      <c r="R570" s="10"/>
      <c r="S570" s="15"/>
    </row>
    <row r="571" spans="1:20" ht="22.5" outlineLevel="3" x14ac:dyDescent="0.2">
      <c r="A571" s="52"/>
      <c r="B571" s="53"/>
      <c r="C571" s="54">
        <v>136</v>
      </c>
      <c r="D571" s="55" t="s">
        <v>25</v>
      </c>
      <c r="E571" s="56" t="s">
        <v>1694</v>
      </c>
      <c r="F571" s="57" t="s">
        <v>1695</v>
      </c>
      <c r="G571" s="55" t="s">
        <v>67</v>
      </c>
      <c r="H571" s="58">
        <v>168</v>
      </c>
      <c r="I571" s="59"/>
      <c r="J571" s="60">
        <f>H571*I571</f>
        <v>0</v>
      </c>
      <c r="K571" s="58">
        <v>3.0000000000000001E-5</v>
      </c>
      <c r="L571" s="58">
        <f>H571*K571</f>
        <v>5.0400000000000002E-3</v>
      </c>
      <c r="M571" s="58"/>
      <c r="N571" s="58">
        <f>H571*M571</f>
        <v>0</v>
      </c>
      <c r="O571" s="60">
        <v>21</v>
      </c>
      <c r="P571" s="60">
        <f>J571*(O571/100)</f>
        <v>0</v>
      </c>
      <c r="Q571" s="60">
        <f>J571+P571</f>
        <v>0</v>
      </c>
      <c r="R571" s="15"/>
      <c r="S571" s="15"/>
      <c r="T571" s="15"/>
    </row>
    <row r="572" spans="1:20" ht="11.25" outlineLevel="3" x14ac:dyDescent="0.2">
      <c r="A572" s="52"/>
      <c r="B572" s="53"/>
      <c r="C572" s="54">
        <v>137</v>
      </c>
      <c r="D572" s="55" t="s">
        <v>25</v>
      </c>
      <c r="E572" s="56" t="s">
        <v>1696</v>
      </c>
      <c r="F572" s="57" t="s">
        <v>1697</v>
      </c>
      <c r="G572" s="55" t="s">
        <v>60</v>
      </c>
      <c r="H572" s="58">
        <v>1.901030703</v>
      </c>
      <c r="I572" s="59"/>
      <c r="J572" s="60">
        <f>H572*I572</f>
        <v>0</v>
      </c>
      <c r="K572" s="58"/>
      <c r="L572" s="58">
        <f>H572*K572</f>
        <v>0</v>
      </c>
      <c r="M572" s="58"/>
      <c r="N572" s="58">
        <f>H572*M572</f>
        <v>0</v>
      </c>
      <c r="O572" s="60">
        <v>21</v>
      </c>
      <c r="P572" s="60">
        <f>J572*(O572/100)</f>
        <v>0</v>
      </c>
      <c r="Q572" s="60">
        <f>J572+P572</f>
        <v>0</v>
      </c>
      <c r="R572" s="15"/>
      <c r="S572" s="15"/>
      <c r="T572" s="15"/>
    </row>
    <row r="573" spans="1:20" ht="11.25" outlineLevel="3" x14ac:dyDescent="0.2">
      <c r="A573" s="52"/>
      <c r="B573" s="53"/>
      <c r="C573" s="54">
        <v>138</v>
      </c>
      <c r="D573" s="55" t="s">
        <v>25</v>
      </c>
      <c r="E573" s="56" t="s">
        <v>1698</v>
      </c>
      <c r="F573" s="57" t="s">
        <v>1699</v>
      </c>
      <c r="G573" s="55" t="s">
        <v>172</v>
      </c>
      <c r="H573" s="58">
        <v>87.1</v>
      </c>
      <c r="I573" s="59"/>
      <c r="J573" s="60">
        <f>H573*I573</f>
        <v>0</v>
      </c>
      <c r="K573" s="58"/>
      <c r="L573" s="58">
        <f>H573*K573</f>
        <v>0</v>
      </c>
      <c r="M573" s="58"/>
      <c r="N573" s="58">
        <f>H573*M573</f>
        <v>0</v>
      </c>
      <c r="O573" s="60">
        <v>21</v>
      </c>
      <c r="P573" s="60">
        <f>J573*(O573/100)</f>
        <v>0</v>
      </c>
      <c r="Q573" s="60">
        <f>J573+P573</f>
        <v>0</v>
      </c>
      <c r="R573" s="15"/>
      <c r="S573" s="15"/>
      <c r="T573" s="15"/>
    </row>
    <row r="574" spans="1:20" ht="9.75" outlineLevel="4" x14ac:dyDescent="0.2">
      <c r="A574" s="61"/>
      <c r="B574" s="62"/>
      <c r="C574" s="62"/>
      <c r="D574" s="63"/>
      <c r="E574" s="64" t="s">
        <v>29</v>
      </c>
      <c r="F574" s="65" t="s">
        <v>3512</v>
      </c>
      <c r="G574" s="63"/>
      <c r="H574" s="66">
        <v>87.1</v>
      </c>
      <c r="I574" s="67"/>
      <c r="J574" s="68"/>
      <c r="K574" s="66"/>
      <c r="L574" s="66"/>
      <c r="M574" s="66"/>
      <c r="N574" s="66"/>
      <c r="O574" s="68"/>
      <c r="P574" s="68"/>
      <c r="Q574" s="68"/>
      <c r="R574" s="10"/>
      <c r="S574" s="15"/>
    </row>
    <row r="575" spans="1:20" ht="7.5" customHeight="1" outlineLevel="4" x14ac:dyDescent="0.15">
      <c r="A575" s="15"/>
      <c r="B575" s="69"/>
      <c r="C575" s="70"/>
      <c r="D575" s="71"/>
      <c r="E575" s="72"/>
      <c r="F575" s="73"/>
      <c r="G575" s="71"/>
      <c r="H575" s="74"/>
      <c r="I575" s="75"/>
      <c r="J575" s="76"/>
      <c r="K575" s="77"/>
      <c r="L575" s="77"/>
      <c r="M575" s="77"/>
      <c r="N575" s="77"/>
      <c r="O575" s="76"/>
      <c r="P575" s="76"/>
      <c r="Q575" s="76"/>
      <c r="R575" s="10"/>
      <c r="S575" s="15"/>
    </row>
    <row r="576" spans="1:20" ht="22.5" outlineLevel="3" x14ac:dyDescent="0.2">
      <c r="A576" s="52"/>
      <c r="B576" s="53"/>
      <c r="C576" s="54">
        <v>139</v>
      </c>
      <c r="D576" s="55" t="s">
        <v>342</v>
      </c>
      <c r="E576" s="56" t="s">
        <v>1701</v>
      </c>
      <c r="F576" s="57" t="s">
        <v>1702</v>
      </c>
      <c r="G576" s="55" t="s">
        <v>67</v>
      </c>
      <c r="H576" s="58">
        <v>183.10670000000002</v>
      </c>
      <c r="I576" s="59"/>
      <c r="J576" s="60">
        <f>H576*I576</f>
        <v>0</v>
      </c>
      <c r="K576" s="58">
        <v>3.0899999999999999E-3</v>
      </c>
      <c r="L576" s="58">
        <f>H576*K576</f>
        <v>0.56579970300000004</v>
      </c>
      <c r="M576" s="58"/>
      <c r="N576" s="58">
        <f>H576*M576</f>
        <v>0</v>
      </c>
      <c r="O576" s="60">
        <v>21</v>
      </c>
      <c r="P576" s="60">
        <f>J576*(O576/100)</f>
        <v>0</v>
      </c>
      <c r="Q576" s="60">
        <f>J576+P576</f>
        <v>0</v>
      </c>
      <c r="R576" s="15"/>
      <c r="S576" s="15"/>
      <c r="T576" s="15"/>
    </row>
    <row r="577" spans="1:20" ht="9.75" outlineLevel="4" x14ac:dyDescent="0.2">
      <c r="A577" s="61"/>
      <c r="B577" s="62"/>
      <c r="C577" s="62"/>
      <c r="D577" s="63"/>
      <c r="E577" s="64" t="s">
        <v>29</v>
      </c>
      <c r="F577" s="65" t="s">
        <v>3513</v>
      </c>
      <c r="G577" s="63"/>
      <c r="H577" s="66">
        <v>176.4</v>
      </c>
      <c r="I577" s="67"/>
      <c r="J577" s="68"/>
      <c r="K577" s="66"/>
      <c r="L577" s="66"/>
      <c r="M577" s="66"/>
      <c r="N577" s="66"/>
      <c r="O577" s="68"/>
      <c r="P577" s="68"/>
      <c r="Q577" s="68"/>
      <c r="R577" s="10"/>
      <c r="S577" s="15"/>
    </row>
    <row r="578" spans="1:20" ht="9.75" outlineLevel="4" x14ac:dyDescent="0.2">
      <c r="A578" s="61"/>
      <c r="B578" s="62"/>
      <c r="C578" s="62"/>
      <c r="D578" s="63"/>
      <c r="E578" s="64"/>
      <c r="F578" s="65" t="s">
        <v>3514</v>
      </c>
      <c r="G578" s="63"/>
      <c r="H578" s="66">
        <v>6.7067000000000014</v>
      </c>
      <c r="I578" s="67"/>
      <c r="J578" s="68"/>
      <c r="K578" s="66"/>
      <c r="L578" s="66"/>
      <c r="M578" s="66"/>
      <c r="N578" s="66"/>
      <c r="O578" s="68"/>
      <c r="P578" s="68"/>
      <c r="Q578" s="68"/>
      <c r="R578" s="10"/>
      <c r="S578" s="15"/>
    </row>
    <row r="579" spans="1:20" ht="7.5" customHeight="1" outlineLevel="4" x14ac:dyDescent="0.15">
      <c r="A579" s="15"/>
      <c r="B579" s="69"/>
      <c r="C579" s="70"/>
      <c r="D579" s="71"/>
      <c r="E579" s="72"/>
      <c r="F579" s="73"/>
      <c r="G579" s="71"/>
      <c r="H579" s="74"/>
      <c r="I579" s="75"/>
      <c r="J579" s="76"/>
      <c r="K579" s="77"/>
      <c r="L579" s="77"/>
      <c r="M579" s="77"/>
      <c r="N579" s="77"/>
      <c r="O579" s="76"/>
      <c r="P579" s="76"/>
      <c r="Q579" s="76"/>
      <c r="R579" s="10"/>
      <c r="S579" s="15"/>
    </row>
    <row r="580" spans="1:20" ht="11.25" outlineLevel="3" x14ac:dyDescent="0.2">
      <c r="A580" s="52"/>
      <c r="B580" s="53"/>
      <c r="C580" s="54">
        <v>140</v>
      </c>
      <c r="D580" s="55" t="s">
        <v>342</v>
      </c>
      <c r="E580" s="56" t="s">
        <v>1705</v>
      </c>
      <c r="F580" s="57" t="s">
        <v>1706</v>
      </c>
      <c r="G580" s="55" t="s">
        <v>72</v>
      </c>
      <c r="H580" s="58">
        <v>2</v>
      </c>
      <c r="I580" s="59"/>
      <c r="J580" s="60">
        <f>H580*I580</f>
        <v>0</v>
      </c>
      <c r="K580" s="58">
        <v>2.2000000000000001E-4</v>
      </c>
      <c r="L580" s="58">
        <f>H580*K580</f>
        <v>4.4000000000000002E-4</v>
      </c>
      <c r="M580" s="58"/>
      <c r="N580" s="58">
        <f>H580*M580</f>
        <v>0</v>
      </c>
      <c r="O580" s="60">
        <v>21</v>
      </c>
      <c r="P580" s="60">
        <f>J580*(O580/100)</f>
        <v>0</v>
      </c>
      <c r="Q580" s="60">
        <f>J580+P580</f>
        <v>0</v>
      </c>
      <c r="R580" s="15"/>
      <c r="S580" s="15"/>
      <c r="T580" s="15"/>
    </row>
    <row r="581" spans="1:20" ht="9.75" outlineLevel="4" x14ac:dyDescent="0.2">
      <c r="A581" s="61"/>
      <c r="B581" s="62"/>
      <c r="C581" s="62"/>
      <c r="D581" s="63"/>
      <c r="E581" s="64" t="s">
        <v>29</v>
      </c>
      <c r="F581" s="65" t="s">
        <v>2906</v>
      </c>
      <c r="G581" s="63"/>
      <c r="H581" s="66">
        <v>2</v>
      </c>
      <c r="I581" s="67"/>
      <c r="J581" s="68"/>
      <c r="K581" s="66"/>
      <c r="L581" s="66"/>
      <c r="M581" s="66"/>
      <c r="N581" s="66"/>
      <c r="O581" s="68"/>
      <c r="P581" s="68"/>
      <c r="Q581" s="68"/>
      <c r="R581" s="10"/>
      <c r="S581" s="15"/>
    </row>
    <row r="582" spans="1:20" ht="7.5" customHeight="1" outlineLevel="4" x14ac:dyDescent="0.15">
      <c r="A582" s="15"/>
      <c r="B582" s="69"/>
      <c r="C582" s="70"/>
      <c r="D582" s="71"/>
      <c r="E582" s="72"/>
      <c r="F582" s="73"/>
      <c r="G582" s="71"/>
      <c r="H582" s="74"/>
      <c r="I582" s="75"/>
      <c r="J582" s="76"/>
      <c r="K582" s="77"/>
      <c r="L582" s="77"/>
      <c r="M582" s="77"/>
      <c r="N582" s="77"/>
      <c r="O582" s="76"/>
      <c r="P582" s="76"/>
      <c r="Q582" s="76"/>
      <c r="R582" s="10"/>
      <c r="S582" s="15"/>
    </row>
    <row r="583" spans="1:20" outlineLevel="3" x14ac:dyDescent="0.15">
      <c r="B583" s="10"/>
      <c r="C583" s="10"/>
      <c r="D583" s="10"/>
      <c r="E583" s="10"/>
      <c r="F583" s="10"/>
      <c r="G583" s="10"/>
      <c r="H583" s="10"/>
      <c r="I583" s="15"/>
      <c r="J583" s="15"/>
      <c r="K583" s="10"/>
      <c r="L583" s="10"/>
      <c r="M583" s="10"/>
      <c r="N583" s="10"/>
      <c r="O583" s="10"/>
      <c r="P583" s="15"/>
      <c r="Q583" s="15"/>
    </row>
    <row r="584" spans="1:20" ht="11.25" outlineLevel="2" x14ac:dyDescent="0.2">
      <c r="A584" s="42" t="s">
        <v>3515</v>
      </c>
      <c r="B584" s="43">
        <v>3</v>
      </c>
      <c r="C584" s="44"/>
      <c r="D584" s="45" t="s">
        <v>23</v>
      </c>
      <c r="E584" s="45"/>
      <c r="F584" s="46" t="s">
        <v>1709</v>
      </c>
      <c r="G584" s="45"/>
      <c r="H584" s="47"/>
      <c r="I584" s="48"/>
      <c r="J584" s="49">
        <f>SUBTOTAL(9,J585:J619)</f>
        <v>0</v>
      </c>
      <c r="K584" s="47"/>
      <c r="L584" s="50">
        <f>SUBTOTAL(9,L585:L619)</f>
        <v>2.7256759000000002</v>
      </c>
      <c r="M584" s="47"/>
      <c r="N584" s="50">
        <f>SUBTOTAL(9,N585:N619)</f>
        <v>0</v>
      </c>
      <c r="O584" s="51"/>
      <c r="P584" s="49">
        <f>SUBTOTAL(9,P585:P619)</f>
        <v>0</v>
      </c>
      <c r="Q584" s="49">
        <f>SUBTOTAL(9,Q585:Q619)</f>
        <v>0</v>
      </c>
      <c r="R584" s="10"/>
      <c r="S584" s="15"/>
      <c r="T584" s="15"/>
    </row>
    <row r="585" spans="1:20" ht="11.25" outlineLevel="3" x14ac:dyDescent="0.2">
      <c r="A585" s="52"/>
      <c r="B585" s="53"/>
      <c r="C585" s="54">
        <v>141</v>
      </c>
      <c r="D585" s="55" t="s">
        <v>25</v>
      </c>
      <c r="E585" s="56" t="s">
        <v>1710</v>
      </c>
      <c r="F585" s="57" t="s">
        <v>1711</v>
      </c>
      <c r="G585" s="55" t="s">
        <v>67</v>
      </c>
      <c r="H585" s="58">
        <v>135.86000000000001</v>
      </c>
      <c r="I585" s="59"/>
      <c r="J585" s="60">
        <f>H585*I585</f>
        <v>0</v>
      </c>
      <c r="K585" s="58">
        <v>2.9999999999999997E-4</v>
      </c>
      <c r="L585" s="58">
        <f>H585*K585</f>
        <v>4.0758000000000003E-2</v>
      </c>
      <c r="M585" s="58"/>
      <c r="N585" s="58">
        <f>H585*M585</f>
        <v>0</v>
      </c>
      <c r="O585" s="60">
        <v>21</v>
      </c>
      <c r="P585" s="60">
        <f>J585*(O585/100)</f>
        <v>0</v>
      </c>
      <c r="Q585" s="60">
        <f>J585+P585</f>
        <v>0</v>
      </c>
      <c r="R585" s="15"/>
      <c r="S585" s="15"/>
      <c r="T585" s="15"/>
    </row>
    <row r="586" spans="1:20" ht="11.25" outlineLevel="3" x14ac:dyDescent="0.2">
      <c r="A586" s="52"/>
      <c r="B586" s="53"/>
      <c r="C586" s="54">
        <v>142</v>
      </c>
      <c r="D586" s="55" t="s">
        <v>25</v>
      </c>
      <c r="E586" s="56" t="s">
        <v>1712</v>
      </c>
      <c r="F586" s="57" t="s">
        <v>1713</v>
      </c>
      <c r="G586" s="55" t="s">
        <v>67</v>
      </c>
      <c r="H586" s="58">
        <v>135.85999999999999</v>
      </c>
      <c r="I586" s="59"/>
      <c r="J586" s="60">
        <f>H586*I586</f>
        <v>0</v>
      </c>
      <c r="K586" s="58">
        <v>6.0000000000000001E-3</v>
      </c>
      <c r="L586" s="58">
        <f>H586*K586</f>
        <v>0.81515999999999988</v>
      </c>
      <c r="M586" s="58"/>
      <c r="N586" s="58">
        <f>H586*M586</f>
        <v>0</v>
      </c>
      <c r="O586" s="60">
        <v>21</v>
      </c>
      <c r="P586" s="60">
        <f>J586*(O586/100)</f>
        <v>0</v>
      </c>
      <c r="Q586" s="60">
        <f>J586+P586</f>
        <v>0</v>
      </c>
      <c r="R586" s="15"/>
      <c r="S586" s="15"/>
      <c r="T586" s="15"/>
    </row>
    <row r="587" spans="1:20" ht="19.5" outlineLevel="4" x14ac:dyDescent="0.2">
      <c r="A587" s="61"/>
      <c r="B587" s="62"/>
      <c r="C587" s="62"/>
      <c r="D587" s="63"/>
      <c r="E587" s="64" t="s">
        <v>29</v>
      </c>
      <c r="F587" s="65" t="s">
        <v>911</v>
      </c>
      <c r="G587" s="63"/>
      <c r="H587" s="66">
        <v>0</v>
      </c>
      <c r="I587" s="67"/>
      <c r="J587" s="68"/>
      <c r="K587" s="66"/>
      <c r="L587" s="66"/>
      <c r="M587" s="66"/>
      <c r="N587" s="66"/>
      <c r="O587" s="68"/>
      <c r="P587" s="68"/>
      <c r="Q587" s="68"/>
      <c r="R587" s="10"/>
      <c r="S587" s="15"/>
    </row>
    <row r="588" spans="1:20" ht="19.5" outlineLevel="4" x14ac:dyDescent="0.2">
      <c r="A588" s="61"/>
      <c r="B588" s="62"/>
      <c r="C588" s="62"/>
      <c r="D588" s="63"/>
      <c r="E588" s="64"/>
      <c r="F588" s="65" t="s">
        <v>3516</v>
      </c>
      <c r="G588" s="63"/>
      <c r="H588" s="66">
        <v>89.66</v>
      </c>
      <c r="I588" s="67"/>
      <c r="J588" s="68"/>
      <c r="K588" s="66"/>
      <c r="L588" s="66"/>
      <c r="M588" s="66"/>
      <c r="N588" s="66"/>
      <c r="O588" s="68"/>
      <c r="P588" s="68"/>
      <c r="Q588" s="68"/>
      <c r="R588" s="10"/>
      <c r="S588" s="15"/>
    </row>
    <row r="589" spans="1:20" ht="19.5" outlineLevel="4" x14ac:dyDescent="0.2">
      <c r="A589" s="61"/>
      <c r="B589" s="62"/>
      <c r="C589" s="62"/>
      <c r="D589" s="63"/>
      <c r="E589" s="64"/>
      <c r="F589" s="65" t="s">
        <v>3517</v>
      </c>
      <c r="G589" s="63"/>
      <c r="H589" s="66">
        <v>22</v>
      </c>
      <c r="I589" s="67"/>
      <c r="J589" s="68"/>
      <c r="K589" s="66"/>
      <c r="L589" s="66"/>
      <c r="M589" s="66"/>
      <c r="N589" s="66"/>
      <c r="O589" s="68"/>
      <c r="P589" s="68"/>
      <c r="Q589" s="68"/>
      <c r="R589" s="10"/>
      <c r="S589" s="15"/>
    </row>
    <row r="590" spans="1:20" ht="19.5" outlineLevel="4" x14ac:dyDescent="0.2">
      <c r="A590" s="61"/>
      <c r="B590" s="62"/>
      <c r="C590" s="62"/>
      <c r="D590" s="63"/>
      <c r="E590" s="64"/>
      <c r="F590" s="65" t="s">
        <v>3518</v>
      </c>
      <c r="G590" s="63"/>
      <c r="H590" s="66">
        <v>24.2</v>
      </c>
      <c r="I590" s="67"/>
      <c r="J590" s="68"/>
      <c r="K590" s="66"/>
      <c r="L590" s="66"/>
      <c r="M590" s="66"/>
      <c r="N590" s="66"/>
      <c r="O590" s="68"/>
      <c r="P590" s="68"/>
      <c r="Q590" s="68"/>
      <c r="R590" s="10"/>
      <c r="S590" s="15"/>
    </row>
    <row r="591" spans="1:20" ht="7.5" customHeight="1" outlineLevel="4" x14ac:dyDescent="0.15">
      <c r="A591" s="15"/>
      <c r="B591" s="69"/>
      <c r="C591" s="70"/>
      <c r="D591" s="71"/>
      <c r="E591" s="72"/>
      <c r="F591" s="73"/>
      <c r="G591" s="71"/>
      <c r="H591" s="74"/>
      <c r="I591" s="75"/>
      <c r="J591" s="76"/>
      <c r="K591" s="77"/>
      <c r="L591" s="77"/>
      <c r="M591" s="77"/>
      <c r="N591" s="77"/>
      <c r="O591" s="76"/>
      <c r="P591" s="76"/>
      <c r="Q591" s="76"/>
      <c r="R591" s="10"/>
      <c r="S591" s="15"/>
    </row>
    <row r="592" spans="1:20" ht="11.25" outlineLevel="3" x14ac:dyDescent="0.2">
      <c r="A592" s="52"/>
      <c r="B592" s="53"/>
      <c r="C592" s="54">
        <v>143</v>
      </c>
      <c r="D592" s="55" t="s">
        <v>25</v>
      </c>
      <c r="E592" s="56" t="s">
        <v>1728</v>
      </c>
      <c r="F592" s="57" t="s">
        <v>1729</v>
      </c>
      <c r="G592" s="55" t="s">
        <v>67</v>
      </c>
      <c r="H592" s="58">
        <v>120.46</v>
      </c>
      <c r="I592" s="59"/>
      <c r="J592" s="60">
        <f>H592*I592</f>
        <v>0</v>
      </c>
      <c r="K592" s="58"/>
      <c r="L592" s="58">
        <f>H592*K592</f>
        <v>0</v>
      </c>
      <c r="M592" s="58"/>
      <c r="N592" s="58">
        <f>H592*M592</f>
        <v>0</v>
      </c>
      <c r="O592" s="60">
        <v>21</v>
      </c>
      <c r="P592" s="60">
        <f>J592*(O592/100)</f>
        <v>0</v>
      </c>
      <c r="Q592" s="60">
        <f>J592+P592</f>
        <v>0</v>
      </c>
      <c r="R592" s="15"/>
      <c r="S592" s="15"/>
      <c r="T592" s="15"/>
    </row>
    <row r="593" spans="1:20" ht="9.75" outlineLevel="4" x14ac:dyDescent="0.2">
      <c r="A593" s="61"/>
      <c r="B593" s="62"/>
      <c r="C593" s="62"/>
      <c r="D593" s="63"/>
      <c r="E593" s="64" t="s">
        <v>29</v>
      </c>
      <c r="F593" s="65" t="s">
        <v>3519</v>
      </c>
      <c r="G593" s="63"/>
      <c r="H593" s="66">
        <v>120.46</v>
      </c>
      <c r="I593" s="67"/>
      <c r="J593" s="68"/>
      <c r="K593" s="66"/>
      <c r="L593" s="66"/>
      <c r="M593" s="66"/>
      <c r="N593" s="66"/>
      <c r="O593" s="68"/>
      <c r="P593" s="68"/>
      <c r="Q593" s="68"/>
      <c r="R593" s="10"/>
      <c r="S593" s="15"/>
    </row>
    <row r="594" spans="1:20" ht="7.5" customHeight="1" outlineLevel="4" x14ac:dyDescent="0.15">
      <c r="A594" s="15"/>
      <c r="B594" s="69"/>
      <c r="C594" s="70"/>
      <c r="D594" s="71"/>
      <c r="E594" s="72"/>
      <c r="F594" s="73"/>
      <c r="G594" s="71"/>
      <c r="H594" s="74"/>
      <c r="I594" s="75"/>
      <c r="J594" s="76"/>
      <c r="K594" s="77"/>
      <c r="L594" s="77"/>
      <c r="M594" s="77"/>
      <c r="N594" s="77"/>
      <c r="O594" s="76"/>
      <c r="P594" s="76"/>
      <c r="Q594" s="76"/>
      <c r="R594" s="10"/>
      <c r="S594" s="15"/>
    </row>
    <row r="595" spans="1:20" ht="11.25" outlineLevel="3" x14ac:dyDescent="0.2">
      <c r="A595" s="52"/>
      <c r="B595" s="53"/>
      <c r="C595" s="54">
        <v>144</v>
      </c>
      <c r="D595" s="55" t="s">
        <v>25</v>
      </c>
      <c r="E595" s="56" t="s">
        <v>1730</v>
      </c>
      <c r="F595" s="57" t="s">
        <v>1731</v>
      </c>
      <c r="G595" s="55" t="s">
        <v>172</v>
      </c>
      <c r="H595" s="58">
        <v>88.95</v>
      </c>
      <c r="I595" s="59"/>
      <c r="J595" s="60">
        <f>H595*I595</f>
        <v>0</v>
      </c>
      <c r="K595" s="58">
        <v>5.5000000000000003E-4</v>
      </c>
      <c r="L595" s="58">
        <f>H595*K595</f>
        <v>4.8922500000000008E-2</v>
      </c>
      <c r="M595" s="58"/>
      <c r="N595" s="58">
        <f>H595*M595</f>
        <v>0</v>
      </c>
      <c r="O595" s="60">
        <v>21</v>
      </c>
      <c r="P595" s="60">
        <f>J595*(O595/100)</f>
        <v>0</v>
      </c>
      <c r="Q595" s="60">
        <f>J595+P595</f>
        <v>0</v>
      </c>
      <c r="R595" s="15"/>
      <c r="S595" s="15"/>
      <c r="T595" s="15"/>
    </row>
    <row r="596" spans="1:20" ht="19.5" outlineLevel="4" x14ac:dyDescent="0.2">
      <c r="A596" s="61"/>
      <c r="B596" s="62"/>
      <c r="C596" s="62"/>
      <c r="D596" s="63"/>
      <c r="E596" s="64" t="s">
        <v>29</v>
      </c>
      <c r="F596" s="65" t="s">
        <v>911</v>
      </c>
      <c r="G596" s="63"/>
      <c r="H596" s="66">
        <v>0</v>
      </c>
      <c r="I596" s="67"/>
      <c r="J596" s="68"/>
      <c r="K596" s="66"/>
      <c r="L596" s="66"/>
      <c r="M596" s="66"/>
      <c r="N596" s="66"/>
      <c r="O596" s="68"/>
      <c r="P596" s="68"/>
      <c r="Q596" s="68"/>
      <c r="R596" s="10"/>
      <c r="S596" s="15"/>
    </row>
    <row r="597" spans="1:20" ht="19.5" outlineLevel="4" x14ac:dyDescent="0.2">
      <c r="A597" s="61"/>
      <c r="B597" s="62"/>
      <c r="C597" s="62"/>
      <c r="D597" s="63"/>
      <c r="E597" s="64"/>
      <c r="F597" s="65" t="s">
        <v>3520</v>
      </c>
      <c r="G597" s="63"/>
      <c r="H597" s="66">
        <v>60.95</v>
      </c>
      <c r="I597" s="67"/>
      <c r="J597" s="68"/>
      <c r="K597" s="66"/>
      <c r="L597" s="66"/>
      <c r="M597" s="66"/>
      <c r="N597" s="66"/>
      <c r="O597" s="68"/>
      <c r="P597" s="68"/>
      <c r="Q597" s="68"/>
      <c r="R597" s="10"/>
      <c r="S597" s="15"/>
    </row>
    <row r="598" spans="1:20" ht="19.5" outlineLevel="4" x14ac:dyDescent="0.2">
      <c r="A598" s="61"/>
      <c r="B598" s="62"/>
      <c r="C598" s="62"/>
      <c r="D598" s="63"/>
      <c r="E598" s="64"/>
      <c r="F598" s="65" t="s">
        <v>3521</v>
      </c>
      <c r="G598" s="63"/>
      <c r="H598" s="66">
        <v>11</v>
      </c>
      <c r="I598" s="67"/>
      <c r="J598" s="68"/>
      <c r="K598" s="66"/>
      <c r="L598" s="66"/>
      <c r="M598" s="66"/>
      <c r="N598" s="66"/>
      <c r="O598" s="68"/>
      <c r="P598" s="68"/>
      <c r="Q598" s="68"/>
      <c r="R598" s="10"/>
      <c r="S598" s="15"/>
    </row>
    <row r="599" spans="1:20" ht="19.5" outlineLevel="4" x14ac:dyDescent="0.2">
      <c r="A599" s="61"/>
      <c r="B599" s="62"/>
      <c r="C599" s="62"/>
      <c r="D599" s="63"/>
      <c r="E599" s="64"/>
      <c r="F599" s="65" t="s">
        <v>3522</v>
      </c>
      <c r="G599" s="63"/>
      <c r="H599" s="66">
        <v>17</v>
      </c>
      <c r="I599" s="67"/>
      <c r="J599" s="68"/>
      <c r="K599" s="66"/>
      <c r="L599" s="66"/>
      <c r="M599" s="66"/>
      <c r="N599" s="66"/>
      <c r="O599" s="68"/>
      <c r="P599" s="68"/>
      <c r="Q599" s="68"/>
      <c r="R599" s="10"/>
      <c r="S599" s="15"/>
    </row>
    <row r="600" spans="1:20" ht="7.5" customHeight="1" outlineLevel="4" x14ac:dyDescent="0.15">
      <c r="A600" s="15"/>
      <c r="B600" s="69"/>
      <c r="C600" s="70"/>
      <c r="D600" s="71"/>
      <c r="E600" s="72"/>
      <c r="F600" s="73"/>
      <c r="G600" s="71"/>
      <c r="H600" s="74"/>
      <c r="I600" s="75"/>
      <c r="J600" s="76"/>
      <c r="K600" s="77"/>
      <c r="L600" s="77"/>
      <c r="M600" s="77"/>
      <c r="N600" s="77"/>
      <c r="O600" s="76"/>
      <c r="P600" s="76"/>
      <c r="Q600" s="76"/>
      <c r="R600" s="10"/>
      <c r="S600" s="15"/>
    </row>
    <row r="601" spans="1:20" ht="11.25" outlineLevel="3" x14ac:dyDescent="0.2">
      <c r="A601" s="52"/>
      <c r="B601" s="53"/>
      <c r="C601" s="54">
        <v>145</v>
      </c>
      <c r="D601" s="55" t="s">
        <v>25</v>
      </c>
      <c r="E601" s="56" t="s">
        <v>3523</v>
      </c>
      <c r="F601" s="57" t="s">
        <v>3524</v>
      </c>
      <c r="G601" s="55" t="s">
        <v>172</v>
      </c>
      <c r="H601" s="58">
        <v>72.75</v>
      </c>
      <c r="I601" s="59"/>
      <c r="J601" s="60">
        <f>H601*I601</f>
        <v>0</v>
      </c>
      <c r="K601" s="58">
        <v>3.0000000000000001E-5</v>
      </c>
      <c r="L601" s="58">
        <f>H601*K601</f>
        <v>2.1825E-3</v>
      </c>
      <c r="M601" s="58"/>
      <c r="N601" s="58">
        <f>H601*M601</f>
        <v>0</v>
      </c>
      <c r="O601" s="60">
        <v>21</v>
      </c>
      <c r="P601" s="60">
        <f>J601*(O601/100)</f>
        <v>0</v>
      </c>
      <c r="Q601" s="60">
        <f>J601+P601</f>
        <v>0</v>
      </c>
      <c r="R601" s="15"/>
      <c r="S601" s="15"/>
      <c r="T601" s="15"/>
    </row>
    <row r="602" spans="1:20" ht="19.5" outlineLevel="4" x14ac:dyDescent="0.2">
      <c r="A602" s="61"/>
      <c r="B602" s="62"/>
      <c r="C602" s="62"/>
      <c r="D602" s="63"/>
      <c r="E602" s="64" t="s">
        <v>29</v>
      </c>
      <c r="F602" s="65" t="s">
        <v>911</v>
      </c>
      <c r="G602" s="63"/>
      <c r="H602" s="66">
        <v>0</v>
      </c>
      <c r="I602" s="67"/>
      <c r="J602" s="68"/>
      <c r="K602" s="66"/>
      <c r="L602" s="66"/>
      <c r="M602" s="66"/>
      <c r="N602" s="66"/>
      <c r="O602" s="68"/>
      <c r="P602" s="68"/>
      <c r="Q602" s="68"/>
      <c r="R602" s="10"/>
      <c r="S602" s="15"/>
    </row>
    <row r="603" spans="1:20" ht="19.5" outlineLevel="4" x14ac:dyDescent="0.2">
      <c r="A603" s="61"/>
      <c r="B603" s="62"/>
      <c r="C603" s="62"/>
      <c r="D603" s="63"/>
      <c r="E603" s="64"/>
      <c r="F603" s="65" t="s">
        <v>3525</v>
      </c>
      <c r="G603" s="63"/>
      <c r="H603" s="66">
        <v>47.65</v>
      </c>
      <c r="I603" s="67"/>
      <c r="J603" s="68"/>
      <c r="K603" s="66"/>
      <c r="L603" s="66"/>
      <c r="M603" s="66"/>
      <c r="N603" s="66"/>
      <c r="O603" s="68"/>
      <c r="P603" s="68"/>
      <c r="Q603" s="68"/>
      <c r="R603" s="10"/>
      <c r="S603" s="15"/>
    </row>
    <row r="604" spans="1:20" ht="19.5" outlineLevel="4" x14ac:dyDescent="0.2">
      <c r="A604" s="61"/>
      <c r="B604" s="62"/>
      <c r="C604" s="62"/>
      <c r="D604" s="63"/>
      <c r="E604" s="64"/>
      <c r="F604" s="65" t="s">
        <v>3521</v>
      </c>
      <c r="G604" s="63"/>
      <c r="H604" s="66">
        <v>11</v>
      </c>
      <c r="I604" s="67"/>
      <c r="J604" s="68"/>
      <c r="K604" s="66"/>
      <c r="L604" s="66"/>
      <c r="M604" s="66"/>
      <c r="N604" s="66"/>
      <c r="O604" s="68"/>
      <c r="P604" s="68"/>
      <c r="Q604" s="68"/>
      <c r="R604" s="10"/>
      <c r="S604" s="15"/>
    </row>
    <row r="605" spans="1:20" ht="19.5" outlineLevel="4" x14ac:dyDescent="0.2">
      <c r="A605" s="61"/>
      <c r="B605" s="62"/>
      <c r="C605" s="62"/>
      <c r="D605" s="63"/>
      <c r="E605" s="64"/>
      <c r="F605" s="65" t="s">
        <v>3526</v>
      </c>
      <c r="G605" s="63"/>
      <c r="H605" s="66">
        <v>14.1</v>
      </c>
      <c r="I605" s="67"/>
      <c r="J605" s="68"/>
      <c r="K605" s="66"/>
      <c r="L605" s="66"/>
      <c r="M605" s="66"/>
      <c r="N605" s="66"/>
      <c r="O605" s="68"/>
      <c r="P605" s="68"/>
      <c r="Q605" s="68"/>
      <c r="R605" s="10"/>
      <c r="S605" s="15"/>
    </row>
    <row r="606" spans="1:20" ht="7.5" customHeight="1" outlineLevel="4" x14ac:dyDescent="0.15">
      <c r="A606" s="15"/>
      <c r="B606" s="69"/>
      <c r="C606" s="70"/>
      <c r="D606" s="71"/>
      <c r="E606" s="72"/>
      <c r="F606" s="73"/>
      <c r="G606" s="71"/>
      <c r="H606" s="74"/>
      <c r="I606" s="75"/>
      <c r="J606" s="76"/>
      <c r="K606" s="77"/>
      <c r="L606" s="77"/>
      <c r="M606" s="77"/>
      <c r="N606" s="77"/>
      <c r="O606" s="76"/>
      <c r="P606" s="76"/>
      <c r="Q606" s="76"/>
      <c r="R606" s="10"/>
      <c r="S606" s="15"/>
    </row>
    <row r="607" spans="1:20" ht="11.25" outlineLevel="3" x14ac:dyDescent="0.2">
      <c r="A607" s="52"/>
      <c r="B607" s="53"/>
      <c r="C607" s="54">
        <v>146</v>
      </c>
      <c r="D607" s="55" t="s">
        <v>25</v>
      </c>
      <c r="E607" s="56" t="s">
        <v>1744</v>
      </c>
      <c r="F607" s="57" t="s">
        <v>1745</v>
      </c>
      <c r="G607" s="55" t="s">
        <v>172</v>
      </c>
      <c r="H607" s="58">
        <v>8</v>
      </c>
      <c r="I607" s="59"/>
      <c r="J607" s="60">
        <f>H607*I607</f>
        <v>0</v>
      </c>
      <c r="K607" s="58">
        <v>9.5E-4</v>
      </c>
      <c r="L607" s="58">
        <f>H607*K607</f>
        <v>7.6E-3</v>
      </c>
      <c r="M607" s="58"/>
      <c r="N607" s="58">
        <f>H607*M607</f>
        <v>0</v>
      </c>
      <c r="O607" s="60">
        <v>21</v>
      </c>
      <c r="P607" s="60">
        <f>J607*(O607/100)</f>
        <v>0</v>
      </c>
      <c r="Q607" s="60">
        <f>J607+P607</f>
        <v>0</v>
      </c>
      <c r="R607" s="15"/>
      <c r="S607" s="15"/>
      <c r="T607" s="15"/>
    </row>
    <row r="608" spans="1:20" ht="9.75" outlineLevel="4" x14ac:dyDescent="0.2">
      <c r="A608" s="61"/>
      <c r="B608" s="62"/>
      <c r="C608" s="62"/>
      <c r="D608" s="63"/>
      <c r="E608" s="64" t="s">
        <v>29</v>
      </c>
      <c r="F608" s="65" t="s">
        <v>3527</v>
      </c>
      <c r="G608" s="63"/>
      <c r="H608" s="66">
        <v>6</v>
      </c>
      <c r="I608" s="67"/>
      <c r="J608" s="68"/>
      <c r="K608" s="66"/>
      <c r="L608" s="66"/>
      <c r="M608" s="66"/>
      <c r="N608" s="66"/>
      <c r="O608" s="68"/>
      <c r="P608" s="68"/>
      <c r="Q608" s="68"/>
      <c r="R608" s="10"/>
      <c r="S608" s="15"/>
    </row>
    <row r="609" spans="1:20" ht="9.75" outlineLevel="4" x14ac:dyDescent="0.2">
      <c r="A609" s="61"/>
      <c r="B609" s="62"/>
      <c r="C609" s="62"/>
      <c r="D609" s="63"/>
      <c r="E609" s="64"/>
      <c r="F609" s="65" t="s">
        <v>3528</v>
      </c>
      <c r="G609" s="63"/>
      <c r="H609" s="66">
        <v>2</v>
      </c>
      <c r="I609" s="67"/>
      <c r="J609" s="68"/>
      <c r="K609" s="66"/>
      <c r="L609" s="66"/>
      <c r="M609" s="66"/>
      <c r="N609" s="66"/>
      <c r="O609" s="68"/>
      <c r="P609" s="68"/>
      <c r="Q609" s="68"/>
      <c r="R609" s="10"/>
      <c r="S609" s="15"/>
    </row>
    <row r="610" spans="1:20" ht="7.5" customHeight="1" outlineLevel="4" x14ac:dyDescent="0.15">
      <c r="A610" s="15"/>
      <c r="B610" s="69"/>
      <c r="C610" s="70"/>
      <c r="D610" s="71"/>
      <c r="E610" s="72"/>
      <c r="F610" s="73"/>
      <c r="G610" s="71"/>
      <c r="H610" s="74"/>
      <c r="I610" s="75"/>
      <c r="J610" s="76"/>
      <c r="K610" s="77"/>
      <c r="L610" s="77"/>
      <c r="M610" s="77"/>
      <c r="N610" s="77"/>
      <c r="O610" s="76"/>
      <c r="P610" s="76"/>
      <c r="Q610" s="76"/>
      <c r="R610" s="10"/>
      <c r="S610" s="15"/>
    </row>
    <row r="611" spans="1:20" ht="11.25" outlineLevel="3" x14ac:dyDescent="0.2">
      <c r="A611" s="52"/>
      <c r="B611" s="53"/>
      <c r="C611" s="54">
        <v>147</v>
      </c>
      <c r="D611" s="55" t="s">
        <v>25</v>
      </c>
      <c r="E611" s="56" t="s">
        <v>1747</v>
      </c>
      <c r="F611" s="57" t="s">
        <v>1748</v>
      </c>
      <c r="G611" s="55" t="s">
        <v>172</v>
      </c>
      <c r="H611" s="58">
        <v>0.9</v>
      </c>
      <c r="I611" s="59"/>
      <c r="J611" s="60">
        <f>H611*I611</f>
        <v>0</v>
      </c>
      <c r="K611" s="58">
        <v>7.3999999999999999E-4</v>
      </c>
      <c r="L611" s="58">
        <f>H611*K611</f>
        <v>6.6600000000000003E-4</v>
      </c>
      <c r="M611" s="58"/>
      <c r="N611" s="58">
        <f>H611*M611</f>
        <v>0</v>
      </c>
      <c r="O611" s="60">
        <v>21</v>
      </c>
      <c r="P611" s="60">
        <f>J611*(O611/100)</f>
        <v>0</v>
      </c>
      <c r="Q611" s="60">
        <f>J611+P611</f>
        <v>0</v>
      </c>
      <c r="R611" s="15"/>
      <c r="S611" s="15"/>
      <c r="T611" s="15"/>
    </row>
    <row r="612" spans="1:20" ht="9.75" outlineLevel="4" x14ac:dyDescent="0.2">
      <c r="A612" s="61"/>
      <c r="B612" s="62"/>
      <c r="C612" s="62"/>
      <c r="D612" s="63"/>
      <c r="E612" s="64" t="s">
        <v>29</v>
      </c>
      <c r="F612" s="65" t="s">
        <v>3529</v>
      </c>
      <c r="G612" s="63"/>
      <c r="H612" s="66">
        <v>0.9</v>
      </c>
      <c r="I612" s="67"/>
      <c r="J612" s="68"/>
      <c r="K612" s="66"/>
      <c r="L612" s="66"/>
      <c r="M612" s="66"/>
      <c r="N612" s="66"/>
      <c r="O612" s="68"/>
      <c r="P612" s="68"/>
      <c r="Q612" s="68"/>
      <c r="R612" s="10"/>
      <c r="S612" s="15"/>
    </row>
    <row r="613" spans="1:20" ht="7.5" customHeight="1" outlineLevel="4" x14ac:dyDescent="0.15">
      <c r="A613" s="15"/>
      <c r="B613" s="69"/>
      <c r="C613" s="70"/>
      <c r="D613" s="71"/>
      <c r="E613" s="72"/>
      <c r="F613" s="73"/>
      <c r="G613" s="71"/>
      <c r="H613" s="74"/>
      <c r="I613" s="75"/>
      <c r="J613" s="76"/>
      <c r="K613" s="77"/>
      <c r="L613" s="77"/>
      <c r="M613" s="77"/>
      <c r="N613" s="77"/>
      <c r="O613" s="76"/>
      <c r="P613" s="76"/>
      <c r="Q613" s="76"/>
      <c r="R613" s="10"/>
      <c r="S613" s="15"/>
    </row>
    <row r="614" spans="1:20" ht="11.25" outlineLevel="3" x14ac:dyDescent="0.2">
      <c r="A614" s="52"/>
      <c r="B614" s="53"/>
      <c r="C614" s="54">
        <v>148</v>
      </c>
      <c r="D614" s="55" t="s">
        <v>25</v>
      </c>
      <c r="E614" s="56" t="s">
        <v>1752</v>
      </c>
      <c r="F614" s="57" t="s">
        <v>1753</v>
      </c>
      <c r="G614" s="55" t="s">
        <v>60</v>
      </c>
      <c r="H614" s="58">
        <v>2.7256759000000002</v>
      </c>
      <c r="I614" s="59"/>
      <c r="J614" s="60">
        <f>H614*I614</f>
        <v>0</v>
      </c>
      <c r="K614" s="58"/>
      <c r="L614" s="58">
        <f>H614*K614</f>
        <v>0</v>
      </c>
      <c r="M614" s="58"/>
      <c r="N614" s="58">
        <f>H614*M614</f>
        <v>0</v>
      </c>
      <c r="O614" s="60">
        <v>21</v>
      </c>
      <c r="P614" s="60">
        <f>J614*(O614/100)</f>
        <v>0</v>
      </c>
      <c r="Q614" s="60">
        <f>J614+P614</f>
        <v>0</v>
      </c>
      <c r="R614" s="15"/>
      <c r="S614" s="15"/>
      <c r="T614" s="15"/>
    </row>
    <row r="615" spans="1:20" ht="11.25" outlineLevel="3" x14ac:dyDescent="0.2">
      <c r="A615" s="52"/>
      <c r="B615" s="53"/>
      <c r="C615" s="54">
        <v>149</v>
      </c>
      <c r="D615" s="55" t="s">
        <v>342</v>
      </c>
      <c r="E615" s="56" t="s">
        <v>1754</v>
      </c>
      <c r="F615" s="57" t="s">
        <v>1755</v>
      </c>
      <c r="G615" s="55" t="s">
        <v>67</v>
      </c>
      <c r="H615" s="58">
        <v>143.68150000000003</v>
      </c>
      <c r="I615" s="59"/>
      <c r="J615" s="60">
        <f>H615*I615</f>
        <v>0</v>
      </c>
      <c r="K615" s="58">
        <v>1.26E-2</v>
      </c>
      <c r="L615" s="58">
        <f>H615*K615</f>
        <v>1.8103869000000004</v>
      </c>
      <c r="M615" s="58"/>
      <c r="N615" s="58">
        <f>H615*M615</f>
        <v>0</v>
      </c>
      <c r="O615" s="60">
        <v>21</v>
      </c>
      <c r="P615" s="60">
        <f>J615*(O615/100)</f>
        <v>0</v>
      </c>
      <c r="Q615" s="60">
        <f>J615+P615</f>
        <v>0</v>
      </c>
      <c r="R615" s="15"/>
      <c r="S615" s="15"/>
      <c r="T615" s="15"/>
    </row>
    <row r="616" spans="1:20" ht="9.75" outlineLevel="4" x14ac:dyDescent="0.2">
      <c r="A616" s="61"/>
      <c r="B616" s="62"/>
      <c r="C616" s="62"/>
      <c r="D616" s="63"/>
      <c r="E616" s="64" t="s">
        <v>29</v>
      </c>
      <c r="F616" s="65" t="s">
        <v>3530</v>
      </c>
      <c r="G616" s="63"/>
      <c r="H616" s="66">
        <v>142.65300000000002</v>
      </c>
      <c r="I616" s="67"/>
      <c r="J616" s="68"/>
      <c r="K616" s="66"/>
      <c r="L616" s="66"/>
      <c r="M616" s="66"/>
      <c r="N616" s="66"/>
      <c r="O616" s="68"/>
      <c r="P616" s="68"/>
      <c r="Q616" s="68"/>
      <c r="R616" s="10"/>
      <c r="S616" s="15"/>
    </row>
    <row r="617" spans="1:20" ht="9.75" outlineLevel="4" x14ac:dyDescent="0.2">
      <c r="A617" s="61"/>
      <c r="B617" s="62"/>
      <c r="C617" s="62"/>
      <c r="D617" s="63"/>
      <c r="E617" s="64"/>
      <c r="F617" s="65" t="s">
        <v>3531</v>
      </c>
      <c r="G617" s="63"/>
      <c r="H617" s="66">
        <v>1.0285000000000002</v>
      </c>
      <c r="I617" s="67"/>
      <c r="J617" s="68"/>
      <c r="K617" s="66"/>
      <c r="L617" s="66"/>
      <c r="M617" s="66"/>
      <c r="N617" s="66"/>
      <c r="O617" s="68"/>
      <c r="P617" s="68"/>
      <c r="Q617" s="68"/>
      <c r="R617" s="10"/>
      <c r="S617" s="15"/>
    </row>
    <row r="618" spans="1:20" ht="7.5" customHeight="1" outlineLevel="4" x14ac:dyDescent="0.15">
      <c r="A618" s="15"/>
      <c r="B618" s="69"/>
      <c r="C618" s="70"/>
      <c r="D618" s="71"/>
      <c r="E618" s="72"/>
      <c r="F618" s="73"/>
      <c r="G618" s="71"/>
      <c r="H618" s="74"/>
      <c r="I618" s="75"/>
      <c r="J618" s="76"/>
      <c r="K618" s="77"/>
      <c r="L618" s="77"/>
      <c r="M618" s="77"/>
      <c r="N618" s="77"/>
      <c r="O618" s="76"/>
      <c r="P618" s="76"/>
      <c r="Q618" s="76"/>
      <c r="R618" s="10"/>
      <c r="S618" s="15"/>
    </row>
    <row r="619" spans="1:20" outlineLevel="3" x14ac:dyDescent="0.15">
      <c r="B619" s="10"/>
      <c r="C619" s="10"/>
      <c r="D619" s="10"/>
      <c r="E619" s="10"/>
      <c r="F619" s="10"/>
      <c r="G619" s="10"/>
      <c r="H619" s="10"/>
      <c r="I619" s="15"/>
      <c r="J619" s="15"/>
      <c r="K619" s="10"/>
      <c r="L619" s="10"/>
      <c r="M619" s="10"/>
      <c r="N619" s="10"/>
      <c r="O619" s="10"/>
      <c r="P619" s="15"/>
      <c r="Q619" s="15"/>
    </row>
    <row r="620" spans="1:20" ht="11.25" outlineLevel="2" x14ac:dyDescent="0.2">
      <c r="A620" s="42" t="s">
        <v>3532</v>
      </c>
      <c r="B620" s="43">
        <v>3</v>
      </c>
      <c r="C620" s="44"/>
      <c r="D620" s="45" t="s">
        <v>23</v>
      </c>
      <c r="E620" s="45"/>
      <c r="F620" s="46" t="s">
        <v>1760</v>
      </c>
      <c r="G620" s="45"/>
      <c r="H620" s="47"/>
      <c r="I620" s="48"/>
      <c r="J620" s="49">
        <f>SUBTOTAL(9,J621:J627)</f>
        <v>0</v>
      </c>
      <c r="K620" s="47"/>
      <c r="L620" s="50">
        <f>SUBTOTAL(9,L621:L627)</f>
        <v>5.3200000000000001E-3</v>
      </c>
      <c r="M620" s="47"/>
      <c r="N620" s="50">
        <f>SUBTOTAL(9,N621:N627)</f>
        <v>0</v>
      </c>
      <c r="O620" s="51"/>
      <c r="P620" s="49">
        <f>SUBTOTAL(9,P621:P627)</f>
        <v>0</v>
      </c>
      <c r="Q620" s="49">
        <f>SUBTOTAL(9,Q621:Q627)</f>
        <v>0</v>
      </c>
      <c r="R620" s="10"/>
      <c r="S620" s="15"/>
      <c r="T620" s="15"/>
    </row>
    <row r="621" spans="1:20" ht="11.25" outlineLevel="3" x14ac:dyDescent="0.2">
      <c r="A621" s="52"/>
      <c r="B621" s="53"/>
      <c r="C621" s="54">
        <v>150</v>
      </c>
      <c r="D621" s="55" t="s">
        <v>25</v>
      </c>
      <c r="E621" s="56" t="s">
        <v>1761</v>
      </c>
      <c r="F621" s="57" t="s">
        <v>1762</v>
      </c>
      <c r="G621" s="55" t="s">
        <v>67</v>
      </c>
      <c r="H621" s="58">
        <v>14</v>
      </c>
      <c r="I621" s="59"/>
      <c r="J621" s="60">
        <f>H621*I621</f>
        <v>0</v>
      </c>
      <c r="K621" s="58">
        <v>1.3999999999999999E-4</v>
      </c>
      <c r="L621" s="58">
        <f>H621*K621</f>
        <v>1.9599999999999999E-3</v>
      </c>
      <c r="M621" s="58"/>
      <c r="N621" s="58">
        <f>H621*M621</f>
        <v>0</v>
      </c>
      <c r="O621" s="60">
        <v>21</v>
      </c>
      <c r="P621" s="60">
        <f>J621*(O621/100)</f>
        <v>0</v>
      </c>
      <c r="Q621" s="60">
        <f>J621+P621</f>
        <v>0</v>
      </c>
      <c r="R621" s="15"/>
      <c r="S621" s="15"/>
      <c r="T621" s="15"/>
    </row>
    <row r="622" spans="1:20" ht="9.75" outlineLevel="4" x14ac:dyDescent="0.2">
      <c r="A622" s="61"/>
      <c r="B622" s="62"/>
      <c r="C622" s="62"/>
      <c r="D622" s="63"/>
      <c r="E622" s="64" t="s">
        <v>29</v>
      </c>
      <c r="F622" s="65" t="s">
        <v>3533</v>
      </c>
      <c r="G622" s="63"/>
      <c r="H622" s="66">
        <v>14</v>
      </c>
      <c r="I622" s="67"/>
      <c r="J622" s="68"/>
      <c r="K622" s="66"/>
      <c r="L622" s="66"/>
      <c r="M622" s="66"/>
      <c r="N622" s="66"/>
      <c r="O622" s="68"/>
      <c r="P622" s="68"/>
      <c r="Q622" s="68"/>
      <c r="R622" s="10"/>
      <c r="S622" s="15"/>
    </row>
    <row r="623" spans="1:20" ht="7.5" customHeight="1" outlineLevel="4" x14ac:dyDescent="0.15">
      <c r="A623" s="15"/>
      <c r="B623" s="69"/>
      <c r="C623" s="70"/>
      <c r="D623" s="71"/>
      <c r="E623" s="72"/>
      <c r="F623" s="73"/>
      <c r="G623" s="71"/>
      <c r="H623" s="74"/>
      <c r="I623" s="75"/>
      <c r="J623" s="76"/>
      <c r="K623" s="77"/>
      <c r="L623" s="77"/>
      <c r="M623" s="77"/>
      <c r="N623" s="77"/>
      <c r="O623" s="76"/>
      <c r="P623" s="76"/>
      <c r="Q623" s="76"/>
      <c r="R623" s="10"/>
      <c r="S623" s="15"/>
    </row>
    <row r="624" spans="1:20" ht="11.25" outlineLevel="3" x14ac:dyDescent="0.2">
      <c r="A624" s="52"/>
      <c r="B624" s="53"/>
      <c r="C624" s="54">
        <v>151</v>
      </c>
      <c r="D624" s="55" t="s">
        <v>25</v>
      </c>
      <c r="E624" s="56" t="s">
        <v>1764</v>
      </c>
      <c r="F624" s="57" t="s">
        <v>1765</v>
      </c>
      <c r="G624" s="55" t="s">
        <v>67</v>
      </c>
      <c r="H624" s="58">
        <v>28</v>
      </c>
      <c r="I624" s="59"/>
      <c r="J624" s="60">
        <f>H624*I624</f>
        <v>0</v>
      </c>
      <c r="K624" s="58">
        <v>1.2E-4</v>
      </c>
      <c r="L624" s="58">
        <f>H624*K624</f>
        <v>3.3600000000000001E-3</v>
      </c>
      <c r="M624" s="58"/>
      <c r="N624" s="58">
        <f>H624*M624</f>
        <v>0</v>
      </c>
      <c r="O624" s="60">
        <v>21</v>
      </c>
      <c r="P624" s="60">
        <f>J624*(O624/100)</f>
        <v>0</v>
      </c>
      <c r="Q624" s="60">
        <f>J624+P624</f>
        <v>0</v>
      </c>
      <c r="R624" s="15"/>
      <c r="S624" s="15"/>
      <c r="T624" s="15"/>
    </row>
    <row r="625" spans="1:20" ht="9.75" outlineLevel="4" x14ac:dyDescent="0.2">
      <c r="A625" s="61"/>
      <c r="B625" s="62"/>
      <c r="C625" s="62"/>
      <c r="D625" s="63"/>
      <c r="E625" s="64" t="s">
        <v>29</v>
      </c>
      <c r="F625" s="65" t="s">
        <v>3534</v>
      </c>
      <c r="G625" s="63"/>
      <c r="H625" s="66">
        <v>28</v>
      </c>
      <c r="I625" s="67"/>
      <c r="J625" s="68"/>
      <c r="K625" s="66"/>
      <c r="L625" s="66"/>
      <c r="M625" s="66"/>
      <c r="N625" s="66"/>
      <c r="O625" s="68"/>
      <c r="P625" s="68"/>
      <c r="Q625" s="68"/>
      <c r="R625" s="10"/>
      <c r="S625" s="15"/>
    </row>
    <row r="626" spans="1:20" ht="7.5" customHeight="1" outlineLevel="4" x14ac:dyDescent="0.15">
      <c r="A626" s="15"/>
      <c r="B626" s="69"/>
      <c r="C626" s="70"/>
      <c r="D626" s="71"/>
      <c r="E626" s="72"/>
      <c r="F626" s="73"/>
      <c r="G626" s="71"/>
      <c r="H626" s="74"/>
      <c r="I626" s="75"/>
      <c r="J626" s="76"/>
      <c r="K626" s="77"/>
      <c r="L626" s="77"/>
      <c r="M626" s="77"/>
      <c r="N626" s="77"/>
      <c r="O626" s="76"/>
      <c r="P626" s="76"/>
      <c r="Q626" s="76"/>
      <c r="R626" s="10"/>
      <c r="S626" s="15"/>
    </row>
    <row r="627" spans="1:20" outlineLevel="3" x14ac:dyDescent="0.15">
      <c r="B627" s="10"/>
      <c r="C627" s="10"/>
      <c r="D627" s="10"/>
      <c r="E627" s="10"/>
      <c r="F627" s="10"/>
      <c r="G627" s="10"/>
      <c r="H627" s="10"/>
      <c r="I627" s="15"/>
      <c r="J627" s="15"/>
      <c r="K627" s="10"/>
      <c r="L627" s="10"/>
      <c r="M627" s="10"/>
      <c r="N627" s="10"/>
      <c r="O627" s="10"/>
      <c r="P627" s="15"/>
      <c r="Q627" s="15"/>
    </row>
    <row r="628" spans="1:20" ht="11.25" outlineLevel="2" x14ac:dyDescent="0.2">
      <c r="A628" s="42" t="s">
        <v>3535</v>
      </c>
      <c r="B628" s="43">
        <v>3</v>
      </c>
      <c r="C628" s="44"/>
      <c r="D628" s="45" t="s">
        <v>23</v>
      </c>
      <c r="E628" s="45"/>
      <c r="F628" s="46" t="s">
        <v>1773</v>
      </c>
      <c r="G628" s="45"/>
      <c r="H628" s="47"/>
      <c r="I628" s="48"/>
      <c r="J628" s="49">
        <f>SUBTOTAL(9,J629:J650)</f>
        <v>0</v>
      </c>
      <c r="K628" s="47"/>
      <c r="L628" s="50">
        <f>SUBTOTAL(9,L629:L650)</f>
        <v>0.25051439999999997</v>
      </c>
      <c r="M628" s="47"/>
      <c r="N628" s="50">
        <f>SUBTOTAL(9,N629:N650)</f>
        <v>7.5435149999999992E-2</v>
      </c>
      <c r="O628" s="51"/>
      <c r="P628" s="49">
        <f>SUBTOTAL(9,P629:P650)</f>
        <v>0</v>
      </c>
      <c r="Q628" s="49">
        <f>SUBTOTAL(9,Q629:Q650)</f>
        <v>0</v>
      </c>
      <c r="R628" s="10"/>
      <c r="S628" s="15"/>
      <c r="T628" s="15"/>
    </row>
    <row r="629" spans="1:20" ht="11.25" outlineLevel="3" x14ac:dyDescent="0.2">
      <c r="A629" s="52"/>
      <c r="B629" s="53"/>
      <c r="C629" s="54">
        <v>152</v>
      </c>
      <c r="D629" s="55" t="s">
        <v>25</v>
      </c>
      <c r="E629" s="56" t="s">
        <v>1779</v>
      </c>
      <c r="F629" s="57" t="s">
        <v>1780</v>
      </c>
      <c r="G629" s="55" t="s">
        <v>67</v>
      </c>
      <c r="H629" s="58">
        <v>18.600000000000001</v>
      </c>
      <c r="I629" s="59"/>
      <c r="J629" s="60">
        <f>H629*I629</f>
        <v>0</v>
      </c>
      <c r="K629" s="58">
        <v>1E-4</v>
      </c>
      <c r="L629" s="58">
        <f>H629*K629</f>
        <v>1.8600000000000003E-3</v>
      </c>
      <c r="M629" s="58"/>
      <c r="N629" s="58">
        <f>H629*M629</f>
        <v>0</v>
      </c>
      <c r="O629" s="60">
        <v>21</v>
      </c>
      <c r="P629" s="60">
        <f>J629*(O629/100)</f>
        <v>0</v>
      </c>
      <c r="Q629" s="60">
        <f>J629+P629</f>
        <v>0</v>
      </c>
      <c r="R629" s="15"/>
      <c r="S629" s="15"/>
      <c r="T629" s="15"/>
    </row>
    <row r="630" spans="1:20" ht="19.5" outlineLevel="4" x14ac:dyDescent="0.2">
      <c r="A630" s="61"/>
      <c r="B630" s="62"/>
      <c r="C630" s="62"/>
      <c r="D630" s="63"/>
      <c r="E630" s="64" t="s">
        <v>29</v>
      </c>
      <c r="F630" s="65" t="s">
        <v>3491</v>
      </c>
      <c r="G630" s="63"/>
      <c r="H630" s="66">
        <v>13.7</v>
      </c>
      <c r="I630" s="67"/>
      <c r="J630" s="68"/>
      <c r="K630" s="66"/>
      <c r="L630" s="66"/>
      <c r="M630" s="66"/>
      <c r="N630" s="66"/>
      <c r="O630" s="68"/>
      <c r="P630" s="68"/>
      <c r="Q630" s="68"/>
      <c r="R630" s="10"/>
      <c r="S630" s="15"/>
    </row>
    <row r="631" spans="1:20" ht="19.5" outlineLevel="4" x14ac:dyDescent="0.2">
      <c r="A631" s="61"/>
      <c r="B631" s="62"/>
      <c r="C631" s="62"/>
      <c r="D631" s="63"/>
      <c r="E631" s="64"/>
      <c r="F631" s="65" t="s">
        <v>3536</v>
      </c>
      <c r="G631" s="63"/>
      <c r="H631" s="66">
        <v>4.9000000000000004</v>
      </c>
      <c r="I631" s="67"/>
      <c r="J631" s="68"/>
      <c r="K631" s="66"/>
      <c r="L631" s="66"/>
      <c r="M631" s="66"/>
      <c r="N631" s="66"/>
      <c r="O631" s="68"/>
      <c r="P631" s="68"/>
      <c r="Q631" s="68"/>
      <c r="R631" s="10"/>
      <c r="S631" s="15"/>
    </row>
    <row r="632" spans="1:20" ht="7.5" customHeight="1" outlineLevel="4" x14ac:dyDescent="0.15">
      <c r="A632" s="15"/>
      <c r="B632" s="69"/>
      <c r="C632" s="70"/>
      <c r="D632" s="71"/>
      <c r="E632" s="72"/>
      <c r="F632" s="73"/>
      <c r="G632" s="71"/>
      <c r="H632" s="74"/>
      <c r="I632" s="75"/>
      <c r="J632" s="76"/>
      <c r="K632" s="77"/>
      <c r="L632" s="77"/>
      <c r="M632" s="77"/>
      <c r="N632" s="77"/>
      <c r="O632" s="76"/>
      <c r="P632" s="76"/>
      <c r="Q632" s="76"/>
      <c r="R632" s="10"/>
      <c r="S632" s="15"/>
    </row>
    <row r="633" spans="1:20" ht="11.25" outlineLevel="3" x14ac:dyDescent="0.2">
      <c r="A633" s="52"/>
      <c r="B633" s="53"/>
      <c r="C633" s="54">
        <v>153</v>
      </c>
      <c r="D633" s="55" t="s">
        <v>25</v>
      </c>
      <c r="E633" s="56" t="s">
        <v>1782</v>
      </c>
      <c r="F633" s="57" t="s">
        <v>1783</v>
      </c>
      <c r="G633" s="55" t="s">
        <v>67</v>
      </c>
      <c r="H633" s="58">
        <v>502.90100000000001</v>
      </c>
      <c r="I633" s="59"/>
      <c r="J633" s="60">
        <f>H633*I633</f>
        <v>0</v>
      </c>
      <c r="K633" s="58"/>
      <c r="L633" s="58">
        <f>H633*K633</f>
        <v>0</v>
      </c>
      <c r="M633" s="58">
        <v>1.4999999999999999E-4</v>
      </c>
      <c r="N633" s="58">
        <f>H633*M633</f>
        <v>7.5435149999999992E-2</v>
      </c>
      <c r="O633" s="60">
        <v>21</v>
      </c>
      <c r="P633" s="60">
        <f>J633*(O633/100)</f>
        <v>0</v>
      </c>
      <c r="Q633" s="60">
        <f>J633+P633</f>
        <v>0</v>
      </c>
      <c r="R633" s="15"/>
      <c r="S633" s="15"/>
      <c r="T633" s="15"/>
    </row>
    <row r="634" spans="1:20" ht="9.75" outlineLevel="4" x14ac:dyDescent="0.2">
      <c r="A634" s="61"/>
      <c r="B634" s="62"/>
      <c r="C634" s="62"/>
      <c r="D634" s="63"/>
      <c r="E634" s="64" t="s">
        <v>29</v>
      </c>
      <c r="F634" s="65" t="s">
        <v>3537</v>
      </c>
      <c r="G634" s="63"/>
      <c r="H634" s="66">
        <v>502.90100000000001</v>
      </c>
      <c r="I634" s="67"/>
      <c r="J634" s="68"/>
      <c r="K634" s="66"/>
      <c r="L634" s="66"/>
      <c r="M634" s="66"/>
      <c r="N634" s="66"/>
      <c r="O634" s="68"/>
      <c r="P634" s="68"/>
      <c r="Q634" s="68"/>
      <c r="R634" s="10"/>
      <c r="S634" s="15"/>
    </row>
    <row r="635" spans="1:20" ht="7.5" customHeight="1" outlineLevel="4" x14ac:dyDescent="0.15">
      <c r="A635" s="15"/>
      <c r="B635" s="69"/>
      <c r="C635" s="70"/>
      <c r="D635" s="71"/>
      <c r="E635" s="72"/>
      <c r="F635" s="73"/>
      <c r="G635" s="71"/>
      <c r="H635" s="74"/>
      <c r="I635" s="75"/>
      <c r="J635" s="76"/>
      <c r="K635" s="77"/>
      <c r="L635" s="77"/>
      <c r="M635" s="77"/>
      <c r="N635" s="77"/>
      <c r="O635" s="76"/>
      <c r="P635" s="76"/>
      <c r="Q635" s="76"/>
      <c r="R635" s="10"/>
      <c r="S635" s="15"/>
    </row>
    <row r="636" spans="1:20" ht="11.25" outlineLevel="3" x14ac:dyDescent="0.2">
      <c r="A636" s="52"/>
      <c r="B636" s="53"/>
      <c r="C636" s="54">
        <v>154</v>
      </c>
      <c r="D636" s="55" t="s">
        <v>25</v>
      </c>
      <c r="E636" s="56" t="s">
        <v>1785</v>
      </c>
      <c r="F636" s="57" t="s">
        <v>1786</v>
      </c>
      <c r="G636" s="55" t="s">
        <v>67</v>
      </c>
      <c r="H636" s="58">
        <v>530.04</v>
      </c>
      <c r="I636" s="59"/>
      <c r="J636" s="60">
        <f>H636*I636</f>
        <v>0</v>
      </c>
      <c r="K636" s="58">
        <v>2.0000000000000001E-4</v>
      </c>
      <c r="L636" s="58">
        <f>H636*K636</f>
        <v>0.10600799999999999</v>
      </c>
      <c r="M636" s="58"/>
      <c r="N636" s="58">
        <f>H636*M636</f>
        <v>0</v>
      </c>
      <c r="O636" s="60">
        <v>21</v>
      </c>
      <c r="P636" s="60">
        <f>J636*(O636/100)</f>
        <v>0</v>
      </c>
      <c r="Q636" s="60">
        <f>J636+P636</f>
        <v>0</v>
      </c>
      <c r="R636" s="15"/>
      <c r="S636" s="15"/>
      <c r="T636" s="15"/>
    </row>
    <row r="637" spans="1:20" ht="9.75" outlineLevel="4" x14ac:dyDescent="0.2">
      <c r="A637" s="61"/>
      <c r="B637" s="62"/>
      <c r="C637" s="62"/>
      <c r="D637" s="63"/>
      <c r="E637" s="64" t="s">
        <v>29</v>
      </c>
      <c r="F637" s="65" t="s">
        <v>3538</v>
      </c>
      <c r="G637" s="63"/>
      <c r="H637" s="66">
        <v>530.04</v>
      </c>
      <c r="I637" s="67"/>
      <c r="J637" s="68"/>
      <c r="K637" s="66"/>
      <c r="L637" s="66"/>
      <c r="M637" s="66"/>
      <c r="N637" s="66"/>
      <c r="O637" s="68"/>
      <c r="P637" s="68"/>
      <c r="Q637" s="68"/>
      <c r="R637" s="10"/>
      <c r="S637" s="15"/>
    </row>
    <row r="638" spans="1:20" ht="7.5" customHeight="1" outlineLevel="4" x14ac:dyDescent="0.15">
      <c r="A638" s="15"/>
      <c r="B638" s="69"/>
      <c r="C638" s="70"/>
      <c r="D638" s="71"/>
      <c r="E638" s="72"/>
      <c r="F638" s="73"/>
      <c r="G638" s="71"/>
      <c r="H638" s="74"/>
      <c r="I638" s="75"/>
      <c r="J638" s="76"/>
      <c r="K638" s="77"/>
      <c r="L638" s="77"/>
      <c r="M638" s="77"/>
      <c r="N638" s="77"/>
      <c r="O638" s="76"/>
      <c r="P638" s="76"/>
      <c r="Q638" s="76"/>
      <c r="R638" s="10"/>
      <c r="S638" s="15"/>
    </row>
    <row r="639" spans="1:20" ht="11.25" outlineLevel="3" x14ac:dyDescent="0.2">
      <c r="A639" s="52"/>
      <c r="B639" s="53"/>
      <c r="C639" s="54">
        <v>155</v>
      </c>
      <c r="D639" s="55" t="s">
        <v>25</v>
      </c>
      <c r="E639" s="56" t="s">
        <v>1788</v>
      </c>
      <c r="F639" s="57" t="s">
        <v>1789</v>
      </c>
      <c r="G639" s="55" t="s">
        <v>67</v>
      </c>
      <c r="H639" s="58">
        <v>548.64</v>
      </c>
      <c r="I639" s="59"/>
      <c r="J639" s="60">
        <f>H639*I639</f>
        <v>0</v>
      </c>
      <c r="K639" s="58">
        <v>2.5999999999999998E-4</v>
      </c>
      <c r="L639" s="58">
        <f>H639*K639</f>
        <v>0.14264639999999998</v>
      </c>
      <c r="M639" s="58"/>
      <c r="N639" s="58">
        <f>H639*M639</f>
        <v>0</v>
      </c>
      <c r="O639" s="60">
        <v>21</v>
      </c>
      <c r="P639" s="60">
        <f>J639*(O639/100)</f>
        <v>0</v>
      </c>
      <c r="Q639" s="60">
        <f>J639+P639</f>
        <v>0</v>
      </c>
      <c r="R639" s="15"/>
      <c r="S639" s="15"/>
      <c r="T639" s="15"/>
    </row>
    <row r="640" spans="1:20" ht="9.75" outlineLevel="4" x14ac:dyDescent="0.2">
      <c r="A640" s="61"/>
      <c r="B640" s="62"/>
      <c r="C640" s="62"/>
      <c r="D640" s="63"/>
      <c r="E640" s="64" t="s">
        <v>29</v>
      </c>
      <c r="F640" s="65" t="s">
        <v>3539</v>
      </c>
      <c r="G640" s="63"/>
      <c r="H640" s="66">
        <v>202.2</v>
      </c>
      <c r="I640" s="67"/>
      <c r="J640" s="68"/>
      <c r="K640" s="66"/>
      <c r="L640" s="66"/>
      <c r="M640" s="66"/>
      <c r="N640" s="66"/>
      <c r="O640" s="68"/>
      <c r="P640" s="68"/>
      <c r="Q640" s="68"/>
      <c r="R640" s="10"/>
      <c r="S640" s="15"/>
    </row>
    <row r="641" spans="1:20" ht="19.5" outlineLevel="4" x14ac:dyDescent="0.2">
      <c r="A641" s="61"/>
      <c r="B641" s="62"/>
      <c r="C641" s="62"/>
      <c r="D641" s="63"/>
      <c r="E641" s="64"/>
      <c r="F641" s="65" t="s">
        <v>3540</v>
      </c>
      <c r="G641" s="63"/>
      <c r="H641" s="66">
        <v>108.7</v>
      </c>
      <c r="I641" s="67"/>
      <c r="J641" s="68"/>
      <c r="K641" s="66"/>
      <c r="L641" s="66"/>
      <c r="M641" s="66"/>
      <c r="N641" s="66"/>
      <c r="O641" s="68"/>
      <c r="P641" s="68"/>
      <c r="Q641" s="68"/>
      <c r="R641" s="10"/>
      <c r="S641" s="15"/>
    </row>
    <row r="642" spans="1:20" ht="19.5" outlineLevel="4" x14ac:dyDescent="0.2">
      <c r="A642" s="61"/>
      <c r="B642" s="62"/>
      <c r="C642" s="62"/>
      <c r="D642" s="63"/>
      <c r="E642" s="64"/>
      <c r="F642" s="65" t="s">
        <v>3541</v>
      </c>
      <c r="G642" s="63"/>
      <c r="H642" s="66">
        <v>51.2</v>
      </c>
      <c r="I642" s="67"/>
      <c r="J642" s="68"/>
      <c r="K642" s="66"/>
      <c r="L642" s="66"/>
      <c r="M642" s="66"/>
      <c r="N642" s="66"/>
      <c r="O642" s="68"/>
      <c r="P642" s="68"/>
      <c r="Q642" s="68"/>
      <c r="R642" s="10"/>
      <c r="S642" s="15"/>
    </row>
    <row r="643" spans="1:20" ht="19.5" outlineLevel="4" x14ac:dyDescent="0.2">
      <c r="A643" s="61"/>
      <c r="B643" s="62"/>
      <c r="C643" s="62"/>
      <c r="D643" s="63"/>
      <c r="E643" s="64"/>
      <c r="F643" s="65" t="s">
        <v>3542</v>
      </c>
      <c r="G643" s="63"/>
      <c r="H643" s="66">
        <v>11.3</v>
      </c>
      <c r="I643" s="67"/>
      <c r="J643" s="68"/>
      <c r="K643" s="66"/>
      <c r="L643" s="66"/>
      <c r="M643" s="66"/>
      <c r="N643" s="66"/>
      <c r="O643" s="68"/>
      <c r="P643" s="68"/>
      <c r="Q643" s="68"/>
      <c r="R643" s="10"/>
      <c r="S643" s="15"/>
    </row>
    <row r="644" spans="1:20" ht="19.5" outlineLevel="4" x14ac:dyDescent="0.2">
      <c r="A644" s="61"/>
      <c r="B644" s="62"/>
      <c r="C644" s="62"/>
      <c r="D644" s="63"/>
      <c r="E644" s="64"/>
      <c r="F644" s="65" t="s">
        <v>3543</v>
      </c>
      <c r="G644" s="63"/>
      <c r="H644" s="66">
        <v>6.1999999999999993</v>
      </c>
      <c r="I644" s="67"/>
      <c r="J644" s="68"/>
      <c r="K644" s="66"/>
      <c r="L644" s="66"/>
      <c r="M644" s="66"/>
      <c r="N644" s="66"/>
      <c r="O644" s="68"/>
      <c r="P644" s="68"/>
      <c r="Q644" s="68"/>
      <c r="R644" s="10"/>
      <c r="S644" s="15"/>
    </row>
    <row r="645" spans="1:20" ht="19.5" outlineLevel="4" x14ac:dyDescent="0.2">
      <c r="A645" s="61"/>
      <c r="B645" s="62"/>
      <c r="C645" s="62"/>
      <c r="D645" s="63"/>
      <c r="E645" s="64"/>
      <c r="F645" s="65" t="s">
        <v>3544</v>
      </c>
      <c r="G645" s="63"/>
      <c r="H645" s="66">
        <v>66.48</v>
      </c>
      <c r="I645" s="67"/>
      <c r="J645" s="68"/>
      <c r="K645" s="66"/>
      <c r="L645" s="66"/>
      <c r="M645" s="66"/>
      <c r="N645" s="66"/>
      <c r="O645" s="68"/>
      <c r="P645" s="68"/>
      <c r="Q645" s="68"/>
      <c r="R645" s="10"/>
      <c r="S645" s="15"/>
    </row>
    <row r="646" spans="1:20" ht="19.5" outlineLevel="4" x14ac:dyDescent="0.2">
      <c r="A646" s="61"/>
      <c r="B646" s="62"/>
      <c r="C646" s="62"/>
      <c r="D646" s="63"/>
      <c r="E646" s="64"/>
      <c r="F646" s="65" t="s">
        <v>3545</v>
      </c>
      <c r="G646" s="63"/>
      <c r="H646" s="66">
        <v>34.5</v>
      </c>
      <c r="I646" s="67"/>
      <c r="J646" s="68"/>
      <c r="K646" s="66"/>
      <c r="L646" s="66"/>
      <c r="M646" s="66"/>
      <c r="N646" s="66"/>
      <c r="O646" s="68"/>
      <c r="P646" s="68"/>
      <c r="Q646" s="68"/>
      <c r="R646" s="10"/>
      <c r="S646" s="15"/>
    </row>
    <row r="647" spans="1:20" ht="19.5" outlineLevel="4" x14ac:dyDescent="0.2">
      <c r="A647" s="61"/>
      <c r="B647" s="62"/>
      <c r="C647" s="62"/>
      <c r="D647" s="63"/>
      <c r="E647" s="64"/>
      <c r="F647" s="65" t="s">
        <v>3546</v>
      </c>
      <c r="G647" s="63"/>
      <c r="H647" s="66">
        <v>15.46</v>
      </c>
      <c r="I647" s="67"/>
      <c r="J647" s="68"/>
      <c r="K647" s="66"/>
      <c r="L647" s="66"/>
      <c r="M647" s="66"/>
      <c r="N647" s="66"/>
      <c r="O647" s="68"/>
      <c r="P647" s="68"/>
      <c r="Q647" s="68"/>
      <c r="R647" s="10"/>
      <c r="S647" s="15"/>
    </row>
    <row r="648" spans="1:20" ht="19.5" outlineLevel="4" x14ac:dyDescent="0.2">
      <c r="A648" s="61"/>
      <c r="B648" s="62"/>
      <c r="C648" s="62"/>
      <c r="D648" s="63"/>
      <c r="E648" s="64"/>
      <c r="F648" s="65" t="s">
        <v>3547</v>
      </c>
      <c r="G648" s="63"/>
      <c r="H648" s="66">
        <v>52.600000000000009</v>
      </c>
      <c r="I648" s="67"/>
      <c r="J648" s="68"/>
      <c r="K648" s="66"/>
      <c r="L648" s="66"/>
      <c r="M648" s="66"/>
      <c r="N648" s="66"/>
      <c r="O648" s="68"/>
      <c r="P648" s="68"/>
      <c r="Q648" s="68"/>
      <c r="R648" s="10"/>
      <c r="S648" s="15"/>
    </row>
    <row r="649" spans="1:20" ht="7.5" customHeight="1" outlineLevel="4" x14ac:dyDescent="0.15">
      <c r="A649" s="15"/>
      <c r="B649" s="69"/>
      <c r="C649" s="70"/>
      <c r="D649" s="71"/>
      <c r="E649" s="72"/>
      <c r="F649" s="73"/>
      <c r="G649" s="71"/>
      <c r="H649" s="74"/>
      <c r="I649" s="75"/>
      <c r="J649" s="76"/>
      <c r="K649" s="77"/>
      <c r="L649" s="77"/>
      <c r="M649" s="77"/>
      <c r="N649" s="77"/>
      <c r="O649" s="76"/>
      <c r="P649" s="76"/>
      <c r="Q649" s="76"/>
      <c r="R649" s="10"/>
      <c r="S649" s="15"/>
    </row>
    <row r="650" spans="1:20" outlineLevel="3" x14ac:dyDescent="0.15">
      <c r="B650" s="10"/>
      <c r="C650" s="10"/>
      <c r="D650" s="10"/>
      <c r="E650" s="10"/>
      <c r="F650" s="10"/>
      <c r="G650" s="10"/>
      <c r="H650" s="10"/>
      <c r="I650" s="15"/>
      <c r="J650" s="15"/>
      <c r="K650" s="10"/>
      <c r="L650" s="10"/>
      <c r="M650" s="10"/>
      <c r="N650" s="10"/>
      <c r="O650" s="10"/>
      <c r="P650" s="15"/>
      <c r="Q650" s="15"/>
    </row>
    <row r="651" spans="1:20" ht="11.25" outlineLevel="2" x14ac:dyDescent="0.2">
      <c r="A651" s="42" t="s">
        <v>3548</v>
      </c>
      <c r="B651" s="43">
        <v>3</v>
      </c>
      <c r="C651" s="44"/>
      <c r="D651" s="45" t="s">
        <v>23</v>
      </c>
      <c r="E651" s="45"/>
      <c r="F651" s="46" t="s">
        <v>1824</v>
      </c>
      <c r="G651" s="45"/>
      <c r="H651" s="47"/>
      <c r="I651" s="48"/>
      <c r="J651" s="49">
        <f>SUBTOTAL(9,J652:J678)</f>
        <v>0</v>
      </c>
      <c r="K651" s="47"/>
      <c r="L651" s="50">
        <f>SUBTOTAL(9,L652:L678)</f>
        <v>2.7973000000000005E-2</v>
      </c>
      <c r="M651" s="47"/>
      <c r="N651" s="50">
        <f>SUBTOTAL(9,N652:N678)</f>
        <v>0</v>
      </c>
      <c r="O651" s="51"/>
      <c r="P651" s="49">
        <f>SUBTOTAL(9,P652:P678)</f>
        <v>0</v>
      </c>
      <c r="Q651" s="49">
        <f>SUBTOTAL(9,Q652:Q678)</f>
        <v>0</v>
      </c>
      <c r="R651" s="10"/>
      <c r="S651" s="15"/>
      <c r="T651" s="15"/>
    </row>
    <row r="652" spans="1:20" ht="11.25" outlineLevel="3" x14ac:dyDescent="0.2">
      <c r="A652" s="52"/>
      <c r="B652" s="53"/>
      <c r="C652" s="54">
        <v>156</v>
      </c>
      <c r="D652" s="55" t="s">
        <v>25</v>
      </c>
      <c r="E652" s="56" t="s">
        <v>1825</v>
      </c>
      <c r="F652" s="57" t="s">
        <v>1826</v>
      </c>
      <c r="G652" s="55" t="s">
        <v>67</v>
      </c>
      <c r="H652" s="58">
        <v>25.43</v>
      </c>
      <c r="I652" s="59"/>
      <c r="J652" s="60">
        <f>H652*I652</f>
        <v>0</v>
      </c>
      <c r="K652" s="58"/>
      <c r="L652" s="58">
        <f>H652*K652</f>
        <v>0</v>
      </c>
      <c r="M652" s="58"/>
      <c r="N652" s="58">
        <f>H652*M652</f>
        <v>0</v>
      </c>
      <c r="O652" s="60">
        <v>21</v>
      </c>
      <c r="P652" s="60">
        <f>J652*(O652/100)</f>
        <v>0</v>
      </c>
      <c r="Q652" s="60">
        <f>J652+P652</f>
        <v>0</v>
      </c>
      <c r="R652" s="15"/>
      <c r="S652" s="15"/>
      <c r="T652" s="15"/>
    </row>
    <row r="653" spans="1:20" ht="19.5" outlineLevel="4" x14ac:dyDescent="0.2">
      <c r="A653" s="61"/>
      <c r="B653" s="62"/>
      <c r="C653" s="62"/>
      <c r="D653" s="63"/>
      <c r="E653" s="64" t="s">
        <v>29</v>
      </c>
      <c r="F653" s="65" t="s">
        <v>1465</v>
      </c>
      <c r="G653" s="63"/>
      <c r="H653" s="66">
        <v>0</v>
      </c>
      <c r="I653" s="67"/>
      <c r="J653" s="68"/>
      <c r="K653" s="66"/>
      <c r="L653" s="66"/>
      <c r="M653" s="66"/>
      <c r="N653" s="66"/>
      <c r="O653" s="68"/>
      <c r="P653" s="68"/>
      <c r="Q653" s="68"/>
      <c r="R653" s="10"/>
      <c r="S653" s="15"/>
    </row>
    <row r="654" spans="1:20" ht="19.5" outlineLevel="4" x14ac:dyDescent="0.2">
      <c r="A654" s="61"/>
      <c r="B654" s="62"/>
      <c r="C654" s="62"/>
      <c r="D654" s="63"/>
      <c r="E654" s="64"/>
      <c r="F654" s="65" t="s">
        <v>3549</v>
      </c>
      <c r="G654" s="63"/>
      <c r="H654" s="66">
        <v>2.12</v>
      </c>
      <c r="I654" s="67"/>
      <c r="J654" s="68"/>
      <c r="K654" s="66"/>
      <c r="L654" s="66"/>
      <c r="M654" s="66"/>
      <c r="N654" s="66"/>
      <c r="O654" s="68"/>
      <c r="P654" s="68"/>
      <c r="Q654" s="68"/>
      <c r="R654" s="10"/>
      <c r="S654" s="15"/>
    </row>
    <row r="655" spans="1:20" ht="19.5" outlineLevel="4" x14ac:dyDescent="0.2">
      <c r="A655" s="61"/>
      <c r="B655" s="62"/>
      <c r="C655" s="62"/>
      <c r="D655" s="63"/>
      <c r="E655" s="64"/>
      <c r="F655" s="65" t="s">
        <v>3550</v>
      </c>
      <c r="G655" s="63"/>
      <c r="H655" s="66">
        <v>4.8000000000000007</v>
      </c>
      <c r="I655" s="67"/>
      <c r="J655" s="68"/>
      <c r="K655" s="66"/>
      <c r="L655" s="66"/>
      <c r="M655" s="66"/>
      <c r="N655" s="66"/>
      <c r="O655" s="68"/>
      <c r="P655" s="68"/>
      <c r="Q655" s="68"/>
      <c r="R655" s="10"/>
      <c r="S655" s="15"/>
    </row>
    <row r="656" spans="1:20" ht="19.5" outlineLevel="4" x14ac:dyDescent="0.2">
      <c r="A656" s="61"/>
      <c r="B656" s="62"/>
      <c r="C656" s="62"/>
      <c r="D656" s="63"/>
      <c r="E656" s="64"/>
      <c r="F656" s="65" t="s">
        <v>3551</v>
      </c>
      <c r="G656" s="63"/>
      <c r="H656" s="66">
        <v>1.56</v>
      </c>
      <c r="I656" s="67"/>
      <c r="J656" s="68"/>
      <c r="K656" s="66"/>
      <c r="L656" s="66"/>
      <c r="M656" s="66"/>
      <c r="N656" s="66"/>
      <c r="O656" s="68"/>
      <c r="P656" s="68"/>
      <c r="Q656" s="68"/>
      <c r="R656" s="10"/>
      <c r="S656" s="15"/>
    </row>
    <row r="657" spans="1:20" ht="19.5" outlineLevel="4" x14ac:dyDescent="0.2">
      <c r="A657" s="61"/>
      <c r="B657" s="62"/>
      <c r="C657" s="62"/>
      <c r="D657" s="63"/>
      <c r="E657" s="64"/>
      <c r="F657" s="65" t="s">
        <v>3552</v>
      </c>
      <c r="G657" s="63"/>
      <c r="H657" s="66">
        <v>1.9500000000000002</v>
      </c>
      <c r="I657" s="67"/>
      <c r="J657" s="68"/>
      <c r="K657" s="66"/>
      <c r="L657" s="66"/>
      <c r="M657" s="66"/>
      <c r="N657" s="66"/>
      <c r="O657" s="68"/>
      <c r="P657" s="68"/>
      <c r="Q657" s="68"/>
      <c r="R657" s="10"/>
      <c r="S657" s="15"/>
    </row>
    <row r="658" spans="1:20" ht="19.5" outlineLevel="4" x14ac:dyDescent="0.2">
      <c r="A658" s="61"/>
      <c r="B658" s="62"/>
      <c r="C658" s="62"/>
      <c r="D658" s="63"/>
      <c r="E658" s="64"/>
      <c r="F658" s="65" t="s">
        <v>3553</v>
      </c>
      <c r="G658" s="63"/>
      <c r="H658" s="66">
        <v>7.8000000000000007</v>
      </c>
      <c r="I658" s="67"/>
      <c r="J658" s="68"/>
      <c r="K658" s="66"/>
      <c r="L658" s="66"/>
      <c r="M658" s="66"/>
      <c r="N658" s="66"/>
      <c r="O658" s="68"/>
      <c r="P658" s="68"/>
      <c r="Q658" s="68"/>
      <c r="R658" s="10"/>
      <c r="S658" s="15"/>
    </row>
    <row r="659" spans="1:20" ht="19.5" outlineLevel="4" x14ac:dyDescent="0.2">
      <c r="A659" s="61"/>
      <c r="B659" s="62"/>
      <c r="C659" s="62"/>
      <c r="D659" s="63"/>
      <c r="E659" s="64"/>
      <c r="F659" s="65" t="s">
        <v>3554</v>
      </c>
      <c r="G659" s="63"/>
      <c r="H659" s="66">
        <v>7.2</v>
      </c>
      <c r="I659" s="67"/>
      <c r="J659" s="68"/>
      <c r="K659" s="66"/>
      <c r="L659" s="66"/>
      <c r="M659" s="66"/>
      <c r="N659" s="66"/>
      <c r="O659" s="68"/>
      <c r="P659" s="68"/>
      <c r="Q659" s="68"/>
      <c r="R659" s="10"/>
      <c r="S659" s="15"/>
    </row>
    <row r="660" spans="1:20" ht="7.5" customHeight="1" outlineLevel="4" x14ac:dyDescent="0.15">
      <c r="A660" s="15"/>
      <c r="B660" s="69"/>
      <c r="C660" s="70"/>
      <c r="D660" s="71"/>
      <c r="E660" s="72"/>
      <c r="F660" s="73"/>
      <c r="G660" s="71"/>
      <c r="H660" s="74"/>
      <c r="I660" s="75"/>
      <c r="J660" s="76"/>
      <c r="K660" s="77"/>
      <c r="L660" s="77"/>
      <c r="M660" s="77"/>
      <c r="N660" s="77"/>
      <c r="O660" s="76"/>
      <c r="P660" s="76"/>
      <c r="Q660" s="76"/>
      <c r="R660" s="10"/>
      <c r="S660" s="15"/>
    </row>
    <row r="661" spans="1:20" ht="11.25" outlineLevel="3" x14ac:dyDescent="0.2">
      <c r="A661" s="52"/>
      <c r="B661" s="53"/>
      <c r="C661" s="54">
        <v>157</v>
      </c>
      <c r="D661" s="55" t="s">
        <v>25</v>
      </c>
      <c r="E661" s="56" t="s">
        <v>1830</v>
      </c>
      <c r="F661" s="57" t="s">
        <v>1831</v>
      </c>
      <c r="G661" s="55" t="s">
        <v>60</v>
      </c>
      <c r="H661" s="58">
        <v>2.7973000000000005E-2</v>
      </c>
      <c r="I661" s="59"/>
      <c r="J661" s="60">
        <f>H661*I661</f>
        <v>0</v>
      </c>
      <c r="K661" s="58"/>
      <c r="L661" s="58">
        <f>H661*K661</f>
        <v>0</v>
      </c>
      <c r="M661" s="58"/>
      <c r="N661" s="58">
        <f>H661*M661</f>
        <v>0</v>
      </c>
      <c r="O661" s="60">
        <v>21</v>
      </c>
      <c r="P661" s="60">
        <f>J661*(O661/100)</f>
        <v>0</v>
      </c>
      <c r="Q661" s="60">
        <f>J661+P661</f>
        <v>0</v>
      </c>
      <c r="R661" s="15"/>
      <c r="S661" s="15"/>
      <c r="T661" s="15"/>
    </row>
    <row r="662" spans="1:20" ht="11.25" outlineLevel="3" x14ac:dyDescent="0.2">
      <c r="A662" s="52"/>
      <c r="B662" s="53"/>
      <c r="C662" s="54">
        <v>158</v>
      </c>
      <c r="D662" s="55" t="s">
        <v>25</v>
      </c>
      <c r="E662" s="56" t="s">
        <v>1834</v>
      </c>
      <c r="F662" s="57" t="s">
        <v>1835</v>
      </c>
      <c r="G662" s="55" t="s">
        <v>72</v>
      </c>
      <c r="H662" s="58">
        <v>15</v>
      </c>
      <c r="I662" s="59"/>
      <c r="J662" s="60">
        <f>H662*I662</f>
        <v>0</v>
      </c>
      <c r="K662" s="58"/>
      <c r="L662" s="58">
        <f>H662*K662</f>
        <v>0</v>
      </c>
      <c r="M662" s="58"/>
      <c r="N662" s="58">
        <f>H662*M662</f>
        <v>0</v>
      </c>
      <c r="O662" s="60">
        <v>21</v>
      </c>
      <c r="P662" s="60">
        <f>J662*(O662/100)</f>
        <v>0</v>
      </c>
      <c r="Q662" s="60">
        <f>J662+P662</f>
        <v>0</v>
      </c>
      <c r="R662" s="15"/>
      <c r="S662" s="15"/>
      <c r="T662" s="15"/>
    </row>
    <row r="663" spans="1:20" ht="19.5" outlineLevel="4" x14ac:dyDescent="0.2">
      <c r="A663" s="61"/>
      <c r="B663" s="62"/>
      <c r="C663" s="62"/>
      <c r="D663" s="63"/>
      <c r="E663" s="64" t="s">
        <v>29</v>
      </c>
      <c r="F663" s="65" t="s">
        <v>3555</v>
      </c>
      <c r="G663" s="63"/>
      <c r="H663" s="66">
        <v>15</v>
      </c>
      <c r="I663" s="67"/>
      <c r="J663" s="68"/>
      <c r="K663" s="66"/>
      <c r="L663" s="66"/>
      <c r="M663" s="66"/>
      <c r="N663" s="66"/>
      <c r="O663" s="68"/>
      <c r="P663" s="68"/>
      <c r="Q663" s="68"/>
      <c r="R663" s="10"/>
      <c r="S663" s="15"/>
    </row>
    <row r="664" spans="1:20" ht="7.5" customHeight="1" outlineLevel="4" x14ac:dyDescent="0.15">
      <c r="A664" s="15"/>
      <c r="B664" s="69"/>
      <c r="C664" s="70"/>
      <c r="D664" s="71"/>
      <c r="E664" s="72"/>
      <c r="F664" s="73"/>
      <c r="G664" s="71"/>
      <c r="H664" s="74"/>
      <c r="I664" s="75"/>
      <c r="J664" s="76"/>
      <c r="K664" s="77"/>
      <c r="L664" s="77"/>
      <c r="M664" s="77"/>
      <c r="N664" s="77"/>
      <c r="O664" s="76"/>
      <c r="P664" s="76"/>
      <c r="Q664" s="76"/>
      <c r="R664" s="10"/>
      <c r="S664" s="15"/>
    </row>
    <row r="665" spans="1:20" ht="11.25" outlineLevel="3" x14ac:dyDescent="0.2">
      <c r="A665" s="52"/>
      <c r="B665" s="53"/>
      <c r="C665" s="54">
        <v>159</v>
      </c>
      <c r="D665" s="55" t="s">
        <v>342</v>
      </c>
      <c r="E665" s="56" t="s">
        <v>1836</v>
      </c>
      <c r="F665" s="57" t="s">
        <v>1837</v>
      </c>
      <c r="G665" s="55" t="s">
        <v>67</v>
      </c>
      <c r="H665" s="58">
        <v>24.673000000000002</v>
      </c>
      <c r="I665" s="59"/>
      <c r="J665" s="60">
        <f>H665*I665</f>
        <v>0</v>
      </c>
      <c r="K665" s="58"/>
      <c r="L665" s="58">
        <f>H665*K665</f>
        <v>0</v>
      </c>
      <c r="M665" s="58"/>
      <c r="N665" s="58">
        <f>H665*M665</f>
        <v>0</v>
      </c>
      <c r="O665" s="60">
        <v>21</v>
      </c>
      <c r="P665" s="60">
        <f>J665*(O665/100)</f>
        <v>0</v>
      </c>
      <c r="Q665" s="60">
        <f>J665+P665</f>
        <v>0</v>
      </c>
      <c r="R665" s="15"/>
      <c r="S665" s="15"/>
      <c r="T665" s="15"/>
    </row>
    <row r="666" spans="1:20" ht="9.75" outlineLevel="4" x14ac:dyDescent="0.2">
      <c r="A666" s="61"/>
      <c r="B666" s="62"/>
      <c r="C666" s="62"/>
      <c r="D666" s="63"/>
      <c r="E666" s="64" t="s">
        <v>29</v>
      </c>
      <c r="F666" s="65" t="s">
        <v>3556</v>
      </c>
      <c r="G666" s="63"/>
      <c r="H666" s="66">
        <v>0</v>
      </c>
      <c r="I666" s="67"/>
      <c r="J666" s="68"/>
      <c r="K666" s="66"/>
      <c r="L666" s="66"/>
      <c r="M666" s="66"/>
      <c r="N666" s="66"/>
      <c r="O666" s="68"/>
      <c r="P666" s="68"/>
      <c r="Q666" s="68"/>
      <c r="R666" s="10"/>
      <c r="S666" s="15"/>
    </row>
    <row r="667" spans="1:20" ht="19.5" outlineLevel="4" x14ac:dyDescent="0.2">
      <c r="A667" s="61"/>
      <c r="B667" s="62"/>
      <c r="C667" s="62"/>
      <c r="D667" s="63"/>
      <c r="E667" s="64"/>
      <c r="F667" s="65" t="s">
        <v>3549</v>
      </c>
      <c r="G667" s="63"/>
      <c r="H667" s="66">
        <v>2.12</v>
      </c>
      <c r="I667" s="67"/>
      <c r="J667" s="68"/>
      <c r="K667" s="66"/>
      <c r="L667" s="66"/>
      <c r="M667" s="66"/>
      <c r="N667" s="66"/>
      <c r="O667" s="68"/>
      <c r="P667" s="68"/>
      <c r="Q667" s="68"/>
      <c r="R667" s="10"/>
      <c r="S667" s="15"/>
    </row>
    <row r="668" spans="1:20" ht="19.5" outlineLevel="4" x14ac:dyDescent="0.2">
      <c r="A668" s="61"/>
      <c r="B668" s="62"/>
      <c r="C668" s="62"/>
      <c r="D668" s="63"/>
      <c r="E668" s="64"/>
      <c r="F668" s="65" t="s">
        <v>3550</v>
      </c>
      <c r="G668" s="63"/>
      <c r="H668" s="66">
        <v>4.8000000000000007</v>
      </c>
      <c r="I668" s="67"/>
      <c r="J668" s="68"/>
      <c r="K668" s="66"/>
      <c r="L668" s="66"/>
      <c r="M668" s="66"/>
      <c r="N668" s="66"/>
      <c r="O668" s="68"/>
      <c r="P668" s="68"/>
      <c r="Q668" s="68"/>
      <c r="R668" s="10"/>
      <c r="S668" s="15"/>
    </row>
    <row r="669" spans="1:20" ht="19.5" outlineLevel="4" x14ac:dyDescent="0.2">
      <c r="A669" s="61"/>
      <c r="B669" s="62"/>
      <c r="C669" s="62"/>
      <c r="D669" s="63"/>
      <c r="E669" s="64"/>
      <c r="F669" s="65" t="s">
        <v>3551</v>
      </c>
      <c r="G669" s="63"/>
      <c r="H669" s="66">
        <v>1.56</v>
      </c>
      <c r="I669" s="67"/>
      <c r="J669" s="68"/>
      <c r="K669" s="66"/>
      <c r="L669" s="66"/>
      <c r="M669" s="66"/>
      <c r="N669" s="66"/>
      <c r="O669" s="68"/>
      <c r="P669" s="68"/>
      <c r="Q669" s="68"/>
      <c r="R669" s="10"/>
      <c r="S669" s="15"/>
    </row>
    <row r="670" spans="1:20" ht="19.5" outlineLevel="4" x14ac:dyDescent="0.2">
      <c r="A670" s="61"/>
      <c r="B670" s="62"/>
      <c r="C670" s="62"/>
      <c r="D670" s="63"/>
      <c r="E670" s="64"/>
      <c r="F670" s="65" t="s">
        <v>3552</v>
      </c>
      <c r="G670" s="63"/>
      <c r="H670" s="66">
        <v>1.9500000000000002</v>
      </c>
      <c r="I670" s="67"/>
      <c r="J670" s="68"/>
      <c r="K670" s="66"/>
      <c r="L670" s="66"/>
      <c r="M670" s="66"/>
      <c r="N670" s="66"/>
      <c r="O670" s="68"/>
      <c r="P670" s="68"/>
      <c r="Q670" s="68"/>
      <c r="R670" s="10"/>
      <c r="S670" s="15"/>
    </row>
    <row r="671" spans="1:20" ht="19.5" outlineLevel="4" x14ac:dyDescent="0.2">
      <c r="A671" s="61"/>
      <c r="B671" s="62"/>
      <c r="C671" s="62"/>
      <c r="D671" s="63"/>
      <c r="E671" s="64"/>
      <c r="F671" s="65" t="s">
        <v>3553</v>
      </c>
      <c r="G671" s="63"/>
      <c r="H671" s="66">
        <v>7.8000000000000007</v>
      </c>
      <c r="I671" s="67"/>
      <c r="J671" s="68"/>
      <c r="K671" s="66"/>
      <c r="L671" s="66"/>
      <c r="M671" s="66"/>
      <c r="N671" s="66"/>
      <c r="O671" s="68"/>
      <c r="P671" s="68"/>
      <c r="Q671" s="68"/>
      <c r="R671" s="10"/>
      <c r="S671" s="15"/>
    </row>
    <row r="672" spans="1:20" ht="19.5" outlineLevel="4" x14ac:dyDescent="0.2">
      <c r="A672" s="61"/>
      <c r="B672" s="62"/>
      <c r="C672" s="62"/>
      <c r="D672" s="63"/>
      <c r="E672" s="64"/>
      <c r="F672" s="65" t="s">
        <v>3557</v>
      </c>
      <c r="G672" s="63"/>
      <c r="H672" s="66">
        <v>4.2</v>
      </c>
      <c r="I672" s="67"/>
      <c r="J672" s="68"/>
      <c r="K672" s="66"/>
      <c r="L672" s="66"/>
      <c r="M672" s="66"/>
      <c r="N672" s="66"/>
      <c r="O672" s="68"/>
      <c r="P672" s="68"/>
      <c r="Q672" s="68"/>
      <c r="R672" s="10"/>
      <c r="S672" s="15"/>
    </row>
    <row r="673" spans="1:20" ht="9.75" outlineLevel="4" x14ac:dyDescent="0.2">
      <c r="A673" s="61"/>
      <c r="B673" s="62"/>
      <c r="C673" s="62"/>
      <c r="D673" s="63"/>
      <c r="E673" s="64"/>
      <c r="F673" s="65" t="s">
        <v>3558</v>
      </c>
      <c r="G673" s="63"/>
      <c r="H673" s="66">
        <v>2.2429999999999999</v>
      </c>
      <c r="I673" s="67"/>
      <c r="J673" s="68"/>
      <c r="K673" s="66"/>
      <c r="L673" s="66"/>
      <c r="M673" s="66"/>
      <c r="N673" s="66"/>
      <c r="O673" s="68"/>
      <c r="P673" s="68"/>
      <c r="Q673" s="68"/>
      <c r="R673" s="10"/>
      <c r="S673" s="15"/>
    </row>
    <row r="674" spans="1:20" ht="7.5" customHeight="1" outlineLevel="4" x14ac:dyDescent="0.15">
      <c r="A674" s="15"/>
      <c r="B674" s="69"/>
      <c r="C674" s="70"/>
      <c r="D674" s="71"/>
      <c r="E674" s="72"/>
      <c r="F674" s="73"/>
      <c r="G674" s="71"/>
      <c r="H674" s="74"/>
      <c r="I674" s="75"/>
      <c r="J674" s="76"/>
      <c r="K674" s="77"/>
      <c r="L674" s="77"/>
      <c r="M674" s="77"/>
      <c r="N674" s="77"/>
      <c r="O674" s="76"/>
      <c r="P674" s="76"/>
      <c r="Q674" s="76"/>
      <c r="R674" s="10"/>
      <c r="S674" s="15"/>
    </row>
    <row r="675" spans="1:20" ht="11.25" outlineLevel="3" x14ac:dyDescent="0.2">
      <c r="A675" s="52"/>
      <c r="B675" s="53"/>
      <c r="C675" s="54">
        <v>160</v>
      </c>
      <c r="D675" s="55" t="s">
        <v>342</v>
      </c>
      <c r="E675" s="56" t="s">
        <v>1840</v>
      </c>
      <c r="F675" s="57" t="s">
        <v>1841</v>
      </c>
      <c r="G675" s="55" t="s">
        <v>67</v>
      </c>
      <c r="H675" s="58">
        <v>27.973000000000003</v>
      </c>
      <c r="I675" s="59"/>
      <c r="J675" s="60">
        <f>H675*I675</f>
        <v>0</v>
      </c>
      <c r="K675" s="58">
        <v>1E-3</v>
      </c>
      <c r="L675" s="58">
        <f>H675*K675</f>
        <v>2.7973000000000005E-2</v>
      </c>
      <c r="M675" s="58"/>
      <c r="N675" s="58">
        <f>H675*M675</f>
        <v>0</v>
      </c>
      <c r="O675" s="60">
        <v>21</v>
      </c>
      <c r="P675" s="60">
        <f>J675*(O675/100)</f>
        <v>0</v>
      </c>
      <c r="Q675" s="60">
        <f>J675+P675</f>
        <v>0</v>
      </c>
      <c r="R675" s="15"/>
      <c r="S675" s="15"/>
      <c r="T675" s="15"/>
    </row>
    <row r="676" spans="1:20" ht="9.75" outlineLevel="4" x14ac:dyDescent="0.2">
      <c r="A676" s="61"/>
      <c r="B676" s="62"/>
      <c r="C676" s="62"/>
      <c r="D676" s="63"/>
      <c r="E676" s="64" t="s">
        <v>29</v>
      </c>
      <c r="F676" s="65" t="s">
        <v>3559</v>
      </c>
      <c r="G676" s="63"/>
      <c r="H676" s="66">
        <v>27.973000000000003</v>
      </c>
      <c r="I676" s="67"/>
      <c r="J676" s="68"/>
      <c r="K676" s="66"/>
      <c r="L676" s="66"/>
      <c r="M676" s="66"/>
      <c r="N676" s="66"/>
      <c r="O676" s="68"/>
      <c r="P676" s="68"/>
      <c r="Q676" s="68"/>
      <c r="R676" s="10"/>
      <c r="S676" s="15"/>
    </row>
    <row r="677" spans="1:20" ht="7.5" customHeight="1" outlineLevel="4" x14ac:dyDescent="0.15">
      <c r="A677" s="15"/>
      <c r="B677" s="69"/>
      <c r="C677" s="70"/>
      <c r="D677" s="71"/>
      <c r="E677" s="72"/>
      <c r="F677" s="73"/>
      <c r="G677" s="71"/>
      <c r="H677" s="74"/>
      <c r="I677" s="75"/>
      <c r="J677" s="76"/>
      <c r="K677" s="77"/>
      <c r="L677" s="77"/>
      <c r="M677" s="77"/>
      <c r="N677" s="77"/>
      <c r="O677" s="76"/>
      <c r="P677" s="76"/>
      <c r="Q677" s="76"/>
      <c r="R677" s="10"/>
      <c r="S677" s="15"/>
    </row>
    <row r="678" spans="1:20" outlineLevel="3" x14ac:dyDescent="0.15">
      <c r="B678" s="10"/>
      <c r="C678" s="10"/>
      <c r="D678" s="10"/>
      <c r="E678" s="10"/>
      <c r="F678" s="10"/>
      <c r="G678" s="10"/>
      <c r="H678" s="10"/>
      <c r="I678" s="15"/>
      <c r="J678" s="15"/>
      <c r="K678" s="10"/>
      <c r="L678" s="10"/>
      <c r="M678" s="10"/>
      <c r="N678" s="10"/>
      <c r="O678" s="10"/>
      <c r="P678" s="15"/>
      <c r="Q678" s="15"/>
    </row>
    <row r="679" spans="1:20" outlineLevel="1" x14ac:dyDescent="0.15"/>
  </sheetData>
  <pageMargins left="0.7" right="0.7" top="0.78740157499999996" bottom="0.78740157499999996"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D75F17-1CA0-4C40-B85D-9586A2A3BED1}">
  <dimension ref="A1:V978"/>
  <sheetViews>
    <sheetView topLeftCell="C1" workbookViewId="0">
      <selection activeCell="I9" sqref="I9"/>
    </sheetView>
  </sheetViews>
  <sheetFormatPr defaultRowHeight="8.25" outlineLevelRow="4" x14ac:dyDescent="0.15"/>
  <cols>
    <col min="1" max="1" width="28.7109375" style="1" hidden="1" customWidth="1"/>
    <col min="2" max="2" width="3.7109375" style="1" hidden="1" customWidth="1"/>
    <col min="3" max="3" width="5.7109375" style="1" customWidth="1"/>
    <col min="4" max="4" width="4.7109375" style="1" customWidth="1"/>
    <col min="5" max="5" width="14.7109375" style="1" customWidth="1"/>
    <col min="6" max="6" width="72.7109375" style="1" customWidth="1"/>
    <col min="7" max="7" width="4.7109375" style="1" customWidth="1"/>
    <col min="8" max="8" width="14.7109375" style="1" customWidth="1"/>
    <col min="9" max="9" width="12.7109375" style="1" customWidth="1"/>
    <col min="10" max="10" width="15.7109375" style="1" customWidth="1"/>
    <col min="11" max="11" width="11.7109375" style="1" hidden="1" customWidth="1"/>
    <col min="12" max="12" width="14.7109375" style="1" hidden="1" customWidth="1"/>
    <col min="13" max="13" width="11.7109375" style="1" hidden="1" customWidth="1"/>
    <col min="14" max="14" width="14.7109375" style="1" hidden="1" customWidth="1"/>
    <col min="15" max="15" width="9.7109375" style="1" hidden="1" customWidth="1"/>
    <col min="16" max="16" width="14.7109375" style="1" hidden="1" customWidth="1"/>
    <col min="17" max="17" width="15.7109375" style="1" hidden="1" customWidth="1"/>
    <col min="18" max="18" width="38.7109375" style="1" customWidth="1"/>
    <col min="19" max="22" width="9.140625" style="1"/>
    <col min="23" max="23" width="5.5703125" style="1" customWidth="1"/>
    <col min="24" max="256" width="9.140625" style="1"/>
    <col min="257" max="258" width="0" style="1" hidden="1" customWidth="1"/>
    <col min="259" max="259" width="5.7109375" style="1" customWidth="1"/>
    <col min="260" max="260" width="4.7109375" style="1" customWidth="1"/>
    <col min="261" max="261" width="14.7109375" style="1" customWidth="1"/>
    <col min="262" max="262" width="72.7109375" style="1" customWidth="1"/>
    <col min="263" max="263" width="4.7109375" style="1" customWidth="1"/>
    <col min="264" max="264" width="14.7109375" style="1" customWidth="1"/>
    <col min="265" max="265" width="12.7109375" style="1" customWidth="1"/>
    <col min="266" max="266" width="15.7109375" style="1" customWidth="1"/>
    <col min="267" max="273" width="0" style="1" hidden="1" customWidth="1"/>
    <col min="274" max="274" width="38.7109375" style="1" customWidth="1"/>
    <col min="275" max="278" width="9.140625" style="1"/>
    <col min="279" max="279" width="5.5703125" style="1" customWidth="1"/>
    <col min="280" max="512" width="9.140625" style="1"/>
    <col min="513" max="514" width="0" style="1" hidden="1" customWidth="1"/>
    <col min="515" max="515" width="5.7109375" style="1" customWidth="1"/>
    <col min="516" max="516" width="4.7109375" style="1" customWidth="1"/>
    <col min="517" max="517" width="14.7109375" style="1" customWidth="1"/>
    <col min="518" max="518" width="72.7109375" style="1" customWidth="1"/>
    <col min="519" max="519" width="4.7109375" style="1" customWidth="1"/>
    <col min="520" max="520" width="14.7109375" style="1" customWidth="1"/>
    <col min="521" max="521" width="12.7109375" style="1" customWidth="1"/>
    <col min="522" max="522" width="15.7109375" style="1" customWidth="1"/>
    <col min="523" max="529" width="0" style="1" hidden="1" customWidth="1"/>
    <col min="530" max="530" width="38.7109375" style="1" customWidth="1"/>
    <col min="531" max="534" width="9.140625" style="1"/>
    <col min="535" max="535" width="5.5703125" style="1" customWidth="1"/>
    <col min="536" max="768" width="9.140625" style="1"/>
    <col min="769" max="770" width="0" style="1" hidden="1" customWidth="1"/>
    <col min="771" max="771" width="5.7109375" style="1" customWidth="1"/>
    <col min="772" max="772" width="4.7109375" style="1" customWidth="1"/>
    <col min="773" max="773" width="14.7109375" style="1" customWidth="1"/>
    <col min="774" max="774" width="72.7109375" style="1" customWidth="1"/>
    <col min="775" max="775" width="4.7109375" style="1" customWidth="1"/>
    <col min="776" max="776" width="14.7109375" style="1" customWidth="1"/>
    <col min="777" max="777" width="12.7109375" style="1" customWidth="1"/>
    <col min="778" max="778" width="15.7109375" style="1" customWidth="1"/>
    <col min="779" max="785" width="0" style="1" hidden="1" customWidth="1"/>
    <col min="786" max="786" width="38.7109375" style="1" customWidth="1"/>
    <col min="787" max="790" width="9.140625" style="1"/>
    <col min="791" max="791" width="5.5703125" style="1" customWidth="1"/>
    <col min="792" max="1024" width="9.140625" style="1"/>
    <col min="1025" max="1026" width="0" style="1" hidden="1" customWidth="1"/>
    <col min="1027" max="1027" width="5.7109375" style="1" customWidth="1"/>
    <col min="1028" max="1028" width="4.7109375" style="1" customWidth="1"/>
    <col min="1029" max="1029" width="14.7109375" style="1" customWidth="1"/>
    <col min="1030" max="1030" width="72.7109375" style="1" customWidth="1"/>
    <col min="1031" max="1031" width="4.7109375" style="1" customWidth="1"/>
    <col min="1032" max="1032" width="14.7109375" style="1" customWidth="1"/>
    <col min="1033" max="1033" width="12.7109375" style="1" customWidth="1"/>
    <col min="1034" max="1034" width="15.7109375" style="1" customWidth="1"/>
    <col min="1035" max="1041" width="0" style="1" hidden="1" customWidth="1"/>
    <col min="1042" max="1042" width="38.7109375" style="1" customWidth="1"/>
    <col min="1043" max="1046" width="9.140625" style="1"/>
    <col min="1047" max="1047" width="5.5703125" style="1" customWidth="1"/>
    <col min="1048" max="1280" width="9.140625" style="1"/>
    <col min="1281" max="1282" width="0" style="1" hidden="1" customWidth="1"/>
    <col min="1283" max="1283" width="5.7109375" style="1" customWidth="1"/>
    <col min="1284" max="1284" width="4.7109375" style="1" customWidth="1"/>
    <col min="1285" max="1285" width="14.7109375" style="1" customWidth="1"/>
    <col min="1286" max="1286" width="72.7109375" style="1" customWidth="1"/>
    <col min="1287" max="1287" width="4.7109375" style="1" customWidth="1"/>
    <col min="1288" max="1288" width="14.7109375" style="1" customWidth="1"/>
    <col min="1289" max="1289" width="12.7109375" style="1" customWidth="1"/>
    <col min="1290" max="1290" width="15.7109375" style="1" customWidth="1"/>
    <col min="1291" max="1297" width="0" style="1" hidden="1" customWidth="1"/>
    <col min="1298" max="1298" width="38.7109375" style="1" customWidth="1"/>
    <col min="1299" max="1302" width="9.140625" style="1"/>
    <col min="1303" max="1303" width="5.5703125" style="1" customWidth="1"/>
    <col min="1304" max="1536" width="9.140625" style="1"/>
    <col min="1537" max="1538" width="0" style="1" hidden="1" customWidth="1"/>
    <col min="1539" max="1539" width="5.7109375" style="1" customWidth="1"/>
    <col min="1540" max="1540" width="4.7109375" style="1" customWidth="1"/>
    <col min="1541" max="1541" width="14.7109375" style="1" customWidth="1"/>
    <col min="1542" max="1542" width="72.7109375" style="1" customWidth="1"/>
    <col min="1543" max="1543" width="4.7109375" style="1" customWidth="1"/>
    <col min="1544" max="1544" width="14.7109375" style="1" customWidth="1"/>
    <col min="1545" max="1545" width="12.7109375" style="1" customWidth="1"/>
    <col min="1546" max="1546" width="15.7109375" style="1" customWidth="1"/>
    <col min="1547" max="1553" width="0" style="1" hidden="1" customWidth="1"/>
    <col min="1554" max="1554" width="38.7109375" style="1" customWidth="1"/>
    <col min="1555" max="1558" width="9.140625" style="1"/>
    <col min="1559" max="1559" width="5.5703125" style="1" customWidth="1"/>
    <col min="1560" max="1792" width="9.140625" style="1"/>
    <col min="1793" max="1794" width="0" style="1" hidden="1" customWidth="1"/>
    <col min="1795" max="1795" width="5.7109375" style="1" customWidth="1"/>
    <col min="1796" max="1796" width="4.7109375" style="1" customWidth="1"/>
    <col min="1797" max="1797" width="14.7109375" style="1" customWidth="1"/>
    <col min="1798" max="1798" width="72.7109375" style="1" customWidth="1"/>
    <col min="1799" max="1799" width="4.7109375" style="1" customWidth="1"/>
    <col min="1800" max="1800" width="14.7109375" style="1" customWidth="1"/>
    <col min="1801" max="1801" width="12.7109375" style="1" customWidth="1"/>
    <col min="1802" max="1802" width="15.7109375" style="1" customWidth="1"/>
    <col min="1803" max="1809" width="0" style="1" hidden="1" customWidth="1"/>
    <col min="1810" max="1810" width="38.7109375" style="1" customWidth="1"/>
    <col min="1811" max="1814" width="9.140625" style="1"/>
    <col min="1815" max="1815" width="5.5703125" style="1" customWidth="1"/>
    <col min="1816" max="2048" width="9.140625" style="1"/>
    <col min="2049" max="2050" width="0" style="1" hidden="1" customWidth="1"/>
    <col min="2051" max="2051" width="5.7109375" style="1" customWidth="1"/>
    <col min="2052" max="2052" width="4.7109375" style="1" customWidth="1"/>
    <col min="2053" max="2053" width="14.7109375" style="1" customWidth="1"/>
    <col min="2054" max="2054" width="72.7109375" style="1" customWidth="1"/>
    <col min="2055" max="2055" width="4.7109375" style="1" customWidth="1"/>
    <col min="2056" max="2056" width="14.7109375" style="1" customWidth="1"/>
    <col min="2057" max="2057" width="12.7109375" style="1" customWidth="1"/>
    <col min="2058" max="2058" width="15.7109375" style="1" customWidth="1"/>
    <col min="2059" max="2065" width="0" style="1" hidden="1" customWidth="1"/>
    <col min="2066" max="2066" width="38.7109375" style="1" customWidth="1"/>
    <col min="2067" max="2070" width="9.140625" style="1"/>
    <col min="2071" max="2071" width="5.5703125" style="1" customWidth="1"/>
    <col min="2072" max="2304" width="9.140625" style="1"/>
    <col min="2305" max="2306" width="0" style="1" hidden="1" customWidth="1"/>
    <col min="2307" max="2307" width="5.7109375" style="1" customWidth="1"/>
    <col min="2308" max="2308" width="4.7109375" style="1" customWidth="1"/>
    <col min="2309" max="2309" width="14.7109375" style="1" customWidth="1"/>
    <col min="2310" max="2310" width="72.7109375" style="1" customWidth="1"/>
    <col min="2311" max="2311" width="4.7109375" style="1" customWidth="1"/>
    <col min="2312" max="2312" width="14.7109375" style="1" customWidth="1"/>
    <col min="2313" max="2313" width="12.7109375" style="1" customWidth="1"/>
    <col min="2314" max="2314" width="15.7109375" style="1" customWidth="1"/>
    <col min="2315" max="2321" width="0" style="1" hidden="1" customWidth="1"/>
    <col min="2322" max="2322" width="38.7109375" style="1" customWidth="1"/>
    <col min="2323" max="2326" width="9.140625" style="1"/>
    <col min="2327" max="2327" width="5.5703125" style="1" customWidth="1"/>
    <col min="2328" max="2560" width="9.140625" style="1"/>
    <col min="2561" max="2562" width="0" style="1" hidden="1" customWidth="1"/>
    <col min="2563" max="2563" width="5.7109375" style="1" customWidth="1"/>
    <col min="2564" max="2564" width="4.7109375" style="1" customWidth="1"/>
    <col min="2565" max="2565" width="14.7109375" style="1" customWidth="1"/>
    <col min="2566" max="2566" width="72.7109375" style="1" customWidth="1"/>
    <col min="2567" max="2567" width="4.7109375" style="1" customWidth="1"/>
    <col min="2568" max="2568" width="14.7109375" style="1" customWidth="1"/>
    <col min="2569" max="2569" width="12.7109375" style="1" customWidth="1"/>
    <col min="2570" max="2570" width="15.7109375" style="1" customWidth="1"/>
    <col min="2571" max="2577" width="0" style="1" hidden="1" customWidth="1"/>
    <col min="2578" max="2578" width="38.7109375" style="1" customWidth="1"/>
    <col min="2579" max="2582" width="9.140625" style="1"/>
    <col min="2583" max="2583" width="5.5703125" style="1" customWidth="1"/>
    <col min="2584" max="2816" width="9.140625" style="1"/>
    <col min="2817" max="2818" width="0" style="1" hidden="1" customWidth="1"/>
    <col min="2819" max="2819" width="5.7109375" style="1" customWidth="1"/>
    <col min="2820" max="2820" width="4.7109375" style="1" customWidth="1"/>
    <col min="2821" max="2821" width="14.7109375" style="1" customWidth="1"/>
    <col min="2822" max="2822" width="72.7109375" style="1" customWidth="1"/>
    <col min="2823" max="2823" width="4.7109375" style="1" customWidth="1"/>
    <col min="2824" max="2824" width="14.7109375" style="1" customWidth="1"/>
    <col min="2825" max="2825" width="12.7109375" style="1" customWidth="1"/>
    <col min="2826" max="2826" width="15.7109375" style="1" customWidth="1"/>
    <col min="2827" max="2833" width="0" style="1" hidden="1" customWidth="1"/>
    <col min="2834" max="2834" width="38.7109375" style="1" customWidth="1"/>
    <col min="2835" max="2838" width="9.140625" style="1"/>
    <col min="2839" max="2839" width="5.5703125" style="1" customWidth="1"/>
    <col min="2840" max="3072" width="9.140625" style="1"/>
    <col min="3073" max="3074" width="0" style="1" hidden="1" customWidth="1"/>
    <col min="3075" max="3075" width="5.7109375" style="1" customWidth="1"/>
    <col min="3076" max="3076" width="4.7109375" style="1" customWidth="1"/>
    <col min="3077" max="3077" width="14.7109375" style="1" customWidth="1"/>
    <col min="3078" max="3078" width="72.7109375" style="1" customWidth="1"/>
    <col min="3079" max="3079" width="4.7109375" style="1" customWidth="1"/>
    <col min="3080" max="3080" width="14.7109375" style="1" customWidth="1"/>
    <col min="3081" max="3081" width="12.7109375" style="1" customWidth="1"/>
    <col min="3082" max="3082" width="15.7109375" style="1" customWidth="1"/>
    <col min="3083" max="3089" width="0" style="1" hidden="1" customWidth="1"/>
    <col min="3090" max="3090" width="38.7109375" style="1" customWidth="1"/>
    <col min="3091" max="3094" width="9.140625" style="1"/>
    <col min="3095" max="3095" width="5.5703125" style="1" customWidth="1"/>
    <col min="3096" max="3328" width="9.140625" style="1"/>
    <col min="3329" max="3330" width="0" style="1" hidden="1" customWidth="1"/>
    <col min="3331" max="3331" width="5.7109375" style="1" customWidth="1"/>
    <col min="3332" max="3332" width="4.7109375" style="1" customWidth="1"/>
    <col min="3333" max="3333" width="14.7109375" style="1" customWidth="1"/>
    <col min="3334" max="3334" width="72.7109375" style="1" customWidth="1"/>
    <col min="3335" max="3335" width="4.7109375" style="1" customWidth="1"/>
    <col min="3336" max="3336" width="14.7109375" style="1" customWidth="1"/>
    <col min="3337" max="3337" width="12.7109375" style="1" customWidth="1"/>
    <col min="3338" max="3338" width="15.7109375" style="1" customWidth="1"/>
    <col min="3339" max="3345" width="0" style="1" hidden="1" customWidth="1"/>
    <col min="3346" max="3346" width="38.7109375" style="1" customWidth="1"/>
    <col min="3347" max="3350" width="9.140625" style="1"/>
    <col min="3351" max="3351" width="5.5703125" style="1" customWidth="1"/>
    <col min="3352" max="3584" width="9.140625" style="1"/>
    <col min="3585" max="3586" width="0" style="1" hidden="1" customWidth="1"/>
    <col min="3587" max="3587" width="5.7109375" style="1" customWidth="1"/>
    <col min="3588" max="3588" width="4.7109375" style="1" customWidth="1"/>
    <col min="3589" max="3589" width="14.7109375" style="1" customWidth="1"/>
    <col min="3590" max="3590" width="72.7109375" style="1" customWidth="1"/>
    <col min="3591" max="3591" width="4.7109375" style="1" customWidth="1"/>
    <col min="3592" max="3592" width="14.7109375" style="1" customWidth="1"/>
    <col min="3593" max="3593" width="12.7109375" style="1" customWidth="1"/>
    <col min="3594" max="3594" width="15.7109375" style="1" customWidth="1"/>
    <col min="3595" max="3601" width="0" style="1" hidden="1" customWidth="1"/>
    <col min="3602" max="3602" width="38.7109375" style="1" customWidth="1"/>
    <col min="3603" max="3606" width="9.140625" style="1"/>
    <col min="3607" max="3607" width="5.5703125" style="1" customWidth="1"/>
    <col min="3608" max="3840" width="9.140625" style="1"/>
    <col min="3841" max="3842" width="0" style="1" hidden="1" customWidth="1"/>
    <col min="3843" max="3843" width="5.7109375" style="1" customWidth="1"/>
    <col min="3844" max="3844" width="4.7109375" style="1" customWidth="1"/>
    <col min="3845" max="3845" width="14.7109375" style="1" customWidth="1"/>
    <col min="3846" max="3846" width="72.7109375" style="1" customWidth="1"/>
    <col min="3847" max="3847" width="4.7109375" style="1" customWidth="1"/>
    <col min="3848" max="3848" width="14.7109375" style="1" customWidth="1"/>
    <col min="3849" max="3849" width="12.7109375" style="1" customWidth="1"/>
    <col min="3850" max="3850" width="15.7109375" style="1" customWidth="1"/>
    <col min="3851" max="3857" width="0" style="1" hidden="1" customWidth="1"/>
    <col min="3858" max="3858" width="38.7109375" style="1" customWidth="1"/>
    <col min="3859" max="3862" width="9.140625" style="1"/>
    <col min="3863" max="3863" width="5.5703125" style="1" customWidth="1"/>
    <col min="3864" max="4096" width="9.140625" style="1"/>
    <col min="4097" max="4098" width="0" style="1" hidden="1" customWidth="1"/>
    <col min="4099" max="4099" width="5.7109375" style="1" customWidth="1"/>
    <col min="4100" max="4100" width="4.7109375" style="1" customWidth="1"/>
    <col min="4101" max="4101" width="14.7109375" style="1" customWidth="1"/>
    <col min="4102" max="4102" width="72.7109375" style="1" customWidth="1"/>
    <col min="4103" max="4103" width="4.7109375" style="1" customWidth="1"/>
    <col min="4104" max="4104" width="14.7109375" style="1" customWidth="1"/>
    <col min="4105" max="4105" width="12.7109375" style="1" customWidth="1"/>
    <col min="4106" max="4106" width="15.7109375" style="1" customWidth="1"/>
    <col min="4107" max="4113" width="0" style="1" hidden="1" customWidth="1"/>
    <col min="4114" max="4114" width="38.7109375" style="1" customWidth="1"/>
    <col min="4115" max="4118" width="9.140625" style="1"/>
    <col min="4119" max="4119" width="5.5703125" style="1" customWidth="1"/>
    <col min="4120" max="4352" width="9.140625" style="1"/>
    <col min="4353" max="4354" width="0" style="1" hidden="1" customWidth="1"/>
    <col min="4355" max="4355" width="5.7109375" style="1" customWidth="1"/>
    <col min="4356" max="4356" width="4.7109375" style="1" customWidth="1"/>
    <col min="4357" max="4357" width="14.7109375" style="1" customWidth="1"/>
    <col min="4358" max="4358" width="72.7109375" style="1" customWidth="1"/>
    <col min="4359" max="4359" width="4.7109375" style="1" customWidth="1"/>
    <col min="4360" max="4360" width="14.7109375" style="1" customWidth="1"/>
    <col min="4361" max="4361" width="12.7109375" style="1" customWidth="1"/>
    <col min="4362" max="4362" width="15.7109375" style="1" customWidth="1"/>
    <col min="4363" max="4369" width="0" style="1" hidden="1" customWidth="1"/>
    <col min="4370" max="4370" width="38.7109375" style="1" customWidth="1"/>
    <col min="4371" max="4374" width="9.140625" style="1"/>
    <col min="4375" max="4375" width="5.5703125" style="1" customWidth="1"/>
    <col min="4376" max="4608" width="9.140625" style="1"/>
    <col min="4609" max="4610" width="0" style="1" hidden="1" customWidth="1"/>
    <col min="4611" max="4611" width="5.7109375" style="1" customWidth="1"/>
    <col min="4612" max="4612" width="4.7109375" style="1" customWidth="1"/>
    <col min="4613" max="4613" width="14.7109375" style="1" customWidth="1"/>
    <col min="4614" max="4614" width="72.7109375" style="1" customWidth="1"/>
    <col min="4615" max="4615" width="4.7109375" style="1" customWidth="1"/>
    <col min="4616" max="4616" width="14.7109375" style="1" customWidth="1"/>
    <col min="4617" max="4617" width="12.7109375" style="1" customWidth="1"/>
    <col min="4618" max="4618" width="15.7109375" style="1" customWidth="1"/>
    <col min="4619" max="4625" width="0" style="1" hidden="1" customWidth="1"/>
    <col min="4626" max="4626" width="38.7109375" style="1" customWidth="1"/>
    <col min="4627" max="4630" width="9.140625" style="1"/>
    <col min="4631" max="4631" width="5.5703125" style="1" customWidth="1"/>
    <col min="4632" max="4864" width="9.140625" style="1"/>
    <col min="4865" max="4866" width="0" style="1" hidden="1" customWidth="1"/>
    <col min="4867" max="4867" width="5.7109375" style="1" customWidth="1"/>
    <col min="4868" max="4868" width="4.7109375" style="1" customWidth="1"/>
    <col min="4869" max="4869" width="14.7109375" style="1" customWidth="1"/>
    <col min="4870" max="4870" width="72.7109375" style="1" customWidth="1"/>
    <col min="4871" max="4871" width="4.7109375" style="1" customWidth="1"/>
    <col min="4872" max="4872" width="14.7109375" style="1" customWidth="1"/>
    <col min="4873" max="4873" width="12.7109375" style="1" customWidth="1"/>
    <col min="4874" max="4874" width="15.7109375" style="1" customWidth="1"/>
    <col min="4875" max="4881" width="0" style="1" hidden="1" customWidth="1"/>
    <col min="4882" max="4882" width="38.7109375" style="1" customWidth="1"/>
    <col min="4883" max="4886" width="9.140625" style="1"/>
    <col min="4887" max="4887" width="5.5703125" style="1" customWidth="1"/>
    <col min="4888" max="5120" width="9.140625" style="1"/>
    <col min="5121" max="5122" width="0" style="1" hidden="1" customWidth="1"/>
    <col min="5123" max="5123" width="5.7109375" style="1" customWidth="1"/>
    <col min="5124" max="5124" width="4.7109375" style="1" customWidth="1"/>
    <col min="5125" max="5125" width="14.7109375" style="1" customWidth="1"/>
    <col min="5126" max="5126" width="72.7109375" style="1" customWidth="1"/>
    <col min="5127" max="5127" width="4.7109375" style="1" customWidth="1"/>
    <col min="5128" max="5128" width="14.7109375" style="1" customWidth="1"/>
    <col min="5129" max="5129" width="12.7109375" style="1" customWidth="1"/>
    <col min="5130" max="5130" width="15.7109375" style="1" customWidth="1"/>
    <col min="5131" max="5137" width="0" style="1" hidden="1" customWidth="1"/>
    <col min="5138" max="5138" width="38.7109375" style="1" customWidth="1"/>
    <col min="5139" max="5142" width="9.140625" style="1"/>
    <col min="5143" max="5143" width="5.5703125" style="1" customWidth="1"/>
    <col min="5144" max="5376" width="9.140625" style="1"/>
    <col min="5377" max="5378" width="0" style="1" hidden="1" customWidth="1"/>
    <col min="5379" max="5379" width="5.7109375" style="1" customWidth="1"/>
    <col min="5380" max="5380" width="4.7109375" style="1" customWidth="1"/>
    <col min="5381" max="5381" width="14.7109375" style="1" customWidth="1"/>
    <col min="5382" max="5382" width="72.7109375" style="1" customWidth="1"/>
    <col min="5383" max="5383" width="4.7109375" style="1" customWidth="1"/>
    <col min="5384" max="5384" width="14.7109375" style="1" customWidth="1"/>
    <col min="5385" max="5385" width="12.7109375" style="1" customWidth="1"/>
    <col min="5386" max="5386" width="15.7109375" style="1" customWidth="1"/>
    <col min="5387" max="5393" width="0" style="1" hidden="1" customWidth="1"/>
    <col min="5394" max="5394" width="38.7109375" style="1" customWidth="1"/>
    <col min="5395" max="5398" width="9.140625" style="1"/>
    <col min="5399" max="5399" width="5.5703125" style="1" customWidth="1"/>
    <col min="5400" max="5632" width="9.140625" style="1"/>
    <col min="5633" max="5634" width="0" style="1" hidden="1" customWidth="1"/>
    <col min="5635" max="5635" width="5.7109375" style="1" customWidth="1"/>
    <col min="5636" max="5636" width="4.7109375" style="1" customWidth="1"/>
    <col min="5637" max="5637" width="14.7109375" style="1" customWidth="1"/>
    <col min="5638" max="5638" width="72.7109375" style="1" customWidth="1"/>
    <col min="5639" max="5639" width="4.7109375" style="1" customWidth="1"/>
    <col min="5640" max="5640" width="14.7109375" style="1" customWidth="1"/>
    <col min="5641" max="5641" width="12.7109375" style="1" customWidth="1"/>
    <col min="5642" max="5642" width="15.7109375" style="1" customWidth="1"/>
    <col min="5643" max="5649" width="0" style="1" hidden="1" customWidth="1"/>
    <col min="5650" max="5650" width="38.7109375" style="1" customWidth="1"/>
    <col min="5651" max="5654" width="9.140625" style="1"/>
    <col min="5655" max="5655" width="5.5703125" style="1" customWidth="1"/>
    <col min="5656" max="5888" width="9.140625" style="1"/>
    <col min="5889" max="5890" width="0" style="1" hidden="1" customWidth="1"/>
    <col min="5891" max="5891" width="5.7109375" style="1" customWidth="1"/>
    <col min="5892" max="5892" width="4.7109375" style="1" customWidth="1"/>
    <col min="5893" max="5893" width="14.7109375" style="1" customWidth="1"/>
    <col min="5894" max="5894" width="72.7109375" style="1" customWidth="1"/>
    <col min="5895" max="5895" width="4.7109375" style="1" customWidth="1"/>
    <col min="5896" max="5896" width="14.7109375" style="1" customWidth="1"/>
    <col min="5897" max="5897" width="12.7109375" style="1" customWidth="1"/>
    <col min="5898" max="5898" width="15.7109375" style="1" customWidth="1"/>
    <col min="5899" max="5905" width="0" style="1" hidden="1" customWidth="1"/>
    <col min="5906" max="5906" width="38.7109375" style="1" customWidth="1"/>
    <col min="5907" max="5910" width="9.140625" style="1"/>
    <col min="5911" max="5911" width="5.5703125" style="1" customWidth="1"/>
    <col min="5912" max="6144" width="9.140625" style="1"/>
    <col min="6145" max="6146" width="0" style="1" hidden="1" customWidth="1"/>
    <col min="6147" max="6147" width="5.7109375" style="1" customWidth="1"/>
    <col min="6148" max="6148" width="4.7109375" style="1" customWidth="1"/>
    <col min="6149" max="6149" width="14.7109375" style="1" customWidth="1"/>
    <col min="6150" max="6150" width="72.7109375" style="1" customWidth="1"/>
    <col min="6151" max="6151" width="4.7109375" style="1" customWidth="1"/>
    <col min="6152" max="6152" width="14.7109375" style="1" customWidth="1"/>
    <col min="6153" max="6153" width="12.7109375" style="1" customWidth="1"/>
    <col min="6154" max="6154" width="15.7109375" style="1" customWidth="1"/>
    <col min="6155" max="6161" width="0" style="1" hidden="1" customWidth="1"/>
    <col min="6162" max="6162" width="38.7109375" style="1" customWidth="1"/>
    <col min="6163" max="6166" width="9.140625" style="1"/>
    <col min="6167" max="6167" width="5.5703125" style="1" customWidth="1"/>
    <col min="6168" max="6400" width="9.140625" style="1"/>
    <col min="6401" max="6402" width="0" style="1" hidden="1" customWidth="1"/>
    <col min="6403" max="6403" width="5.7109375" style="1" customWidth="1"/>
    <col min="6404" max="6404" width="4.7109375" style="1" customWidth="1"/>
    <col min="6405" max="6405" width="14.7109375" style="1" customWidth="1"/>
    <col min="6406" max="6406" width="72.7109375" style="1" customWidth="1"/>
    <col min="6407" max="6407" width="4.7109375" style="1" customWidth="1"/>
    <col min="6408" max="6408" width="14.7109375" style="1" customWidth="1"/>
    <col min="6409" max="6409" width="12.7109375" style="1" customWidth="1"/>
    <col min="6410" max="6410" width="15.7109375" style="1" customWidth="1"/>
    <col min="6411" max="6417" width="0" style="1" hidden="1" customWidth="1"/>
    <col min="6418" max="6418" width="38.7109375" style="1" customWidth="1"/>
    <col min="6419" max="6422" width="9.140625" style="1"/>
    <col min="6423" max="6423" width="5.5703125" style="1" customWidth="1"/>
    <col min="6424" max="6656" width="9.140625" style="1"/>
    <col min="6657" max="6658" width="0" style="1" hidden="1" customWidth="1"/>
    <col min="6659" max="6659" width="5.7109375" style="1" customWidth="1"/>
    <col min="6660" max="6660" width="4.7109375" style="1" customWidth="1"/>
    <col min="6661" max="6661" width="14.7109375" style="1" customWidth="1"/>
    <col min="6662" max="6662" width="72.7109375" style="1" customWidth="1"/>
    <col min="6663" max="6663" width="4.7109375" style="1" customWidth="1"/>
    <col min="6664" max="6664" width="14.7109375" style="1" customWidth="1"/>
    <col min="6665" max="6665" width="12.7109375" style="1" customWidth="1"/>
    <col min="6666" max="6666" width="15.7109375" style="1" customWidth="1"/>
    <col min="6667" max="6673" width="0" style="1" hidden="1" customWidth="1"/>
    <col min="6674" max="6674" width="38.7109375" style="1" customWidth="1"/>
    <col min="6675" max="6678" width="9.140625" style="1"/>
    <col min="6679" max="6679" width="5.5703125" style="1" customWidth="1"/>
    <col min="6680" max="6912" width="9.140625" style="1"/>
    <col min="6913" max="6914" width="0" style="1" hidden="1" customWidth="1"/>
    <col min="6915" max="6915" width="5.7109375" style="1" customWidth="1"/>
    <col min="6916" max="6916" width="4.7109375" style="1" customWidth="1"/>
    <col min="6917" max="6917" width="14.7109375" style="1" customWidth="1"/>
    <col min="6918" max="6918" width="72.7109375" style="1" customWidth="1"/>
    <col min="6919" max="6919" width="4.7109375" style="1" customWidth="1"/>
    <col min="6920" max="6920" width="14.7109375" style="1" customWidth="1"/>
    <col min="6921" max="6921" width="12.7109375" style="1" customWidth="1"/>
    <col min="6922" max="6922" width="15.7109375" style="1" customWidth="1"/>
    <col min="6923" max="6929" width="0" style="1" hidden="1" customWidth="1"/>
    <col min="6930" max="6930" width="38.7109375" style="1" customWidth="1"/>
    <col min="6931" max="6934" width="9.140625" style="1"/>
    <col min="6935" max="6935" width="5.5703125" style="1" customWidth="1"/>
    <col min="6936" max="7168" width="9.140625" style="1"/>
    <col min="7169" max="7170" width="0" style="1" hidden="1" customWidth="1"/>
    <col min="7171" max="7171" width="5.7109375" style="1" customWidth="1"/>
    <col min="7172" max="7172" width="4.7109375" style="1" customWidth="1"/>
    <col min="7173" max="7173" width="14.7109375" style="1" customWidth="1"/>
    <col min="7174" max="7174" width="72.7109375" style="1" customWidth="1"/>
    <col min="7175" max="7175" width="4.7109375" style="1" customWidth="1"/>
    <col min="7176" max="7176" width="14.7109375" style="1" customWidth="1"/>
    <col min="7177" max="7177" width="12.7109375" style="1" customWidth="1"/>
    <col min="7178" max="7178" width="15.7109375" style="1" customWidth="1"/>
    <col min="7179" max="7185" width="0" style="1" hidden="1" customWidth="1"/>
    <col min="7186" max="7186" width="38.7109375" style="1" customWidth="1"/>
    <col min="7187" max="7190" width="9.140625" style="1"/>
    <col min="7191" max="7191" width="5.5703125" style="1" customWidth="1"/>
    <col min="7192" max="7424" width="9.140625" style="1"/>
    <col min="7425" max="7426" width="0" style="1" hidden="1" customWidth="1"/>
    <col min="7427" max="7427" width="5.7109375" style="1" customWidth="1"/>
    <col min="7428" max="7428" width="4.7109375" style="1" customWidth="1"/>
    <col min="7429" max="7429" width="14.7109375" style="1" customWidth="1"/>
    <col min="7430" max="7430" width="72.7109375" style="1" customWidth="1"/>
    <col min="7431" max="7431" width="4.7109375" style="1" customWidth="1"/>
    <col min="7432" max="7432" width="14.7109375" style="1" customWidth="1"/>
    <col min="7433" max="7433" width="12.7109375" style="1" customWidth="1"/>
    <col min="7434" max="7434" width="15.7109375" style="1" customWidth="1"/>
    <col min="7435" max="7441" width="0" style="1" hidden="1" customWidth="1"/>
    <col min="7442" max="7442" width="38.7109375" style="1" customWidth="1"/>
    <col min="7443" max="7446" width="9.140625" style="1"/>
    <col min="7447" max="7447" width="5.5703125" style="1" customWidth="1"/>
    <col min="7448" max="7680" width="9.140625" style="1"/>
    <col min="7681" max="7682" width="0" style="1" hidden="1" customWidth="1"/>
    <col min="7683" max="7683" width="5.7109375" style="1" customWidth="1"/>
    <col min="7684" max="7684" width="4.7109375" style="1" customWidth="1"/>
    <col min="7685" max="7685" width="14.7109375" style="1" customWidth="1"/>
    <col min="7686" max="7686" width="72.7109375" style="1" customWidth="1"/>
    <col min="7687" max="7687" width="4.7109375" style="1" customWidth="1"/>
    <col min="7688" max="7688" width="14.7109375" style="1" customWidth="1"/>
    <col min="7689" max="7689" width="12.7109375" style="1" customWidth="1"/>
    <col min="7690" max="7690" width="15.7109375" style="1" customWidth="1"/>
    <col min="7691" max="7697" width="0" style="1" hidden="1" customWidth="1"/>
    <col min="7698" max="7698" width="38.7109375" style="1" customWidth="1"/>
    <col min="7699" max="7702" width="9.140625" style="1"/>
    <col min="7703" max="7703" width="5.5703125" style="1" customWidth="1"/>
    <col min="7704" max="7936" width="9.140625" style="1"/>
    <col min="7937" max="7938" width="0" style="1" hidden="1" customWidth="1"/>
    <col min="7939" max="7939" width="5.7109375" style="1" customWidth="1"/>
    <col min="7940" max="7940" width="4.7109375" style="1" customWidth="1"/>
    <col min="7941" max="7941" width="14.7109375" style="1" customWidth="1"/>
    <col min="7942" max="7942" width="72.7109375" style="1" customWidth="1"/>
    <col min="7943" max="7943" width="4.7109375" style="1" customWidth="1"/>
    <col min="7944" max="7944" width="14.7109375" style="1" customWidth="1"/>
    <col min="7945" max="7945" width="12.7109375" style="1" customWidth="1"/>
    <col min="7946" max="7946" width="15.7109375" style="1" customWidth="1"/>
    <col min="7947" max="7953" width="0" style="1" hidden="1" customWidth="1"/>
    <col min="7954" max="7954" width="38.7109375" style="1" customWidth="1"/>
    <col min="7955" max="7958" width="9.140625" style="1"/>
    <col min="7959" max="7959" width="5.5703125" style="1" customWidth="1"/>
    <col min="7960" max="8192" width="9.140625" style="1"/>
    <col min="8193" max="8194" width="0" style="1" hidden="1" customWidth="1"/>
    <col min="8195" max="8195" width="5.7109375" style="1" customWidth="1"/>
    <col min="8196" max="8196" width="4.7109375" style="1" customWidth="1"/>
    <col min="8197" max="8197" width="14.7109375" style="1" customWidth="1"/>
    <col min="8198" max="8198" width="72.7109375" style="1" customWidth="1"/>
    <col min="8199" max="8199" width="4.7109375" style="1" customWidth="1"/>
    <col min="8200" max="8200" width="14.7109375" style="1" customWidth="1"/>
    <col min="8201" max="8201" width="12.7109375" style="1" customWidth="1"/>
    <col min="8202" max="8202" width="15.7109375" style="1" customWidth="1"/>
    <col min="8203" max="8209" width="0" style="1" hidden="1" customWidth="1"/>
    <col min="8210" max="8210" width="38.7109375" style="1" customWidth="1"/>
    <col min="8211" max="8214" width="9.140625" style="1"/>
    <col min="8215" max="8215" width="5.5703125" style="1" customWidth="1"/>
    <col min="8216" max="8448" width="9.140625" style="1"/>
    <col min="8449" max="8450" width="0" style="1" hidden="1" customWidth="1"/>
    <col min="8451" max="8451" width="5.7109375" style="1" customWidth="1"/>
    <col min="8452" max="8452" width="4.7109375" style="1" customWidth="1"/>
    <col min="8453" max="8453" width="14.7109375" style="1" customWidth="1"/>
    <col min="8454" max="8454" width="72.7109375" style="1" customWidth="1"/>
    <col min="8455" max="8455" width="4.7109375" style="1" customWidth="1"/>
    <col min="8456" max="8456" width="14.7109375" style="1" customWidth="1"/>
    <col min="8457" max="8457" width="12.7109375" style="1" customWidth="1"/>
    <col min="8458" max="8458" width="15.7109375" style="1" customWidth="1"/>
    <col min="8459" max="8465" width="0" style="1" hidden="1" customWidth="1"/>
    <col min="8466" max="8466" width="38.7109375" style="1" customWidth="1"/>
    <col min="8467" max="8470" width="9.140625" style="1"/>
    <col min="8471" max="8471" width="5.5703125" style="1" customWidth="1"/>
    <col min="8472" max="8704" width="9.140625" style="1"/>
    <col min="8705" max="8706" width="0" style="1" hidden="1" customWidth="1"/>
    <col min="8707" max="8707" width="5.7109375" style="1" customWidth="1"/>
    <col min="8708" max="8708" width="4.7109375" style="1" customWidth="1"/>
    <col min="8709" max="8709" width="14.7109375" style="1" customWidth="1"/>
    <col min="8710" max="8710" width="72.7109375" style="1" customWidth="1"/>
    <col min="8711" max="8711" width="4.7109375" style="1" customWidth="1"/>
    <col min="8712" max="8712" width="14.7109375" style="1" customWidth="1"/>
    <col min="8713" max="8713" width="12.7109375" style="1" customWidth="1"/>
    <col min="8714" max="8714" width="15.7109375" style="1" customWidth="1"/>
    <col min="8715" max="8721" width="0" style="1" hidden="1" customWidth="1"/>
    <col min="8722" max="8722" width="38.7109375" style="1" customWidth="1"/>
    <col min="8723" max="8726" width="9.140625" style="1"/>
    <col min="8727" max="8727" width="5.5703125" style="1" customWidth="1"/>
    <col min="8728" max="8960" width="9.140625" style="1"/>
    <col min="8961" max="8962" width="0" style="1" hidden="1" customWidth="1"/>
    <col min="8963" max="8963" width="5.7109375" style="1" customWidth="1"/>
    <col min="8964" max="8964" width="4.7109375" style="1" customWidth="1"/>
    <col min="8965" max="8965" width="14.7109375" style="1" customWidth="1"/>
    <col min="8966" max="8966" width="72.7109375" style="1" customWidth="1"/>
    <col min="8967" max="8967" width="4.7109375" style="1" customWidth="1"/>
    <col min="8968" max="8968" width="14.7109375" style="1" customWidth="1"/>
    <col min="8969" max="8969" width="12.7109375" style="1" customWidth="1"/>
    <col min="8970" max="8970" width="15.7109375" style="1" customWidth="1"/>
    <col min="8971" max="8977" width="0" style="1" hidden="1" customWidth="1"/>
    <col min="8978" max="8978" width="38.7109375" style="1" customWidth="1"/>
    <col min="8979" max="8982" width="9.140625" style="1"/>
    <col min="8983" max="8983" width="5.5703125" style="1" customWidth="1"/>
    <col min="8984" max="9216" width="9.140625" style="1"/>
    <col min="9217" max="9218" width="0" style="1" hidden="1" customWidth="1"/>
    <col min="9219" max="9219" width="5.7109375" style="1" customWidth="1"/>
    <col min="9220" max="9220" width="4.7109375" style="1" customWidth="1"/>
    <col min="9221" max="9221" width="14.7109375" style="1" customWidth="1"/>
    <col min="9222" max="9222" width="72.7109375" style="1" customWidth="1"/>
    <col min="9223" max="9223" width="4.7109375" style="1" customWidth="1"/>
    <col min="9224" max="9224" width="14.7109375" style="1" customWidth="1"/>
    <col min="9225" max="9225" width="12.7109375" style="1" customWidth="1"/>
    <col min="9226" max="9226" width="15.7109375" style="1" customWidth="1"/>
    <col min="9227" max="9233" width="0" style="1" hidden="1" customWidth="1"/>
    <col min="9234" max="9234" width="38.7109375" style="1" customWidth="1"/>
    <col min="9235" max="9238" width="9.140625" style="1"/>
    <col min="9239" max="9239" width="5.5703125" style="1" customWidth="1"/>
    <col min="9240" max="9472" width="9.140625" style="1"/>
    <col min="9473" max="9474" width="0" style="1" hidden="1" customWidth="1"/>
    <col min="9475" max="9475" width="5.7109375" style="1" customWidth="1"/>
    <col min="9476" max="9476" width="4.7109375" style="1" customWidth="1"/>
    <col min="9477" max="9477" width="14.7109375" style="1" customWidth="1"/>
    <col min="9478" max="9478" width="72.7109375" style="1" customWidth="1"/>
    <col min="9479" max="9479" width="4.7109375" style="1" customWidth="1"/>
    <col min="9480" max="9480" width="14.7109375" style="1" customWidth="1"/>
    <col min="9481" max="9481" width="12.7109375" style="1" customWidth="1"/>
    <col min="9482" max="9482" width="15.7109375" style="1" customWidth="1"/>
    <col min="9483" max="9489" width="0" style="1" hidden="1" customWidth="1"/>
    <col min="9490" max="9490" width="38.7109375" style="1" customWidth="1"/>
    <col min="9491" max="9494" width="9.140625" style="1"/>
    <col min="9495" max="9495" width="5.5703125" style="1" customWidth="1"/>
    <col min="9496" max="9728" width="9.140625" style="1"/>
    <col min="9729" max="9730" width="0" style="1" hidden="1" customWidth="1"/>
    <col min="9731" max="9731" width="5.7109375" style="1" customWidth="1"/>
    <col min="9732" max="9732" width="4.7109375" style="1" customWidth="1"/>
    <col min="9733" max="9733" width="14.7109375" style="1" customWidth="1"/>
    <col min="9734" max="9734" width="72.7109375" style="1" customWidth="1"/>
    <col min="9735" max="9735" width="4.7109375" style="1" customWidth="1"/>
    <col min="9736" max="9736" width="14.7109375" style="1" customWidth="1"/>
    <col min="9737" max="9737" width="12.7109375" style="1" customWidth="1"/>
    <col min="9738" max="9738" width="15.7109375" style="1" customWidth="1"/>
    <col min="9739" max="9745" width="0" style="1" hidden="1" customWidth="1"/>
    <col min="9746" max="9746" width="38.7109375" style="1" customWidth="1"/>
    <col min="9747" max="9750" width="9.140625" style="1"/>
    <col min="9751" max="9751" width="5.5703125" style="1" customWidth="1"/>
    <col min="9752" max="9984" width="9.140625" style="1"/>
    <col min="9985" max="9986" width="0" style="1" hidden="1" customWidth="1"/>
    <col min="9987" max="9987" width="5.7109375" style="1" customWidth="1"/>
    <col min="9988" max="9988" width="4.7109375" style="1" customWidth="1"/>
    <col min="9989" max="9989" width="14.7109375" style="1" customWidth="1"/>
    <col min="9990" max="9990" width="72.7109375" style="1" customWidth="1"/>
    <col min="9991" max="9991" width="4.7109375" style="1" customWidth="1"/>
    <col min="9992" max="9992" width="14.7109375" style="1" customWidth="1"/>
    <col min="9993" max="9993" width="12.7109375" style="1" customWidth="1"/>
    <col min="9994" max="9994" width="15.7109375" style="1" customWidth="1"/>
    <col min="9995" max="10001" width="0" style="1" hidden="1" customWidth="1"/>
    <col min="10002" max="10002" width="38.7109375" style="1" customWidth="1"/>
    <col min="10003" max="10006" width="9.140625" style="1"/>
    <col min="10007" max="10007" width="5.5703125" style="1" customWidth="1"/>
    <col min="10008" max="10240" width="9.140625" style="1"/>
    <col min="10241" max="10242" width="0" style="1" hidden="1" customWidth="1"/>
    <col min="10243" max="10243" width="5.7109375" style="1" customWidth="1"/>
    <col min="10244" max="10244" width="4.7109375" style="1" customWidth="1"/>
    <col min="10245" max="10245" width="14.7109375" style="1" customWidth="1"/>
    <col min="10246" max="10246" width="72.7109375" style="1" customWidth="1"/>
    <col min="10247" max="10247" width="4.7109375" style="1" customWidth="1"/>
    <col min="10248" max="10248" width="14.7109375" style="1" customWidth="1"/>
    <col min="10249" max="10249" width="12.7109375" style="1" customWidth="1"/>
    <col min="10250" max="10250" width="15.7109375" style="1" customWidth="1"/>
    <col min="10251" max="10257" width="0" style="1" hidden="1" customWidth="1"/>
    <col min="10258" max="10258" width="38.7109375" style="1" customWidth="1"/>
    <col min="10259" max="10262" width="9.140625" style="1"/>
    <col min="10263" max="10263" width="5.5703125" style="1" customWidth="1"/>
    <col min="10264" max="10496" width="9.140625" style="1"/>
    <col min="10497" max="10498" width="0" style="1" hidden="1" customWidth="1"/>
    <col min="10499" max="10499" width="5.7109375" style="1" customWidth="1"/>
    <col min="10500" max="10500" width="4.7109375" style="1" customWidth="1"/>
    <col min="10501" max="10501" width="14.7109375" style="1" customWidth="1"/>
    <col min="10502" max="10502" width="72.7109375" style="1" customWidth="1"/>
    <col min="10503" max="10503" width="4.7109375" style="1" customWidth="1"/>
    <col min="10504" max="10504" width="14.7109375" style="1" customWidth="1"/>
    <col min="10505" max="10505" width="12.7109375" style="1" customWidth="1"/>
    <col min="10506" max="10506" width="15.7109375" style="1" customWidth="1"/>
    <col min="10507" max="10513" width="0" style="1" hidden="1" customWidth="1"/>
    <col min="10514" max="10514" width="38.7109375" style="1" customWidth="1"/>
    <col min="10515" max="10518" width="9.140625" style="1"/>
    <col min="10519" max="10519" width="5.5703125" style="1" customWidth="1"/>
    <col min="10520" max="10752" width="9.140625" style="1"/>
    <col min="10753" max="10754" width="0" style="1" hidden="1" customWidth="1"/>
    <col min="10755" max="10755" width="5.7109375" style="1" customWidth="1"/>
    <col min="10756" max="10756" width="4.7109375" style="1" customWidth="1"/>
    <col min="10757" max="10757" width="14.7109375" style="1" customWidth="1"/>
    <col min="10758" max="10758" width="72.7109375" style="1" customWidth="1"/>
    <col min="10759" max="10759" width="4.7109375" style="1" customWidth="1"/>
    <col min="10760" max="10760" width="14.7109375" style="1" customWidth="1"/>
    <col min="10761" max="10761" width="12.7109375" style="1" customWidth="1"/>
    <col min="10762" max="10762" width="15.7109375" style="1" customWidth="1"/>
    <col min="10763" max="10769" width="0" style="1" hidden="1" customWidth="1"/>
    <col min="10770" max="10770" width="38.7109375" style="1" customWidth="1"/>
    <col min="10771" max="10774" width="9.140625" style="1"/>
    <col min="10775" max="10775" width="5.5703125" style="1" customWidth="1"/>
    <col min="10776" max="11008" width="9.140625" style="1"/>
    <col min="11009" max="11010" width="0" style="1" hidden="1" customWidth="1"/>
    <col min="11011" max="11011" width="5.7109375" style="1" customWidth="1"/>
    <col min="11012" max="11012" width="4.7109375" style="1" customWidth="1"/>
    <col min="11013" max="11013" width="14.7109375" style="1" customWidth="1"/>
    <col min="11014" max="11014" width="72.7109375" style="1" customWidth="1"/>
    <col min="11015" max="11015" width="4.7109375" style="1" customWidth="1"/>
    <col min="11016" max="11016" width="14.7109375" style="1" customWidth="1"/>
    <col min="11017" max="11017" width="12.7109375" style="1" customWidth="1"/>
    <col min="11018" max="11018" width="15.7109375" style="1" customWidth="1"/>
    <col min="11019" max="11025" width="0" style="1" hidden="1" customWidth="1"/>
    <col min="11026" max="11026" width="38.7109375" style="1" customWidth="1"/>
    <col min="11027" max="11030" width="9.140625" style="1"/>
    <col min="11031" max="11031" width="5.5703125" style="1" customWidth="1"/>
    <col min="11032" max="11264" width="9.140625" style="1"/>
    <col min="11265" max="11266" width="0" style="1" hidden="1" customWidth="1"/>
    <col min="11267" max="11267" width="5.7109375" style="1" customWidth="1"/>
    <col min="11268" max="11268" width="4.7109375" style="1" customWidth="1"/>
    <col min="11269" max="11269" width="14.7109375" style="1" customWidth="1"/>
    <col min="11270" max="11270" width="72.7109375" style="1" customWidth="1"/>
    <col min="11271" max="11271" width="4.7109375" style="1" customWidth="1"/>
    <col min="11272" max="11272" width="14.7109375" style="1" customWidth="1"/>
    <col min="11273" max="11273" width="12.7109375" style="1" customWidth="1"/>
    <col min="11274" max="11274" width="15.7109375" style="1" customWidth="1"/>
    <col min="11275" max="11281" width="0" style="1" hidden="1" customWidth="1"/>
    <col min="11282" max="11282" width="38.7109375" style="1" customWidth="1"/>
    <col min="11283" max="11286" width="9.140625" style="1"/>
    <col min="11287" max="11287" width="5.5703125" style="1" customWidth="1"/>
    <col min="11288" max="11520" width="9.140625" style="1"/>
    <col min="11521" max="11522" width="0" style="1" hidden="1" customWidth="1"/>
    <col min="11523" max="11523" width="5.7109375" style="1" customWidth="1"/>
    <col min="11524" max="11524" width="4.7109375" style="1" customWidth="1"/>
    <col min="11525" max="11525" width="14.7109375" style="1" customWidth="1"/>
    <col min="11526" max="11526" width="72.7109375" style="1" customWidth="1"/>
    <col min="11527" max="11527" width="4.7109375" style="1" customWidth="1"/>
    <col min="11528" max="11528" width="14.7109375" style="1" customWidth="1"/>
    <col min="11529" max="11529" width="12.7109375" style="1" customWidth="1"/>
    <col min="11530" max="11530" width="15.7109375" style="1" customWidth="1"/>
    <col min="11531" max="11537" width="0" style="1" hidden="1" customWidth="1"/>
    <col min="11538" max="11538" width="38.7109375" style="1" customWidth="1"/>
    <col min="11539" max="11542" width="9.140625" style="1"/>
    <col min="11543" max="11543" width="5.5703125" style="1" customWidth="1"/>
    <col min="11544" max="11776" width="9.140625" style="1"/>
    <col min="11777" max="11778" width="0" style="1" hidden="1" customWidth="1"/>
    <col min="11779" max="11779" width="5.7109375" style="1" customWidth="1"/>
    <col min="11780" max="11780" width="4.7109375" style="1" customWidth="1"/>
    <col min="11781" max="11781" width="14.7109375" style="1" customWidth="1"/>
    <col min="11782" max="11782" width="72.7109375" style="1" customWidth="1"/>
    <col min="11783" max="11783" width="4.7109375" style="1" customWidth="1"/>
    <col min="11784" max="11784" width="14.7109375" style="1" customWidth="1"/>
    <col min="11785" max="11785" width="12.7109375" style="1" customWidth="1"/>
    <col min="11786" max="11786" width="15.7109375" style="1" customWidth="1"/>
    <col min="11787" max="11793" width="0" style="1" hidden="1" customWidth="1"/>
    <col min="11794" max="11794" width="38.7109375" style="1" customWidth="1"/>
    <col min="11795" max="11798" width="9.140625" style="1"/>
    <col min="11799" max="11799" width="5.5703125" style="1" customWidth="1"/>
    <col min="11800" max="12032" width="9.140625" style="1"/>
    <col min="12033" max="12034" width="0" style="1" hidden="1" customWidth="1"/>
    <col min="12035" max="12035" width="5.7109375" style="1" customWidth="1"/>
    <col min="12036" max="12036" width="4.7109375" style="1" customWidth="1"/>
    <col min="12037" max="12037" width="14.7109375" style="1" customWidth="1"/>
    <col min="12038" max="12038" width="72.7109375" style="1" customWidth="1"/>
    <col min="12039" max="12039" width="4.7109375" style="1" customWidth="1"/>
    <col min="12040" max="12040" width="14.7109375" style="1" customWidth="1"/>
    <col min="12041" max="12041" width="12.7109375" style="1" customWidth="1"/>
    <col min="12042" max="12042" width="15.7109375" style="1" customWidth="1"/>
    <col min="12043" max="12049" width="0" style="1" hidden="1" customWidth="1"/>
    <col min="12050" max="12050" width="38.7109375" style="1" customWidth="1"/>
    <col min="12051" max="12054" width="9.140625" style="1"/>
    <col min="12055" max="12055" width="5.5703125" style="1" customWidth="1"/>
    <col min="12056" max="12288" width="9.140625" style="1"/>
    <col min="12289" max="12290" width="0" style="1" hidden="1" customWidth="1"/>
    <col min="12291" max="12291" width="5.7109375" style="1" customWidth="1"/>
    <col min="12292" max="12292" width="4.7109375" style="1" customWidth="1"/>
    <col min="12293" max="12293" width="14.7109375" style="1" customWidth="1"/>
    <col min="12294" max="12294" width="72.7109375" style="1" customWidth="1"/>
    <col min="12295" max="12295" width="4.7109375" style="1" customWidth="1"/>
    <col min="12296" max="12296" width="14.7109375" style="1" customWidth="1"/>
    <col min="12297" max="12297" width="12.7109375" style="1" customWidth="1"/>
    <col min="12298" max="12298" width="15.7109375" style="1" customWidth="1"/>
    <col min="12299" max="12305" width="0" style="1" hidden="1" customWidth="1"/>
    <col min="12306" max="12306" width="38.7109375" style="1" customWidth="1"/>
    <col min="12307" max="12310" width="9.140625" style="1"/>
    <col min="12311" max="12311" width="5.5703125" style="1" customWidth="1"/>
    <col min="12312" max="12544" width="9.140625" style="1"/>
    <col min="12545" max="12546" width="0" style="1" hidden="1" customWidth="1"/>
    <col min="12547" max="12547" width="5.7109375" style="1" customWidth="1"/>
    <col min="12548" max="12548" width="4.7109375" style="1" customWidth="1"/>
    <col min="12549" max="12549" width="14.7109375" style="1" customWidth="1"/>
    <col min="12550" max="12550" width="72.7109375" style="1" customWidth="1"/>
    <col min="12551" max="12551" width="4.7109375" style="1" customWidth="1"/>
    <col min="12552" max="12552" width="14.7109375" style="1" customWidth="1"/>
    <col min="12553" max="12553" width="12.7109375" style="1" customWidth="1"/>
    <col min="12554" max="12554" width="15.7109375" style="1" customWidth="1"/>
    <col min="12555" max="12561" width="0" style="1" hidden="1" customWidth="1"/>
    <col min="12562" max="12562" width="38.7109375" style="1" customWidth="1"/>
    <col min="12563" max="12566" width="9.140625" style="1"/>
    <col min="12567" max="12567" width="5.5703125" style="1" customWidth="1"/>
    <col min="12568" max="12800" width="9.140625" style="1"/>
    <col min="12801" max="12802" width="0" style="1" hidden="1" customWidth="1"/>
    <col min="12803" max="12803" width="5.7109375" style="1" customWidth="1"/>
    <col min="12804" max="12804" width="4.7109375" style="1" customWidth="1"/>
    <col min="12805" max="12805" width="14.7109375" style="1" customWidth="1"/>
    <col min="12806" max="12806" width="72.7109375" style="1" customWidth="1"/>
    <col min="12807" max="12807" width="4.7109375" style="1" customWidth="1"/>
    <col min="12808" max="12808" width="14.7109375" style="1" customWidth="1"/>
    <col min="12809" max="12809" width="12.7109375" style="1" customWidth="1"/>
    <col min="12810" max="12810" width="15.7109375" style="1" customWidth="1"/>
    <col min="12811" max="12817" width="0" style="1" hidden="1" customWidth="1"/>
    <col min="12818" max="12818" width="38.7109375" style="1" customWidth="1"/>
    <col min="12819" max="12822" width="9.140625" style="1"/>
    <col min="12823" max="12823" width="5.5703125" style="1" customWidth="1"/>
    <col min="12824" max="13056" width="9.140625" style="1"/>
    <col min="13057" max="13058" width="0" style="1" hidden="1" customWidth="1"/>
    <col min="13059" max="13059" width="5.7109375" style="1" customWidth="1"/>
    <col min="13060" max="13060" width="4.7109375" style="1" customWidth="1"/>
    <col min="13061" max="13061" width="14.7109375" style="1" customWidth="1"/>
    <col min="13062" max="13062" width="72.7109375" style="1" customWidth="1"/>
    <col min="13063" max="13063" width="4.7109375" style="1" customWidth="1"/>
    <col min="13064" max="13064" width="14.7109375" style="1" customWidth="1"/>
    <col min="13065" max="13065" width="12.7109375" style="1" customWidth="1"/>
    <col min="13066" max="13066" width="15.7109375" style="1" customWidth="1"/>
    <col min="13067" max="13073" width="0" style="1" hidden="1" customWidth="1"/>
    <col min="13074" max="13074" width="38.7109375" style="1" customWidth="1"/>
    <col min="13075" max="13078" width="9.140625" style="1"/>
    <col min="13079" max="13079" width="5.5703125" style="1" customWidth="1"/>
    <col min="13080" max="13312" width="9.140625" style="1"/>
    <col min="13313" max="13314" width="0" style="1" hidden="1" customWidth="1"/>
    <col min="13315" max="13315" width="5.7109375" style="1" customWidth="1"/>
    <col min="13316" max="13316" width="4.7109375" style="1" customWidth="1"/>
    <col min="13317" max="13317" width="14.7109375" style="1" customWidth="1"/>
    <col min="13318" max="13318" width="72.7109375" style="1" customWidth="1"/>
    <col min="13319" max="13319" width="4.7109375" style="1" customWidth="1"/>
    <col min="13320" max="13320" width="14.7109375" style="1" customWidth="1"/>
    <col min="13321" max="13321" width="12.7109375" style="1" customWidth="1"/>
    <col min="13322" max="13322" width="15.7109375" style="1" customWidth="1"/>
    <col min="13323" max="13329" width="0" style="1" hidden="1" customWidth="1"/>
    <col min="13330" max="13330" width="38.7109375" style="1" customWidth="1"/>
    <col min="13331" max="13334" width="9.140625" style="1"/>
    <col min="13335" max="13335" width="5.5703125" style="1" customWidth="1"/>
    <col min="13336" max="13568" width="9.140625" style="1"/>
    <col min="13569" max="13570" width="0" style="1" hidden="1" customWidth="1"/>
    <col min="13571" max="13571" width="5.7109375" style="1" customWidth="1"/>
    <col min="13572" max="13572" width="4.7109375" style="1" customWidth="1"/>
    <col min="13573" max="13573" width="14.7109375" style="1" customWidth="1"/>
    <col min="13574" max="13574" width="72.7109375" style="1" customWidth="1"/>
    <col min="13575" max="13575" width="4.7109375" style="1" customWidth="1"/>
    <col min="13576" max="13576" width="14.7109375" style="1" customWidth="1"/>
    <col min="13577" max="13577" width="12.7109375" style="1" customWidth="1"/>
    <col min="13578" max="13578" width="15.7109375" style="1" customWidth="1"/>
    <col min="13579" max="13585" width="0" style="1" hidden="1" customWidth="1"/>
    <col min="13586" max="13586" width="38.7109375" style="1" customWidth="1"/>
    <col min="13587" max="13590" width="9.140625" style="1"/>
    <col min="13591" max="13591" width="5.5703125" style="1" customWidth="1"/>
    <col min="13592" max="13824" width="9.140625" style="1"/>
    <col min="13825" max="13826" width="0" style="1" hidden="1" customWidth="1"/>
    <col min="13827" max="13827" width="5.7109375" style="1" customWidth="1"/>
    <col min="13828" max="13828" width="4.7109375" style="1" customWidth="1"/>
    <col min="13829" max="13829" width="14.7109375" style="1" customWidth="1"/>
    <col min="13830" max="13830" width="72.7109375" style="1" customWidth="1"/>
    <col min="13831" max="13831" width="4.7109375" style="1" customWidth="1"/>
    <col min="13832" max="13832" width="14.7109375" style="1" customWidth="1"/>
    <col min="13833" max="13833" width="12.7109375" style="1" customWidth="1"/>
    <col min="13834" max="13834" width="15.7109375" style="1" customWidth="1"/>
    <col min="13835" max="13841" width="0" style="1" hidden="1" customWidth="1"/>
    <col min="13842" max="13842" width="38.7109375" style="1" customWidth="1"/>
    <col min="13843" max="13846" width="9.140625" style="1"/>
    <col min="13847" max="13847" width="5.5703125" style="1" customWidth="1"/>
    <col min="13848" max="14080" width="9.140625" style="1"/>
    <col min="14081" max="14082" width="0" style="1" hidden="1" customWidth="1"/>
    <col min="14083" max="14083" width="5.7109375" style="1" customWidth="1"/>
    <col min="14084" max="14084" width="4.7109375" style="1" customWidth="1"/>
    <col min="14085" max="14085" width="14.7109375" style="1" customWidth="1"/>
    <col min="14086" max="14086" width="72.7109375" style="1" customWidth="1"/>
    <col min="14087" max="14087" width="4.7109375" style="1" customWidth="1"/>
    <col min="14088" max="14088" width="14.7109375" style="1" customWidth="1"/>
    <col min="14089" max="14089" width="12.7109375" style="1" customWidth="1"/>
    <col min="14090" max="14090" width="15.7109375" style="1" customWidth="1"/>
    <col min="14091" max="14097" width="0" style="1" hidden="1" customWidth="1"/>
    <col min="14098" max="14098" width="38.7109375" style="1" customWidth="1"/>
    <col min="14099" max="14102" width="9.140625" style="1"/>
    <col min="14103" max="14103" width="5.5703125" style="1" customWidth="1"/>
    <col min="14104" max="14336" width="9.140625" style="1"/>
    <col min="14337" max="14338" width="0" style="1" hidden="1" customWidth="1"/>
    <col min="14339" max="14339" width="5.7109375" style="1" customWidth="1"/>
    <col min="14340" max="14340" width="4.7109375" style="1" customWidth="1"/>
    <col min="14341" max="14341" width="14.7109375" style="1" customWidth="1"/>
    <col min="14342" max="14342" width="72.7109375" style="1" customWidth="1"/>
    <col min="14343" max="14343" width="4.7109375" style="1" customWidth="1"/>
    <col min="14344" max="14344" width="14.7109375" style="1" customWidth="1"/>
    <col min="14345" max="14345" width="12.7109375" style="1" customWidth="1"/>
    <col min="14346" max="14346" width="15.7109375" style="1" customWidth="1"/>
    <col min="14347" max="14353" width="0" style="1" hidden="1" customWidth="1"/>
    <col min="14354" max="14354" width="38.7109375" style="1" customWidth="1"/>
    <col min="14355" max="14358" width="9.140625" style="1"/>
    <col min="14359" max="14359" width="5.5703125" style="1" customWidth="1"/>
    <col min="14360" max="14592" width="9.140625" style="1"/>
    <col min="14593" max="14594" width="0" style="1" hidden="1" customWidth="1"/>
    <col min="14595" max="14595" width="5.7109375" style="1" customWidth="1"/>
    <col min="14596" max="14596" width="4.7109375" style="1" customWidth="1"/>
    <col min="14597" max="14597" width="14.7109375" style="1" customWidth="1"/>
    <col min="14598" max="14598" width="72.7109375" style="1" customWidth="1"/>
    <col min="14599" max="14599" width="4.7109375" style="1" customWidth="1"/>
    <col min="14600" max="14600" width="14.7109375" style="1" customWidth="1"/>
    <col min="14601" max="14601" width="12.7109375" style="1" customWidth="1"/>
    <col min="14602" max="14602" width="15.7109375" style="1" customWidth="1"/>
    <col min="14603" max="14609" width="0" style="1" hidden="1" customWidth="1"/>
    <col min="14610" max="14610" width="38.7109375" style="1" customWidth="1"/>
    <col min="14611" max="14614" width="9.140625" style="1"/>
    <col min="14615" max="14615" width="5.5703125" style="1" customWidth="1"/>
    <col min="14616" max="14848" width="9.140625" style="1"/>
    <col min="14849" max="14850" width="0" style="1" hidden="1" customWidth="1"/>
    <col min="14851" max="14851" width="5.7109375" style="1" customWidth="1"/>
    <col min="14852" max="14852" width="4.7109375" style="1" customWidth="1"/>
    <col min="14853" max="14853" width="14.7109375" style="1" customWidth="1"/>
    <col min="14854" max="14854" width="72.7109375" style="1" customWidth="1"/>
    <col min="14855" max="14855" width="4.7109375" style="1" customWidth="1"/>
    <col min="14856" max="14856" width="14.7109375" style="1" customWidth="1"/>
    <col min="14857" max="14857" width="12.7109375" style="1" customWidth="1"/>
    <col min="14858" max="14858" width="15.7109375" style="1" customWidth="1"/>
    <col min="14859" max="14865" width="0" style="1" hidden="1" customWidth="1"/>
    <col min="14866" max="14866" width="38.7109375" style="1" customWidth="1"/>
    <col min="14867" max="14870" width="9.140625" style="1"/>
    <col min="14871" max="14871" width="5.5703125" style="1" customWidth="1"/>
    <col min="14872" max="15104" width="9.140625" style="1"/>
    <col min="15105" max="15106" width="0" style="1" hidden="1" customWidth="1"/>
    <col min="15107" max="15107" width="5.7109375" style="1" customWidth="1"/>
    <col min="15108" max="15108" width="4.7109375" style="1" customWidth="1"/>
    <col min="15109" max="15109" width="14.7109375" style="1" customWidth="1"/>
    <col min="15110" max="15110" width="72.7109375" style="1" customWidth="1"/>
    <col min="15111" max="15111" width="4.7109375" style="1" customWidth="1"/>
    <col min="15112" max="15112" width="14.7109375" style="1" customWidth="1"/>
    <col min="15113" max="15113" width="12.7109375" style="1" customWidth="1"/>
    <col min="15114" max="15114" width="15.7109375" style="1" customWidth="1"/>
    <col min="15115" max="15121" width="0" style="1" hidden="1" customWidth="1"/>
    <col min="15122" max="15122" width="38.7109375" style="1" customWidth="1"/>
    <col min="15123" max="15126" width="9.140625" style="1"/>
    <col min="15127" max="15127" width="5.5703125" style="1" customWidth="1"/>
    <col min="15128" max="15360" width="9.140625" style="1"/>
    <col min="15361" max="15362" width="0" style="1" hidden="1" customWidth="1"/>
    <col min="15363" max="15363" width="5.7109375" style="1" customWidth="1"/>
    <col min="15364" max="15364" width="4.7109375" style="1" customWidth="1"/>
    <col min="15365" max="15365" width="14.7109375" style="1" customWidth="1"/>
    <col min="15366" max="15366" width="72.7109375" style="1" customWidth="1"/>
    <col min="15367" max="15367" width="4.7109375" style="1" customWidth="1"/>
    <col min="15368" max="15368" width="14.7109375" style="1" customWidth="1"/>
    <col min="15369" max="15369" width="12.7109375" style="1" customWidth="1"/>
    <col min="15370" max="15370" width="15.7109375" style="1" customWidth="1"/>
    <col min="15371" max="15377" width="0" style="1" hidden="1" customWidth="1"/>
    <col min="15378" max="15378" width="38.7109375" style="1" customWidth="1"/>
    <col min="15379" max="15382" width="9.140625" style="1"/>
    <col min="15383" max="15383" width="5.5703125" style="1" customWidth="1"/>
    <col min="15384" max="15616" width="9.140625" style="1"/>
    <col min="15617" max="15618" width="0" style="1" hidden="1" customWidth="1"/>
    <col min="15619" max="15619" width="5.7109375" style="1" customWidth="1"/>
    <col min="15620" max="15620" width="4.7109375" style="1" customWidth="1"/>
    <col min="15621" max="15621" width="14.7109375" style="1" customWidth="1"/>
    <col min="15622" max="15622" width="72.7109375" style="1" customWidth="1"/>
    <col min="15623" max="15623" width="4.7109375" style="1" customWidth="1"/>
    <col min="15624" max="15624" width="14.7109375" style="1" customWidth="1"/>
    <col min="15625" max="15625" width="12.7109375" style="1" customWidth="1"/>
    <col min="15626" max="15626" width="15.7109375" style="1" customWidth="1"/>
    <col min="15627" max="15633" width="0" style="1" hidden="1" customWidth="1"/>
    <col min="15634" max="15634" width="38.7109375" style="1" customWidth="1"/>
    <col min="15635" max="15638" width="9.140625" style="1"/>
    <col min="15639" max="15639" width="5.5703125" style="1" customWidth="1"/>
    <col min="15640" max="15872" width="9.140625" style="1"/>
    <col min="15873" max="15874" width="0" style="1" hidden="1" customWidth="1"/>
    <col min="15875" max="15875" width="5.7109375" style="1" customWidth="1"/>
    <col min="15876" max="15876" width="4.7109375" style="1" customWidth="1"/>
    <col min="15877" max="15877" width="14.7109375" style="1" customWidth="1"/>
    <col min="15878" max="15878" width="72.7109375" style="1" customWidth="1"/>
    <col min="15879" max="15879" width="4.7109375" style="1" customWidth="1"/>
    <col min="15880" max="15880" width="14.7109375" style="1" customWidth="1"/>
    <col min="15881" max="15881" width="12.7109375" style="1" customWidth="1"/>
    <col min="15882" max="15882" width="15.7109375" style="1" customWidth="1"/>
    <col min="15883" max="15889" width="0" style="1" hidden="1" customWidth="1"/>
    <col min="15890" max="15890" width="38.7109375" style="1" customWidth="1"/>
    <col min="15891" max="15894" width="9.140625" style="1"/>
    <col min="15895" max="15895" width="5.5703125" style="1" customWidth="1"/>
    <col min="15896" max="16128" width="9.140625" style="1"/>
    <col min="16129" max="16130" width="0" style="1" hidden="1" customWidth="1"/>
    <col min="16131" max="16131" width="5.7109375" style="1" customWidth="1"/>
    <col min="16132" max="16132" width="4.7109375" style="1" customWidth="1"/>
    <col min="16133" max="16133" width="14.7109375" style="1" customWidth="1"/>
    <col min="16134" max="16134" width="72.7109375" style="1" customWidth="1"/>
    <col min="16135" max="16135" width="4.7109375" style="1" customWidth="1"/>
    <col min="16136" max="16136" width="14.7109375" style="1" customWidth="1"/>
    <col min="16137" max="16137" width="12.7109375" style="1" customWidth="1"/>
    <col min="16138" max="16138" width="15.7109375" style="1" customWidth="1"/>
    <col min="16139" max="16145" width="0" style="1" hidden="1" customWidth="1"/>
    <col min="16146" max="16146" width="38.7109375" style="1" customWidth="1"/>
    <col min="16147" max="16150" width="9.140625" style="1"/>
    <col min="16151" max="16151" width="5.5703125" style="1" customWidth="1"/>
    <col min="16152" max="16384" width="9.140625" style="1"/>
  </cols>
  <sheetData>
    <row r="1" spans="1:22" ht="15.75" x14ac:dyDescent="0.15">
      <c r="F1" s="2" t="s">
        <v>3560</v>
      </c>
    </row>
    <row r="2" spans="1:22" ht="15.75" x14ac:dyDescent="0.15">
      <c r="B2" s="3"/>
      <c r="C2" s="3"/>
      <c r="D2" s="4"/>
      <c r="E2" s="4"/>
      <c r="F2" s="2" t="s">
        <v>1</v>
      </c>
      <c r="G2" s="4"/>
      <c r="H2" s="5"/>
      <c r="I2" s="6"/>
      <c r="J2" s="7"/>
      <c r="K2" s="5"/>
      <c r="L2" s="5"/>
      <c r="M2" s="5"/>
      <c r="N2" s="5"/>
      <c r="O2" s="7"/>
      <c r="P2" s="7"/>
      <c r="Q2" s="7"/>
      <c r="S2" s="8"/>
      <c r="V2" s="9"/>
    </row>
    <row r="3" spans="1:22" ht="7.5" customHeight="1" x14ac:dyDescent="0.15">
      <c r="A3" s="10"/>
      <c r="B3" s="11"/>
      <c r="C3" s="3"/>
      <c r="D3" s="12"/>
      <c r="E3" s="4"/>
      <c r="F3" s="4"/>
      <c r="G3" s="4"/>
      <c r="H3" s="5"/>
      <c r="I3" s="6"/>
      <c r="J3" s="7"/>
      <c r="K3" s="13"/>
      <c r="L3" s="13"/>
      <c r="M3" s="13"/>
      <c r="N3" s="13"/>
      <c r="O3" s="14"/>
      <c r="P3" s="14"/>
      <c r="Q3" s="14"/>
      <c r="R3" s="15"/>
    </row>
    <row r="4" spans="1:22" ht="11.25" x14ac:dyDescent="0.2">
      <c r="A4" s="16"/>
      <c r="B4" s="17"/>
      <c r="C4" s="17" t="s">
        <v>2</v>
      </c>
      <c r="D4" s="18" t="s">
        <v>3</v>
      </c>
      <c r="E4" s="18" t="s">
        <v>4</v>
      </c>
      <c r="F4" s="18" t="s">
        <v>5</v>
      </c>
      <c r="G4" s="18" t="s">
        <v>6</v>
      </c>
      <c r="H4" s="19" t="s">
        <v>7</v>
      </c>
      <c r="I4" s="20" t="s">
        <v>8</v>
      </c>
      <c r="J4" s="21" t="s">
        <v>9</v>
      </c>
      <c r="K4" s="19" t="s">
        <v>10</v>
      </c>
      <c r="L4" s="19" t="s">
        <v>11</v>
      </c>
      <c r="M4" s="19" t="s">
        <v>12</v>
      </c>
      <c r="N4" s="19" t="s">
        <v>13</v>
      </c>
      <c r="O4" s="21" t="s">
        <v>14</v>
      </c>
      <c r="P4" s="21" t="s">
        <v>15</v>
      </c>
      <c r="Q4" s="21" t="s">
        <v>16</v>
      </c>
      <c r="R4" s="10"/>
      <c r="S4" s="15"/>
    </row>
    <row r="5" spans="1:22" ht="7.5" customHeight="1" x14ac:dyDescent="0.15">
      <c r="B5" s="3"/>
      <c r="C5" s="3"/>
      <c r="D5" s="4"/>
      <c r="E5" s="4"/>
      <c r="F5" s="4"/>
      <c r="G5" s="4"/>
      <c r="H5" s="5"/>
      <c r="I5" s="6"/>
      <c r="J5" s="7"/>
      <c r="K5" s="5"/>
      <c r="L5" s="5"/>
      <c r="M5" s="5"/>
      <c r="N5" s="5"/>
      <c r="O5" s="7"/>
      <c r="P5" s="7"/>
      <c r="Q5" s="7"/>
      <c r="R5" s="15"/>
    </row>
    <row r="6" spans="1:22" ht="12" x14ac:dyDescent="0.2">
      <c r="A6" s="22" t="s">
        <v>17</v>
      </c>
      <c r="B6" s="23">
        <v>1</v>
      </c>
      <c r="C6" s="24"/>
      <c r="D6" s="25" t="s">
        <v>18</v>
      </c>
      <c r="E6" s="25"/>
      <c r="F6" s="26" t="s">
        <v>17</v>
      </c>
      <c r="G6" s="25"/>
      <c r="H6" s="27"/>
      <c r="I6" s="28"/>
      <c r="J6" s="29">
        <f>SUBTOTAL(9,J7:J978)</f>
        <v>0</v>
      </c>
      <c r="K6" s="27"/>
      <c r="L6" s="30">
        <f>SUBTOTAL(9,L7:L978)</f>
        <v>590.18909220403771</v>
      </c>
      <c r="M6" s="27"/>
      <c r="N6" s="30">
        <f>SUBTOTAL(9,N7:N978)</f>
        <v>183.90647622999992</v>
      </c>
      <c r="O6" s="31"/>
      <c r="P6" s="29">
        <f>SUBTOTAL(9,P7:P978)</f>
        <v>0</v>
      </c>
      <c r="Q6" s="29">
        <f>SUBTOTAL(9,Q7:Q978)</f>
        <v>0</v>
      </c>
      <c r="R6" s="10"/>
      <c r="S6" s="15"/>
      <c r="T6" s="15"/>
    </row>
    <row r="7" spans="1:22" ht="12" outlineLevel="1" x14ac:dyDescent="0.2">
      <c r="A7" s="32" t="s">
        <v>19</v>
      </c>
      <c r="B7" s="33">
        <v>2</v>
      </c>
      <c r="C7" s="34"/>
      <c r="D7" s="35" t="s">
        <v>20</v>
      </c>
      <c r="E7" s="35"/>
      <c r="F7" s="36" t="s">
        <v>3561</v>
      </c>
      <c r="G7" s="35"/>
      <c r="H7" s="37"/>
      <c r="I7" s="38"/>
      <c r="J7" s="39">
        <f>SUBTOTAL(9,J8:J136)</f>
        <v>0</v>
      </c>
      <c r="K7" s="37"/>
      <c r="L7" s="40">
        <f>SUBTOTAL(9,L8:L136)</f>
        <v>1.1456249999999999E-2</v>
      </c>
      <c r="M7" s="37"/>
      <c r="N7" s="40">
        <f>SUBTOTAL(9,N8:N136)</f>
        <v>172.34503294999996</v>
      </c>
      <c r="O7" s="41"/>
      <c r="P7" s="39">
        <f>SUBTOTAL(9,P8:P136)</f>
        <v>0</v>
      </c>
      <c r="Q7" s="39">
        <f>SUBTOTAL(9,Q8:Q136)</f>
        <v>0</v>
      </c>
      <c r="R7" s="10"/>
      <c r="S7" s="15"/>
      <c r="T7" s="15"/>
    </row>
    <row r="8" spans="1:22" ht="11.25" outlineLevel="2" x14ac:dyDescent="0.2">
      <c r="A8" s="42" t="s">
        <v>942</v>
      </c>
      <c r="B8" s="43">
        <v>3</v>
      </c>
      <c r="C8" s="44"/>
      <c r="D8" s="45" t="s">
        <v>23</v>
      </c>
      <c r="E8" s="45"/>
      <c r="F8" s="46" t="s">
        <v>943</v>
      </c>
      <c r="G8" s="45"/>
      <c r="H8" s="47"/>
      <c r="I8" s="48"/>
      <c r="J8" s="49">
        <f>SUBTOTAL(9,J9:J12)</f>
        <v>0</v>
      </c>
      <c r="K8" s="47"/>
      <c r="L8" s="50">
        <f>SUBTOTAL(9,L9:L12)</f>
        <v>1.1456249999999999E-2</v>
      </c>
      <c r="M8" s="47"/>
      <c r="N8" s="50">
        <f>SUBTOTAL(9,N9:N12)</f>
        <v>0</v>
      </c>
      <c r="O8" s="51"/>
      <c r="P8" s="49">
        <f>SUBTOTAL(9,P9:P12)</f>
        <v>0</v>
      </c>
      <c r="Q8" s="49">
        <f>SUBTOTAL(9,Q9:Q12)</f>
        <v>0</v>
      </c>
      <c r="R8" s="10"/>
      <c r="S8" s="15"/>
      <c r="T8" s="15"/>
    </row>
    <row r="9" spans="1:22" ht="22.5" outlineLevel="3" x14ac:dyDescent="0.2">
      <c r="A9" s="52"/>
      <c r="B9" s="53"/>
      <c r="C9" s="54">
        <v>1</v>
      </c>
      <c r="D9" s="55" t="s">
        <v>25</v>
      </c>
      <c r="E9" s="56" t="s">
        <v>959</v>
      </c>
      <c r="F9" s="57" t="s">
        <v>960</v>
      </c>
      <c r="G9" s="55" t="s">
        <v>67</v>
      </c>
      <c r="H9" s="58">
        <v>88.125</v>
      </c>
      <c r="I9" s="59"/>
      <c r="J9" s="60">
        <f>H9*I9</f>
        <v>0</v>
      </c>
      <c r="K9" s="58">
        <v>1.2999999999999999E-4</v>
      </c>
      <c r="L9" s="58">
        <f>H9*K9</f>
        <v>1.1456249999999999E-2</v>
      </c>
      <c r="M9" s="58"/>
      <c r="N9" s="58">
        <f>H9*M9</f>
        <v>0</v>
      </c>
      <c r="O9" s="60">
        <v>21</v>
      </c>
      <c r="P9" s="60">
        <f>J9*(O9/100)</f>
        <v>0</v>
      </c>
      <c r="Q9" s="60">
        <f>J9+P9</f>
        <v>0</v>
      </c>
      <c r="R9" s="15"/>
      <c r="S9" s="15"/>
      <c r="T9" s="15"/>
    </row>
    <row r="10" spans="1:22" ht="9.75" outlineLevel="4" x14ac:dyDescent="0.2">
      <c r="A10" s="61"/>
      <c r="B10" s="62"/>
      <c r="C10" s="62"/>
      <c r="D10" s="63"/>
      <c r="E10" s="64" t="s">
        <v>29</v>
      </c>
      <c r="F10" s="65" t="s">
        <v>3562</v>
      </c>
      <c r="G10" s="63"/>
      <c r="H10" s="66">
        <v>88.125</v>
      </c>
      <c r="I10" s="67"/>
      <c r="J10" s="68"/>
      <c r="K10" s="66"/>
      <c r="L10" s="66"/>
      <c r="M10" s="66"/>
      <c r="N10" s="66"/>
      <c r="O10" s="68"/>
      <c r="P10" s="68"/>
      <c r="Q10" s="68"/>
      <c r="R10" s="10"/>
      <c r="S10" s="15"/>
    </row>
    <row r="11" spans="1:22" ht="7.5" customHeight="1" outlineLevel="4" x14ac:dyDescent="0.15">
      <c r="A11" s="15"/>
      <c r="B11" s="69"/>
      <c r="C11" s="70"/>
      <c r="D11" s="71"/>
      <c r="E11" s="72"/>
      <c r="F11" s="73"/>
      <c r="G11" s="71"/>
      <c r="H11" s="74"/>
      <c r="I11" s="75"/>
      <c r="J11" s="76"/>
      <c r="K11" s="77"/>
      <c r="L11" s="77"/>
      <c r="M11" s="77"/>
      <c r="N11" s="77"/>
      <c r="O11" s="76"/>
      <c r="P11" s="76"/>
      <c r="Q11" s="76"/>
      <c r="R11" s="10"/>
      <c r="S11" s="15"/>
    </row>
    <row r="12" spans="1:22" outlineLevel="3" x14ac:dyDescent="0.15">
      <c r="B12" s="10"/>
      <c r="C12" s="10"/>
      <c r="D12" s="10"/>
      <c r="E12" s="10"/>
      <c r="F12" s="10"/>
      <c r="G12" s="10"/>
      <c r="H12" s="10"/>
      <c r="I12" s="15"/>
      <c r="J12" s="15"/>
      <c r="K12" s="10"/>
      <c r="L12" s="10"/>
      <c r="M12" s="10"/>
      <c r="N12" s="10"/>
      <c r="O12" s="10"/>
      <c r="P12" s="15"/>
      <c r="Q12" s="15"/>
    </row>
    <row r="13" spans="1:22" ht="11.25" outlineLevel="2" x14ac:dyDescent="0.2">
      <c r="A13" s="42" t="s">
        <v>989</v>
      </c>
      <c r="B13" s="43">
        <v>3</v>
      </c>
      <c r="C13" s="44"/>
      <c r="D13" s="45" t="s">
        <v>23</v>
      </c>
      <c r="E13" s="45"/>
      <c r="F13" s="46" t="s">
        <v>990</v>
      </c>
      <c r="G13" s="45"/>
      <c r="H13" s="47"/>
      <c r="I13" s="48"/>
      <c r="J13" s="49">
        <f>SUBTOTAL(9,J14:J68)</f>
        <v>0</v>
      </c>
      <c r="K13" s="47"/>
      <c r="L13" s="50">
        <f>SUBTOTAL(9,L14:L68)</f>
        <v>0</v>
      </c>
      <c r="M13" s="47"/>
      <c r="N13" s="50">
        <f>SUBTOTAL(9,N14:N68)</f>
        <v>170.82434344999996</v>
      </c>
      <c r="O13" s="51"/>
      <c r="P13" s="49">
        <f>SUBTOTAL(9,P14:P68)</f>
        <v>0</v>
      </c>
      <c r="Q13" s="49">
        <f>SUBTOTAL(9,Q14:Q68)</f>
        <v>0</v>
      </c>
      <c r="R13" s="10"/>
      <c r="S13" s="15"/>
      <c r="T13" s="15"/>
    </row>
    <row r="14" spans="1:22" ht="11.25" outlineLevel="3" x14ac:dyDescent="0.2">
      <c r="A14" s="52"/>
      <c r="B14" s="53"/>
      <c r="C14" s="54">
        <v>2</v>
      </c>
      <c r="D14" s="55" t="s">
        <v>25</v>
      </c>
      <c r="E14" s="56" t="s">
        <v>3563</v>
      </c>
      <c r="F14" s="57" t="s">
        <v>3564</v>
      </c>
      <c r="G14" s="55" t="s">
        <v>67</v>
      </c>
      <c r="H14" s="58">
        <v>103.44499999999999</v>
      </c>
      <c r="I14" s="59"/>
      <c r="J14" s="60">
        <f>H14*I14</f>
        <v>0</v>
      </c>
      <c r="K14" s="58"/>
      <c r="L14" s="58">
        <f>H14*K14</f>
        <v>0</v>
      </c>
      <c r="M14" s="58">
        <v>1.721E-2</v>
      </c>
      <c r="N14" s="58">
        <f>H14*M14</f>
        <v>1.7802884499999998</v>
      </c>
      <c r="O14" s="60">
        <v>21</v>
      </c>
      <c r="P14" s="60">
        <f>J14*(O14/100)</f>
        <v>0</v>
      </c>
      <c r="Q14" s="60">
        <f>J14+P14</f>
        <v>0</v>
      </c>
      <c r="R14" s="15"/>
      <c r="S14" s="15"/>
      <c r="T14" s="15"/>
    </row>
    <row r="15" spans="1:22" ht="19.5" outlineLevel="4" x14ac:dyDescent="0.2">
      <c r="A15" s="61"/>
      <c r="B15" s="62"/>
      <c r="C15" s="62"/>
      <c r="D15" s="63"/>
      <c r="E15" s="64" t="s">
        <v>29</v>
      </c>
      <c r="F15" s="65" t="s">
        <v>3565</v>
      </c>
      <c r="G15" s="63"/>
      <c r="H15" s="66">
        <v>103.44499999999999</v>
      </c>
      <c r="I15" s="67"/>
      <c r="J15" s="68"/>
      <c r="K15" s="66"/>
      <c r="L15" s="66"/>
      <c r="M15" s="66"/>
      <c r="N15" s="66"/>
      <c r="O15" s="68"/>
      <c r="P15" s="68"/>
      <c r="Q15" s="68"/>
      <c r="R15" s="10"/>
      <c r="S15" s="15"/>
    </row>
    <row r="16" spans="1:22" ht="7.5" customHeight="1" outlineLevel="4" x14ac:dyDescent="0.15">
      <c r="A16" s="15"/>
      <c r="B16" s="69"/>
      <c r="C16" s="70"/>
      <c r="D16" s="71"/>
      <c r="E16" s="72"/>
      <c r="F16" s="73"/>
      <c r="G16" s="71"/>
      <c r="H16" s="74"/>
      <c r="I16" s="75"/>
      <c r="J16" s="76"/>
      <c r="K16" s="77"/>
      <c r="L16" s="77"/>
      <c r="M16" s="77"/>
      <c r="N16" s="77"/>
      <c r="O16" s="76"/>
      <c r="P16" s="76"/>
      <c r="Q16" s="76"/>
      <c r="R16" s="10"/>
      <c r="S16" s="15"/>
    </row>
    <row r="17" spans="1:20" ht="11.25" outlineLevel="3" x14ac:dyDescent="0.2">
      <c r="A17" s="52"/>
      <c r="B17" s="53"/>
      <c r="C17" s="54">
        <v>3</v>
      </c>
      <c r="D17" s="55" t="s">
        <v>25</v>
      </c>
      <c r="E17" s="56" t="s">
        <v>3566</v>
      </c>
      <c r="F17" s="57" t="s">
        <v>3567</v>
      </c>
      <c r="G17" s="55" t="s">
        <v>67</v>
      </c>
      <c r="H17" s="58">
        <v>37.200000000000003</v>
      </c>
      <c r="I17" s="59"/>
      <c r="J17" s="60">
        <f>H17*I17</f>
        <v>0</v>
      </c>
      <c r="K17" s="58"/>
      <c r="L17" s="58">
        <f>H17*K17</f>
        <v>0</v>
      </c>
      <c r="M17" s="58">
        <v>2.5000000000000001E-3</v>
      </c>
      <c r="N17" s="58">
        <f>H17*M17</f>
        <v>9.3000000000000013E-2</v>
      </c>
      <c r="O17" s="60">
        <v>21</v>
      </c>
      <c r="P17" s="60">
        <f>J17*(O17/100)</f>
        <v>0</v>
      </c>
      <c r="Q17" s="60">
        <f>J17+P17</f>
        <v>0</v>
      </c>
      <c r="R17" s="15"/>
      <c r="S17" s="15"/>
      <c r="T17" s="15"/>
    </row>
    <row r="18" spans="1:20" ht="9.75" outlineLevel="4" x14ac:dyDescent="0.2">
      <c r="A18" s="61"/>
      <c r="B18" s="62"/>
      <c r="C18" s="62"/>
      <c r="D18" s="63"/>
      <c r="E18" s="64" t="s">
        <v>29</v>
      </c>
      <c r="F18" s="65" t="s">
        <v>3568</v>
      </c>
      <c r="G18" s="63"/>
      <c r="H18" s="66">
        <v>37.200000000000003</v>
      </c>
      <c r="I18" s="67"/>
      <c r="J18" s="68"/>
      <c r="K18" s="66"/>
      <c r="L18" s="66"/>
      <c r="M18" s="66"/>
      <c r="N18" s="66"/>
      <c r="O18" s="68"/>
      <c r="P18" s="68"/>
      <c r="Q18" s="68"/>
      <c r="R18" s="10"/>
      <c r="S18" s="15"/>
    </row>
    <row r="19" spans="1:20" ht="7.5" customHeight="1" outlineLevel="4" x14ac:dyDescent="0.15">
      <c r="A19" s="15"/>
      <c r="B19" s="69"/>
      <c r="C19" s="70"/>
      <c r="D19" s="71"/>
      <c r="E19" s="72"/>
      <c r="F19" s="73"/>
      <c r="G19" s="71"/>
      <c r="H19" s="74"/>
      <c r="I19" s="75"/>
      <c r="J19" s="76"/>
      <c r="K19" s="77"/>
      <c r="L19" s="77"/>
      <c r="M19" s="77"/>
      <c r="N19" s="77"/>
      <c r="O19" s="76"/>
      <c r="P19" s="76"/>
      <c r="Q19" s="76"/>
      <c r="R19" s="10"/>
      <c r="S19" s="15"/>
    </row>
    <row r="20" spans="1:20" ht="11.25" outlineLevel="3" x14ac:dyDescent="0.2">
      <c r="A20" s="52"/>
      <c r="B20" s="53"/>
      <c r="C20" s="54">
        <v>4</v>
      </c>
      <c r="D20" s="55" t="s">
        <v>25</v>
      </c>
      <c r="E20" s="56" t="s">
        <v>3569</v>
      </c>
      <c r="F20" s="57" t="s">
        <v>3570</v>
      </c>
      <c r="G20" s="55" t="s">
        <v>67</v>
      </c>
      <c r="H20" s="58">
        <v>11.4</v>
      </c>
      <c r="I20" s="59"/>
      <c r="J20" s="60">
        <f>H20*I20</f>
        <v>0</v>
      </c>
      <c r="K20" s="58"/>
      <c r="L20" s="58">
        <f>H20*K20</f>
        <v>0</v>
      </c>
      <c r="M20" s="58">
        <v>0.13100000000000001</v>
      </c>
      <c r="N20" s="58">
        <f>H20*M20</f>
        <v>1.4934000000000001</v>
      </c>
      <c r="O20" s="60">
        <v>21</v>
      </c>
      <c r="P20" s="60">
        <f>J20*(O20/100)</f>
        <v>0</v>
      </c>
      <c r="Q20" s="60">
        <f>J20+P20</f>
        <v>0</v>
      </c>
      <c r="R20" s="15"/>
      <c r="S20" s="15"/>
      <c r="T20" s="15"/>
    </row>
    <row r="21" spans="1:20" ht="9.75" outlineLevel="4" x14ac:dyDescent="0.2">
      <c r="A21" s="61"/>
      <c r="B21" s="62"/>
      <c r="C21" s="62"/>
      <c r="D21" s="63"/>
      <c r="E21" s="64" t="s">
        <v>29</v>
      </c>
      <c r="F21" s="65" t="s">
        <v>3571</v>
      </c>
      <c r="G21" s="63"/>
      <c r="H21" s="66">
        <v>11.4</v>
      </c>
      <c r="I21" s="67"/>
      <c r="J21" s="68"/>
      <c r="K21" s="66"/>
      <c r="L21" s="66"/>
      <c r="M21" s="66"/>
      <c r="N21" s="66"/>
      <c r="O21" s="68"/>
      <c r="P21" s="68"/>
      <c r="Q21" s="68"/>
      <c r="R21" s="10"/>
      <c r="S21" s="15"/>
    </row>
    <row r="22" spans="1:20" ht="7.5" customHeight="1" outlineLevel="4" x14ac:dyDescent="0.15">
      <c r="A22" s="15"/>
      <c r="B22" s="69"/>
      <c r="C22" s="70"/>
      <c r="D22" s="71"/>
      <c r="E22" s="72"/>
      <c r="F22" s="73"/>
      <c r="G22" s="71"/>
      <c r="H22" s="74"/>
      <c r="I22" s="75"/>
      <c r="J22" s="76"/>
      <c r="K22" s="77"/>
      <c r="L22" s="77"/>
      <c r="M22" s="77"/>
      <c r="N22" s="77"/>
      <c r="O22" s="76"/>
      <c r="P22" s="76"/>
      <c r="Q22" s="76"/>
      <c r="R22" s="10"/>
      <c r="S22" s="15"/>
    </row>
    <row r="23" spans="1:20" ht="11.25" outlineLevel="3" x14ac:dyDescent="0.2">
      <c r="A23" s="52"/>
      <c r="B23" s="53"/>
      <c r="C23" s="54">
        <v>5</v>
      </c>
      <c r="D23" s="55" t="s">
        <v>25</v>
      </c>
      <c r="E23" s="56" t="s">
        <v>3572</v>
      </c>
      <c r="F23" s="57" t="s">
        <v>3573</v>
      </c>
      <c r="G23" s="55" t="s">
        <v>67</v>
      </c>
      <c r="H23" s="58">
        <v>74.70999999999998</v>
      </c>
      <c r="I23" s="59"/>
      <c r="J23" s="60">
        <f>H23*I23</f>
        <v>0</v>
      </c>
      <c r="K23" s="58"/>
      <c r="L23" s="58">
        <f>H23*K23</f>
        <v>0</v>
      </c>
      <c r="M23" s="58">
        <v>0.26100000000000001</v>
      </c>
      <c r="N23" s="58">
        <f>H23*M23</f>
        <v>19.499309999999994</v>
      </c>
      <c r="O23" s="60">
        <v>21</v>
      </c>
      <c r="P23" s="60">
        <f>J23*(O23/100)</f>
        <v>0</v>
      </c>
      <c r="Q23" s="60">
        <f>J23+P23</f>
        <v>0</v>
      </c>
      <c r="R23" s="15"/>
      <c r="S23" s="15"/>
      <c r="T23" s="15"/>
    </row>
    <row r="24" spans="1:20" ht="9.75" outlineLevel="4" x14ac:dyDescent="0.2">
      <c r="A24" s="61"/>
      <c r="B24" s="62"/>
      <c r="C24" s="62"/>
      <c r="D24" s="63"/>
      <c r="E24" s="64" t="s">
        <v>29</v>
      </c>
      <c r="F24" s="65" t="s">
        <v>3574</v>
      </c>
      <c r="G24" s="63"/>
      <c r="H24" s="66">
        <v>62.399999999999991</v>
      </c>
      <c r="I24" s="67"/>
      <c r="J24" s="68"/>
      <c r="K24" s="66"/>
      <c r="L24" s="66"/>
      <c r="M24" s="66"/>
      <c r="N24" s="66"/>
      <c r="O24" s="68"/>
      <c r="P24" s="68"/>
      <c r="Q24" s="68"/>
      <c r="R24" s="10"/>
      <c r="S24" s="15"/>
    </row>
    <row r="25" spans="1:20" ht="9.75" outlineLevel="4" x14ac:dyDescent="0.2">
      <c r="A25" s="61"/>
      <c r="B25" s="62"/>
      <c r="C25" s="62"/>
      <c r="D25" s="63"/>
      <c r="E25" s="64"/>
      <c r="F25" s="65" t="s">
        <v>3575</v>
      </c>
      <c r="G25" s="63"/>
      <c r="H25" s="66">
        <v>11.6</v>
      </c>
      <c r="I25" s="67"/>
      <c r="J25" s="68"/>
      <c r="K25" s="66"/>
      <c r="L25" s="66"/>
      <c r="M25" s="66"/>
      <c r="N25" s="66"/>
      <c r="O25" s="68"/>
      <c r="P25" s="68"/>
      <c r="Q25" s="68"/>
      <c r="R25" s="10"/>
      <c r="S25" s="15"/>
    </row>
    <row r="26" spans="1:20" ht="9.75" outlineLevel="4" x14ac:dyDescent="0.2">
      <c r="A26" s="61"/>
      <c r="B26" s="62"/>
      <c r="C26" s="62"/>
      <c r="D26" s="63"/>
      <c r="E26" s="64"/>
      <c r="F26" s="65" t="s">
        <v>3576</v>
      </c>
      <c r="G26" s="63"/>
      <c r="H26" s="66">
        <v>0.71000000000000041</v>
      </c>
      <c r="I26" s="67"/>
      <c r="J26" s="68"/>
      <c r="K26" s="66"/>
      <c r="L26" s="66"/>
      <c r="M26" s="66"/>
      <c r="N26" s="66"/>
      <c r="O26" s="68"/>
      <c r="P26" s="68"/>
      <c r="Q26" s="68"/>
      <c r="R26" s="10"/>
      <c r="S26" s="15"/>
    </row>
    <row r="27" spans="1:20" ht="7.5" customHeight="1" outlineLevel="4" x14ac:dyDescent="0.15">
      <c r="A27" s="15"/>
      <c r="B27" s="69"/>
      <c r="C27" s="70"/>
      <c r="D27" s="71"/>
      <c r="E27" s="72"/>
      <c r="F27" s="73"/>
      <c r="G27" s="71"/>
      <c r="H27" s="74"/>
      <c r="I27" s="75"/>
      <c r="J27" s="76"/>
      <c r="K27" s="77"/>
      <c r="L27" s="77"/>
      <c r="M27" s="77"/>
      <c r="N27" s="77"/>
      <c r="O27" s="76"/>
      <c r="P27" s="76"/>
      <c r="Q27" s="76"/>
      <c r="R27" s="10"/>
      <c r="S27" s="15"/>
    </row>
    <row r="28" spans="1:20" ht="11.25" outlineLevel="3" x14ac:dyDescent="0.2">
      <c r="A28" s="52"/>
      <c r="B28" s="53"/>
      <c r="C28" s="54">
        <v>6</v>
      </c>
      <c r="D28" s="55" t="s">
        <v>25</v>
      </c>
      <c r="E28" s="56" t="s">
        <v>1917</v>
      </c>
      <c r="F28" s="57" t="s">
        <v>1918</v>
      </c>
      <c r="G28" s="55" t="s">
        <v>28</v>
      </c>
      <c r="H28" s="58">
        <v>26.146749999999997</v>
      </c>
      <c r="I28" s="59"/>
      <c r="J28" s="60">
        <f>H28*I28</f>
        <v>0</v>
      </c>
      <c r="K28" s="58"/>
      <c r="L28" s="58">
        <f>H28*K28</f>
        <v>0</v>
      </c>
      <c r="M28" s="58">
        <v>1.95</v>
      </c>
      <c r="N28" s="58">
        <f>H28*M28</f>
        <v>50.986162499999992</v>
      </c>
      <c r="O28" s="60">
        <v>21</v>
      </c>
      <c r="P28" s="60">
        <f>J28*(O28/100)</f>
        <v>0</v>
      </c>
      <c r="Q28" s="60">
        <f>J28+P28</f>
        <v>0</v>
      </c>
      <c r="R28" s="15"/>
      <c r="S28" s="15"/>
      <c r="T28" s="15"/>
    </row>
    <row r="29" spans="1:20" ht="9.75" outlineLevel="4" x14ac:dyDescent="0.2">
      <c r="A29" s="61"/>
      <c r="B29" s="62"/>
      <c r="C29" s="62"/>
      <c r="D29" s="63"/>
      <c r="E29" s="64" t="s">
        <v>29</v>
      </c>
      <c r="F29" s="65" t="s">
        <v>3577</v>
      </c>
      <c r="G29" s="63"/>
      <c r="H29" s="66">
        <v>26.146749999999997</v>
      </c>
      <c r="I29" s="67"/>
      <c r="J29" s="68"/>
      <c r="K29" s="66"/>
      <c r="L29" s="66"/>
      <c r="M29" s="66"/>
      <c r="N29" s="66"/>
      <c r="O29" s="68"/>
      <c r="P29" s="68"/>
      <c r="Q29" s="68"/>
      <c r="R29" s="10"/>
      <c r="S29" s="15"/>
    </row>
    <row r="30" spans="1:20" ht="7.5" customHeight="1" outlineLevel="4" x14ac:dyDescent="0.15">
      <c r="A30" s="15"/>
      <c r="B30" s="69"/>
      <c r="C30" s="70"/>
      <c r="D30" s="71"/>
      <c r="E30" s="72"/>
      <c r="F30" s="73"/>
      <c r="G30" s="71"/>
      <c r="H30" s="74"/>
      <c r="I30" s="75"/>
      <c r="J30" s="76"/>
      <c r="K30" s="77"/>
      <c r="L30" s="77"/>
      <c r="M30" s="77"/>
      <c r="N30" s="77"/>
      <c r="O30" s="76"/>
      <c r="P30" s="76"/>
      <c r="Q30" s="76"/>
      <c r="R30" s="10"/>
      <c r="S30" s="15"/>
    </row>
    <row r="31" spans="1:20" ht="11.25" outlineLevel="3" x14ac:dyDescent="0.2">
      <c r="A31" s="52"/>
      <c r="B31" s="53"/>
      <c r="C31" s="54">
        <v>7</v>
      </c>
      <c r="D31" s="55" t="s">
        <v>25</v>
      </c>
      <c r="E31" s="56" t="s">
        <v>3578</v>
      </c>
      <c r="F31" s="57" t="s">
        <v>3579</v>
      </c>
      <c r="G31" s="55" t="s">
        <v>67</v>
      </c>
      <c r="H31" s="58">
        <v>4.32</v>
      </c>
      <c r="I31" s="59"/>
      <c r="J31" s="60">
        <f>H31*I31</f>
        <v>0</v>
      </c>
      <c r="K31" s="58"/>
      <c r="L31" s="58">
        <f>H31*K31</f>
        <v>0</v>
      </c>
      <c r="M31" s="58">
        <v>5.5E-2</v>
      </c>
      <c r="N31" s="58">
        <f>H31*M31</f>
        <v>0.23760000000000001</v>
      </c>
      <c r="O31" s="60">
        <v>21</v>
      </c>
      <c r="P31" s="60">
        <f>J31*(O31/100)</f>
        <v>0</v>
      </c>
      <c r="Q31" s="60">
        <f>J31+P31</f>
        <v>0</v>
      </c>
      <c r="R31" s="15"/>
      <c r="S31" s="15"/>
      <c r="T31" s="15"/>
    </row>
    <row r="32" spans="1:20" ht="9.75" outlineLevel="4" x14ac:dyDescent="0.2">
      <c r="A32" s="61"/>
      <c r="B32" s="62"/>
      <c r="C32" s="62"/>
      <c r="D32" s="63"/>
      <c r="E32" s="64" t="s">
        <v>29</v>
      </c>
      <c r="F32" s="65" t="s">
        <v>3580</v>
      </c>
      <c r="G32" s="63"/>
      <c r="H32" s="66">
        <v>4.32</v>
      </c>
      <c r="I32" s="67"/>
      <c r="J32" s="68"/>
      <c r="K32" s="66"/>
      <c r="L32" s="66"/>
      <c r="M32" s="66"/>
      <c r="N32" s="66"/>
      <c r="O32" s="68"/>
      <c r="P32" s="68"/>
      <c r="Q32" s="68"/>
      <c r="R32" s="10"/>
      <c r="S32" s="15"/>
    </row>
    <row r="33" spans="1:20" ht="7.5" customHeight="1" outlineLevel="4" x14ac:dyDescent="0.15">
      <c r="A33" s="15"/>
      <c r="B33" s="69"/>
      <c r="C33" s="70"/>
      <c r="D33" s="71"/>
      <c r="E33" s="72"/>
      <c r="F33" s="73"/>
      <c r="G33" s="71"/>
      <c r="H33" s="74"/>
      <c r="I33" s="75"/>
      <c r="J33" s="76"/>
      <c r="K33" s="77"/>
      <c r="L33" s="77"/>
      <c r="M33" s="77"/>
      <c r="N33" s="77"/>
      <c r="O33" s="76"/>
      <c r="P33" s="76"/>
      <c r="Q33" s="76"/>
      <c r="R33" s="10"/>
      <c r="S33" s="15"/>
    </row>
    <row r="34" spans="1:20" ht="11.25" outlineLevel="3" x14ac:dyDescent="0.2">
      <c r="A34" s="52"/>
      <c r="B34" s="53"/>
      <c r="C34" s="54">
        <v>8</v>
      </c>
      <c r="D34" s="55" t="s">
        <v>25</v>
      </c>
      <c r="E34" s="56" t="s">
        <v>3581</v>
      </c>
      <c r="F34" s="57" t="s">
        <v>3582</v>
      </c>
      <c r="G34" s="55" t="s">
        <v>28</v>
      </c>
      <c r="H34" s="58">
        <v>21.36</v>
      </c>
      <c r="I34" s="59"/>
      <c r="J34" s="60">
        <f>H34*I34</f>
        <v>0</v>
      </c>
      <c r="K34" s="58"/>
      <c r="L34" s="58">
        <f>H34*K34</f>
        <v>0</v>
      </c>
      <c r="M34" s="58">
        <v>1.7</v>
      </c>
      <c r="N34" s="58">
        <f>H34*M34</f>
        <v>36.311999999999998</v>
      </c>
      <c r="O34" s="60">
        <v>21</v>
      </c>
      <c r="P34" s="60">
        <f>J34*(O34/100)</f>
        <v>0</v>
      </c>
      <c r="Q34" s="60">
        <f>J34+P34</f>
        <v>0</v>
      </c>
      <c r="R34" s="15"/>
      <c r="S34" s="15"/>
      <c r="T34" s="15"/>
    </row>
    <row r="35" spans="1:20" ht="9.75" outlineLevel="4" x14ac:dyDescent="0.2">
      <c r="A35" s="61"/>
      <c r="B35" s="62"/>
      <c r="C35" s="62"/>
      <c r="D35" s="63"/>
      <c r="E35" s="64" t="s">
        <v>29</v>
      </c>
      <c r="F35" s="65" t="s">
        <v>3583</v>
      </c>
      <c r="G35" s="63"/>
      <c r="H35" s="66">
        <v>21.36</v>
      </c>
      <c r="I35" s="67"/>
      <c r="J35" s="68"/>
      <c r="K35" s="66"/>
      <c r="L35" s="66"/>
      <c r="M35" s="66"/>
      <c r="N35" s="66"/>
      <c r="O35" s="68"/>
      <c r="P35" s="68"/>
      <c r="Q35" s="68"/>
      <c r="R35" s="10"/>
      <c r="S35" s="15"/>
    </row>
    <row r="36" spans="1:20" ht="7.5" customHeight="1" outlineLevel="4" x14ac:dyDescent="0.15">
      <c r="A36" s="15"/>
      <c r="B36" s="69"/>
      <c r="C36" s="70"/>
      <c r="D36" s="71"/>
      <c r="E36" s="72"/>
      <c r="F36" s="73"/>
      <c r="G36" s="71"/>
      <c r="H36" s="74"/>
      <c r="I36" s="75"/>
      <c r="J36" s="76"/>
      <c r="K36" s="77"/>
      <c r="L36" s="77"/>
      <c r="M36" s="77"/>
      <c r="N36" s="77"/>
      <c r="O36" s="76"/>
      <c r="P36" s="76"/>
      <c r="Q36" s="76"/>
      <c r="R36" s="10"/>
      <c r="S36" s="15"/>
    </row>
    <row r="37" spans="1:20" ht="22.5" outlineLevel="3" x14ac:dyDescent="0.2">
      <c r="A37" s="52"/>
      <c r="B37" s="53"/>
      <c r="C37" s="54">
        <v>9</v>
      </c>
      <c r="D37" s="55" t="s">
        <v>25</v>
      </c>
      <c r="E37" s="56" t="s">
        <v>1927</v>
      </c>
      <c r="F37" s="57" t="s">
        <v>1928</v>
      </c>
      <c r="G37" s="55" t="s">
        <v>28</v>
      </c>
      <c r="H37" s="58">
        <v>15.729999999999999</v>
      </c>
      <c r="I37" s="59"/>
      <c r="J37" s="60">
        <f>H37*I37</f>
        <v>0</v>
      </c>
      <c r="K37" s="58"/>
      <c r="L37" s="58">
        <f>H37*K37</f>
        <v>0</v>
      </c>
      <c r="M37" s="58">
        <v>2.2000000000000002</v>
      </c>
      <c r="N37" s="58">
        <f>H37*M37</f>
        <v>34.606000000000002</v>
      </c>
      <c r="O37" s="60">
        <v>21</v>
      </c>
      <c r="P37" s="60">
        <f>J37*(O37/100)</f>
        <v>0</v>
      </c>
      <c r="Q37" s="60">
        <f>J37+P37</f>
        <v>0</v>
      </c>
      <c r="R37" s="15"/>
      <c r="S37" s="15"/>
      <c r="T37" s="15"/>
    </row>
    <row r="38" spans="1:20" ht="9.75" outlineLevel="4" x14ac:dyDescent="0.2">
      <c r="A38" s="61"/>
      <c r="B38" s="62"/>
      <c r="C38" s="62"/>
      <c r="D38" s="63"/>
      <c r="E38" s="64" t="s">
        <v>29</v>
      </c>
      <c r="F38" s="65" t="s">
        <v>3584</v>
      </c>
      <c r="G38" s="63"/>
      <c r="H38" s="66">
        <v>15.729999999999999</v>
      </c>
      <c r="I38" s="67"/>
      <c r="J38" s="68"/>
      <c r="K38" s="66"/>
      <c r="L38" s="66"/>
      <c r="M38" s="66"/>
      <c r="N38" s="66"/>
      <c r="O38" s="68"/>
      <c r="P38" s="68"/>
      <c r="Q38" s="68"/>
      <c r="R38" s="10"/>
      <c r="S38" s="15"/>
    </row>
    <row r="39" spans="1:20" ht="7.5" customHeight="1" outlineLevel="4" x14ac:dyDescent="0.15">
      <c r="A39" s="15"/>
      <c r="B39" s="69"/>
      <c r="C39" s="70"/>
      <c r="D39" s="71"/>
      <c r="E39" s="72"/>
      <c r="F39" s="73"/>
      <c r="G39" s="71"/>
      <c r="H39" s="74"/>
      <c r="I39" s="75"/>
      <c r="J39" s="76"/>
      <c r="K39" s="77"/>
      <c r="L39" s="77"/>
      <c r="M39" s="77"/>
      <c r="N39" s="77"/>
      <c r="O39" s="76"/>
      <c r="P39" s="76"/>
      <c r="Q39" s="76"/>
      <c r="R39" s="10"/>
      <c r="S39" s="15"/>
    </row>
    <row r="40" spans="1:20" ht="11.25" outlineLevel="3" x14ac:dyDescent="0.2">
      <c r="A40" s="52"/>
      <c r="B40" s="53"/>
      <c r="C40" s="54">
        <v>10</v>
      </c>
      <c r="D40" s="55" t="s">
        <v>25</v>
      </c>
      <c r="E40" s="56" t="s">
        <v>1931</v>
      </c>
      <c r="F40" s="57" t="s">
        <v>1932</v>
      </c>
      <c r="G40" s="55" t="s">
        <v>28</v>
      </c>
      <c r="H40" s="58">
        <v>7.8649999999999993</v>
      </c>
      <c r="I40" s="59"/>
      <c r="J40" s="60">
        <f>H40*I40</f>
        <v>0</v>
      </c>
      <c r="K40" s="58"/>
      <c r="L40" s="58">
        <f>H40*K40</f>
        <v>0</v>
      </c>
      <c r="M40" s="58">
        <v>2.9000000000000001E-2</v>
      </c>
      <c r="N40" s="58">
        <f>H40*M40</f>
        <v>0.22808499999999998</v>
      </c>
      <c r="O40" s="60">
        <v>21</v>
      </c>
      <c r="P40" s="60">
        <f>J40*(O40/100)</f>
        <v>0</v>
      </c>
      <c r="Q40" s="60">
        <f>J40+P40</f>
        <v>0</v>
      </c>
      <c r="R40" s="15"/>
      <c r="S40" s="15"/>
      <c r="T40" s="15"/>
    </row>
    <row r="41" spans="1:20" ht="19.5" outlineLevel="4" x14ac:dyDescent="0.2">
      <c r="A41" s="61"/>
      <c r="B41" s="62"/>
      <c r="C41" s="62"/>
      <c r="D41" s="63"/>
      <c r="E41" s="64" t="s">
        <v>29</v>
      </c>
      <c r="F41" s="65" t="s">
        <v>3585</v>
      </c>
      <c r="G41" s="63"/>
      <c r="H41" s="66">
        <v>7.8649999999999993</v>
      </c>
      <c r="I41" s="67"/>
      <c r="J41" s="68"/>
      <c r="K41" s="66"/>
      <c r="L41" s="66"/>
      <c r="M41" s="66"/>
      <c r="N41" s="66"/>
      <c r="O41" s="68"/>
      <c r="P41" s="68"/>
      <c r="Q41" s="68"/>
      <c r="R41" s="10"/>
      <c r="S41" s="15"/>
    </row>
    <row r="42" spans="1:20" ht="7.5" customHeight="1" outlineLevel="4" x14ac:dyDescent="0.15">
      <c r="A42" s="15"/>
      <c r="B42" s="69"/>
      <c r="C42" s="70"/>
      <c r="D42" s="71"/>
      <c r="E42" s="72"/>
      <c r="F42" s="73"/>
      <c r="G42" s="71"/>
      <c r="H42" s="74"/>
      <c r="I42" s="75"/>
      <c r="J42" s="76"/>
      <c r="K42" s="77"/>
      <c r="L42" s="77"/>
      <c r="M42" s="77"/>
      <c r="N42" s="77"/>
      <c r="O42" s="76"/>
      <c r="P42" s="76"/>
      <c r="Q42" s="76"/>
      <c r="R42" s="10"/>
      <c r="S42" s="15"/>
    </row>
    <row r="43" spans="1:20" ht="11.25" outlineLevel="3" x14ac:dyDescent="0.2">
      <c r="A43" s="52"/>
      <c r="B43" s="53"/>
      <c r="C43" s="54">
        <v>11</v>
      </c>
      <c r="D43" s="55" t="s">
        <v>25</v>
      </c>
      <c r="E43" s="56" t="s">
        <v>3586</v>
      </c>
      <c r="F43" s="57" t="s">
        <v>3587</v>
      </c>
      <c r="G43" s="55" t="s">
        <v>67</v>
      </c>
      <c r="H43" s="58">
        <v>45.2</v>
      </c>
      <c r="I43" s="59"/>
      <c r="J43" s="60">
        <f>H43*I43</f>
        <v>0</v>
      </c>
      <c r="K43" s="58"/>
      <c r="L43" s="58">
        <f>H43*K43</f>
        <v>0</v>
      </c>
      <c r="M43" s="58">
        <v>3.5000000000000003E-2</v>
      </c>
      <c r="N43" s="58">
        <f>H43*M43</f>
        <v>1.5820000000000003</v>
      </c>
      <c r="O43" s="60">
        <v>21</v>
      </c>
      <c r="P43" s="60">
        <f>J43*(O43/100)</f>
        <v>0</v>
      </c>
      <c r="Q43" s="60">
        <f>J43+P43</f>
        <v>0</v>
      </c>
      <c r="R43" s="15"/>
      <c r="S43" s="15"/>
      <c r="T43" s="15"/>
    </row>
    <row r="44" spans="1:20" ht="19.5" outlineLevel="4" x14ac:dyDescent="0.2">
      <c r="A44" s="61"/>
      <c r="B44" s="62"/>
      <c r="C44" s="62"/>
      <c r="D44" s="63"/>
      <c r="E44" s="64" t="s">
        <v>29</v>
      </c>
      <c r="F44" s="65" t="s">
        <v>3588</v>
      </c>
      <c r="G44" s="63"/>
      <c r="H44" s="66">
        <v>45.2</v>
      </c>
      <c r="I44" s="67"/>
      <c r="J44" s="68"/>
      <c r="K44" s="66"/>
      <c r="L44" s="66"/>
      <c r="M44" s="66"/>
      <c r="N44" s="66"/>
      <c r="O44" s="68"/>
      <c r="P44" s="68"/>
      <c r="Q44" s="68"/>
      <c r="R44" s="10"/>
      <c r="S44" s="15"/>
    </row>
    <row r="45" spans="1:20" ht="7.5" customHeight="1" outlineLevel="4" x14ac:dyDescent="0.15">
      <c r="A45" s="15"/>
      <c r="B45" s="69"/>
      <c r="C45" s="70"/>
      <c r="D45" s="71"/>
      <c r="E45" s="72"/>
      <c r="F45" s="73"/>
      <c r="G45" s="71"/>
      <c r="H45" s="74"/>
      <c r="I45" s="75"/>
      <c r="J45" s="76"/>
      <c r="K45" s="77"/>
      <c r="L45" s="77"/>
      <c r="M45" s="77"/>
      <c r="N45" s="77"/>
      <c r="O45" s="76"/>
      <c r="P45" s="76"/>
      <c r="Q45" s="76"/>
      <c r="R45" s="10"/>
      <c r="S45" s="15"/>
    </row>
    <row r="46" spans="1:20" ht="11.25" outlineLevel="3" x14ac:dyDescent="0.2">
      <c r="A46" s="52"/>
      <c r="B46" s="53"/>
      <c r="C46" s="54">
        <v>12</v>
      </c>
      <c r="D46" s="55" t="s">
        <v>25</v>
      </c>
      <c r="E46" s="56" t="s">
        <v>3589</v>
      </c>
      <c r="F46" s="57" t="s">
        <v>3590</v>
      </c>
      <c r="G46" s="55" t="s">
        <v>67</v>
      </c>
      <c r="H46" s="58">
        <v>8.8000000000000007</v>
      </c>
      <c r="I46" s="59"/>
      <c r="J46" s="60">
        <f>H46*I46</f>
        <v>0</v>
      </c>
      <c r="K46" s="58"/>
      <c r="L46" s="58">
        <f>H46*K46</f>
        <v>0</v>
      </c>
      <c r="M46" s="58">
        <v>7.5999999999999998E-2</v>
      </c>
      <c r="N46" s="58">
        <f>H46*M46</f>
        <v>0.66880000000000006</v>
      </c>
      <c r="O46" s="60">
        <v>21</v>
      </c>
      <c r="P46" s="60">
        <f>J46*(O46/100)</f>
        <v>0</v>
      </c>
      <c r="Q46" s="60">
        <f>J46+P46</f>
        <v>0</v>
      </c>
      <c r="R46" s="15"/>
      <c r="S46" s="15"/>
      <c r="T46" s="15"/>
    </row>
    <row r="47" spans="1:20" ht="9.75" outlineLevel="4" x14ac:dyDescent="0.2">
      <c r="A47" s="61"/>
      <c r="B47" s="62"/>
      <c r="C47" s="62"/>
      <c r="D47" s="63"/>
      <c r="E47" s="64" t="s">
        <v>29</v>
      </c>
      <c r="F47" s="65" t="s">
        <v>3591</v>
      </c>
      <c r="G47" s="63"/>
      <c r="H47" s="66">
        <v>8.8000000000000007</v>
      </c>
      <c r="I47" s="67"/>
      <c r="J47" s="68"/>
      <c r="K47" s="66"/>
      <c r="L47" s="66"/>
      <c r="M47" s="66"/>
      <c r="N47" s="66"/>
      <c r="O47" s="68"/>
      <c r="P47" s="68"/>
      <c r="Q47" s="68"/>
      <c r="R47" s="10"/>
      <c r="S47" s="15"/>
    </row>
    <row r="48" spans="1:20" ht="7.5" customHeight="1" outlineLevel="4" x14ac:dyDescent="0.15">
      <c r="A48" s="15"/>
      <c r="B48" s="69"/>
      <c r="C48" s="70"/>
      <c r="D48" s="71"/>
      <c r="E48" s="72"/>
      <c r="F48" s="73"/>
      <c r="G48" s="71"/>
      <c r="H48" s="74"/>
      <c r="I48" s="75"/>
      <c r="J48" s="76"/>
      <c r="K48" s="77"/>
      <c r="L48" s="77"/>
      <c r="M48" s="77"/>
      <c r="N48" s="77"/>
      <c r="O48" s="76"/>
      <c r="P48" s="76"/>
      <c r="Q48" s="76"/>
      <c r="R48" s="10"/>
      <c r="S48" s="15"/>
    </row>
    <row r="49" spans="1:20" ht="11.25" outlineLevel="3" x14ac:dyDescent="0.2">
      <c r="A49" s="52"/>
      <c r="B49" s="53"/>
      <c r="C49" s="54">
        <v>13</v>
      </c>
      <c r="D49" s="55" t="s">
        <v>25</v>
      </c>
      <c r="E49" s="56" t="s">
        <v>3592</v>
      </c>
      <c r="F49" s="57" t="s">
        <v>3593</v>
      </c>
      <c r="G49" s="55" t="s">
        <v>67</v>
      </c>
      <c r="H49" s="58">
        <v>2.88</v>
      </c>
      <c r="I49" s="59"/>
      <c r="J49" s="60">
        <f>H49*I49</f>
        <v>0</v>
      </c>
      <c r="K49" s="58"/>
      <c r="L49" s="58">
        <f>H49*K49</f>
        <v>0</v>
      </c>
      <c r="M49" s="58">
        <v>7.2999999999999995E-2</v>
      </c>
      <c r="N49" s="58">
        <f>H49*M49</f>
        <v>0.21023999999999998</v>
      </c>
      <c r="O49" s="60">
        <v>21</v>
      </c>
      <c r="P49" s="60">
        <f>J49*(O49/100)</f>
        <v>0</v>
      </c>
      <c r="Q49" s="60">
        <f>J49+P49</f>
        <v>0</v>
      </c>
      <c r="R49" s="15"/>
      <c r="S49" s="15"/>
      <c r="T49" s="15"/>
    </row>
    <row r="50" spans="1:20" ht="9.75" outlineLevel="4" x14ac:dyDescent="0.2">
      <c r="A50" s="61"/>
      <c r="B50" s="62"/>
      <c r="C50" s="62"/>
      <c r="D50" s="63"/>
      <c r="E50" s="64" t="s">
        <v>29</v>
      </c>
      <c r="F50" s="65" t="s">
        <v>3594</v>
      </c>
      <c r="G50" s="63"/>
      <c r="H50" s="66">
        <v>2.88</v>
      </c>
      <c r="I50" s="67"/>
      <c r="J50" s="68"/>
      <c r="K50" s="66"/>
      <c r="L50" s="66"/>
      <c r="M50" s="66"/>
      <c r="N50" s="66"/>
      <c r="O50" s="68"/>
      <c r="P50" s="68"/>
      <c r="Q50" s="68"/>
      <c r="R50" s="10"/>
      <c r="S50" s="15"/>
    </row>
    <row r="51" spans="1:20" ht="7.5" customHeight="1" outlineLevel="4" x14ac:dyDescent="0.15">
      <c r="A51" s="15"/>
      <c r="B51" s="69"/>
      <c r="C51" s="70"/>
      <c r="D51" s="71"/>
      <c r="E51" s="72"/>
      <c r="F51" s="73"/>
      <c r="G51" s="71"/>
      <c r="H51" s="74"/>
      <c r="I51" s="75"/>
      <c r="J51" s="76"/>
      <c r="K51" s="77"/>
      <c r="L51" s="77"/>
      <c r="M51" s="77"/>
      <c r="N51" s="77"/>
      <c r="O51" s="76"/>
      <c r="P51" s="76"/>
      <c r="Q51" s="76"/>
      <c r="R51" s="10"/>
      <c r="S51" s="15"/>
    </row>
    <row r="52" spans="1:20" ht="11.25" outlineLevel="3" x14ac:dyDescent="0.2">
      <c r="A52" s="52"/>
      <c r="B52" s="53"/>
      <c r="C52" s="54">
        <v>14</v>
      </c>
      <c r="D52" s="55" t="s">
        <v>25</v>
      </c>
      <c r="E52" s="56" t="s">
        <v>3595</v>
      </c>
      <c r="F52" s="57" t="s">
        <v>3596</v>
      </c>
      <c r="G52" s="55" t="s">
        <v>67</v>
      </c>
      <c r="H52" s="58">
        <v>11.707500000000001</v>
      </c>
      <c r="I52" s="59"/>
      <c r="J52" s="60">
        <f>H52*I52</f>
        <v>0</v>
      </c>
      <c r="K52" s="58"/>
      <c r="L52" s="58">
        <f>H52*K52</f>
        <v>0</v>
      </c>
      <c r="M52" s="58">
        <v>5.8999999999999997E-2</v>
      </c>
      <c r="N52" s="58">
        <f>H52*M52</f>
        <v>0.69074250000000004</v>
      </c>
      <c r="O52" s="60">
        <v>21</v>
      </c>
      <c r="P52" s="60">
        <f>J52*(O52/100)</f>
        <v>0</v>
      </c>
      <c r="Q52" s="60">
        <f>J52+P52</f>
        <v>0</v>
      </c>
      <c r="R52" s="15"/>
      <c r="S52" s="15"/>
      <c r="T52" s="15"/>
    </row>
    <row r="53" spans="1:20" ht="9.75" outlineLevel="4" x14ac:dyDescent="0.2">
      <c r="A53" s="61"/>
      <c r="B53" s="62"/>
      <c r="C53" s="62"/>
      <c r="D53" s="63"/>
      <c r="E53" s="64" t="s">
        <v>29</v>
      </c>
      <c r="F53" s="65" t="s">
        <v>3597</v>
      </c>
      <c r="G53" s="63"/>
      <c r="H53" s="66">
        <v>11.707500000000001</v>
      </c>
      <c r="I53" s="67"/>
      <c r="J53" s="68"/>
      <c r="K53" s="66"/>
      <c r="L53" s="66"/>
      <c r="M53" s="66"/>
      <c r="N53" s="66"/>
      <c r="O53" s="68"/>
      <c r="P53" s="68"/>
      <c r="Q53" s="68"/>
      <c r="R53" s="10"/>
      <c r="S53" s="15"/>
    </row>
    <row r="54" spans="1:20" ht="7.5" customHeight="1" outlineLevel="4" x14ac:dyDescent="0.15">
      <c r="A54" s="15"/>
      <c r="B54" s="69"/>
      <c r="C54" s="70"/>
      <c r="D54" s="71"/>
      <c r="E54" s="72"/>
      <c r="F54" s="73"/>
      <c r="G54" s="71"/>
      <c r="H54" s="74"/>
      <c r="I54" s="75"/>
      <c r="J54" s="76"/>
      <c r="K54" s="77"/>
      <c r="L54" s="77"/>
      <c r="M54" s="77"/>
      <c r="N54" s="77"/>
      <c r="O54" s="76"/>
      <c r="P54" s="76"/>
      <c r="Q54" s="76"/>
      <c r="R54" s="10"/>
      <c r="S54" s="15"/>
    </row>
    <row r="55" spans="1:20" ht="11.25" outlineLevel="3" x14ac:dyDescent="0.2">
      <c r="A55" s="52"/>
      <c r="B55" s="53"/>
      <c r="C55" s="54">
        <v>15</v>
      </c>
      <c r="D55" s="55" t="s">
        <v>25</v>
      </c>
      <c r="E55" s="56" t="s">
        <v>3598</v>
      </c>
      <c r="F55" s="57" t="s">
        <v>3599</v>
      </c>
      <c r="G55" s="55" t="s">
        <v>67</v>
      </c>
      <c r="H55" s="58">
        <v>10.08</v>
      </c>
      <c r="I55" s="59"/>
      <c r="J55" s="60">
        <f>H55*I55</f>
        <v>0</v>
      </c>
      <c r="K55" s="58"/>
      <c r="L55" s="58">
        <f>H55*K55</f>
        <v>0</v>
      </c>
      <c r="M55" s="58">
        <v>5.0999999999999997E-2</v>
      </c>
      <c r="N55" s="58">
        <f>H55*M55</f>
        <v>0.51407999999999998</v>
      </c>
      <c r="O55" s="60">
        <v>21</v>
      </c>
      <c r="P55" s="60">
        <f>J55*(O55/100)</f>
        <v>0</v>
      </c>
      <c r="Q55" s="60">
        <f>J55+P55</f>
        <v>0</v>
      </c>
      <c r="R55" s="15"/>
      <c r="S55" s="15"/>
      <c r="T55" s="15"/>
    </row>
    <row r="56" spans="1:20" ht="9.75" outlineLevel="4" x14ac:dyDescent="0.2">
      <c r="A56" s="61"/>
      <c r="B56" s="62"/>
      <c r="C56" s="62"/>
      <c r="D56" s="63"/>
      <c r="E56" s="64" t="s">
        <v>29</v>
      </c>
      <c r="F56" s="65" t="s">
        <v>3600</v>
      </c>
      <c r="G56" s="63"/>
      <c r="H56" s="66">
        <v>10.08</v>
      </c>
      <c r="I56" s="67"/>
      <c r="J56" s="68"/>
      <c r="K56" s="66"/>
      <c r="L56" s="66"/>
      <c r="M56" s="66"/>
      <c r="N56" s="66"/>
      <c r="O56" s="68"/>
      <c r="P56" s="68"/>
      <c r="Q56" s="68"/>
      <c r="R56" s="10"/>
      <c r="S56" s="15"/>
    </row>
    <row r="57" spans="1:20" ht="7.5" customHeight="1" outlineLevel="4" x14ac:dyDescent="0.15">
      <c r="A57" s="15"/>
      <c r="B57" s="69"/>
      <c r="C57" s="70"/>
      <c r="D57" s="71"/>
      <c r="E57" s="72"/>
      <c r="F57" s="73"/>
      <c r="G57" s="71"/>
      <c r="H57" s="74"/>
      <c r="I57" s="75"/>
      <c r="J57" s="76"/>
      <c r="K57" s="77"/>
      <c r="L57" s="77"/>
      <c r="M57" s="77"/>
      <c r="N57" s="77"/>
      <c r="O57" s="76"/>
      <c r="P57" s="76"/>
      <c r="Q57" s="76"/>
      <c r="R57" s="10"/>
      <c r="S57" s="15"/>
    </row>
    <row r="58" spans="1:20" ht="11.25" outlineLevel="3" x14ac:dyDescent="0.2">
      <c r="A58" s="52"/>
      <c r="B58" s="53"/>
      <c r="C58" s="54">
        <v>16</v>
      </c>
      <c r="D58" s="55" t="s">
        <v>25</v>
      </c>
      <c r="E58" s="56" t="s">
        <v>3601</v>
      </c>
      <c r="F58" s="57" t="s">
        <v>3602</v>
      </c>
      <c r="G58" s="55" t="s">
        <v>67</v>
      </c>
      <c r="H58" s="58">
        <v>37.380000000000003</v>
      </c>
      <c r="I58" s="59"/>
      <c r="J58" s="60">
        <f>H58*I58</f>
        <v>0</v>
      </c>
      <c r="K58" s="58"/>
      <c r="L58" s="58">
        <f>H58*K58</f>
        <v>0</v>
      </c>
      <c r="M58" s="58">
        <v>4.5999999999999999E-2</v>
      </c>
      <c r="N58" s="58">
        <f>H58*M58</f>
        <v>1.7194800000000001</v>
      </c>
      <c r="O58" s="60">
        <v>21</v>
      </c>
      <c r="P58" s="60">
        <f>J58*(O58/100)</f>
        <v>0</v>
      </c>
      <c r="Q58" s="60">
        <f>J58+P58</f>
        <v>0</v>
      </c>
      <c r="R58" s="15"/>
      <c r="S58" s="15"/>
      <c r="T58" s="15"/>
    </row>
    <row r="59" spans="1:20" ht="9.75" outlineLevel="4" x14ac:dyDescent="0.2">
      <c r="A59" s="61"/>
      <c r="B59" s="62"/>
      <c r="C59" s="62"/>
      <c r="D59" s="63"/>
      <c r="E59" s="64" t="s">
        <v>29</v>
      </c>
      <c r="F59" s="65" t="s">
        <v>3603</v>
      </c>
      <c r="G59" s="63"/>
      <c r="H59" s="66">
        <v>37.380000000000003</v>
      </c>
      <c r="I59" s="67"/>
      <c r="J59" s="68"/>
      <c r="K59" s="66"/>
      <c r="L59" s="66"/>
      <c r="M59" s="66"/>
      <c r="N59" s="66"/>
      <c r="O59" s="68"/>
      <c r="P59" s="68"/>
      <c r="Q59" s="68"/>
      <c r="R59" s="10"/>
      <c r="S59" s="15"/>
    </row>
    <row r="60" spans="1:20" ht="7.5" customHeight="1" outlineLevel="4" x14ac:dyDescent="0.15">
      <c r="A60" s="15"/>
      <c r="B60" s="69"/>
      <c r="C60" s="70"/>
      <c r="D60" s="71"/>
      <c r="E60" s="72"/>
      <c r="F60" s="73"/>
      <c r="G60" s="71"/>
      <c r="H60" s="74"/>
      <c r="I60" s="75"/>
      <c r="J60" s="76"/>
      <c r="K60" s="77"/>
      <c r="L60" s="77"/>
      <c r="M60" s="77"/>
      <c r="N60" s="77"/>
      <c r="O60" s="76"/>
      <c r="P60" s="76"/>
      <c r="Q60" s="76"/>
      <c r="R60" s="10"/>
      <c r="S60" s="15"/>
    </row>
    <row r="61" spans="1:20" ht="22.5" outlineLevel="3" x14ac:dyDescent="0.2">
      <c r="A61" s="52"/>
      <c r="B61" s="53"/>
      <c r="C61" s="54">
        <v>17</v>
      </c>
      <c r="D61" s="55" t="s">
        <v>25</v>
      </c>
      <c r="E61" s="56" t="s">
        <v>3604</v>
      </c>
      <c r="F61" s="57" t="s">
        <v>3605</v>
      </c>
      <c r="G61" s="55" t="s">
        <v>67</v>
      </c>
      <c r="H61" s="58">
        <v>178.04499999999999</v>
      </c>
      <c r="I61" s="59"/>
      <c r="J61" s="60">
        <f>H61*I61</f>
        <v>0</v>
      </c>
      <c r="K61" s="58"/>
      <c r="L61" s="58">
        <f>H61*K61</f>
        <v>0</v>
      </c>
      <c r="M61" s="58">
        <v>5.8999999999999997E-2</v>
      </c>
      <c r="N61" s="58">
        <f>H61*M61</f>
        <v>10.504654999999998</v>
      </c>
      <c r="O61" s="60">
        <v>21</v>
      </c>
      <c r="P61" s="60">
        <f>J61*(O61/100)</f>
        <v>0</v>
      </c>
      <c r="Q61" s="60">
        <f>J61+P61</f>
        <v>0</v>
      </c>
      <c r="R61" s="15"/>
      <c r="S61" s="15"/>
      <c r="T61" s="15"/>
    </row>
    <row r="62" spans="1:20" ht="9.75" outlineLevel="4" x14ac:dyDescent="0.2">
      <c r="A62" s="61"/>
      <c r="B62" s="62"/>
      <c r="C62" s="62"/>
      <c r="D62" s="63"/>
      <c r="E62" s="64" t="s">
        <v>29</v>
      </c>
      <c r="F62" s="65" t="s">
        <v>3606</v>
      </c>
      <c r="G62" s="63"/>
      <c r="H62" s="66">
        <v>178.04499999999999</v>
      </c>
      <c r="I62" s="67"/>
      <c r="J62" s="68"/>
      <c r="K62" s="66"/>
      <c r="L62" s="66"/>
      <c r="M62" s="66"/>
      <c r="N62" s="66"/>
      <c r="O62" s="68"/>
      <c r="P62" s="68"/>
      <c r="Q62" s="68"/>
      <c r="R62" s="10"/>
      <c r="S62" s="15"/>
    </row>
    <row r="63" spans="1:20" ht="7.5" customHeight="1" outlineLevel="4" x14ac:dyDescent="0.15">
      <c r="A63" s="15"/>
      <c r="B63" s="69"/>
      <c r="C63" s="70"/>
      <c r="D63" s="71"/>
      <c r="E63" s="72"/>
      <c r="F63" s="73"/>
      <c r="G63" s="71"/>
      <c r="H63" s="74"/>
      <c r="I63" s="75"/>
      <c r="J63" s="76"/>
      <c r="K63" s="77"/>
      <c r="L63" s="77"/>
      <c r="M63" s="77"/>
      <c r="N63" s="77"/>
      <c r="O63" s="76"/>
      <c r="P63" s="76"/>
      <c r="Q63" s="76"/>
      <c r="R63" s="10"/>
      <c r="S63" s="15"/>
    </row>
    <row r="64" spans="1:20" ht="11.25" outlineLevel="3" x14ac:dyDescent="0.2">
      <c r="A64" s="52"/>
      <c r="B64" s="53"/>
      <c r="C64" s="54">
        <v>18</v>
      </c>
      <c r="D64" s="55" t="s">
        <v>25</v>
      </c>
      <c r="E64" s="56" t="s">
        <v>3607</v>
      </c>
      <c r="F64" s="57" t="s">
        <v>3608</v>
      </c>
      <c r="G64" s="55" t="s">
        <v>67</v>
      </c>
      <c r="H64" s="58">
        <v>142.625</v>
      </c>
      <c r="I64" s="59"/>
      <c r="J64" s="60">
        <f>H64*I64</f>
        <v>0</v>
      </c>
      <c r="K64" s="58"/>
      <c r="L64" s="58">
        <f>H64*K64</f>
        <v>0</v>
      </c>
      <c r="M64" s="58">
        <v>6.8000000000000005E-2</v>
      </c>
      <c r="N64" s="58">
        <f>H64*M64</f>
        <v>9.698500000000001</v>
      </c>
      <c r="O64" s="60">
        <v>21</v>
      </c>
      <c r="P64" s="60">
        <f>J64*(O64/100)</f>
        <v>0</v>
      </c>
      <c r="Q64" s="60">
        <f>J64+P64</f>
        <v>0</v>
      </c>
      <c r="R64" s="15"/>
      <c r="S64" s="15"/>
      <c r="T64" s="15"/>
    </row>
    <row r="65" spans="1:20" ht="9.75" outlineLevel="4" x14ac:dyDescent="0.2">
      <c r="A65" s="61"/>
      <c r="B65" s="62"/>
      <c r="C65" s="62"/>
      <c r="D65" s="63"/>
      <c r="E65" s="64" t="s">
        <v>29</v>
      </c>
      <c r="F65" s="65" t="s">
        <v>3609</v>
      </c>
      <c r="G65" s="63"/>
      <c r="H65" s="66">
        <v>128.15</v>
      </c>
      <c r="I65" s="67"/>
      <c r="J65" s="68"/>
      <c r="K65" s="66"/>
      <c r="L65" s="66"/>
      <c r="M65" s="66"/>
      <c r="N65" s="66"/>
      <c r="O65" s="68"/>
      <c r="P65" s="68"/>
      <c r="Q65" s="68"/>
      <c r="R65" s="10"/>
      <c r="S65" s="15"/>
    </row>
    <row r="66" spans="1:20" ht="9.75" outlineLevel="4" x14ac:dyDescent="0.2">
      <c r="A66" s="61"/>
      <c r="B66" s="62"/>
      <c r="C66" s="62"/>
      <c r="D66" s="63"/>
      <c r="E66" s="64"/>
      <c r="F66" s="65" t="s">
        <v>3610</v>
      </c>
      <c r="G66" s="63"/>
      <c r="H66" s="66">
        <v>14.474999999999998</v>
      </c>
      <c r="I66" s="67"/>
      <c r="J66" s="68"/>
      <c r="K66" s="66"/>
      <c r="L66" s="66"/>
      <c r="M66" s="66"/>
      <c r="N66" s="66"/>
      <c r="O66" s="68"/>
      <c r="P66" s="68"/>
      <c r="Q66" s="68"/>
      <c r="R66" s="10"/>
      <c r="S66" s="15"/>
    </row>
    <row r="67" spans="1:20" ht="7.5" customHeight="1" outlineLevel="4" x14ac:dyDescent="0.15">
      <c r="A67" s="15"/>
      <c r="B67" s="69"/>
      <c r="C67" s="70"/>
      <c r="D67" s="71"/>
      <c r="E67" s="72"/>
      <c r="F67" s="73"/>
      <c r="G67" s="71"/>
      <c r="H67" s="74"/>
      <c r="I67" s="75"/>
      <c r="J67" s="76"/>
      <c r="K67" s="77"/>
      <c r="L67" s="77"/>
      <c r="M67" s="77"/>
      <c r="N67" s="77"/>
      <c r="O67" s="76"/>
      <c r="P67" s="76"/>
      <c r="Q67" s="76"/>
      <c r="R67" s="10"/>
      <c r="S67" s="15"/>
    </row>
    <row r="68" spans="1:20" outlineLevel="3" x14ac:dyDescent="0.15">
      <c r="B68" s="10"/>
      <c r="C68" s="10"/>
      <c r="D68" s="10"/>
      <c r="E68" s="10"/>
      <c r="F68" s="10"/>
      <c r="G68" s="10"/>
      <c r="H68" s="10"/>
      <c r="I68" s="15"/>
      <c r="J68" s="15"/>
      <c r="K68" s="10"/>
      <c r="L68" s="10"/>
      <c r="M68" s="10"/>
      <c r="N68" s="10"/>
      <c r="O68" s="10"/>
      <c r="P68" s="15"/>
      <c r="Q68" s="15"/>
    </row>
    <row r="69" spans="1:20" ht="11.25" outlineLevel="2" x14ac:dyDescent="0.2">
      <c r="A69" s="42" t="s">
        <v>994</v>
      </c>
      <c r="B69" s="43">
        <v>3</v>
      </c>
      <c r="C69" s="44"/>
      <c r="D69" s="45" t="s">
        <v>23</v>
      </c>
      <c r="E69" s="45"/>
      <c r="F69" s="46" t="s">
        <v>995</v>
      </c>
      <c r="G69" s="45"/>
      <c r="H69" s="47"/>
      <c r="I69" s="48"/>
      <c r="J69" s="49">
        <f>SUBTOTAL(9,J70:J108)</f>
        <v>0</v>
      </c>
      <c r="K69" s="47"/>
      <c r="L69" s="50">
        <f>SUBTOTAL(9,L70:L108)</f>
        <v>0</v>
      </c>
      <c r="M69" s="47"/>
      <c r="N69" s="50">
        <f>SUBTOTAL(9,N70:N108)</f>
        <v>0</v>
      </c>
      <c r="O69" s="51"/>
      <c r="P69" s="49">
        <f>SUBTOTAL(9,P70:P108)</f>
        <v>0</v>
      </c>
      <c r="Q69" s="49">
        <f>SUBTOTAL(9,Q70:Q108)</f>
        <v>0</v>
      </c>
      <c r="R69" s="10"/>
      <c r="S69" s="15"/>
      <c r="T69" s="15"/>
    </row>
    <row r="70" spans="1:20" ht="11.25" outlineLevel="3" x14ac:dyDescent="0.2">
      <c r="A70" s="52"/>
      <c r="B70" s="53"/>
      <c r="C70" s="54">
        <v>19</v>
      </c>
      <c r="D70" s="55" t="s">
        <v>25</v>
      </c>
      <c r="E70" s="56" t="s">
        <v>996</v>
      </c>
      <c r="F70" s="57" t="s">
        <v>997</v>
      </c>
      <c r="G70" s="55" t="s">
        <v>60</v>
      </c>
      <c r="H70" s="58">
        <v>172.34503294999999</v>
      </c>
      <c r="I70" s="59"/>
      <c r="J70" s="60">
        <f>H70*I70</f>
        <v>0</v>
      </c>
      <c r="K70" s="58"/>
      <c r="L70" s="58">
        <f>H70*K70</f>
        <v>0</v>
      </c>
      <c r="M70" s="58"/>
      <c r="N70" s="58">
        <f>H70*M70</f>
        <v>0</v>
      </c>
      <c r="O70" s="60">
        <v>21</v>
      </c>
      <c r="P70" s="60">
        <f>J70*(O70/100)</f>
        <v>0</v>
      </c>
      <c r="Q70" s="60">
        <f>J70+P70</f>
        <v>0</v>
      </c>
      <c r="R70" s="15"/>
      <c r="S70" s="15"/>
      <c r="T70" s="15"/>
    </row>
    <row r="71" spans="1:20" ht="11.25" outlineLevel="3" x14ac:dyDescent="0.2">
      <c r="A71" s="52"/>
      <c r="B71" s="53"/>
      <c r="C71" s="54">
        <v>20</v>
      </c>
      <c r="D71" s="55" t="s">
        <v>25</v>
      </c>
      <c r="E71" s="56" t="s">
        <v>998</v>
      </c>
      <c r="F71" s="57" t="s">
        <v>999</v>
      </c>
      <c r="G71" s="55" t="s">
        <v>60</v>
      </c>
      <c r="H71" s="58">
        <v>172.34503294999999</v>
      </c>
      <c r="I71" s="59"/>
      <c r="J71" s="60">
        <f>H71*I71</f>
        <v>0</v>
      </c>
      <c r="K71" s="58"/>
      <c r="L71" s="58">
        <f>H71*K71</f>
        <v>0</v>
      </c>
      <c r="M71" s="58"/>
      <c r="N71" s="58">
        <f>H71*M71</f>
        <v>0</v>
      </c>
      <c r="O71" s="60">
        <v>21</v>
      </c>
      <c r="P71" s="60">
        <f>J71*(O71/100)</f>
        <v>0</v>
      </c>
      <c r="Q71" s="60">
        <f>J71+P71</f>
        <v>0</v>
      </c>
      <c r="R71" s="15"/>
      <c r="S71" s="15"/>
      <c r="T71" s="15"/>
    </row>
    <row r="72" spans="1:20" ht="11.25" outlineLevel="3" x14ac:dyDescent="0.2">
      <c r="A72" s="52"/>
      <c r="B72" s="53"/>
      <c r="C72" s="54">
        <v>21</v>
      </c>
      <c r="D72" s="55" t="s">
        <v>25</v>
      </c>
      <c r="E72" s="56" t="s">
        <v>1000</v>
      </c>
      <c r="F72" s="57" t="s">
        <v>1001</v>
      </c>
      <c r="G72" s="55" t="s">
        <v>60</v>
      </c>
      <c r="H72" s="58">
        <v>4998.5560000000005</v>
      </c>
      <c r="I72" s="59"/>
      <c r="J72" s="60">
        <f>H72*I72</f>
        <v>0</v>
      </c>
      <c r="K72" s="58"/>
      <c r="L72" s="58">
        <f>H72*K72</f>
        <v>0</v>
      </c>
      <c r="M72" s="58"/>
      <c r="N72" s="58">
        <f>H72*M72</f>
        <v>0</v>
      </c>
      <c r="O72" s="60">
        <v>21</v>
      </c>
      <c r="P72" s="60">
        <f>J72*(O72/100)</f>
        <v>0</v>
      </c>
      <c r="Q72" s="60">
        <f>J72+P72</f>
        <v>0</v>
      </c>
      <c r="R72" s="15"/>
      <c r="S72" s="15"/>
      <c r="T72" s="15"/>
    </row>
    <row r="73" spans="1:20" ht="9.75" outlineLevel="4" x14ac:dyDescent="0.2">
      <c r="A73" s="61"/>
      <c r="B73" s="62"/>
      <c r="C73" s="62"/>
      <c r="D73" s="63"/>
      <c r="E73" s="64" t="s">
        <v>29</v>
      </c>
      <c r="F73" s="65" t="s">
        <v>3611</v>
      </c>
      <c r="G73" s="63"/>
      <c r="H73" s="66">
        <v>4998.5560000000005</v>
      </c>
      <c r="I73" s="67"/>
      <c r="J73" s="68"/>
      <c r="K73" s="66"/>
      <c r="L73" s="66"/>
      <c r="M73" s="66"/>
      <c r="N73" s="66"/>
      <c r="O73" s="68"/>
      <c r="P73" s="68"/>
      <c r="Q73" s="68"/>
      <c r="R73" s="10"/>
      <c r="S73" s="15"/>
    </row>
    <row r="74" spans="1:20" ht="7.5" customHeight="1" outlineLevel="4" x14ac:dyDescent="0.15">
      <c r="A74" s="15"/>
      <c r="B74" s="69"/>
      <c r="C74" s="70"/>
      <c r="D74" s="71"/>
      <c r="E74" s="72"/>
      <c r="F74" s="73"/>
      <c r="G74" s="71"/>
      <c r="H74" s="74"/>
      <c r="I74" s="75"/>
      <c r="J74" s="76"/>
      <c r="K74" s="77"/>
      <c r="L74" s="77"/>
      <c r="M74" s="77"/>
      <c r="N74" s="77"/>
      <c r="O74" s="76"/>
      <c r="P74" s="76"/>
      <c r="Q74" s="76"/>
      <c r="R74" s="10"/>
      <c r="S74" s="15"/>
    </row>
    <row r="75" spans="1:20" ht="11.25" outlineLevel="3" x14ac:dyDescent="0.2">
      <c r="A75" s="52"/>
      <c r="B75" s="53"/>
      <c r="C75" s="54">
        <v>22</v>
      </c>
      <c r="D75" s="55" t="s">
        <v>25</v>
      </c>
      <c r="E75" s="56" t="s">
        <v>1942</v>
      </c>
      <c r="F75" s="57" t="s">
        <v>1943</v>
      </c>
      <c r="G75" s="55" t="s">
        <v>60</v>
      </c>
      <c r="H75" s="58">
        <v>34.834000000000003</v>
      </c>
      <c r="I75" s="59"/>
      <c r="J75" s="60">
        <f>H75*I75</f>
        <v>0</v>
      </c>
      <c r="K75" s="58"/>
      <c r="L75" s="58">
        <f>H75*K75</f>
        <v>0</v>
      </c>
      <c r="M75" s="58"/>
      <c r="N75" s="58">
        <f>H75*M75</f>
        <v>0</v>
      </c>
      <c r="O75" s="60">
        <v>21</v>
      </c>
      <c r="P75" s="60">
        <f>J75*(O75/100)</f>
        <v>0</v>
      </c>
      <c r="Q75" s="60">
        <f>J75+P75</f>
        <v>0</v>
      </c>
      <c r="R75" s="15"/>
      <c r="S75" s="15"/>
      <c r="T75" s="15"/>
    </row>
    <row r="76" spans="1:20" ht="9.75" outlineLevel="4" x14ac:dyDescent="0.2">
      <c r="A76" s="61"/>
      <c r="B76" s="62"/>
      <c r="C76" s="62"/>
      <c r="D76" s="63"/>
      <c r="E76" s="64" t="s">
        <v>29</v>
      </c>
      <c r="F76" s="65" t="s">
        <v>3612</v>
      </c>
      <c r="G76" s="63"/>
      <c r="H76" s="66">
        <v>34.834000000000003</v>
      </c>
      <c r="I76" s="67"/>
      <c r="J76" s="68"/>
      <c r="K76" s="66"/>
      <c r="L76" s="66"/>
      <c r="M76" s="66"/>
      <c r="N76" s="66"/>
      <c r="O76" s="68"/>
      <c r="P76" s="68"/>
      <c r="Q76" s="68"/>
      <c r="R76" s="10"/>
      <c r="S76" s="15"/>
    </row>
    <row r="77" spans="1:20" ht="7.5" customHeight="1" outlineLevel="4" x14ac:dyDescent="0.15">
      <c r="A77" s="15"/>
      <c r="B77" s="69"/>
      <c r="C77" s="70"/>
      <c r="D77" s="71"/>
      <c r="E77" s="72"/>
      <c r="F77" s="73"/>
      <c r="G77" s="71"/>
      <c r="H77" s="74"/>
      <c r="I77" s="75"/>
      <c r="J77" s="76"/>
      <c r="K77" s="77"/>
      <c r="L77" s="77"/>
      <c r="M77" s="77"/>
      <c r="N77" s="77"/>
      <c r="O77" s="76"/>
      <c r="P77" s="76"/>
      <c r="Q77" s="76"/>
      <c r="R77" s="10"/>
      <c r="S77" s="15"/>
    </row>
    <row r="78" spans="1:20" ht="11.25" outlineLevel="3" x14ac:dyDescent="0.2">
      <c r="A78" s="52"/>
      <c r="B78" s="53"/>
      <c r="C78" s="54">
        <v>23</v>
      </c>
      <c r="D78" s="55" t="s">
        <v>25</v>
      </c>
      <c r="E78" s="56" t="s">
        <v>1003</v>
      </c>
      <c r="F78" s="57" t="s">
        <v>1004</v>
      </c>
      <c r="G78" s="55" t="s">
        <v>60</v>
      </c>
      <c r="H78" s="58">
        <v>84.870999999999995</v>
      </c>
      <c r="I78" s="59"/>
      <c r="J78" s="60">
        <f>H78*I78</f>
        <v>0</v>
      </c>
      <c r="K78" s="58"/>
      <c r="L78" s="58">
        <f>H78*K78</f>
        <v>0</v>
      </c>
      <c r="M78" s="58"/>
      <c r="N78" s="58">
        <f>H78*M78</f>
        <v>0</v>
      </c>
      <c r="O78" s="60">
        <v>21</v>
      </c>
      <c r="P78" s="60">
        <f>J78*(O78/100)</f>
        <v>0</v>
      </c>
      <c r="Q78" s="60">
        <f>J78+P78</f>
        <v>0</v>
      </c>
      <c r="R78" s="15"/>
      <c r="S78" s="15"/>
      <c r="T78" s="15"/>
    </row>
    <row r="79" spans="1:20" ht="9.75" outlineLevel="4" x14ac:dyDescent="0.2">
      <c r="A79" s="61"/>
      <c r="B79" s="62"/>
      <c r="C79" s="62"/>
      <c r="D79" s="63"/>
      <c r="E79" s="64" t="s">
        <v>29</v>
      </c>
      <c r="F79" s="65" t="s">
        <v>3613</v>
      </c>
      <c r="G79" s="63"/>
      <c r="H79" s="66">
        <v>84.870999999999995</v>
      </c>
      <c r="I79" s="67"/>
      <c r="J79" s="68"/>
      <c r="K79" s="66"/>
      <c r="L79" s="66"/>
      <c r="M79" s="66"/>
      <c r="N79" s="66"/>
      <c r="O79" s="68"/>
      <c r="P79" s="68"/>
      <c r="Q79" s="68"/>
      <c r="R79" s="10"/>
      <c r="S79" s="15"/>
    </row>
    <row r="80" spans="1:20" ht="7.5" customHeight="1" outlineLevel="4" x14ac:dyDescent="0.15">
      <c r="A80" s="15"/>
      <c r="B80" s="69"/>
      <c r="C80" s="70"/>
      <c r="D80" s="71"/>
      <c r="E80" s="72"/>
      <c r="F80" s="73"/>
      <c r="G80" s="71"/>
      <c r="H80" s="74"/>
      <c r="I80" s="75"/>
      <c r="J80" s="76"/>
      <c r="K80" s="77"/>
      <c r="L80" s="77"/>
      <c r="M80" s="77"/>
      <c r="N80" s="77"/>
      <c r="O80" s="76"/>
      <c r="P80" s="76"/>
      <c r="Q80" s="76"/>
      <c r="R80" s="10"/>
      <c r="S80" s="15"/>
    </row>
    <row r="81" spans="1:20" ht="11.25" outlineLevel="3" x14ac:dyDescent="0.2">
      <c r="A81" s="52"/>
      <c r="B81" s="53"/>
      <c r="C81" s="54">
        <v>24</v>
      </c>
      <c r="D81" s="55" t="s">
        <v>25</v>
      </c>
      <c r="E81" s="56" t="s">
        <v>3614</v>
      </c>
      <c r="F81" s="57" t="s">
        <v>3615</v>
      </c>
      <c r="G81" s="55" t="s">
        <v>60</v>
      </c>
      <c r="H81" s="58">
        <v>11.281000000000001</v>
      </c>
      <c r="I81" s="59"/>
      <c r="J81" s="60">
        <f>H81*I81</f>
        <v>0</v>
      </c>
      <c r="K81" s="58"/>
      <c r="L81" s="58">
        <f>H81*K81</f>
        <v>0</v>
      </c>
      <c r="M81" s="58"/>
      <c r="N81" s="58">
        <f>H81*M81</f>
        <v>0</v>
      </c>
      <c r="O81" s="60">
        <v>21</v>
      </c>
      <c r="P81" s="60">
        <f>J81*(O81/100)</f>
        <v>0</v>
      </c>
      <c r="Q81" s="60">
        <f>J81+P81</f>
        <v>0</v>
      </c>
      <c r="R81" s="15"/>
      <c r="S81" s="15"/>
      <c r="T81" s="15"/>
    </row>
    <row r="82" spans="1:20" ht="9.75" outlineLevel="4" x14ac:dyDescent="0.2">
      <c r="A82" s="61"/>
      <c r="B82" s="62"/>
      <c r="C82" s="62"/>
      <c r="D82" s="63"/>
      <c r="E82" s="64" t="s">
        <v>29</v>
      </c>
      <c r="F82" s="65" t="s">
        <v>3616</v>
      </c>
      <c r="G82" s="63"/>
      <c r="H82" s="66">
        <v>0</v>
      </c>
      <c r="I82" s="67"/>
      <c r="J82" s="68"/>
      <c r="K82" s="66"/>
      <c r="L82" s="66"/>
      <c r="M82" s="66"/>
      <c r="N82" s="66"/>
      <c r="O82" s="68"/>
      <c r="P82" s="68"/>
      <c r="Q82" s="68"/>
      <c r="R82" s="10"/>
      <c r="S82" s="15"/>
    </row>
    <row r="83" spans="1:20" ht="9.75" outlineLevel="4" x14ac:dyDescent="0.2">
      <c r="A83" s="61"/>
      <c r="B83" s="62"/>
      <c r="C83" s="62"/>
      <c r="D83" s="63"/>
      <c r="E83" s="64"/>
      <c r="F83" s="65" t="s">
        <v>3617</v>
      </c>
      <c r="G83" s="63"/>
      <c r="H83" s="66">
        <v>11.281000000000001</v>
      </c>
      <c r="I83" s="67"/>
      <c r="J83" s="68"/>
      <c r="K83" s="66"/>
      <c r="L83" s="66"/>
      <c r="M83" s="66"/>
      <c r="N83" s="66"/>
      <c r="O83" s="68"/>
      <c r="P83" s="68"/>
      <c r="Q83" s="68"/>
      <c r="R83" s="10"/>
      <c r="S83" s="15"/>
    </row>
    <row r="84" spans="1:20" ht="7.5" customHeight="1" outlineLevel="4" x14ac:dyDescent="0.15">
      <c r="A84" s="15"/>
      <c r="B84" s="69"/>
      <c r="C84" s="70"/>
      <c r="D84" s="71"/>
      <c r="E84" s="72"/>
      <c r="F84" s="73"/>
      <c r="G84" s="71"/>
      <c r="H84" s="74"/>
      <c r="I84" s="75"/>
      <c r="J84" s="76"/>
      <c r="K84" s="77"/>
      <c r="L84" s="77"/>
      <c r="M84" s="77"/>
      <c r="N84" s="77"/>
      <c r="O84" s="76"/>
      <c r="P84" s="76"/>
      <c r="Q84" s="76"/>
      <c r="R84" s="10"/>
      <c r="S84" s="15"/>
    </row>
    <row r="85" spans="1:20" ht="22.5" outlineLevel="3" x14ac:dyDescent="0.2">
      <c r="A85" s="52"/>
      <c r="B85" s="53"/>
      <c r="C85" s="54">
        <v>25</v>
      </c>
      <c r="D85" s="55" t="s">
        <v>25</v>
      </c>
      <c r="E85" s="56" t="s">
        <v>3618</v>
      </c>
      <c r="F85" s="57" t="s">
        <v>3619</v>
      </c>
      <c r="G85" s="55" t="s">
        <v>60</v>
      </c>
      <c r="H85" s="58">
        <v>36.311999999999998</v>
      </c>
      <c r="I85" s="59"/>
      <c r="J85" s="60">
        <f>H85*I85</f>
        <v>0</v>
      </c>
      <c r="K85" s="58"/>
      <c r="L85" s="58">
        <f>H85*K85</f>
        <v>0</v>
      </c>
      <c r="M85" s="58"/>
      <c r="N85" s="58">
        <f>H85*M85</f>
        <v>0</v>
      </c>
      <c r="O85" s="60">
        <v>21</v>
      </c>
      <c r="P85" s="60">
        <f>J85*(O85/100)</f>
        <v>0</v>
      </c>
      <c r="Q85" s="60">
        <f>J85+P85</f>
        <v>0</v>
      </c>
      <c r="R85" s="15"/>
      <c r="S85" s="15"/>
      <c r="T85" s="15"/>
    </row>
    <row r="86" spans="1:20" ht="9.75" outlineLevel="4" x14ac:dyDescent="0.2">
      <c r="A86" s="61"/>
      <c r="B86" s="62"/>
      <c r="C86" s="62"/>
      <c r="D86" s="63"/>
      <c r="E86" s="64" t="s">
        <v>29</v>
      </c>
      <c r="F86" s="65" t="s">
        <v>3620</v>
      </c>
      <c r="G86" s="63"/>
      <c r="H86" s="66">
        <v>36.311999999999998</v>
      </c>
      <c r="I86" s="67"/>
      <c r="J86" s="68"/>
      <c r="K86" s="66"/>
      <c r="L86" s="66"/>
      <c r="M86" s="66"/>
      <c r="N86" s="66"/>
      <c r="O86" s="68"/>
      <c r="P86" s="68"/>
      <c r="Q86" s="68"/>
      <c r="R86" s="10"/>
      <c r="S86" s="15"/>
    </row>
    <row r="87" spans="1:20" ht="7.5" customHeight="1" outlineLevel="4" x14ac:dyDescent="0.15">
      <c r="A87" s="15"/>
      <c r="B87" s="69"/>
      <c r="C87" s="70"/>
      <c r="D87" s="71"/>
      <c r="E87" s="72"/>
      <c r="F87" s="73"/>
      <c r="G87" s="71"/>
      <c r="H87" s="74"/>
      <c r="I87" s="75"/>
      <c r="J87" s="76"/>
      <c r="K87" s="77"/>
      <c r="L87" s="77"/>
      <c r="M87" s="77"/>
      <c r="N87" s="77"/>
      <c r="O87" s="76"/>
      <c r="P87" s="76"/>
      <c r="Q87" s="76"/>
      <c r="R87" s="10"/>
      <c r="S87" s="15"/>
    </row>
    <row r="88" spans="1:20" ht="11.25" outlineLevel="3" x14ac:dyDescent="0.2">
      <c r="A88" s="52"/>
      <c r="B88" s="53"/>
      <c r="C88" s="54">
        <v>26</v>
      </c>
      <c r="D88" s="55" t="s">
        <v>25</v>
      </c>
      <c r="E88" s="56" t="s">
        <v>2558</v>
      </c>
      <c r="F88" s="57" t="s">
        <v>2559</v>
      </c>
      <c r="G88" s="55" t="s">
        <v>60</v>
      </c>
      <c r="H88" s="58">
        <v>1.415</v>
      </c>
      <c r="I88" s="59"/>
      <c r="J88" s="60">
        <f>H88*I88</f>
        <v>0</v>
      </c>
      <c r="K88" s="58"/>
      <c r="L88" s="58">
        <f>H88*K88</f>
        <v>0</v>
      </c>
      <c r="M88" s="58"/>
      <c r="N88" s="58">
        <f>H88*M88</f>
        <v>0</v>
      </c>
      <c r="O88" s="60">
        <v>21</v>
      </c>
      <c r="P88" s="60">
        <f>J88*(O88/100)</f>
        <v>0</v>
      </c>
      <c r="Q88" s="60">
        <f>J88+P88</f>
        <v>0</v>
      </c>
      <c r="R88" s="15"/>
      <c r="S88" s="15"/>
      <c r="T88" s="15"/>
    </row>
    <row r="89" spans="1:20" ht="9.75" outlineLevel="4" x14ac:dyDescent="0.2">
      <c r="A89" s="61"/>
      <c r="B89" s="62"/>
      <c r="C89" s="62"/>
      <c r="D89" s="63"/>
      <c r="E89" s="64" t="s">
        <v>29</v>
      </c>
      <c r="F89" s="65" t="s">
        <v>3621</v>
      </c>
      <c r="G89" s="63"/>
      <c r="H89" s="66">
        <v>1.415</v>
      </c>
      <c r="I89" s="67"/>
      <c r="J89" s="68"/>
      <c r="K89" s="66"/>
      <c r="L89" s="66"/>
      <c r="M89" s="66"/>
      <c r="N89" s="66"/>
      <c r="O89" s="68"/>
      <c r="P89" s="68"/>
      <c r="Q89" s="68"/>
      <c r="R89" s="10"/>
      <c r="S89" s="15"/>
    </row>
    <row r="90" spans="1:20" ht="7.5" customHeight="1" outlineLevel="4" x14ac:dyDescent="0.15">
      <c r="A90" s="15"/>
      <c r="B90" s="69"/>
      <c r="C90" s="70"/>
      <c r="D90" s="71"/>
      <c r="E90" s="72"/>
      <c r="F90" s="73"/>
      <c r="G90" s="71"/>
      <c r="H90" s="74"/>
      <c r="I90" s="75"/>
      <c r="J90" s="76"/>
      <c r="K90" s="77"/>
      <c r="L90" s="77"/>
      <c r="M90" s="77"/>
      <c r="N90" s="77"/>
      <c r="O90" s="76"/>
      <c r="P90" s="76"/>
      <c r="Q90" s="76"/>
      <c r="R90" s="10"/>
      <c r="S90" s="15"/>
    </row>
    <row r="91" spans="1:20" ht="11.25" outlineLevel="3" x14ac:dyDescent="0.2">
      <c r="A91" s="52"/>
      <c r="B91" s="53"/>
      <c r="C91" s="54">
        <v>27</v>
      </c>
      <c r="D91" s="55" t="s">
        <v>25</v>
      </c>
      <c r="E91" s="56" t="s">
        <v>1946</v>
      </c>
      <c r="F91" s="57" t="s">
        <v>1947</v>
      </c>
      <c r="G91" s="55" t="s">
        <v>60</v>
      </c>
      <c r="H91" s="58">
        <v>0.94</v>
      </c>
      <c r="I91" s="59"/>
      <c r="J91" s="60">
        <f>H91*I91</f>
        <v>0</v>
      </c>
      <c r="K91" s="58"/>
      <c r="L91" s="58">
        <f>H91*K91</f>
        <v>0</v>
      </c>
      <c r="M91" s="58"/>
      <c r="N91" s="58">
        <f>H91*M91</f>
        <v>0</v>
      </c>
      <c r="O91" s="60">
        <v>21</v>
      </c>
      <c r="P91" s="60">
        <f>J91*(O91/100)</f>
        <v>0</v>
      </c>
      <c r="Q91" s="60">
        <f>J91+P91</f>
        <v>0</v>
      </c>
      <c r="R91" s="15"/>
      <c r="S91" s="15"/>
      <c r="T91" s="15"/>
    </row>
    <row r="92" spans="1:20" ht="9.75" outlineLevel="4" x14ac:dyDescent="0.2">
      <c r="A92" s="61"/>
      <c r="B92" s="62"/>
      <c r="C92" s="62"/>
      <c r="D92" s="63"/>
      <c r="E92" s="64" t="s">
        <v>29</v>
      </c>
      <c r="F92" s="65" t="s">
        <v>3616</v>
      </c>
      <c r="G92" s="63"/>
      <c r="H92" s="66">
        <v>0</v>
      </c>
      <c r="I92" s="67"/>
      <c r="J92" s="68"/>
      <c r="K92" s="66"/>
      <c r="L92" s="66"/>
      <c r="M92" s="66"/>
      <c r="N92" s="66"/>
      <c r="O92" s="68"/>
      <c r="P92" s="68"/>
      <c r="Q92" s="68"/>
      <c r="R92" s="10"/>
      <c r="S92" s="15"/>
    </row>
    <row r="93" spans="1:20" ht="9.75" outlineLevel="4" x14ac:dyDescent="0.2">
      <c r="A93" s="61"/>
      <c r="B93" s="62"/>
      <c r="C93" s="62"/>
      <c r="D93" s="63"/>
      <c r="E93" s="64"/>
      <c r="F93" s="65" t="s">
        <v>3622</v>
      </c>
      <c r="G93" s="63"/>
      <c r="H93" s="66">
        <v>0.94</v>
      </c>
      <c r="I93" s="67"/>
      <c r="J93" s="68"/>
      <c r="K93" s="66"/>
      <c r="L93" s="66"/>
      <c r="M93" s="66"/>
      <c r="N93" s="66"/>
      <c r="O93" s="68"/>
      <c r="P93" s="68"/>
      <c r="Q93" s="68"/>
      <c r="R93" s="10"/>
      <c r="S93" s="15"/>
    </row>
    <row r="94" spans="1:20" ht="7.5" customHeight="1" outlineLevel="4" x14ac:dyDescent="0.15">
      <c r="A94" s="15"/>
      <c r="B94" s="69"/>
      <c r="C94" s="70"/>
      <c r="D94" s="71"/>
      <c r="E94" s="72"/>
      <c r="F94" s="73"/>
      <c r="G94" s="71"/>
      <c r="H94" s="74"/>
      <c r="I94" s="75"/>
      <c r="J94" s="76"/>
      <c r="K94" s="77"/>
      <c r="L94" s="77"/>
      <c r="M94" s="77"/>
      <c r="N94" s="77"/>
      <c r="O94" s="76"/>
      <c r="P94" s="76"/>
      <c r="Q94" s="76"/>
      <c r="R94" s="10"/>
      <c r="S94" s="15"/>
    </row>
    <row r="95" spans="1:20" ht="11.25" outlineLevel="3" x14ac:dyDescent="0.2">
      <c r="A95" s="52"/>
      <c r="B95" s="53"/>
      <c r="C95" s="54">
        <v>28</v>
      </c>
      <c r="D95" s="55" t="s">
        <v>25</v>
      </c>
      <c r="E95" s="56" t="s">
        <v>3623</v>
      </c>
      <c r="F95" s="57" t="s">
        <v>3624</v>
      </c>
      <c r="G95" s="55" t="s">
        <v>60</v>
      </c>
      <c r="H95" s="58">
        <v>0.23799999999999999</v>
      </c>
      <c r="I95" s="59"/>
      <c r="J95" s="60">
        <f>H95*I95</f>
        <v>0</v>
      </c>
      <c r="K95" s="58"/>
      <c r="L95" s="58">
        <f>H95*K95</f>
        <v>0</v>
      </c>
      <c r="M95" s="58"/>
      <c r="N95" s="58">
        <f>H95*M95</f>
        <v>0</v>
      </c>
      <c r="O95" s="60">
        <v>21</v>
      </c>
      <c r="P95" s="60">
        <f>J95*(O95/100)</f>
        <v>0</v>
      </c>
      <c r="Q95" s="60">
        <f>J95+P95</f>
        <v>0</v>
      </c>
      <c r="R95" s="15"/>
      <c r="S95" s="15"/>
      <c r="T95" s="15"/>
    </row>
    <row r="96" spans="1:20" ht="11.25" outlineLevel="3" x14ac:dyDescent="0.2">
      <c r="A96" s="52"/>
      <c r="B96" s="53"/>
      <c r="C96" s="54">
        <v>29</v>
      </c>
      <c r="D96" s="55" t="s">
        <v>25</v>
      </c>
      <c r="E96" s="56" t="s">
        <v>3625</v>
      </c>
      <c r="F96" s="57" t="s">
        <v>3626</v>
      </c>
      <c r="G96" s="55" t="s">
        <v>60</v>
      </c>
      <c r="H96" s="58">
        <v>1.78</v>
      </c>
      <c r="I96" s="59"/>
      <c r="J96" s="60">
        <f>H96*I96</f>
        <v>0</v>
      </c>
      <c r="K96" s="58"/>
      <c r="L96" s="58">
        <f>H96*K96</f>
        <v>0</v>
      </c>
      <c r="M96" s="58"/>
      <c r="N96" s="58">
        <f>H96*M96</f>
        <v>0</v>
      </c>
      <c r="O96" s="60">
        <v>21</v>
      </c>
      <c r="P96" s="60">
        <f>J96*(O96/100)</f>
        <v>0</v>
      </c>
      <c r="Q96" s="60">
        <f>J96+P96</f>
        <v>0</v>
      </c>
      <c r="R96" s="15"/>
      <c r="S96" s="15"/>
      <c r="T96" s="15"/>
    </row>
    <row r="97" spans="1:20" ht="9.75" outlineLevel="4" x14ac:dyDescent="0.2">
      <c r="A97" s="61"/>
      <c r="B97" s="62"/>
      <c r="C97" s="62"/>
      <c r="D97" s="63"/>
      <c r="E97" s="64" t="s">
        <v>29</v>
      </c>
      <c r="F97" s="65" t="s">
        <v>3616</v>
      </c>
      <c r="G97" s="63"/>
      <c r="H97" s="66">
        <v>0</v>
      </c>
      <c r="I97" s="67"/>
      <c r="J97" s="68"/>
      <c r="K97" s="66"/>
      <c r="L97" s="66"/>
      <c r="M97" s="66"/>
      <c r="N97" s="66"/>
      <c r="O97" s="68"/>
      <c r="P97" s="68"/>
      <c r="Q97" s="68"/>
      <c r="R97" s="10"/>
      <c r="S97" s="15"/>
    </row>
    <row r="98" spans="1:20" ht="9.75" outlineLevel="4" x14ac:dyDescent="0.2">
      <c r="A98" s="61"/>
      <c r="B98" s="62"/>
      <c r="C98" s="62"/>
      <c r="D98" s="63"/>
      <c r="E98" s="64"/>
      <c r="F98" s="65" t="s">
        <v>3627</v>
      </c>
      <c r="G98" s="63"/>
      <c r="H98" s="66">
        <v>1.78</v>
      </c>
      <c r="I98" s="67"/>
      <c r="J98" s="68"/>
      <c r="K98" s="66"/>
      <c r="L98" s="66"/>
      <c r="M98" s="66"/>
      <c r="N98" s="66"/>
      <c r="O98" s="68"/>
      <c r="P98" s="68"/>
      <c r="Q98" s="68"/>
      <c r="R98" s="10"/>
      <c r="S98" s="15"/>
    </row>
    <row r="99" spans="1:20" ht="7.5" customHeight="1" outlineLevel="4" x14ac:dyDescent="0.15">
      <c r="A99" s="15"/>
      <c r="B99" s="69"/>
      <c r="C99" s="70"/>
      <c r="D99" s="71"/>
      <c r="E99" s="72"/>
      <c r="F99" s="73"/>
      <c r="G99" s="71"/>
      <c r="H99" s="74"/>
      <c r="I99" s="75"/>
      <c r="J99" s="76"/>
      <c r="K99" s="77"/>
      <c r="L99" s="77"/>
      <c r="M99" s="77"/>
      <c r="N99" s="77"/>
      <c r="O99" s="76"/>
      <c r="P99" s="76"/>
      <c r="Q99" s="76"/>
      <c r="R99" s="10"/>
      <c r="S99" s="15"/>
    </row>
    <row r="100" spans="1:20" ht="22.5" outlineLevel="3" x14ac:dyDescent="0.2">
      <c r="A100" s="52"/>
      <c r="B100" s="53"/>
      <c r="C100" s="54">
        <v>30</v>
      </c>
      <c r="D100" s="55" t="s">
        <v>25</v>
      </c>
      <c r="E100" s="56" t="s">
        <v>3628</v>
      </c>
      <c r="F100" s="57" t="s">
        <v>3629</v>
      </c>
      <c r="G100" s="55" t="s">
        <v>60</v>
      </c>
      <c r="H100" s="58">
        <v>9.2999999999999999E-2</v>
      </c>
      <c r="I100" s="59"/>
      <c r="J100" s="60">
        <f>H100*I100</f>
        <v>0</v>
      </c>
      <c r="K100" s="58"/>
      <c r="L100" s="58">
        <f>H100*K100</f>
        <v>0</v>
      </c>
      <c r="M100" s="58"/>
      <c r="N100" s="58">
        <f>H100*M100</f>
        <v>0</v>
      </c>
      <c r="O100" s="60">
        <v>21</v>
      </c>
      <c r="P100" s="60">
        <f>J100*(O100/100)</f>
        <v>0</v>
      </c>
      <c r="Q100" s="60">
        <f>J100+P100</f>
        <v>0</v>
      </c>
      <c r="R100" s="15"/>
      <c r="S100" s="15"/>
      <c r="T100" s="15"/>
    </row>
    <row r="101" spans="1:20" ht="9.75" outlineLevel="4" x14ac:dyDescent="0.2">
      <c r="A101" s="61"/>
      <c r="B101" s="62"/>
      <c r="C101" s="62"/>
      <c r="D101" s="63"/>
      <c r="E101" s="64" t="s">
        <v>29</v>
      </c>
      <c r="F101" s="65" t="s">
        <v>3616</v>
      </c>
      <c r="G101" s="63"/>
      <c r="H101" s="66">
        <v>0</v>
      </c>
      <c r="I101" s="67"/>
      <c r="J101" s="68"/>
      <c r="K101" s="66"/>
      <c r="L101" s="66"/>
      <c r="M101" s="66"/>
      <c r="N101" s="66"/>
      <c r="O101" s="68"/>
      <c r="P101" s="68"/>
      <c r="Q101" s="68"/>
      <c r="R101" s="10"/>
      <c r="S101" s="15"/>
    </row>
    <row r="102" spans="1:20" ht="9.75" outlineLevel="4" x14ac:dyDescent="0.2">
      <c r="A102" s="61"/>
      <c r="B102" s="62"/>
      <c r="C102" s="62"/>
      <c r="D102" s="63"/>
      <c r="E102" s="64"/>
      <c r="F102" s="65" t="s">
        <v>3630</v>
      </c>
      <c r="G102" s="63"/>
      <c r="H102" s="66">
        <v>9.2999999999999999E-2</v>
      </c>
      <c r="I102" s="67"/>
      <c r="J102" s="68"/>
      <c r="K102" s="66"/>
      <c r="L102" s="66"/>
      <c r="M102" s="66"/>
      <c r="N102" s="66"/>
      <c r="O102" s="68"/>
      <c r="P102" s="68"/>
      <c r="Q102" s="68"/>
      <c r="R102" s="10"/>
      <c r="S102" s="15"/>
    </row>
    <row r="103" spans="1:20" ht="7.5" customHeight="1" outlineLevel="4" x14ac:dyDescent="0.15">
      <c r="A103" s="15"/>
      <c r="B103" s="69"/>
      <c r="C103" s="70"/>
      <c r="D103" s="71"/>
      <c r="E103" s="72"/>
      <c r="F103" s="73"/>
      <c r="G103" s="71"/>
      <c r="H103" s="74"/>
      <c r="I103" s="75"/>
      <c r="J103" s="76"/>
      <c r="K103" s="77"/>
      <c r="L103" s="77"/>
      <c r="M103" s="77"/>
      <c r="N103" s="77"/>
      <c r="O103" s="76"/>
      <c r="P103" s="76"/>
      <c r="Q103" s="76"/>
      <c r="R103" s="10"/>
      <c r="S103" s="15"/>
    </row>
    <row r="104" spans="1:20" ht="11.25" outlineLevel="3" x14ac:dyDescent="0.2">
      <c r="A104" s="52"/>
      <c r="B104" s="53"/>
      <c r="C104" s="54">
        <v>31</v>
      </c>
      <c r="D104" s="55" t="s">
        <v>25</v>
      </c>
      <c r="E104" s="56" t="s">
        <v>3631</v>
      </c>
      <c r="F104" s="57" t="s">
        <v>3632</v>
      </c>
      <c r="G104" s="55" t="s">
        <v>60</v>
      </c>
      <c r="H104" s="58">
        <v>0.45300000000000001</v>
      </c>
      <c r="I104" s="59"/>
      <c r="J104" s="60">
        <f>H104*I104</f>
        <v>0</v>
      </c>
      <c r="K104" s="58"/>
      <c r="L104" s="58">
        <f>H104*K104</f>
        <v>0</v>
      </c>
      <c r="M104" s="58"/>
      <c r="N104" s="58">
        <f>H104*M104</f>
        <v>0</v>
      </c>
      <c r="O104" s="60">
        <v>21</v>
      </c>
      <c r="P104" s="60">
        <f>J104*(O104/100)</f>
        <v>0</v>
      </c>
      <c r="Q104" s="60">
        <f>J104+P104</f>
        <v>0</v>
      </c>
      <c r="R104" s="15"/>
      <c r="S104" s="15"/>
      <c r="T104" s="15"/>
    </row>
    <row r="105" spans="1:20" ht="9.75" outlineLevel="4" x14ac:dyDescent="0.2">
      <c r="A105" s="61"/>
      <c r="B105" s="62"/>
      <c r="C105" s="62"/>
      <c r="D105" s="63"/>
      <c r="E105" s="64" t="s">
        <v>29</v>
      </c>
      <c r="F105" s="65" t="s">
        <v>3616</v>
      </c>
      <c r="G105" s="63"/>
      <c r="H105" s="66">
        <v>0</v>
      </c>
      <c r="I105" s="67"/>
      <c r="J105" s="68"/>
      <c r="K105" s="66"/>
      <c r="L105" s="66"/>
      <c r="M105" s="66"/>
      <c r="N105" s="66"/>
      <c r="O105" s="68"/>
      <c r="P105" s="68"/>
      <c r="Q105" s="68"/>
      <c r="R105" s="10"/>
      <c r="S105" s="15"/>
    </row>
    <row r="106" spans="1:20" ht="9.75" outlineLevel="4" x14ac:dyDescent="0.2">
      <c r="A106" s="61"/>
      <c r="B106" s="62"/>
      <c r="C106" s="62"/>
      <c r="D106" s="63"/>
      <c r="E106" s="64"/>
      <c r="F106" s="65" t="s">
        <v>3633</v>
      </c>
      <c r="G106" s="63"/>
      <c r="H106" s="66">
        <v>0.45300000000000001</v>
      </c>
      <c r="I106" s="67"/>
      <c r="J106" s="68"/>
      <c r="K106" s="66"/>
      <c r="L106" s="66"/>
      <c r="M106" s="66"/>
      <c r="N106" s="66"/>
      <c r="O106" s="68"/>
      <c r="P106" s="68"/>
      <c r="Q106" s="68"/>
      <c r="R106" s="10"/>
      <c r="S106" s="15"/>
    </row>
    <row r="107" spans="1:20" ht="7.5" customHeight="1" outlineLevel="4" x14ac:dyDescent="0.15">
      <c r="A107" s="15"/>
      <c r="B107" s="69"/>
      <c r="C107" s="70"/>
      <c r="D107" s="71"/>
      <c r="E107" s="72"/>
      <c r="F107" s="73"/>
      <c r="G107" s="71"/>
      <c r="H107" s="74"/>
      <c r="I107" s="75"/>
      <c r="J107" s="76"/>
      <c r="K107" s="77"/>
      <c r="L107" s="77"/>
      <c r="M107" s="77"/>
      <c r="N107" s="77"/>
      <c r="O107" s="76"/>
      <c r="P107" s="76"/>
      <c r="Q107" s="76"/>
      <c r="R107" s="10"/>
      <c r="S107" s="15"/>
    </row>
    <row r="108" spans="1:20" outlineLevel="3" x14ac:dyDescent="0.15">
      <c r="B108" s="10"/>
      <c r="C108" s="10"/>
      <c r="D108" s="10"/>
      <c r="E108" s="10"/>
      <c r="F108" s="10"/>
      <c r="G108" s="10"/>
      <c r="H108" s="10"/>
      <c r="I108" s="15"/>
      <c r="J108" s="15"/>
      <c r="K108" s="10"/>
      <c r="L108" s="10"/>
      <c r="M108" s="10"/>
      <c r="N108" s="10"/>
      <c r="O108" s="10"/>
      <c r="P108" s="15"/>
      <c r="Q108" s="15"/>
    </row>
    <row r="109" spans="1:20" ht="11.25" outlineLevel="2" x14ac:dyDescent="0.2">
      <c r="A109" s="42" t="s">
        <v>1082</v>
      </c>
      <c r="B109" s="43">
        <v>3</v>
      </c>
      <c r="C109" s="44"/>
      <c r="D109" s="45" t="s">
        <v>23</v>
      </c>
      <c r="E109" s="45"/>
      <c r="F109" s="46" t="s">
        <v>1083</v>
      </c>
      <c r="G109" s="45"/>
      <c r="H109" s="47"/>
      <c r="I109" s="48"/>
      <c r="J109" s="49">
        <f>SUBTOTAL(9,J110:J113)</f>
        <v>0</v>
      </c>
      <c r="K109" s="47"/>
      <c r="L109" s="50">
        <f>SUBTOTAL(9,L110:L113)</f>
        <v>0</v>
      </c>
      <c r="M109" s="47"/>
      <c r="N109" s="50">
        <f>SUBTOTAL(9,N110:N113)</f>
        <v>0.9398399999999999</v>
      </c>
      <c r="O109" s="51"/>
      <c r="P109" s="49">
        <f>SUBTOTAL(9,P110:P113)</f>
        <v>0</v>
      </c>
      <c r="Q109" s="49">
        <f>SUBTOTAL(9,Q110:Q113)</f>
        <v>0</v>
      </c>
      <c r="R109" s="10"/>
      <c r="S109" s="15"/>
      <c r="T109" s="15"/>
    </row>
    <row r="110" spans="1:20" ht="11.25" outlineLevel="3" x14ac:dyDescent="0.2">
      <c r="A110" s="52"/>
      <c r="B110" s="53"/>
      <c r="C110" s="54">
        <v>32</v>
      </c>
      <c r="D110" s="55" t="s">
        <v>25</v>
      </c>
      <c r="E110" s="56" t="s">
        <v>3634</v>
      </c>
      <c r="F110" s="57" t="s">
        <v>3635</v>
      </c>
      <c r="G110" s="55" t="s">
        <v>67</v>
      </c>
      <c r="H110" s="58">
        <v>85.44</v>
      </c>
      <c r="I110" s="59"/>
      <c r="J110" s="60">
        <f>H110*I110</f>
        <v>0</v>
      </c>
      <c r="K110" s="58"/>
      <c r="L110" s="58">
        <f>H110*K110</f>
        <v>0</v>
      </c>
      <c r="M110" s="58">
        <v>1.0999999999999999E-2</v>
      </c>
      <c r="N110" s="58">
        <f>H110*M110</f>
        <v>0.9398399999999999</v>
      </c>
      <c r="O110" s="60">
        <v>21</v>
      </c>
      <c r="P110" s="60">
        <f>J110*(O110/100)</f>
        <v>0</v>
      </c>
      <c r="Q110" s="60">
        <f>J110+P110</f>
        <v>0</v>
      </c>
      <c r="R110" s="15"/>
      <c r="S110" s="15"/>
      <c r="T110" s="15"/>
    </row>
    <row r="111" spans="1:20" ht="9.75" outlineLevel="4" x14ac:dyDescent="0.2">
      <c r="A111" s="61"/>
      <c r="B111" s="62"/>
      <c r="C111" s="62"/>
      <c r="D111" s="63"/>
      <c r="E111" s="64" t="s">
        <v>29</v>
      </c>
      <c r="F111" s="65" t="s">
        <v>3636</v>
      </c>
      <c r="G111" s="63"/>
      <c r="H111" s="66">
        <v>85.44</v>
      </c>
      <c r="I111" s="67"/>
      <c r="J111" s="68"/>
      <c r="K111" s="66"/>
      <c r="L111" s="66"/>
      <c r="M111" s="66"/>
      <c r="N111" s="66"/>
      <c r="O111" s="68"/>
      <c r="P111" s="68"/>
      <c r="Q111" s="68"/>
      <c r="R111" s="10"/>
      <c r="S111" s="15"/>
    </row>
    <row r="112" spans="1:20" ht="7.5" customHeight="1" outlineLevel="4" x14ac:dyDescent="0.15">
      <c r="A112" s="15"/>
      <c r="B112" s="69"/>
      <c r="C112" s="70"/>
      <c r="D112" s="71"/>
      <c r="E112" s="72"/>
      <c r="F112" s="73"/>
      <c r="G112" s="71"/>
      <c r="H112" s="74"/>
      <c r="I112" s="75"/>
      <c r="J112" s="76"/>
      <c r="K112" s="77"/>
      <c r="L112" s="77"/>
      <c r="M112" s="77"/>
      <c r="N112" s="77"/>
      <c r="O112" s="76"/>
      <c r="P112" s="76"/>
      <c r="Q112" s="76"/>
      <c r="R112" s="10"/>
      <c r="S112" s="15"/>
    </row>
    <row r="113" spans="1:20" outlineLevel="3" x14ac:dyDescent="0.15">
      <c r="B113" s="10"/>
      <c r="C113" s="10"/>
      <c r="D113" s="10"/>
      <c r="E113" s="10"/>
      <c r="F113" s="10"/>
      <c r="G113" s="10"/>
      <c r="H113" s="10"/>
      <c r="I113" s="15"/>
      <c r="J113" s="15"/>
      <c r="K113" s="10"/>
      <c r="L113" s="10"/>
      <c r="M113" s="10"/>
      <c r="N113" s="10"/>
      <c r="O113" s="10"/>
      <c r="P113" s="15"/>
      <c r="Q113" s="15"/>
    </row>
    <row r="114" spans="1:20" ht="11.25" outlineLevel="2" x14ac:dyDescent="0.2">
      <c r="A114" s="42" t="s">
        <v>1145</v>
      </c>
      <c r="B114" s="43">
        <v>3</v>
      </c>
      <c r="C114" s="44"/>
      <c r="D114" s="45" t="s">
        <v>23</v>
      </c>
      <c r="E114" s="45"/>
      <c r="F114" s="46" t="s">
        <v>1146</v>
      </c>
      <c r="G114" s="45"/>
      <c r="H114" s="47"/>
      <c r="I114" s="48"/>
      <c r="J114" s="49">
        <f>SUBTOTAL(9,J115:J118)</f>
        <v>0</v>
      </c>
      <c r="K114" s="47"/>
      <c r="L114" s="50">
        <f>SUBTOTAL(9,L115:L118)</f>
        <v>0</v>
      </c>
      <c r="M114" s="47"/>
      <c r="N114" s="50">
        <f>SUBTOTAL(9,N115:N118)</f>
        <v>0.45283200000000001</v>
      </c>
      <c r="O114" s="51"/>
      <c r="P114" s="49">
        <f>SUBTOTAL(9,P115:P118)</f>
        <v>0</v>
      </c>
      <c r="Q114" s="49">
        <f>SUBTOTAL(9,Q115:Q118)</f>
        <v>0</v>
      </c>
      <c r="R114" s="10"/>
      <c r="S114" s="15"/>
      <c r="T114" s="15"/>
    </row>
    <row r="115" spans="1:20" ht="11.25" outlineLevel="3" x14ac:dyDescent="0.2">
      <c r="A115" s="52"/>
      <c r="B115" s="53"/>
      <c r="C115" s="54">
        <v>33</v>
      </c>
      <c r="D115" s="55" t="s">
        <v>25</v>
      </c>
      <c r="E115" s="56" t="s">
        <v>3637</v>
      </c>
      <c r="F115" s="57" t="s">
        <v>3638</v>
      </c>
      <c r="G115" s="55" t="s">
        <v>67</v>
      </c>
      <c r="H115" s="58">
        <v>85.44</v>
      </c>
      <c r="I115" s="59"/>
      <c r="J115" s="60">
        <f>H115*I115</f>
        <v>0</v>
      </c>
      <c r="K115" s="58"/>
      <c r="L115" s="58">
        <f>H115*K115</f>
        <v>0</v>
      </c>
      <c r="M115" s="58">
        <v>5.3E-3</v>
      </c>
      <c r="N115" s="58">
        <f>H115*M115</f>
        <v>0.45283200000000001</v>
      </c>
      <c r="O115" s="60">
        <v>21</v>
      </c>
      <c r="P115" s="60">
        <f>J115*(O115/100)</f>
        <v>0</v>
      </c>
      <c r="Q115" s="60">
        <f>J115+P115</f>
        <v>0</v>
      </c>
      <c r="R115" s="15"/>
      <c r="S115" s="15"/>
      <c r="T115" s="15"/>
    </row>
    <row r="116" spans="1:20" ht="9.75" outlineLevel="4" x14ac:dyDescent="0.2">
      <c r="A116" s="61"/>
      <c r="B116" s="62"/>
      <c r="C116" s="62"/>
      <c r="D116" s="63"/>
      <c r="E116" s="64" t="s">
        <v>29</v>
      </c>
      <c r="F116" s="65" t="s">
        <v>3636</v>
      </c>
      <c r="G116" s="63"/>
      <c r="H116" s="66">
        <v>85.44</v>
      </c>
      <c r="I116" s="67"/>
      <c r="J116" s="68"/>
      <c r="K116" s="66"/>
      <c r="L116" s="66"/>
      <c r="M116" s="66"/>
      <c r="N116" s="66"/>
      <c r="O116" s="68"/>
      <c r="P116" s="68"/>
      <c r="Q116" s="68"/>
      <c r="R116" s="10"/>
      <c r="S116" s="15"/>
    </row>
    <row r="117" spans="1:20" ht="7.5" customHeight="1" outlineLevel="4" x14ac:dyDescent="0.15">
      <c r="A117" s="15"/>
      <c r="B117" s="69"/>
      <c r="C117" s="70"/>
      <c r="D117" s="71"/>
      <c r="E117" s="72"/>
      <c r="F117" s="73"/>
      <c r="G117" s="71"/>
      <c r="H117" s="74"/>
      <c r="I117" s="75"/>
      <c r="J117" s="76"/>
      <c r="K117" s="77"/>
      <c r="L117" s="77"/>
      <c r="M117" s="77"/>
      <c r="N117" s="77"/>
      <c r="O117" s="76"/>
      <c r="P117" s="76"/>
      <c r="Q117" s="76"/>
      <c r="R117" s="10"/>
      <c r="S117" s="15"/>
    </row>
    <row r="118" spans="1:20" outlineLevel="3" x14ac:dyDescent="0.15">
      <c r="B118" s="10"/>
      <c r="C118" s="10"/>
      <c r="D118" s="10"/>
      <c r="E118" s="10"/>
      <c r="F118" s="10"/>
      <c r="G118" s="10"/>
      <c r="H118" s="10"/>
      <c r="I118" s="15"/>
      <c r="J118" s="15"/>
      <c r="K118" s="10"/>
      <c r="L118" s="10"/>
      <c r="M118" s="10"/>
      <c r="N118" s="10"/>
      <c r="O118" s="10"/>
      <c r="P118" s="15"/>
      <c r="Q118" s="15"/>
    </row>
    <row r="119" spans="1:20" ht="11.25" outlineLevel="2" x14ac:dyDescent="0.2">
      <c r="A119" s="42" t="s">
        <v>1328</v>
      </c>
      <c r="B119" s="43">
        <v>3</v>
      </c>
      <c r="C119" s="44"/>
      <c r="D119" s="45" t="s">
        <v>23</v>
      </c>
      <c r="E119" s="45"/>
      <c r="F119" s="46" t="s">
        <v>1329</v>
      </c>
      <c r="G119" s="45"/>
      <c r="H119" s="47"/>
      <c r="I119" s="48"/>
      <c r="J119" s="49">
        <f>SUBTOTAL(9,J120:J136)</f>
        <v>0</v>
      </c>
      <c r="K119" s="47"/>
      <c r="L119" s="50">
        <f>SUBTOTAL(9,L120:L136)</f>
        <v>0</v>
      </c>
      <c r="M119" s="47"/>
      <c r="N119" s="50">
        <f>SUBTOTAL(9,N120:N136)</f>
        <v>0.12801750000000001</v>
      </c>
      <c r="O119" s="51"/>
      <c r="P119" s="49">
        <f>SUBTOTAL(9,P120:P136)</f>
        <v>0</v>
      </c>
      <c r="Q119" s="49">
        <f>SUBTOTAL(9,Q120:Q136)</f>
        <v>0</v>
      </c>
      <c r="R119" s="10"/>
      <c r="S119" s="15"/>
      <c r="T119" s="15"/>
    </row>
    <row r="120" spans="1:20" ht="11.25" outlineLevel="3" x14ac:dyDescent="0.2">
      <c r="A120" s="52"/>
      <c r="B120" s="53"/>
      <c r="C120" s="54">
        <v>34</v>
      </c>
      <c r="D120" s="55" t="s">
        <v>25</v>
      </c>
      <c r="E120" s="56" t="s">
        <v>3639</v>
      </c>
      <c r="F120" s="57" t="s">
        <v>3640</v>
      </c>
      <c r="G120" s="55" t="s">
        <v>172</v>
      </c>
      <c r="H120" s="58">
        <v>13.35</v>
      </c>
      <c r="I120" s="59"/>
      <c r="J120" s="60">
        <f>H120*I120</f>
        <v>0</v>
      </c>
      <c r="K120" s="58"/>
      <c r="L120" s="58">
        <f>H120*K120</f>
        <v>0</v>
      </c>
      <c r="M120" s="58">
        <v>1.7700000000000001E-3</v>
      </c>
      <c r="N120" s="58">
        <f>H120*M120</f>
        <v>2.3629500000000001E-2</v>
      </c>
      <c r="O120" s="60">
        <v>21</v>
      </c>
      <c r="P120" s="60">
        <f>J120*(O120/100)</f>
        <v>0</v>
      </c>
      <c r="Q120" s="60">
        <f>J120+P120</f>
        <v>0</v>
      </c>
      <c r="R120" s="15"/>
      <c r="S120" s="15"/>
      <c r="T120" s="15"/>
    </row>
    <row r="121" spans="1:20" ht="9.75" outlineLevel="4" x14ac:dyDescent="0.2">
      <c r="A121" s="61"/>
      <c r="B121" s="62"/>
      <c r="C121" s="62"/>
      <c r="D121" s="63"/>
      <c r="E121" s="64" t="s">
        <v>29</v>
      </c>
      <c r="F121" s="65" t="s">
        <v>3641</v>
      </c>
      <c r="G121" s="63"/>
      <c r="H121" s="66">
        <v>13.35</v>
      </c>
      <c r="I121" s="67"/>
      <c r="J121" s="68"/>
      <c r="K121" s="66"/>
      <c r="L121" s="66"/>
      <c r="M121" s="66"/>
      <c r="N121" s="66"/>
      <c r="O121" s="68"/>
      <c r="P121" s="68"/>
      <c r="Q121" s="68"/>
      <c r="R121" s="10"/>
      <c r="S121" s="15"/>
    </row>
    <row r="122" spans="1:20" ht="7.5" customHeight="1" outlineLevel="4" x14ac:dyDescent="0.15">
      <c r="A122" s="15"/>
      <c r="B122" s="69"/>
      <c r="C122" s="70"/>
      <c r="D122" s="71"/>
      <c r="E122" s="72"/>
      <c r="F122" s="73"/>
      <c r="G122" s="71"/>
      <c r="H122" s="74"/>
      <c r="I122" s="75"/>
      <c r="J122" s="76"/>
      <c r="K122" s="77"/>
      <c r="L122" s="77"/>
      <c r="M122" s="77"/>
      <c r="N122" s="77"/>
      <c r="O122" s="76"/>
      <c r="P122" s="76"/>
      <c r="Q122" s="76"/>
      <c r="R122" s="10"/>
      <c r="S122" s="15"/>
    </row>
    <row r="123" spans="1:20" ht="11.25" outlineLevel="3" x14ac:dyDescent="0.2">
      <c r="A123" s="52"/>
      <c r="B123" s="53"/>
      <c r="C123" s="54">
        <v>35</v>
      </c>
      <c r="D123" s="55" t="s">
        <v>25</v>
      </c>
      <c r="E123" s="56" t="s">
        <v>3642</v>
      </c>
      <c r="F123" s="57" t="s">
        <v>3643</v>
      </c>
      <c r="G123" s="55" t="s">
        <v>172</v>
      </c>
      <c r="H123" s="58">
        <v>6.4</v>
      </c>
      <c r="I123" s="59"/>
      <c r="J123" s="60">
        <f>H123*I123</f>
        <v>0</v>
      </c>
      <c r="K123" s="58"/>
      <c r="L123" s="58">
        <f>H123*K123</f>
        <v>0</v>
      </c>
      <c r="M123" s="58">
        <v>1.91E-3</v>
      </c>
      <c r="N123" s="58">
        <f>H123*M123</f>
        <v>1.2224E-2</v>
      </c>
      <c r="O123" s="60">
        <v>21</v>
      </c>
      <c r="P123" s="60">
        <f>J123*(O123/100)</f>
        <v>0</v>
      </c>
      <c r="Q123" s="60">
        <f>J123+P123</f>
        <v>0</v>
      </c>
      <c r="R123" s="15"/>
      <c r="S123" s="15"/>
      <c r="T123" s="15"/>
    </row>
    <row r="124" spans="1:20" ht="9.75" outlineLevel="4" x14ac:dyDescent="0.2">
      <c r="A124" s="61"/>
      <c r="B124" s="62"/>
      <c r="C124" s="62"/>
      <c r="D124" s="63"/>
      <c r="E124" s="64" t="s">
        <v>29</v>
      </c>
      <c r="F124" s="65" t="s">
        <v>3644</v>
      </c>
      <c r="G124" s="63"/>
      <c r="H124" s="66">
        <v>6.4</v>
      </c>
      <c r="I124" s="67"/>
      <c r="J124" s="68"/>
      <c r="K124" s="66"/>
      <c r="L124" s="66"/>
      <c r="M124" s="66"/>
      <c r="N124" s="66"/>
      <c r="O124" s="68"/>
      <c r="P124" s="68"/>
      <c r="Q124" s="68"/>
      <c r="R124" s="10"/>
      <c r="S124" s="15"/>
    </row>
    <row r="125" spans="1:20" ht="7.5" customHeight="1" outlineLevel="4" x14ac:dyDescent="0.15">
      <c r="A125" s="15"/>
      <c r="B125" s="69"/>
      <c r="C125" s="70"/>
      <c r="D125" s="71"/>
      <c r="E125" s="72"/>
      <c r="F125" s="73"/>
      <c r="G125" s="71"/>
      <c r="H125" s="74"/>
      <c r="I125" s="75"/>
      <c r="J125" s="76"/>
      <c r="K125" s="77"/>
      <c r="L125" s="77"/>
      <c r="M125" s="77"/>
      <c r="N125" s="77"/>
      <c r="O125" s="76"/>
      <c r="P125" s="76"/>
      <c r="Q125" s="76"/>
      <c r="R125" s="10"/>
      <c r="S125" s="15"/>
    </row>
    <row r="126" spans="1:20" ht="11.25" outlineLevel="3" x14ac:dyDescent="0.2">
      <c r="A126" s="52"/>
      <c r="B126" s="53"/>
      <c r="C126" s="54">
        <v>36</v>
      </c>
      <c r="D126" s="55" t="s">
        <v>25</v>
      </c>
      <c r="E126" s="56" t="s">
        <v>3645</v>
      </c>
      <c r="F126" s="57" t="s">
        <v>3646</v>
      </c>
      <c r="G126" s="55" t="s">
        <v>172</v>
      </c>
      <c r="H126" s="58">
        <v>5.4499999999999993</v>
      </c>
      <c r="I126" s="59"/>
      <c r="J126" s="60">
        <f>H126*I126</f>
        <v>0</v>
      </c>
      <c r="K126" s="58"/>
      <c r="L126" s="58">
        <f>H126*K126</f>
        <v>0</v>
      </c>
      <c r="M126" s="58">
        <v>1.67E-3</v>
      </c>
      <c r="N126" s="58">
        <f>H126*M126</f>
        <v>9.1014999999999985E-3</v>
      </c>
      <c r="O126" s="60">
        <v>21</v>
      </c>
      <c r="P126" s="60">
        <f>J126*(O126/100)</f>
        <v>0</v>
      </c>
      <c r="Q126" s="60">
        <f>J126+P126</f>
        <v>0</v>
      </c>
      <c r="R126" s="15"/>
      <c r="S126" s="15"/>
      <c r="T126" s="15"/>
    </row>
    <row r="127" spans="1:20" ht="9.75" outlineLevel="4" x14ac:dyDescent="0.2">
      <c r="A127" s="61"/>
      <c r="B127" s="62"/>
      <c r="C127" s="62"/>
      <c r="D127" s="63"/>
      <c r="E127" s="64" t="s">
        <v>29</v>
      </c>
      <c r="F127" s="65" t="s">
        <v>3647</v>
      </c>
      <c r="G127" s="63"/>
      <c r="H127" s="66">
        <v>5.4499999999999993</v>
      </c>
      <c r="I127" s="67"/>
      <c r="J127" s="68"/>
      <c r="K127" s="66"/>
      <c r="L127" s="66"/>
      <c r="M127" s="66"/>
      <c r="N127" s="66"/>
      <c r="O127" s="68"/>
      <c r="P127" s="68"/>
      <c r="Q127" s="68"/>
      <c r="R127" s="10"/>
      <c r="S127" s="15"/>
    </row>
    <row r="128" spans="1:20" ht="7.5" customHeight="1" outlineLevel="4" x14ac:dyDescent="0.15">
      <c r="A128" s="15"/>
      <c r="B128" s="69"/>
      <c r="C128" s="70"/>
      <c r="D128" s="71"/>
      <c r="E128" s="72"/>
      <c r="F128" s="73"/>
      <c r="G128" s="71"/>
      <c r="H128" s="74"/>
      <c r="I128" s="75"/>
      <c r="J128" s="76"/>
      <c r="K128" s="77"/>
      <c r="L128" s="77"/>
      <c r="M128" s="77"/>
      <c r="N128" s="77"/>
      <c r="O128" s="76"/>
      <c r="P128" s="76"/>
      <c r="Q128" s="76"/>
      <c r="R128" s="10"/>
      <c r="S128" s="15"/>
    </row>
    <row r="129" spans="1:20" ht="11.25" outlineLevel="3" x14ac:dyDescent="0.2">
      <c r="A129" s="52"/>
      <c r="B129" s="53"/>
      <c r="C129" s="54">
        <v>37</v>
      </c>
      <c r="D129" s="55" t="s">
        <v>25</v>
      </c>
      <c r="E129" s="56" t="s">
        <v>3648</v>
      </c>
      <c r="F129" s="57" t="s">
        <v>3649</v>
      </c>
      <c r="G129" s="55" t="s">
        <v>172</v>
      </c>
      <c r="H129" s="58">
        <v>19.75</v>
      </c>
      <c r="I129" s="59"/>
      <c r="J129" s="60">
        <f>H129*I129</f>
        <v>0</v>
      </c>
      <c r="K129" s="58"/>
      <c r="L129" s="58">
        <f>H129*K129</f>
        <v>0</v>
      </c>
      <c r="M129" s="58">
        <v>1.75E-3</v>
      </c>
      <c r="N129" s="58">
        <f>H129*M129</f>
        <v>3.4562500000000003E-2</v>
      </c>
      <c r="O129" s="60">
        <v>21</v>
      </c>
      <c r="P129" s="60">
        <f>J129*(O129/100)</f>
        <v>0</v>
      </c>
      <c r="Q129" s="60">
        <f>J129+P129</f>
        <v>0</v>
      </c>
      <c r="R129" s="15"/>
      <c r="S129" s="15"/>
      <c r="T129" s="15"/>
    </row>
    <row r="130" spans="1:20" ht="9.75" outlineLevel="4" x14ac:dyDescent="0.2">
      <c r="A130" s="61"/>
      <c r="B130" s="62"/>
      <c r="C130" s="62"/>
      <c r="D130" s="63"/>
      <c r="E130" s="64" t="s">
        <v>29</v>
      </c>
      <c r="F130" s="65" t="s">
        <v>3650</v>
      </c>
      <c r="G130" s="63"/>
      <c r="H130" s="66">
        <v>19.75</v>
      </c>
      <c r="I130" s="67"/>
      <c r="J130" s="68"/>
      <c r="K130" s="66"/>
      <c r="L130" s="66"/>
      <c r="M130" s="66"/>
      <c r="N130" s="66"/>
      <c r="O130" s="68"/>
      <c r="P130" s="68"/>
      <c r="Q130" s="68"/>
      <c r="R130" s="10"/>
      <c r="S130" s="15"/>
    </row>
    <row r="131" spans="1:20" ht="7.5" customHeight="1" outlineLevel="4" x14ac:dyDescent="0.15">
      <c r="A131" s="15"/>
      <c r="B131" s="69"/>
      <c r="C131" s="70"/>
      <c r="D131" s="71"/>
      <c r="E131" s="72"/>
      <c r="F131" s="73"/>
      <c r="G131" s="71"/>
      <c r="H131" s="74"/>
      <c r="I131" s="75"/>
      <c r="J131" s="76"/>
      <c r="K131" s="77"/>
      <c r="L131" s="77"/>
      <c r="M131" s="77"/>
      <c r="N131" s="77"/>
      <c r="O131" s="76"/>
      <c r="P131" s="76"/>
      <c r="Q131" s="76"/>
      <c r="R131" s="10"/>
      <c r="S131" s="15"/>
    </row>
    <row r="132" spans="1:20" ht="11.25" outlineLevel="3" x14ac:dyDescent="0.2">
      <c r="A132" s="52"/>
      <c r="B132" s="53"/>
      <c r="C132" s="54">
        <v>38</v>
      </c>
      <c r="D132" s="55" t="s">
        <v>25</v>
      </c>
      <c r="E132" s="56" t="s">
        <v>3651</v>
      </c>
      <c r="F132" s="57" t="s">
        <v>3652</v>
      </c>
      <c r="G132" s="55" t="s">
        <v>172</v>
      </c>
      <c r="H132" s="58">
        <v>13.35</v>
      </c>
      <c r="I132" s="59"/>
      <c r="J132" s="60">
        <f>H132*I132</f>
        <v>0</v>
      </c>
      <c r="K132" s="58"/>
      <c r="L132" s="58">
        <f>H132*K132</f>
        <v>0</v>
      </c>
      <c r="M132" s="58">
        <v>2.5999999999999999E-3</v>
      </c>
      <c r="N132" s="58">
        <f>H132*M132</f>
        <v>3.4709999999999998E-2</v>
      </c>
      <c r="O132" s="60">
        <v>21</v>
      </c>
      <c r="P132" s="60">
        <f>J132*(O132/100)</f>
        <v>0</v>
      </c>
      <c r="Q132" s="60">
        <f>J132+P132</f>
        <v>0</v>
      </c>
      <c r="R132" s="15"/>
      <c r="S132" s="15"/>
      <c r="T132" s="15"/>
    </row>
    <row r="133" spans="1:20" ht="9.75" outlineLevel="4" x14ac:dyDescent="0.2">
      <c r="A133" s="61"/>
      <c r="B133" s="62"/>
      <c r="C133" s="62"/>
      <c r="D133" s="63"/>
      <c r="E133" s="64" t="s">
        <v>29</v>
      </c>
      <c r="F133" s="65" t="s">
        <v>3641</v>
      </c>
      <c r="G133" s="63"/>
      <c r="H133" s="66">
        <v>13.35</v>
      </c>
      <c r="I133" s="67"/>
      <c r="J133" s="68"/>
      <c r="K133" s="66"/>
      <c r="L133" s="66"/>
      <c r="M133" s="66"/>
      <c r="N133" s="66"/>
      <c r="O133" s="68"/>
      <c r="P133" s="68"/>
      <c r="Q133" s="68"/>
      <c r="R133" s="10"/>
      <c r="S133" s="15"/>
    </row>
    <row r="134" spans="1:20" ht="7.5" customHeight="1" outlineLevel="4" x14ac:dyDescent="0.15">
      <c r="A134" s="15"/>
      <c r="B134" s="69"/>
      <c r="C134" s="70"/>
      <c r="D134" s="71"/>
      <c r="E134" s="72"/>
      <c r="F134" s="73"/>
      <c r="G134" s="71"/>
      <c r="H134" s="74"/>
      <c r="I134" s="75"/>
      <c r="J134" s="76"/>
      <c r="K134" s="77"/>
      <c r="L134" s="77"/>
      <c r="M134" s="77"/>
      <c r="N134" s="77"/>
      <c r="O134" s="76"/>
      <c r="P134" s="76"/>
      <c r="Q134" s="76"/>
      <c r="R134" s="10"/>
      <c r="S134" s="15"/>
    </row>
    <row r="135" spans="1:20" ht="11.25" outlineLevel="3" x14ac:dyDescent="0.2">
      <c r="A135" s="52"/>
      <c r="B135" s="53"/>
      <c r="C135" s="54">
        <v>39</v>
      </c>
      <c r="D135" s="55" t="s">
        <v>25</v>
      </c>
      <c r="E135" s="56" t="s">
        <v>3653</v>
      </c>
      <c r="F135" s="57" t="s">
        <v>3654</v>
      </c>
      <c r="G135" s="55" t="s">
        <v>172</v>
      </c>
      <c r="H135" s="58">
        <v>3.5</v>
      </c>
      <c r="I135" s="59"/>
      <c r="J135" s="60">
        <f>H135*I135</f>
        <v>0</v>
      </c>
      <c r="K135" s="58"/>
      <c r="L135" s="58">
        <f>H135*K135</f>
        <v>0</v>
      </c>
      <c r="M135" s="58">
        <v>3.9399999999999999E-3</v>
      </c>
      <c r="N135" s="58">
        <f>H135*M135</f>
        <v>1.379E-2</v>
      </c>
      <c r="O135" s="60">
        <v>21</v>
      </c>
      <c r="P135" s="60">
        <f>J135*(O135/100)</f>
        <v>0</v>
      </c>
      <c r="Q135" s="60">
        <f>J135+P135</f>
        <v>0</v>
      </c>
      <c r="R135" s="15"/>
      <c r="S135" s="15"/>
      <c r="T135" s="15"/>
    </row>
    <row r="136" spans="1:20" outlineLevel="3" x14ac:dyDescent="0.15">
      <c r="B136" s="10"/>
      <c r="C136" s="10"/>
      <c r="D136" s="10"/>
      <c r="E136" s="10"/>
      <c r="F136" s="10"/>
      <c r="G136" s="10"/>
      <c r="H136" s="10"/>
      <c r="I136" s="15"/>
      <c r="J136" s="15"/>
      <c r="K136" s="10"/>
      <c r="L136" s="10"/>
      <c r="M136" s="10"/>
      <c r="N136" s="10"/>
      <c r="O136" s="10"/>
      <c r="P136" s="15"/>
      <c r="Q136" s="15"/>
    </row>
    <row r="137" spans="1:20" ht="12" outlineLevel="1" x14ac:dyDescent="0.2">
      <c r="A137" s="32" t="s">
        <v>1848</v>
      </c>
      <c r="B137" s="33">
        <v>2</v>
      </c>
      <c r="C137" s="34"/>
      <c r="D137" s="35" t="s">
        <v>20</v>
      </c>
      <c r="E137" s="35"/>
      <c r="F137" s="36" t="s">
        <v>3655</v>
      </c>
      <c r="G137" s="35"/>
      <c r="H137" s="37"/>
      <c r="I137" s="38"/>
      <c r="J137" s="39">
        <f>SUBTOTAL(9,J138:J977)</f>
        <v>0</v>
      </c>
      <c r="K137" s="37"/>
      <c r="L137" s="40">
        <f>SUBTOTAL(9,L138:L977)</f>
        <v>590.17763595403767</v>
      </c>
      <c r="M137" s="37"/>
      <c r="N137" s="40">
        <f>SUBTOTAL(9,N138:N977)</f>
        <v>11.561443279999999</v>
      </c>
      <c r="O137" s="41"/>
      <c r="P137" s="39">
        <f>SUBTOTAL(9,P138:P977)</f>
        <v>0</v>
      </c>
      <c r="Q137" s="39">
        <f>SUBTOTAL(9,Q138:Q977)</f>
        <v>0</v>
      </c>
      <c r="R137" s="10"/>
      <c r="S137" s="15"/>
      <c r="T137" s="15"/>
    </row>
    <row r="138" spans="1:20" ht="11.25" outlineLevel="2" x14ac:dyDescent="0.2">
      <c r="A138" s="42" t="s">
        <v>1850</v>
      </c>
      <c r="B138" s="43">
        <v>3</v>
      </c>
      <c r="C138" s="44"/>
      <c r="D138" s="45" t="s">
        <v>23</v>
      </c>
      <c r="E138" s="45"/>
      <c r="F138" s="46" t="s">
        <v>24</v>
      </c>
      <c r="G138" s="45"/>
      <c r="H138" s="47"/>
      <c r="I138" s="48"/>
      <c r="J138" s="49">
        <f>SUBTOTAL(9,J139:J167)</f>
        <v>0</v>
      </c>
      <c r="K138" s="47"/>
      <c r="L138" s="50">
        <f>SUBTOTAL(9,L139:L167)</f>
        <v>90</v>
      </c>
      <c r="M138" s="47"/>
      <c r="N138" s="50">
        <f>SUBTOTAL(9,N139:N167)</f>
        <v>0</v>
      </c>
      <c r="O138" s="51"/>
      <c r="P138" s="49">
        <f>SUBTOTAL(9,P139:P167)</f>
        <v>0</v>
      </c>
      <c r="Q138" s="49">
        <f>SUBTOTAL(9,Q139:Q167)</f>
        <v>0</v>
      </c>
      <c r="R138" s="10"/>
      <c r="S138" s="15"/>
      <c r="T138" s="15"/>
    </row>
    <row r="139" spans="1:20" ht="11.25" outlineLevel="3" x14ac:dyDescent="0.2">
      <c r="A139" s="52"/>
      <c r="B139" s="53"/>
      <c r="C139" s="54">
        <v>1</v>
      </c>
      <c r="D139" s="55" t="s">
        <v>25</v>
      </c>
      <c r="E139" s="56" t="s">
        <v>3656</v>
      </c>
      <c r="F139" s="57" t="s">
        <v>3657</v>
      </c>
      <c r="G139" s="55" t="s">
        <v>28</v>
      </c>
      <c r="H139" s="58">
        <v>127</v>
      </c>
      <c r="I139" s="59"/>
      <c r="J139" s="60">
        <f>H139*I139</f>
        <v>0</v>
      </c>
      <c r="K139" s="58"/>
      <c r="L139" s="58">
        <f>H139*K139</f>
        <v>0</v>
      </c>
      <c r="M139" s="58"/>
      <c r="N139" s="58">
        <f>H139*M139</f>
        <v>0</v>
      </c>
      <c r="O139" s="60">
        <v>21</v>
      </c>
      <c r="P139" s="60">
        <f>J139*(O139/100)</f>
        <v>0</v>
      </c>
      <c r="Q139" s="60">
        <f>J139+P139</f>
        <v>0</v>
      </c>
      <c r="R139" s="15"/>
      <c r="S139" s="15"/>
      <c r="T139" s="15"/>
    </row>
    <row r="140" spans="1:20" ht="9.75" outlineLevel="4" x14ac:dyDescent="0.2">
      <c r="A140" s="61"/>
      <c r="B140" s="62"/>
      <c r="C140" s="62"/>
      <c r="D140" s="63"/>
      <c r="E140" s="64" t="s">
        <v>29</v>
      </c>
      <c r="F140" s="65" t="s">
        <v>3658</v>
      </c>
      <c r="G140" s="63"/>
      <c r="H140" s="66">
        <v>127</v>
      </c>
      <c r="I140" s="67"/>
      <c r="J140" s="68"/>
      <c r="K140" s="66"/>
      <c r="L140" s="66"/>
      <c r="M140" s="66"/>
      <c r="N140" s="66"/>
      <c r="O140" s="68"/>
      <c r="P140" s="68"/>
      <c r="Q140" s="68"/>
      <c r="R140" s="10"/>
      <c r="S140" s="15"/>
    </row>
    <row r="141" spans="1:20" ht="7.5" customHeight="1" outlineLevel="4" x14ac:dyDescent="0.15">
      <c r="A141" s="15"/>
      <c r="B141" s="69"/>
      <c r="C141" s="70"/>
      <c r="D141" s="71"/>
      <c r="E141" s="72"/>
      <c r="F141" s="73"/>
      <c r="G141" s="71"/>
      <c r="H141" s="74"/>
      <c r="I141" s="75"/>
      <c r="J141" s="76"/>
      <c r="K141" s="77"/>
      <c r="L141" s="77"/>
      <c r="M141" s="77"/>
      <c r="N141" s="77"/>
      <c r="O141" s="76"/>
      <c r="P141" s="76"/>
      <c r="Q141" s="76"/>
      <c r="R141" s="10"/>
      <c r="S141" s="15"/>
    </row>
    <row r="142" spans="1:20" ht="22.5" outlineLevel="3" x14ac:dyDescent="0.2">
      <c r="A142" s="52"/>
      <c r="B142" s="53"/>
      <c r="C142" s="54">
        <v>2</v>
      </c>
      <c r="D142" s="55" t="s">
        <v>25</v>
      </c>
      <c r="E142" s="56" t="s">
        <v>41</v>
      </c>
      <c r="F142" s="57" t="s">
        <v>42</v>
      </c>
      <c r="G142" s="55" t="s">
        <v>28</v>
      </c>
      <c r="H142" s="58">
        <v>22.880000000000003</v>
      </c>
      <c r="I142" s="59"/>
      <c r="J142" s="60">
        <f>H142*I142</f>
        <v>0</v>
      </c>
      <c r="K142" s="58"/>
      <c r="L142" s="58">
        <f>H142*K142</f>
        <v>0</v>
      </c>
      <c r="M142" s="58"/>
      <c r="N142" s="58">
        <f>H142*M142</f>
        <v>0</v>
      </c>
      <c r="O142" s="60">
        <v>21</v>
      </c>
      <c r="P142" s="60">
        <f>J142*(O142/100)</f>
        <v>0</v>
      </c>
      <c r="Q142" s="60">
        <f>J142+P142</f>
        <v>0</v>
      </c>
      <c r="R142" s="15"/>
      <c r="S142" s="15"/>
      <c r="T142" s="15"/>
    </row>
    <row r="143" spans="1:20" ht="9.75" outlineLevel="4" x14ac:dyDescent="0.2">
      <c r="A143" s="61"/>
      <c r="B143" s="62"/>
      <c r="C143" s="62"/>
      <c r="D143" s="63"/>
      <c r="E143" s="64" t="s">
        <v>29</v>
      </c>
      <c r="F143" s="65" t="s">
        <v>3659</v>
      </c>
      <c r="G143" s="63"/>
      <c r="H143" s="66">
        <v>22.880000000000003</v>
      </c>
      <c r="I143" s="67"/>
      <c r="J143" s="68"/>
      <c r="K143" s="66"/>
      <c r="L143" s="66"/>
      <c r="M143" s="66"/>
      <c r="N143" s="66"/>
      <c r="O143" s="68"/>
      <c r="P143" s="68"/>
      <c r="Q143" s="68"/>
      <c r="R143" s="10"/>
      <c r="S143" s="15"/>
    </row>
    <row r="144" spans="1:20" ht="7.5" customHeight="1" outlineLevel="4" x14ac:dyDescent="0.15">
      <c r="A144" s="15"/>
      <c r="B144" s="69"/>
      <c r="C144" s="70"/>
      <c r="D144" s="71"/>
      <c r="E144" s="72"/>
      <c r="F144" s="73"/>
      <c r="G144" s="71"/>
      <c r="H144" s="74"/>
      <c r="I144" s="75"/>
      <c r="J144" s="76"/>
      <c r="K144" s="77"/>
      <c r="L144" s="77"/>
      <c r="M144" s="77"/>
      <c r="N144" s="77"/>
      <c r="O144" s="76"/>
      <c r="P144" s="76"/>
      <c r="Q144" s="76"/>
      <c r="R144" s="10"/>
      <c r="S144" s="15"/>
    </row>
    <row r="145" spans="1:20" ht="11.25" outlineLevel="3" x14ac:dyDescent="0.2">
      <c r="A145" s="52"/>
      <c r="B145" s="53"/>
      <c r="C145" s="54">
        <v>3</v>
      </c>
      <c r="D145" s="55" t="s">
        <v>25</v>
      </c>
      <c r="E145" s="56" t="s">
        <v>3660</v>
      </c>
      <c r="F145" s="57" t="s">
        <v>3661</v>
      </c>
      <c r="G145" s="55" t="s">
        <v>28</v>
      </c>
      <c r="H145" s="58">
        <v>1.026</v>
      </c>
      <c r="I145" s="59"/>
      <c r="J145" s="60">
        <f>H145*I145</f>
        <v>0</v>
      </c>
      <c r="K145" s="58"/>
      <c r="L145" s="58">
        <f>H145*K145</f>
        <v>0</v>
      </c>
      <c r="M145" s="58"/>
      <c r="N145" s="58">
        <f>H145*M145</f>
        <v>0</v>
      </c>
      <c r="O145" s="60">
        <v>21</v>
      </c>
      <c r="P145" s="60">
        <f>J145*(O145/100)</f>
        <v>0</v>
      </c>
      <c r="Q145" s="60">
        <f>J145+P145</f>
        <v>0</v>
      </c>
      <c r="R145" s="15"/>
      <c r="S145" s="15"/>
      <c r="T145" s="15"/>
    </row>
    <row r="146" spans="1:20" ht="9.75" outlineLevel="4" x14ac:dyDescent="0.2">
      <c r="A146" s="61"/>
      <c r="B146" s="62"/>
      <c r="C146" s="62"/>
      <c r="D146" s="63"/>
      <c r="E146" s="64" t="s">
        <v>29</v>
      </c>
      <c r="F146" s="65" t="s">
        <v>3662</v>
      </c>
      <c r="G146" s="63"/>
      <c r="H146" s="66">
        <v>1.026</v>
      </c>
      <c r="I146" s="67"/>
      <c r="J146" s="68"/>
      <c r="K146" s="66"/>
      <c r="L146" s="66"/>
      <c r="M146" s="66"/>
      <c r="N146" s="66"/>
      <c r="O146" s="68"/>
      <c r="P146" s="68"/>
      <c r="Q146" s="68"/>
      <c r="R146" s="10"/>
      <c r="S146" s="15"/>
    </row>
    <row r="147" spans="1:20" ht="7.5" customHeight="1" outlineLevel="4" x14ac:dyDescent="0.15">
      <c r="A147" s="15"/>
      <c r="B147" s="69"/>
      <c r="C147" s="70"/>
      <c r="D147" s="71"/>
      <c r="E147" s="72"/>
      <c r="F147" s="73"/>
      <c r="G147" s="71"/>
      <c r="H147" s="74"/>
      <c r="I147" s="75"/>
      <c r="J147" s="76"/>
      <c r="K147" s="77"/>
      <c r="L147" s="77"/>
      <c r="M147" s="77"/>
      <c r="N147" s="77"/>
      <c r="O147" s="76"/>
      <c r="P147" s="76"/>
      <c r="Q147" s="76"/>
      <c r="R147" s="10"/>
      <c r="S147" s="15"/>
    </row>
    <row r="148" spans="1:20" ht="22.5" outlineLevel="3" x14ac:dyDescent="0.2">
      <c r="A148" s="52"/>
      <c r="B148" s="53"/>
      <c r="C148" s="54">
        <v>4</v>
      </c>
      <c r="D148" s="55" t="s">
        <v>25</v>
      </c>
      <c r="E148" s="56" t="s">
        <v>48</v>
      </c>
      <c r="F148" s="57" t="s">
        <v>49</v>
      </c>
      <c r="G148" s="55" t="s">
        <v>28</v>
      </c>
      <c r="H148" s="58">
        <v>150.90600000000001</v>
      </c>
      <c r="I148" s="59"/>
      <c r="J148" s="60">
        <f>H148*I148</f>
        <v>0</v>
      </c>
      <c r="K148" s="58"/>
      <c r="L148" s="58">
        <f>H148*K148</f>
        <v>0</v>
      </c>
      <c r="M148" s="58"/>
      <c r="N148" s="58">
        <f>H148*M148</f>
        <v>0</v>
      </c>
      <c r="O148" s="60">
        <v>21</v>
      </c>
      <c r="P148" s="60">
        <f>J148*(O148/100)</f>
        <v>0</v>
      </c>
      <c r="Q148" s="60">
        <f>J148+P148</f>
        <v>0</v>
      </c>
      <c r="R148" s="15"/>
      <c r="S148" s="15"/>
      <c r="T148" s="15"/>
    </row>
    <row r="149" spans="1:20" ht="9.75" outlineLevel="4" x14ac:dyDescent="0.2">
      <c r="A149" s="61"/>
      <c r="B149" s="62"/>
      <c r="C149" s="62"/>
      <c r="D149" s="63"/>
      <c r="E149" s="64" t="s">
        <v>29</v>
      </c>
      <c r="F149" s="65" t="s">
        <v>3663</v>
      </c>
      <c r="G149" s="63"/>
      <c r="H149" s="66">
        <v>150.90600000000001</v>
      </c>
      <c r="I149" s="67"/>
      <c r="J149" s="68"/>
      <c r="K149" s="66"/>
      <c r="L149" s="66"/>
      <c r="M149" s="66"/>
      <c r="N149" s="66"/>
      <c r="O149" s="68"/>
      <c r="P149" s="68"/>
      <c r="Q149" s="68"/>
      <c r="R149" s="10"/>
      <c r="S149" s="15"/>
    </row>
    <row r="150" spans="1:20" ht="7.5" customHeight="1" outlineLevel="4" x14ac:dyDescent="0.15">
      <c r="A150" s="15"/>
      <c r="B150" s="69"/>
      <c r="C150" s="70"/>
      <c r="D150" s="71"/>
      <c r="E150" s="72"/>
      <c r="F150" s="73"/>
      <c r="G150" s="71"/>
      <c r="H150" s="74"/>
      <c r="I150" s="75"/>
      <c r="J150" s="76"/>
      <c r="K150" s="77"/>
      <c r="L150" s="77"/>
      <c r="M150" s="77"/>
      <c r="N150" s="77"/>
      <c r="O150" s="76"/>
      <c r="P150" s="76"/>
      <c r="Q150" s="76"/>
      <c r="R150" s="10"/>
      <c r="S150" s="15"/>
    </row>
    <row r="151" spans="1:20" ht="22.5" outlineLevel="3" x14ac:dyDescent="0.2">
      <c r="A151" s="52"/>
      <c r="B151" s="53"/>
      <c r="C151" s="54">
        <v>5</v>
      </c>
      <c r="D151" s="55" t="s">
        <v>25</v>
      </c>
      <c r="E151" s="56" t="s">
        <v>52</v>
      </c>
      <c r="F151" s="57" t="s">
        <v>53</v>
      </c>
      <c r="G151" s="55" t="s">
        <v>28</v>
      </c>
      <c r="H151" s="58">
        <v>4376.2740000000003</v>
      </c>
      <c r="I151" s="59"/>
      <c r="J151" s="60">
        <f>H151*I151</f>
        <v>0</v>
      </c>
      <c r="K151" s="58"/>
      <c r="L151" s="58">
        <f>H151*K151</f>
        <v>0</v>
      </c>
      <c r="M151" s="58"/>
      <c r="N151" s="58">
        <f>H151*M151</f>
        <v>0</v>
      </c>
      <c r="O151" s="60">
        <v>21</v>
      </c>
      <c r="P151" s="60">
        <f>J151*(O151/100)</f>
        <v>0</v>
      </c>
      <c r="Q151" s="60">
        <f>J151+P151</f>
        <v>0</v>
      </c>
      <c r="R151" s="15"/>
      <c r="S151" s="15"/>
      <c r="T151" s="15"/>
    </row>
    <row r="152" spans="1:20" ht="9.75" outlineLevel="4" x14ac:dyDescent="0.2">
      <c r="A152" s="61"/>
      <c r="B152" s="62"/>
      <c r="C152" s="62"/>
      <c r="D152" s="63"/>
      <c r="E152" s="64" t="s">
        <v>29</v>
      </c>
      <c r="F152" s="65" t="s">
        <v>3664</v>
      </c>
      <c r="G152" s="63"/>
      <c r="H152" s="66">
        <v>4376.2740000000003</v>
      </c>
      <c r="I152" s="67"/>
      <c r="J152" s="68"/>
      <c r="K152" s="66"/>
      <c r="L152" s="66"/>
      <c r="M152" s="66"/>
      <c r="N152" s="66"/>
      <c r="O152" s="68"/>
      <c r="P152" s="68"/>
      <c r="Q152" s="68"/>
      <c r="R152" s="10"/>
      <c r="S152" s="15"/>
    </row>
    <row r="153" spans="1:20" ht="7.5" customHeight="1" outlineLevel="4" x14ac:dyDescent="0.15">
      <c r="A153" s="15"/>
      <c r="B153" s="69"/>
      <c r="C153" s="70"/>
      <c r="D153" s="71"/>
      <c r="E153" s="72"/>
      <c r="F153" s="73"/>
      <c r="G153" s="71"/>
      <c r="H153" s="74"/>
      <c r="I153" s="75"/>
      <c r="J153" s="76"/>
      <c r="K153" s="77"/>
      <c r="L153" s="77"/>
      <c r="M153" s="77"/>
      <c r="N153" s="77"/>
      <c r="O153" s="76"/>
      <c r="P153" s="76"/>
      <c r="Q153" s="76"/>
      <c r="R153" s="10"/>
      <c r="S153" s="15"/>
    </row>
    <row r="154" spans="1:20" ht="11.25" outlineLevel="3" x14ac:dyDescent="0.2">
      <c r="A154" s="52"/>
      <c r="B154" s="53"/>
      <c r="C154" s="54">
        <v>6</v>
      </c>
      <c r="D154" s="55" t="s">
        <v>25</v>
      </c>
      <c r="E154" s="56" t="s">
        <v>58</v>
      </c>
      <c r="F154" s="57" t="s">
        <v>59</v>
      </c>
      <c r="G154" s="55" t="s">
        <v>60</v>
      </c>
      <c r="H154" s="58">
        <v>256.54020000000003</v>
      </c>
      <c r="I154" s="59"/>
      <c r="J154" s="60">
        <f>H154*I154</f>
        <v>0</v>
      </c>
      <c r="K154" s="58"/>
      <c r="L154" s="58">
        <f>H154*K154</f>
        <v>0</v>
      </c>
      <c r="M154" s="58"/>
      <c r="N154" s="58">
        <f>H154*M154</f>
        <v>0</v>
      </c>
      <c r="O154" s="60">
        <v>21</v>
      </c>
      <c r="P154" s="60">
        <f>J154*(O154/100)</f>
        <v>0</v>
      </c>
      <c r="Q154" s="60">
        <f>J154+P154</f>
        <v>0</v>
      </c>
      <c r="R154" s="15"/>
      <c r="S154" s="15"/>
      <c r="T154" s="15"/>
    </row>
    <row r="155" spans="1:20" ht="9.75" outlineLevel="4" x14ac:dyDescent="0.2">
      <c r="A155" s="61"/>
      <c r="B155" s="62"/>
      <c r="C155" s="62"/>
      <c r="D155" s="63"/>
      <c r="E155" s="64" t="s">
        <v>29</v>
      </c>
      <c r="F155" s="65" t="s">
        <v>3665</v>
      </c>
      <c r="G155" s="63"/>
      <c r="H155" s="66">
        <v>256.54020000000003</v>
      </c>
      <c r="I155" s="67"/>
      <c r="J155" s="68"/>
      <c r="K155" s="66"/>
      <c r="L155" s="66"/>
      <c r="M155" s="66"/>
      <c r="N155" s="66"/>
      <c r="O155" s="68"/>
      <c r="P155" s="68"/>
      <c r="Q155" s="68"/>
      <c r="R155" s="10"/>
      <c r="S155" s="15"/>
    </row>
    <row r="156" spans="1:20" ht="7.5" customHeight="1" outlineLevel="4" x14ac:dyDescent="0.15">
      <c r="A156" s="15"/>
      <c r="B156" s="69"/>
      <c r="C156" s="70"/>
      <c r="D156" s="71"/>
      <c r="E156" s="72"/>
      <c r="F156" s="73"/>
      <c r="G156" s="71"/>
      <c r="H156" s="74"/>
      <c r="I156" s="75"/>
      <c r="J156" s="76"/>
      <c r="K156" s="77"/>
      <c r="L156" s="77"/>
      <c r="M156" s="77"/>
      <c r="N156" s="77"/>
      <c r="O156" s="76"/>
      <c r="P156" s="76"/>
      <c r="Q156" s="76"/>
      <c r="R156" s="10"/>
      <c r="S156" s="15"/>
    </row>
    <row r="157" spans="1:20" ht="11.25" outlineLevel="3" x14ac:dyDescent="0.2">
      <c r="A157" s="52"/>
      <c r="B157" s="53"/>
      <c r="C157" s="54">
        <v>7</v>
      </c>
      <c r="D157" s="55" t="s">
        <v>25</v>
      </c>
      <c r="E157" s="56" t="s">
        <v>62</v>
      </c>
      <c r="F157" s="57" t="s">
        <v>63</v>
      </c>
      <c r="G157" s="55" t="s">
        <v>28</v>
      </c>
      <c r="H157" s="58">
        <v>45</v>
      </c>
      <c r="I157" s="59"/>
      <c r="J157" s="60">
        <f>H157*I157</f>
        <v>0</v>
      </c>
      <c r="K157" s="58"/>
      <c r="L157" s="58">
        <f>H157*K157</f>
        <v>0</v>
      </c>
      <c r="M157" s="58"/>
      <c r="N157" s="58">
        <f>H157*M157</f>
        <v>0</v>
      </c>
      <c r="O157" s="60">
        <v>21</v>
      </c>
      <c r="P157" s="60">
        <f>J157*(O157/100)</f>
        <v>0</v>
      </c>
      <c r="Q157" s="60">
        <f>J157+P157</f>
        <v>0</v>
      </c>
      <c r="R157" s="15"/>
      <c r="S157" s="15"/>
      <c r="T157" s="15"/>
    </row>
    <row r="158" spans="1:20" ht="9.75" outlineLevel="4" x14ac:dyDescent="0.2">
      <c r="A158" s="61"/>
      <c r="B158" s="62"/>
      <c r="C158" s="62"/>
      <c r="D158" s="63"/>
      <c r="E158" s="64" t="s">
        <v>29</v>
      </c>
      <c r="F158" s="65" t="s">
        <v>3666</v>
      </c>
      <c r="G158" s="63"/>
      <c r="H158" s="66">
        <v>45</v>
      </c>
      <c r="I158" s="67"/>
      <c r="J158" s="68"/>
      <c r="K158" s="66"/>
      <c r="L158" s="66"/>
      <c r="M158" s="66"/>
      <c r="N158" s="66"/>
      <c r="O158" s="68"/>
      <c r="P158" s="68"/>
      <c r="Q158" s="68"/>
      <c r="R158" s="10"/>
      <c r="S158" s="15"/>
    </row>
    <row r="159" spans="1:20" ht="7.5" customHeight="1" outlineLevel="4" x14ac:dyDescent="0.15">
      <c r="A159" s="15"/>
      <c r="B159" s="69"/>
      <c r="C159" s="70"/>
      <c r="D159" s="71"/>
      <c r="E159" s="72"/>
      <c r="F159" s="73"/>
      <c r="G159" s="71"/>
      <c r="H159" s="74"/>
      <c r="I159" s="75"/>
      <c r="J159" s="76"/>
      <c r="K159" s="77"/>
      <c r="L159" s="77"/>
      <c r="M159" s="77"/>
      <c r="N159" s="77"/>
      <c r="O159" s="76"/>
      <c r="P159" s="76"/>
      <c r="Q159" s="76"/>
      <c r="R159" s="10"/>
      <c r="S159" s="15"/>
    </row>
    <row r="160" spans="1:20" ht="11.25" outlineLevel="3" x14ac:dyDescent="0.2">
      <c r="A160" s="52"/>
      <c r="B160" s="53"/>
      <c r="C160" s="54">
        <v>8</v>
      </c>
      <c r="D160" s="55" t="s">
        <v>25</v>
      </c>
      <c r="E160" s="56" t="s">
        <v>3667</v>
      </c>
      <c r="F160" s="57" t="s">
        <v>3668</v>
      </c>
      <c r="G160" s="55" t="s">
        <v>67</v>
      </c>
      <c r="H160" s="58">
        <v>110.80500000000001</v>
      </c>
      <c r="I160" s="59"/>
      <c r="J160" s="60">
        <f>H160*I160</f>
        <v>0</v>
      </c>
      <c r="K160" s="58"/>
      <c r="L160" s="58">
        <f>H160*K160</f>
        <v>0</v>
      </c>
      <c r="M160" s="58"/>
      <c r="N160" s="58">
        <f>H160*M160</f>
        <v>0</v>
      </c>
      <c r="O160" s="60">
        <v>21</v>
      </c>
      <c r="P160" s="60">
        <f>J160*(O160/100)</f>
        <v>0</v>
      </c>
      <c r="Q160" s="60">
        <f>J160+P160</f>
        <v>0</v>
      </c>
      <c r="R160" s="15"/>
      <c r="S160" s="15"/>
      <c r="T160" s="15"/>
    </row>
    <row r="161" spans="1:20" ht="9.75" outlineLevel="4" x14ac:dyDescent="0.2">
      <c r="A161" s="61"/>
      <c r="B161" s="62"/>
      <c r="C161" s="62"/>
      <c r="D161" s="63"/>
      <c r="E161" s="64" t="s">
        <v>29</v>
      </c>
      <c r="F161" s="65" t="s">
        <v>3669</v>
      </c>
      <c r="G161" s="63"/>
      <c r="H161" s="66">
        <v>110.80500000000001</v>
      </c>
      <c r="I161" s="67"/>
      <c r="J161" s="68"/>
      <c r="K161" s="66"/>
      <c r="L161" s="66"/>
      <c r="M161" s="66"/>
      <c r="N161" s="66"/>
      <c r="O161" s="68"/>
      <c r="P161" s="68"/>
      <c r="Q161" s="68"/>
      <c r="R161" s="10"/>
      <c r="S161" s="15"/>
    </row>
    <row r="162" spans="1:20" ht="7.5" customHeight="1" outlineLevel="4" x14ac:dyDescent="0.15">
      <c r="A162" s="15"/>
      <c r="B162" s="69"/>
      <c r="C162" s="70"/>
      <c r="D162" s="71"/>
      <c r="E162" s="72"/>
      <c r="F162" s="73"/>
      <c r="G162" s="71"/>
      <c r="H162" s="74"/>
      <c r="I162" s="75"/>
      <c r="J162" s="76"/>
      <c r="K162" s="77"/>
      <c r="L162" s="77"/>
      <c r="M162" s="77"/>
      <c r="N162" s="77"/>
      <c r="O162" s="76"/>
      <c r="P162" s="76"/>
      <c r="Q162" s="76"/>
      <c r="R162" s="10"/>
      <c r="S162" s="15"/>
    </row>
    <row r="163" spans="1:20" ht="11.25" outlineLevel="3" x14ac:dyDescent="0.2">
      <c r="A163" s="52"/>
      <c r="B163" s="53"/>
      <c r="C163" s="54">
        <v>9</v>
      </c>
      <c r="D163" s="55" t="s">
        <v>25</v>
      </c>
      <c r="E163" s="56" t="s">
        <v>70</v>
      </c>
      <c r="F163" s="57" t="s">
        <v>71</v>
      </c>
      <c r="G163" s="55" t="s">
        <v>72</v>
      </c>
      <c r="H163" s="58">
        <v>1</v>
      </c>
      <c r="I163" s="59"/>
      <c r="J163" s="60">
        <f>H163*I163</f>
        <v>0</v>
      </c>
      <c r="K163" s="58"/>
      <c r="L163" s="58">
        <f>H163*K163</f>
        <v>0</v>
      </c>
      <c r="M163" s="58"/>
      <c r="N163" s="58">
        <f>H163*M163</f>
        <v>0</v>
      </c>
      <c r="O163" s="60">
        <v>21</v>
      </c>
      <c r="P163" s="60">
        <f>J163*(O163/100)</f>
        <v>0</v>
      </c>
      <c r="Q163" s="60">
        <f>J163+P163</f>
        <v>0</v>
      </c>
      <c r="R163" s="15"/>
      <c r="S163" s="15"/>
      <c r="T163" s="15"/>
    </row>
    <row r="164" spans="1:20" ht="11.25" outlineLevel="3" x14ac:dyDescent="0.2">
      <c r="A164" s="52"/>
      <c r="B164" s="53"/>
      <c r="C164" s="54">
        <v>10</v>
      </c>
      <c r="D164" s="55" t="s">
        <v>342</v>
      </c>
      <c r="E164" s="56" t="s">
        <v>3670</v>
      </c>
      <c r="F164" s="57" t="s">
        <v>3671</v>
      </c>
      <c r="G164" s="55" t="s">
        <v>60</v>
      </c>
      <c r="H164" s="58">
        <v>90</v>
      </c>
      <c r="I164" s="59"/>
      <c r="J164" s="60">
        <f>H164*I164</f>
        <v>0</v>
      </c>
      <c r="K164" s="58">
        <v>1</v>
      </c>
      <c r="L164" s="58">
        <f>H164*K164</f>
        <v>90</v>
      </c>
      <c r="M164" s="58"/>
      <c r="N164" s="58">
        <f>H164*M164</f>
        <v>0</v>
      </c>
      <c r="O164" s="60">
        <v>21</v>
      </c>
      <c r="P164" s="60">
        <f>J164*(O164/100)</f>
        <v>0</v>
      </c>
      <c r="Q164" s="60">
        <f>J164+P164</f>
        <v>0</v>
      </c>
      <c r="R164" s="15"/>
      <c r="S164" s="15"/>
      <c r="T164" s="15"/>
    </row>
    <row r="165" spans="1:20" ht="9.75" outlineLevel="4" x14ac:dyDescent="0.2">
      <c r="A165" s="61"/>
      <c r="B165" s="62"/>
      <c r="C165" s="62"/>
      <c r="D165" s="63"/>
      <c r="E165" s="64" t="s">
        <v>29</v>
      </c>
      <c r="F165" s="65" t="s">
        <v>3672</v>
      </c>
      <c r="G165" s="63"/>
      <c r="H165" s="66">
        <v>90</v>
      </c>
      <c r="I165" s="67"/>
      <c r="J165" s="68"/>
      <c r="K165" s="66"/>
      <c r="L165" s="66"/>
      <c r="M165" s="66"/>
      <c r="N165" s="66"/>
      <c r="O165" s="68"/>
      <c r="P165" s="68"/>
      <c r="Q165" s="68"/>
      <c r="R165" s="10"/>
      <c r="S165" s="15"/>
    </row>
    <row r="166" spans="1:20" ht="7.5" customHeight="1" outlineLevel="4" x14ac:dyDescent="0.15">
      <c r="A166" s="15"/>
      <c r="B166" s="69"/>
      <c r="C166" s="70"/>
      <c r="D166" s="71"/>
      <c r="E166" s="72"/>
      <c r="F166" s="73"/>
      <c r="G166" s="71"/>
      <c r="H166" s="74"/>
      <c r="I166" s="75"/>
      <c r="J166" s="76"/>
      <c r="K166" s="77"/>
      <c r="L166" s="77"/>
      <c r="M166" s="77"/>
      <c r="N166" s="77"/>
      <c r="O166" s="76"/>
      <c r="P166" s="76"/>
      <c r="Q166" s="76"/>
      <c r="R166" s="10"/>
      <c r="S166" s="15"/>
    </row>
    <row r="167" spans="1:20" outlineLevel="3" x14ac:dyDescent="0.15">
      <c r="B167" s="10"/>
      <c r="C167" s="10"/>
      <c r="D167" s="10"/>
      <c r="E167" s="10"/>
      <c r="F167" s="10"/>
      <c r="G167" s="10"/>
      <c r="H167" s="10"/>
      <c r="I167" s="15"/>
      <c r="J167" s="15"/>
      <c r="K167" s="10"/>
      <c r="L167" s="10"/>
      <c r="M167" s="10"/>
      <c r="N167" s="10"/>
      <c r="O167" s="10"/>
      <c r="P167" s="15"/>
      <c r="Q167" s="15"/>
    </row>
    <row r="168" spans="1:20" ht="11.25" outlineLevel="2" x14ac:dyDescent="0.2">
      <c r="A168" s="42" t="s">
        <v>3673</v>
      </c>
      <c r="B168" s="43">
        <v>3</v>
      </c>
      <c r="C168" s="44"/>
      <c r="D168" s="45" t="s">
        <v>23</v>
      </c>
      <c r="E168" s="45"/>
      <c r="F168" s="46" t="s">
        <v>76</v>
      </c>
      <c r="G168" s="45"/>
      <c r="H168" s="47"/>
      <c r="I168" s="48"/>
      <c r="J168" s="49">
        <f>SUBTOTAL(9,J169:J179)</f>
        <v>0</v>
      </c>
      <c r="K168" s="47"/>
      <c r="L168" s="50">
        <f>SUBTOTAL(9,L169:L179)</f>
        <v>122.48581019840002</v>
      </c>
      <c r="M168" s="47"/>
      <c r="N168" s="50">
        <f>SUBTOTAL(9,N169:N179)</f>
        <v>0</v>
      </c>
      <c r="O168" s="51"/>
      <c r="P168" s="49">
        <f>SUBTOTAL(9,P169:P179)</f>
        <v>0</v>
      </c>
      <c r="Q168" s="49">
        <f>SUBTOTAL(9,Q169:Q179)</f>
        <v>0</v>
      </c>
      <c r="R168" s="10"/>
      <c r="S168" s="15"/>
      <c r="T168" s="15"/>
    </row>
    <row r="169" spans="1:20" ht="11.25" outlineLevel="3" x14ac:dyDescent="0.2">
      <c r="A169" s="52"/>
      <c r="B169" s="53"/>
      <c r="C169" s="54">
        <v>11</v>
      </c>
      <c r="D169" s="55" t="s">
        <v>25</v>
      </c>
      <c r="E169" s="56" t="s">
        <v>80</v>
      </c>
      <c r="F169" s="57" t="s">
        <v>81</v>
      </c>
      <c r="G169" s="55" t="s">
        <v>28</v>
      </c>
      <c r="H169" s="58">
        <v>48.048000000000009</v>
      </c>
      <c r="I169" s="59"/>
      <c r="J169" s="60">
        <f>H169*I169</f>
        <v>0</v>
      </c>
      <c r="K169" s="58">
        <v>2.45329</v>
      </c>
      <c r="L169" s="58">
        <f>H169*K169</f>
        <v>117.87567792000002</v>
      </c>
      <c r="M169" s="58"/>
      <c r="N169" s="58">
        <f>H169*M169</f>
        <v>0</v>
      </c>
      <c r="O169" s="60">
        <v>21</v>
      </c>
      <c r="P169" s="60">
        <f>J169*(O169/100)</f>
        <v>0</v>
      </c>
      <c r="Q169" s="60">
        <f>J169+P169</f>
        <v>0</v>
      </c>
      <c r="R169" s="15"/>
      <c r="S169" s="15"/>
      <c r="T169" s="15"/>
    </row>
    <row r="170" spans="1:20" ht="19.5" outlineLevel="4" x14ac:dyDescent="0.2">
      <c r="A170" s="61"/>
      <c r="B170" s="62"/>
      <c r="C170" s="62"/>
      <c r="D170" s="63"/>
      <c r="E170" s="64" t="s">
        <v>29</v>
      </c>
      <c r="F170" s="65" t="s">
        <v>3674</v>
      </c>
      <c r="G170" s="63"/>
      <c r="H170" s="66">
        <v>48.048000000000009</v>
      </c>
      <c r="I170" s="67"/>
      <c r="J170" s="68"/>
      <c r="K170" s="66"/>
      <c r="L170" s="66"/>
      <c r="M170" s="66"/>
      <c r="N170" s="66"/>
      <c r="O170" s="68"/>
      <c r="P170" s="68"/>
      <c r="Q170" s="68"/>
      <c r="R170" s="10"/>
      <c r="S170" s="15"/>
    </row>
    <row r="171" spans="1:20" ht="7.5" customHeight="1" outlineLevel="4" x14ac:dyDescent="0.15">
      <c r="A171" s="15"/>
      <c r="B171" s="69"/>
      <c r="C171" s="70"/>
      <c r="D171" s="71"/>
      <c r="E171" s="72"/>
      <c r="F171" s="73"/>
      <c r="G171" s="71"/>
      <c r="H171" s="74"/>
      <c r="I171" s="75"/>
      <c r="J171" s="76"/>
      <c r="K171" s="77"/>
      <c r="L171" s="77"/>
      <c r="M171" s="77"/>
      <c r="N171" s="77"/>
      <c r="O171" s="76"/>
      <c r="P171" s="76"/>
      <c r="Q171" s="76"/>
      <c r="R171" s="10"/>
      <c r="S171" s="15"/>
    </row>
    <row r="172" spans="1:20" ht="11.25" outlineLevel="3" x14ac:dyDescent="0.2">
      <c r="A172" s="52"/>
      <c r="B172" s="53"/>
      <c r="C172" s="54">
        <v>12</v>
      </c>
      <c r="D172" s="55" t="s">
        <v>25</v>
      </c>
      <c r="E172" s="56" t="s">
        <v>83</v>
      </c>
      <c r="F172" s="57" t="s">
        <v>84</v>
      </c>
      <c r="G172" s="55" t="s">
        <v>67</v>
      </c>
      <c r="H172" s="58">
        <v>8.8000000000000007</v>
      </c>
      <c r="I172" s="59"/>
      <c r="J172" s="60">
        <f>H172*I172</f>
        <v>0</v>
      </c>
      <c r="K172" s="58">
        <v>2.6900000000000001E-3</v>
      </c>
      <c r="L172" s="58">
        <f>H172*K172</f>
        <v>2.3672000000000002E-2</v>
      </c>
      <c r="M172" s="58"/>
      <c r="N172" s="58">
        <f>H172*M172</f>
        <v>0</v>
      </c>
      <c r="O172" s="60">
        <v>21</v>
      </c>
      <c r="P172" s="60">
        <f>J172*(O172/100)</f>
        <v>0</v>
      </c>
      <c r="Q172" s="60">
        <f>J172+P172</f>
        <v>0</v>
      </c>
      <c r="R172" s="15"/>
      <c r="S172" s="15"/>
      <c r="T172" s="15"/>
    </row>
    <row r="173" spans="1:20" ht="9.75" outlineLevel="4" x14ac:dyDescent="0.2">
      <c r="A173" s="61"/>
      <c r="B173" s="62"/>
      <c r="C173" s="62"/>
      <c r="D173" s="63"/>
      <c r="E173" s="64" t="s">
        <v>29</v>
      </c>
      <c r="F173" s="65" t="s">
        <v>3675</v>
      </c>
      <c r="G173" s="63"/>
      <c r="H173" s="66">
        <v>8.8000000000000007</v>
      </c>
      <c r="I173" s="67"/>
      <c r="J173" s="68"/>
      <c r="K173" s="66"/>
      <c r="L173" s="66"/>
      <c r="M173" s="66"/>
      <c r="N173" s="66"/>
      <c r="O173" s="68"/>
      <c r="P173" s="68"/>
      <c r="Q173" s="68"/>
      <c r="R173" s="10"/>
      <c r="S173" s="15"/>
    </row>
    <row r="174" spans="1:20" ht="7.5" customHeight="1" outlineLevel="4" x14ac:dyDescent="0.15">
      <c r="A174" s="15"/>
      <c r="B174" s="69"/>
      <c r="C174" s="70"/>
      <c r="D174" s="71"/>
      <c r="E174" s="72"/>
      <c r="F174" s="73"/>
      <c r="G174" s="71"/>
      <c r="H174" s="74"/>
      <c r="I174" s="75"/>
      <c r="J174" s="76"/>
      <c r="K174" s="77"/>
      <c r="L174" s="77"/>
      <c r="M174" s="77"/>
      <c r="N174" s="77"/>
      <c r="O174" s="76"/>
      <c r="P174" s="76"/>
      <c r="Q174" s="76"/>
      <c r="R174" s="10"/>
      <c r="S174" s="15"/>
    </row>
    <row r="175" spans="1:20" ht="11.25" outlineLevel="3" x14ac:dyDescent="0.2">
      <c r="A175" s="52"/>
      <c r="B175" s="53"/>
      <c r="C175" s="54">
        <v>13</v>
      </c>
      <c r="D175" s="55" t="s">
        <v>25</v>
      </c>
      <c r="E175" s="56" t="s">
        <v>87</v>
      </c>
      <c r="F175" s="57" t="s">
        <v>88</v>
      </c>
      <c r="G175" s="55" t="s">
        <v>67</v>
      </c>
      <c r="H175" s="58">
        <v>8.8000000000000007</v>
      </c>
      <c r="I175" s="59"/>
      <c r="J175" s="60">
        <f>H175*I175</f>
        <v>0</v>
      </c>
      <c r="K175" s="58"/>
      <c r="L175" s="58">
        <f>H175*K175</f>
        <v>0</v>
      </c>
      <c r="M175" s="58"/>
      <c r="N175" s="58">
        <f>H175*M175</f>
        <v>0</v>
      </c>
      <c r="O175" s="60">
        <v>21</v>
      </c>
      <c r="P175" s="60">
        <f>J175*(O175/100)</f>
        <v>0</v>
      </c>
      <c r="Q175" s="60">
        <f>J175+P175</f>
        <v>0</v>
      </c>
      <c r="R175" s="15"/>
      <c r="S175" s="15"/>
      <c r="T175" s="15"/>
    </row>
    <row r="176" spans="1:20" ht="11.25" outlineLevel="3" x14ac:dyDescent="0.2">
      <c r="A176" s="52"/>
      <c r="B176" s="53"/>
      <c r="C176" s="54">
        <v>14</v>
      </c>
      <c r="D176" s="55" t="s">
        <v>25</v>
      </c>
      <c r="E176" s="56" t="s">
        <v>89</v>
      </c>
      <c r="F176" s="57" t="s">
        <v>90</v>
      </c>
      <c r="G176" s="55" t="s">
        <v>60</v>
      </c>
      <c r="H176" s="58">
        <v>4.3243200000000002</v>
      </c>
      <c r="I176" s="59"/>
      <c r="J176" s="60">
        <f>H176*I176</f>
        <v>0</v>
      </c>
      <c r="K176" s="58">
        <v>1.0606199999999999</v>
      </c>
      <c r="L176" s="58">
        <f>H176*K176</f>
        <v>4.5864602783999997</v>
      </c>
      <c r="M176" s="58"/>
      <c r="N176" s="58">
        <f>H176*M176</f>
        <v>0</v>
      </c>
      <c r="O176" s="60">
        <v>21</v>
      </c>
      <c r="P176" s="60">
        <f>J176*(O176/100)</f>
        <v>0</v>
      </c>
      <c r="Q176" s="60">
        <f>J176+P176</f>
        <v>0</v>
      </c>
      <c r="R176" s="15"/>
      <c r="S176" s="15"/>
      <c r="T176" s="15"/>
    </row>
    <row r="177" spans="1:20" ht="9.75" outlineLevel="4" x14ac:dyDescent="0.2">
      <c r="A177" s="61"/>
      <c r="B177" s="62"/>
      <c r="C177" s="62"/>
      <c r="D177" s="63"/>
      <c r="E177" s="64" t="s">
        <v>29</v>
      </c>
      <c r="F177" s="65" t="s">
        <v>3676</v>
      </c>
      <c r="G177" s="63"/>
      <c r="H177" s="66">
        <v>4.3243200000000002</v>
      </c>
      <c r="I177" s="67"/>
      <c r="J177" s="68"/>
      <c r="K177" s="66"/>
      <c r="L177" s="66"/>
      <c r="M177" s="66"/>
      <c r="N177" s="66"/>
      <c r="O177" s="68"/>
      <c r="P177" s="68"/>
      <c r="Q177" s="68"/>
      <c r="R177" s="10"/>
      <c r="S177" s="15"/>
    </row>
    <row r="178" spans="1:20" ht="7.5" customHeight="1" outlineLevel="4" x14ac:dyDescent="0.15">
      <c r="A178" s="15"/>
      <c r="B178" s="69"/>
      <c r="C178" s="70"/>
      <c r="D178" s="71"/>
      <c r="E178" s="72"/>
      <c r="F178" s="73"/>
      <c r="G178" s="71"/>
      <c r="H178" s="74"/>
      <c r="I178" s="75"/>
      <c r="J178" s="76"/>
      <c r="K178" s="77"/>
      <c r="L178" s="77"/>
      <c r="M178" s="77"/>
      <c r="N178" s="77"/>
      <c r="O178" s="76"/>
      <c r="P178" s="76"/>
      <c r="Q178" s="76"/>
      <c r="R178" s="10"/>
      <c r="S178" s="15"/>
    </row>
    <row r="179" spans="1:20" outlineLevel="3" x14ac:dyDescent="0.15">
      <c r="B179" s="10"/>
      <c r="C179" s="10"/>
      <c r="D179" s="10"/>
      <c r="E179" s="10"/>
      <c r="F179" s="10"/>
      <c r="G179" s="10"/>
      <c r="H179" s="10"/>
      <c r="I179" s="15"/>
      <c r="J179" s="15"/>
      <c r="K179" s="10"/>
      <c r="L179" s="10"/>
      <c r="M179" s="10"/>
      <c r="N179" s="10"/>
      <c r="O179" s="10"/>
      <c r="P179" s="15"/>
      <c r="Q179" s="15"/>
    </row>
    <row r="180" spans="1:20" ht="11.25" outlineLevel="2" x14ac:dyDescent="0.2">
      <c r="A180" s="42" t="s">
        <v>1876</v>
      </c>
      <c r="B180" s="43">
        <v>3</v>
      </c>
      <c r="C180" s="44"/>
      <c r="D180" s="45" t="s">
        <v>23</v>
      </c>
      <c r="E180" s="45"/>
      <c r="F180" s="46" t="s">
        <v>108</v>
      </c>
      <c r="G180" s="45"/>
      <c r="H180" s="47"/>
      <c r="I180" s="48"/>
      <c r="J180" s="49">
        <f>SUBTOTAL(9,J181:J300)</f>
        <v>0</v>
      </c>
      <c r="K180" s="47"/>
      <c r="L180" s="50">
        <f>SUBTOTAL(9,L181:L300)</f>
        <v>209.90631972437984</v>
      </c>
      <c r="M180" s="47"/>
      <c r="N180" s="50">
        <f>SUBTOTAL(9,N181:N300)</f>
        <v>0</v>
      </c>
      <c r="O180" s="51"/>
      <c r="P180" s="49">
        <f>SUBTOTAL(9,P181:P300)</f>
        <v>0</v>
      </c>
      <c r="Q180" s="49">
        <f>SUBTOTAL(9,Q181:Q300)</f>
        <v>0</v>
      </c>
      <c r="R180" s="10"/>
      <c r="S180" s="15"/>
      <c r="T180" s="15"/>
    </row>
    <row r="181" spans="1:20" ht="22.5" outlineLevel="3" x14ac:dyDescent="0.2">
      <c r="A181" s="52"/>
      <c r="B181" s="53"/>
      <c r="C181" s="54">
        <v>15</v>
      </c>
      <c r="D181" s="55" t="s">
        <v>25</v>
      </c>
      <c r="E181" s="56" t="s">
        <v>3677</v>
      </c>
      <c r="F181" s="57" t="s">
        <v>3678</v>
      </c>
      <c r="G181" s="55" t="s">
        <v>67</v>
      </c>
      <c r="H181" s="58">
        <v>16.2075</v>
      </c>
      <c r="I181" s="59"/>
      <c r="J181" s="60">
        <f>H181*I181</f>
        <v>0</v>
      </c>
      <c r="K181" s="58">
        <v>0.34839999999999999</v>
      </c>
      <c r="L181" s="58">
        <f>H181*K181</f>
        <v>5.646693</v>
      </c>
      <c r="M181" s="58"/>
      <c r="N181" s="58">
        <f>H181*M181</f>
        <v>0</v>
      </c>
      <c r="O181" s="60">
        <v>21</v>
      </c>
      <c r="P181" s="60">
        <f>J181*(O181/100)</f>
        <v>0</v>
      </c>
      <c r="Q181" s="60">
        <f>J181+P181</f>
        <v>0</v>
      </c>
      <c r="R181" s="15"/>
      <c r="S181" s="15"/>
      <c r="T181" s="15"/>
    </row>
    <row r="182" spans="1:20" ht="9.75" outlineLevel="4" x14ac:dyDescent="0.2">
      <c r="A182" s="61"/>
      <c r="B182" s="62"/>
      <c r="C182" s="62"/>
      <c r="D182" s="63"/>
      <c r="E182" s="64" t="s">
        <v>29</v>
      </c>
      <c r="F182" s="65" t="s">
        <v>3679</v>
      </c>
      <c r="G182" s="63"/>
      <c r="H182" s="66">
        <v>16.2075</v>
      </c>
      <c r="I182" s="67"/>
      <c r="J182" s="68"/>
      <c r="K182" s="66"/>
      <c r="L182" s="66"/>
      <c r="M182" s="66"/>
      <c r="N182" s="66"/>
      <c r="O182" s="68"/>
      <c r="P182" s="68"/>
      <c r="Q182" s="68"/>
      <c r="R182" s="10"/>
      <c r="S182" s="15"/>
    </row>
    <row r="183" spans="1:20" ht="7.5" customHeight="1" outlineLevel="4" x14ac:dyDescent="0.15">
      <c r="A183" s="15"/>
      <c r="B183" s="69"/>
      <c r="C183" s="70"/>
      <c r="D183" s="71"/>
      <c r="E183" s="72"/>
      <c r="F183" s="73"/>
      <c r="G183" s="71"/>
      <c r="H183" s="74"/>
      <c r="I183" s="75"/>
      <c r="J183" s="76"/>
      <c r="K183" s="77"/>
      <c r="L183" s="77"/>
      <c r="M183" s="77"/>
      <c r="N183" s="77"/>
      <c r="O183" s="76"/>
      <c r="P183" s="76"/>
      <c r="Q183" s="76"/>
      <c r="R183" s="10"/>
      <c r="S183" s="15"/>
    </row>
    <row r="184" spans="1:20" ht="11.25" outlineLevel="3" x14ac:dyDescent="0.2">
      <c r="A184" s="52"/>
      <c r="B184" s="53"/>
      <c r="C184" s="54">
        <v>16</v>
      </c>
      <c r="D184" s="55" t="s">
        <v>25</v>
      </c>
      <c r="E184" s="56" t="s">
        <v>3680</v>
      </c>
      <c r="F184" s="57" t="s">
        <v>3681</v>
      </c>
      <c r="G184" s="55" t="s">
        <v>28</v>
      </c>
      <c r="H184" s="58">
        <v>1.2705000000000004</v>
      </c>
      <c r="I184" s="59"/>
      <c r="J184" s="60">
        <f>H184*I184</f>
        <v>0</v>
      </c>
      <c r="K184" s="58">
        <v>1.8774999999999999</v>
      </c>
      <c r="L184" s="58">
        <f>H184*K184</f>
        <v>2.3853637500000007</v>
      </c>
      <c r="M184" s="58"/>
      <c r="N184" s="58">
        <f>H184*M184</f>
        <v>0</v>
      </c>
      <c r="O184" s="60">
        <v>21</v>
      </c>
      <c r="P184" s="60">
        <f>J184*(O184/100)</f>
        <v>0</v>
      </c>
      <c r="Q184" s="60">
        <f>J184+P184</f>
        <v>0</v>
      </c>
      <c r="R184" s="15"/>
      <c r="S184" s="15"/>
      <c r="T184" s="15"/>
    </row>
    <row r="185" spans="1:20" ht="9.75" outlineLevel="4" x14ac:dyDescent="0.2">
      <c r="A185" s="61"/>
      <c r="B185" s="62"/>
      <c r="C185" s="62"/>
      <c r="D185" s="63"/>
      <c r="E185" s="64" t="s">
        <v>29</v>
      </c>
      <c r="F185" s="65" t="s">
        <v>3682</v>
      </c>
      <c r="G185" s="63"/>
      <c r="H185" s="66">
        <v>1.2705000000000004</v>
      </c>
      <c r="I185" s="67"/>
      <c r="J185" s="68"/>
      <c r="K185" s="66"/>
      <c r="L185" s="66"/>
      <c r="M185" s="66"/>
      <c r="N185" s="66"/>
      <c r="O185" s="68"/>
      <c r="P185" s="68"/>
      <c r="Q185" s="68"/>
      <c r="R185" s="10"/>
      <c r="S185" s="15"/>
    </row>
    <row r="186" spans="1:20" ht="7.5" customHeight="1" outlineLevel="4" x14ac:dyDescent="0.15">
      <c r="A186" s="15"/>
      <c r="B186" s="69"/>
      <c r="C186" s="70"/>
      <c r="D186" s="71"/>
      <c r="E186" s="72"/>
      <c r="F186" s="73"/>
      <c r="G186" s="71"/>
      <c r="H186" s="74"/>
      <c r="I186" s="75"/>
      <c r="J186" s="76"/>
      <c r="K186" s="77"/>
      <c r="L186" s="77"/>
      <c r="M186" s="77"/>
      <c r="N186" s="77"/>
      <c r="O186" s="76"/>
      <c r="P186" s="76"/>
      <c r="Q186" s="76"/>
      <c r="R186" s="10"/>
      <c r="S186" s="15"/>
    </row>
    <row r="187" spans="1:20" ht="22.5" outlineLevel="3" x14ac:dyDescent="0.2">
      <c r="A187" s="52"/>
      <c r="B187" s="53"/>
      <c r="C187" s="54">
        <v>17</v>
      </c>
      <c r="D187" s="55" t="s">
        <v>25</v>
      </c>
      <c r="E187" s="56" t="s">
        <v>3683</v>
      </c>
      <c r="F187" s="57" t="s">
        <v>3684</v>
      </c>
      <c r="G187" s="55" t="s">
        <v>67</v>
      </c>
      <c r="H187" s="58">
        <v>45.6</v>
      </c>
      <c r="I187" s="59"/>
      <c r="J187" s="60">
        <f>H187*I187</f>
        <v>0</v>
      </c>
      <c r="K187" s="58">
        <v>0.95650000000000002</v>
      </c>
      <c r="L187" s="58">
        <f>H187*K187</f>
        <v>43.616399999999999</v>
      </c>
      <c r="M187" s="58"/>
      <c r="N187" s="58">
        <f>H187*M187</f>
        <v>0</v>
      </c>
      <c r="O187" s="60">
        <v>21</v>
      </c>
      <c r="P187" s="60">
        <f>J187*(O187/100)</f>
        <v>0</v>
      </c>
      <c r="Q187" s="60">
        <f>J187+P187</f>
        <v>0</v>
      </c>
      <c r="R187" s="15"/>
      <c r="S187" s="15"/>
      <c r="T187" s="15"/>
    </row>
    <row r="188" spans="1:20" ht="9.75" outlineLevel="4" x14ac:dyDescent="0.2">
      <c r="A188" s="61"/>
      <c r="B188" s="62"/>
      <c r="C188" s="62"/>
      <c r="D188" s="63"/>
      <c r="E188" s="64" t="s">
        <v>29</v>
      </c>
      <c r="F188" s="65" t="s">
        <v>3685</v>
      </c>
      <c r="G188" s="63"/>
      <c r="H188" s="66">
        <v>45.6</v>
      </c>
      <c r="I188" s="67"/>
      <c r="J188" s="68"/>
      <c r="K188" s="66"/>
      <c r="L188" s="66"/>
      <c r="M188" s="66"/>
      <c r="N188" s="66"/>
      <c r="O188" s="68"/>
      <c r="P188" s="68"/>
      <c r="Q188" s="68"/>
      <c r="R188" s="10"/>
      <c r="S188" s="15"/>
    </row>
    <row r="189" spans="1:20" ht="7.5" customHeight="1" outlineLevel="4" x14ac:dyDescent="0.15">
      <c r="A189" s="15"/>
      <c r="B189" s="69"/>
      <c r="C189" s="70"/>
      <c r="D189" s="71"/>
      <c r="E189" s="72"/>
      <c r="F189" s="73"/>
      <c r="G189" s="71"/>
      <c r="H189" s="74"/>
      <c r="I189" s="75"/>
      <c r="J189" s="76"/>
      <c r="K189" s="77"/>
      <c r="L189" s="77"/>
      <c r="M189" s="77"/>
      <c r="N189" s="77"/>
      <c r="O189" s="76"/>
      <c r="P189" s="76"/>
      <c r="Q189" s="76"/>
      <c r="R189" s="10"/>
      <c r="S189" s="15"/>
    </row>
    <row r="190" spans="1:20" ht="22.5" outlineLevel="3" x14ac:dyDescent="0.2">
      <c r="A190" s="52"/>
      <c r="B190" s="53"/>
      <c r="C190" s="54">
        <v>18</v>
      </c>
      <c r="D190" s="55" t="s">
        <v>25</v>
      </c>
      <c r="E190" s="56" t="s">
        <v>112</v>
      </c>
      <c r="F190" s="57" t="s">
        <v>113</v>
      </c>
      <c r="G190" s="55" t="s">
        <v>67</v>
      </c>
      <c r="H190" s="58">
        <v>93.309999999999988</v>
      </c>
      <c r="I190" s="59"/>
      <c r="J190" s="60">
        <f>H190*I190</f>
        <v>0</v>
      </c>
      <c r="K190" s="58">
        <v>1.13666</v>
      </c>
      <c r="L190" s="58">
        <f>H190*K190</f>
        <v>106.06174459999998</v>
      </c>
      <c r="M190" s="58"/>
      <c r="N190" s="58">
        <f>H190*M190</f>
        <v>0</v>
      </c>
      <c r="O190" s="60">
        <v>21</v>
      </c>
      <c r="P190" s="60">
        <f>J190*(O190/100)</f>
        <v>0</v>
      </c>
      <c r="Q190" s="60">
        <f>J190+P190</f>
        <v>0</v>
      </c>
      <c r="R190" s="15"/>
      <c r="S190" s="15"/>
      <c r="T190" s="15"/>
    </row>
    <row r="191" spans="1:20" ht="9.75" outlineLevel="4" x14ac:dyDescent="0.2">
      <c r="A191" s="61"/>
      <c r="B191" s="62"/>
      <c r="C191" s="62"/>
      <c r="D191" s="63"/>
      <c r="E191" s="64" t="s">
        <v>29</v>
      </c>
      <c r="F191" s="65" t="s">
        <v>3686</v>
      </c>
      <c r="G191" s="63"/>
      <c r="H191" s="66">
        <v>93.309999999999988</v>
      </c>
      <c r="I191" s="67"/>
      <c r="J191" s="68"/>
      <c r="K191" s="66"/>
      <c r="L191" s="66"/>
      <c r="M191" s="66"/>
      <c r="N191" s="66"/>
      <c r="O191" s="68"/>
      <c r="P191" s="68"/>
      <c r="Q191" s="68"/>
      <c r="R191" s="10"/>
      <c r="S191" s="15"/>
    </row>
    <row r="192" spans="1:20" ht="7.5" customHeight="1" outlineLevel="4" x14ac:dyDescent="0.15">
      <c r="A192" s="15"/>
      <c r="B192" s="69"/>
      <c r="C192" s="70"/>
      <c r="D192" s="71"/>
      <c r="E192" s="72"/>
      <c r="F192" s="73"/>
      <c r="G192" s="71"/>
      <c r="H192" s="74"/>
      <c r="I192" s="75"/>
      <c r="J192" s="76"/>
      <c r="K192" s="77"/>
      <c r="L192" s="77"/>
      <c r="M192" s="77"/>
      <c r="N192" s="77"/>
      <c r="O192" s="76"/>
      <c r="P192" s="76"/>
      <c r="Q192" s="76"/>
      <c r="R192" s="10"/>
      <c r="S192" s="15"/>
    </row>
    <row r="193" spans="1:20" ht="11.25" outlineLevel="3" x14ac:dyDescent="0.2">
      <c r="A193" s="52"/>
      <c r="B193" s="53"/>
      <c r="C193" s="54">
        <v>19</v>
      </c>
      <c r="D193" s="55" t="s">
        <v>25</v>
      </c>
      <c r="E193" s="56" t="s">
        <v>123</v>
      </c>
      <c r="F193" s="57" t="s">
        <v>124</v>
      </c>
      <c r="G193" s="55" t="s">
        <v>67</v>
      </c>
      <c r="H193" s="58">
        <v>17.084999999999997</v>
      </c>
      <c r="I193" s="59"/>
      <c r="J193" s="60">
        <f>H193*I193</f>
        <v>0</v>
      </c>
      <c r="K193" s="58">
        <v>0.25933</v>
      </c>
      <c r="L193" s="58">
        <f>H193*K193</f>
        <v>4.4306530499999992</v>
      </c>
      <c r="M193" s="58"/>
      <c r="N193" s="58">
        <f>H193*M193</f>
        <v>0</v>
      </c>
      <c r="O193" s="60">
        <v>21</v>
      </c>
      <c r="P193" s="60">
        <f>J193*(O193/100)</f>
        <v>0</v>
      </c>
      <c r="Q193" s="60">
        <f>J193+P193</f>
        <v>0</v>
      </c>
      <c r="R193" s="15"/>
      <c r="S193" s="15"/>
      <c r="T193" s="15"/>
    </row>
    <row r="194" spans="1:20" ht="9.75" outlineLevel="4" x14ac:dyDescent="0.2">
      <c r="A194" s="61"/>
      <c r="B194" s="62"/>
      <c r="C194" s="62"/>
      <c r="D194" s="63"/>
      <c r="E194" s="64" t="s">
        <v>29</v>
      </c>
      <c r="F194" s="65" t="s">
        <v>3687</v>
      </c>
      <c r="G194" s="63"/>
      <c r="H194" s="66">
        <v>17.084999999999997</v>
      </c>
      <c r="I194" s="67"/>
      <c r="J194" s="68"/>
      <c r="K194" s="66"/>
      <c r="L194" s="66"/>
      <c r="M194" s="66"/>
      <c r="N194" s="66"/>
      <c r="O194" s="68"/>
      <c r="P194" s="68"/>
      <c r="Q194" s="68"/>
      <c r="R194" s="10"/>
      <c r="S194" s="15"/>
    </row>
    <row r="195" spans="1:20" ht="7.5" customHeight="1" outlineLevel="4" x14ac:dyDescent="0.15">
      <c r="A195" s="15"/>
      <c r="B195" s="69"/>
      <c r="C195" s="70"/>
      <c r="D195" s="71"/>
      <c r="E195" s="72"/>
      <c r="F195" s="73"/>
      <c r="G195" s="71"/>
      <c r="H195" s="74"/>
      <c r="I195" s="75"/>
      <c r="J195" s="76"/>
      <c r="K195" s="77"/>
      <c r="L195" s="77"/>
      <c r="M195" s="77"/>
      <c r="N195" s="77"/>
      <c r="O195" s="76"/>
      <c r="P195" s="76"/>
      <c r="Q195" s="76"/>
      <c r="R195" s="10"/>
      <c r="S195" s="15"/>
    </row>
    <row r="196" spans="1:20" ht="22.5" outlineLevel="3" x14ac:dyDescent="0.2">
      <c r="A196" s="52"/>
      <c r="B196" s="53"/>
      <c r="C196" s="54">
        <v>20</v>
      </c>
      <c r="D196" s="55" t="s">
        <v>25</v>
      </c>
      <c r="E196" s="56" t="s">
        <v>130</v>
      </c>
      <c r="F196" s="57" t="s">
        <v>131</v>
      </c>
      <c r="G196" s="55" t="s">
        <v>67</v>
      </c>
      <c r="H196" s="58">
        <v>81.580999999999989</v>
      </c>
      <c r="I196" s="59"/>
      <c r="J196" s="60">
        <f>H196*I196</f>
        <v>0</v>
      </c>
      <c r="K196" s="58">
        <v>0.29424</v>
      </c>
      <c r="L196" s="58">
        <f>H196*K196</f>
        <v>24.004393439999998</v>
      </c>
      <c r="M196" s="58"/>
      <c r="N196" s="58">
        <f>H196*M196</f>
        <v>0</v>
      </c>
      <c r="O196" s="60">
        <v>21</v>
      </c>
      <c r="P196" s="60">
        <f>J196*(O196/100)</f>
        <v>0</v>
      </c>
      <c r="Q196" s="60">
        <f>J196+P196</f>
        <v>0</v>
      </c>
      <c r="R196" s="15"/>
      <c r="S196" s="15"/>
      <c r="T196" s="15"/>
    </row>
    <row r="197" spans="1:20" ht="9.75" outlineLevel="4" x14ac:dyDescent="0.2">
      <c r="A197" s="61"/>
      <c r="B197" s="62"/>
      <c r="C197" s="62"/>
      <c r="D197" s="63"/>
      <c r="E197" s="64" t="s">
        <v>29</v>
      </c>
      <c r="F197" s="65" t="s">
        <v>135</v>
      </c>
      <c r="G197" s="63"/>
      <c r="H197" s="66">
        <v>0</v>
      </c>
      <c r="I197" s="67"/>
      <c r="J197" s="68"/>
      <c r="K197" s="66"/>
      <c r="L197" s="66"/>
      <c r="M197" s="66"/>
      <c r="N197" s="66"/>
      <c r="O197" s="68"/>
      <c r="P197" s="68"/>
      <c r="Q197" s="68"/>
      <c r="R197" s="10"/>
      <c r="S197" s="15"/>
    </row>
    <row r="198" spans="1:20" ht="9.75" outlineLevel="4" x14ac:dyDescent="0.2">
      <c r="A198" s="61"/>
      <c r="B198" s="62"/>
      <c r="C198" s="62"/>
      <c r="D198" s="63"/>
      <c r="E198" s="64"/>
      <c r="F198" s="65" t="s">
        <v>3688</v>
      </c>
      <c r="G198" s="63"/>
      <c r="H198" s="66">
        <v>87.625999999999991</v>
      </c>
      <c r="I198" s="67"/>
      <c r="J198" s="68"/>
      <c r="K198" s="66"/>
      <c r="L198" s="66"/>
      <c r="M198" s="66"/>
      <c r="N198" s="66"/>
      <c r="O198" s="68"/>
      <c r="P198" s="68"/>
      <c r="Q198" s="68"/>
      <c r="R198" s="10"/>
      <c r="S198" s="15"/>
    </row>
    <row r="199" spans="1:20" ht="9.75" outlineLevel="4" x14ac:dyDescent="0.2">
      <c r="A199" s="61"/>
      <c r="B199" s="62"/>
      <c r="C199" s="62"/>
      <c r="D199" s="63"/>
      <c r="E199" s="64"/>
      <c r="F199" s="65" t="s">
        <v>3689</v>
      </c>
      <c r="G199" s="63"/>
      <c r="H199" s="66">
        <v>-6.0449999999999999</v>
      </c>
      <c r="I199" s="67"/>
      <c r="J199" s="68"/>
      <c r="K199" s="66"/>
      <c r="L199" s="66"/>
      <c r="M199" s="66"/>
      <c r="N199" s="66"/>
      <c r="O199" s="68"/>
      <c r="P199" s="68"/>
      <c r="Q199" s="68"/>
      <c r="R199" s="10"/>
      <c r="S199" s="15"/>
    </row>
    <row r="200" spans="1:20" ht="7.5" customHeight="1" outlineLevel="4" x14ac:dyDescent="0.15">
      <c r="A200" s="15"/>
      <c r="B200" s="69"/>
      <c r="C200" s="70"/>
      <c r="D200" s="71"/>
      <c r="E200" s="72"/>
      <c r="F200" s="73"/>
      <c r="G200" s="71"/>
      <c r="H200" s="74"/>
      <c r="I200" s="75"/>
      <c r="J200" s="76"/>
      <c r="K200" s="77"/>
      <c r="L200" s="77"/>
      <c r="M200" s="77"/>
      <c r="N200" s="77"/>
      <c r="O200" s="76"/>
      <c r="P200" s="76"/>
      <c r="Q200" s="76"/>
      <c r="R200" s="10"/>
      <c r="S200" s="15"/>
    </row>
    <row r="201" spans="1:20" ht="11.25" outlineLevel="3" x14ac:dyDescent="0.2">
      <c r="A201" s="52"/>
      <c r="B201" s="53"/>
      <c r="C201" s="54">
        <v>21</v>
      </c>
      <c r="D201" s="55" t="s">
        <v>25</v>
      </c>
      <c r="E201" s="56" t="s">
        <v>163</v>
      </c>
      <c r="F201" s="57" t="s">
        <v>164</v>
      </c>
      <c r="G201" s="55" t="s">
        <v>60</v>
      </c>
      <c r="H201" s="58">
        <v>9.7184999999999988</v>
      </c>
      <c r="I201" s="59"/>
      <c r="J201" s="60">
        <f>H201*I201</f>
        <v>0</v>
      </c>
      <c r="K201" s="58">
        <v>1.04922</v>
      </c>
      <c r="L201" s="58">
        <f>H201*K201</f>
        <v>10.19684457</v>
      </c>
      <c r="M201" s="58"/>
      <c r="N201" s="58">
        <f>H201*M201</f>
        <v>0</v>
      </c>
      <c r="O201" s="60">
        <v>21</v>
      </c>
      <c r="P201" s="60">
        <f>J201*(O201/100)</f>
        <v>0</v>
      </c>
      <c r="Q201" s="60">
        <f>J201+P201</f>
        <v>0</v>
      </c>
      <c r="R201" s="15"/>
      <c r="S201" s="15"/>
      <c r="T201" s="15"/>
    </row>
    <row r="202" spans="1:20" ht="9.75" outlineLevel="4" x14ac:dyDescent="0.2">
      <c r="A202" s="61"/>
      <c r="B202" s="62"/>
      <c r="C202" s="62"/>
      <c r="D202" s="63"/>
      <c r="E202" s="64" t="s">
        <v>29</v>
      </c>
      <c r="F202" s="65" t="s">
        <v>3690</v>
      </c>
      <c r="G202" s="63"/>
      <c r="H202" s="66">
        <v>9.7184999999999988</v>
      </c>
      <c r="I202" s="67"/>
      <c r="J202" s="68"/>
      <c r="K202" s="66"/>
      <c r="L202" s="66"/>
      <c r="M202" s="66"/>
      <c r="N202" s="66"/>
      <c r="O202" s="68"/>
      <c r="P202" s="68"/>
      <c r="Q202" s="68"/>
      <c r="R202" s="10"/>
      <c r="S202" s="15"/>
    </row>
    <row r="203" spans="1:20" ht="7.5" customHeight="1" outlineLevel="4" x14ac:dyDescent="0.15">
      <c r="A203" s="15"/>
      <c r="B203" s="69"/>
      <c r="C203" s="70"/>
      <c r="D203" s="71"/>
      <c r="E203" s="72"/>
      <c r="F203" s="73"/>
      <c r="G203" s="71"/>
      <c r="H203" s="74"/>
      <c r="I203" s="75"/>
      <c r="J203" s="76"/>
      <c r="K203" s="77"/>
      <c r="L203" s="77"/>
      <c r="M203" s="77"/>
      <c r="N203" s="77"/>
      <c r="O203" s="76"/>
      <c r="P203" s="76"/>
      <c r="Q203" s="76"/>
      <c r="R203" s="10"/>
      <c r="S203" s="15"/>
    </row>
    <row r="204" spans="1:20" ht="11.25" outlineLevel="3" x14ac:dyDescent="0.2">
      <c r="A204" s="52"/>
      <c r="B204" s="53"/>
      <c r="C204" s="54">
        <v>22</v>
      </c>
      <c r="D204" s="55" t="s">
        <v>25</v>
      </c>
      <c r="E204" s="56" t="s">
        <v>3691</v>
      </c>
      <c r="F204" s="57" t="s">
        <v>3692</v>
      </c>
      <c r="G204" s="55" t="s">
        <v>72</v>
      </c>
      <c r="H204" s="58">
        <v>4</v>
      </c>
      <c r="I204" s="59"/>
      <c r="J204" s="60">
        <f>H204*I204</f>
        <v>0</v>
      </c>
      <c r="K204" s="58">
        <v>2.588E-2</v>
      </c>
      <c r="L204" s="58">
        <f>H204*K204</f>
        <v>0.10352</v>
      </c>
      <c r="M204" s="58"/>
      <c r="N204" s="58">
        <f>H204*M204</f>
        <v>0</v>
      </c>
      <c r="O204" s="60">
        <v>21</v>
      </c>
      <c r="P204" s="60">
        <f>J204*(O204/100)</f>
        <v>0</v>
      </c>
      <c r="Q204" s="60">
        <f>J204+P204</f>
        <v>0</v>
      </c>
      <c r="R204" s="15"/>
      <c r="S204" s="15"/>
      <c r="T204" s="15"/>
    </row>
    <row r="205" spans="1:20" ht="9.75" outlineLevel="4" x14ac:dyDescent="0.2">
      <c r="A205" s="61"/>
      <c r="B205" s="62"/>
      <c r="C205" s="62"/>
      <c r="D205" s="63"/>
      <c r="E205" s="64" t="s">
        <v>29</v>
      </c>
      <c r="F205" s="65" t="s">
        <v>3693</v>
      </c>
      <c r="G205" s="63"/>
      <c r="H205" s="66">
        <v>4</v>
      </c>
      <c r="I205" s="67"/>
      <c r="J205" s="68"/>
      <c r="K205" s="66"/>
      <c r="L205" s="66"/>
      <c r="M205" s="66"/>
      <c r="N205" s="66"/>
      <c r="O205" s="68"/>
      <c r="P205" s="68"/>
      <c r="Q205" s="68"/>
      <c r="R205" s="10"/>
      <c r="S205" s="15"/>
    </row>
    <row r="206" spans="1:20" ht="7.5" customHeight="1" outlineLevel="4" x14ac:dyDescent="0.15">
      <c r="A206" s="15"/>
      <c r="B206" s="69"/>
      <c r="C206" s="70"/>
      <c r="D206" s="71"/>
      <c r="E206" s="72"/>
      <c r="F206" s="73"/>
      <c r="G206" s="71"/>
      <c r="H206" s="74"/>
      <c r="I206" s="75"/>
      <c r="J206" s="76"/>
      <c r="K206" s="77"/>
      <c r="L206" s="77"/>
      <c r="M206" s="77"/>
      <c r="N206" s="77"/>
      <c r="O206" s="76"/>
      <c r="P206" s="76"/>
      <c r="Q206" s="76"/>
      <c r="R206" s="10"/>
      <c r="S206" s="15"/>
    </row>
    <row r="207" spans="1:20" ht="11.25" outlineLevel="3" x14ac:dyDescent="0.2">
      <c r="A207" s="52"/>
      <c r="B207" s="53"/>
      <c r="C207" s="54">
        <v>23</v>
      </c>
      <c r="D207" s="55" t="s">
        <v>25</v>
      </c>
      <c r="E207" s="56" t="s">
        <v>178</v>
      </c>
      <c r="F207" s="57" t="s">
        <v>179</v>
      </c>
      <c r="G207" s="55" t="s">
        <v>72</v>
      </c>
      <c r="H207" s="58">
        <v>1</v>
      </c>
      <c r="I207" s="59"/>
      <c r="J207" s="60">
        <f>H207*I207</f>
        <v>0</v>
      </c>
      <c r="K207" s="58">
        <v>2.2280000000000001E-2</v>
      </c>
      <c r="L207" s="58">
        <f>H207*K207</f>
        <v>2.2280000000000001E-2</v>
      </c>
      <c r="M207" s="58"/>
      <c r="N207" s="58">
        <f>H207*M207</f>
        <v>0</v>
      </c>
      <c r="O207" s="60">
        <v>21</v>
      </c>
      <c r="P207" s="60">
        <f>J207*(O207/100)</f>
        <v>0</v>
      </c>
      <c r="Q207" s="60">
        <f>J207+P207</f>
        <v>0</v>
      </c>
      <c r="R207" s="15"/>
      <c r="S207" s="15"/>
      <c r="T207" s="15"/>
    </row>
    <row r="208" spans="1:20" ht="9.75" outlineLevel="4" x14ac:dyDescent="0.2">
      <c r="A208" s="61"/>
      <c r="B208" s="62"/>
      <c r="C208" s="62"/>
      <c r="D208" s="63"/>
      <c r="E208" s="64" t="s">
        <v>29</v>
      </c>
      <c r="F208" s="65" t="s">
        <v>181</v>
      </c>
      <c r="G208" s="63"/>
      <c r="H208" s="66">
        <v>1</v>
      </c>
      <c r="I208" s="67"/>
      <c r="J208" s="68"/>
      <c r="K208" s="66"/>
      <c r="L208" s="66"/>
      <c r="M208" s="66"/>
      <c r="N208" s="66"/>
      <c r="O208" s="68"/>
      <c r="P208" s="68"/>
      <c r="Q208" s="68"/>
      <c r="R208" s="10"/>
      <c r="S208" s="15"/>
    </row>
    <row r="209" spans="1:20" ht="7.5" customHeight="1" outlineLevel="4" x14ac:dyDescent="0.15">
      <c r="A209" s="15"/>
      <c r="B209" s="69"/>
      <c r="C209" s="70"/>
      <c r="D209" s="71"/>
      <c r="E209" s="72"/>
      <c r="F209" s="73"/>
      <c r="G209" s="71"/>
      <c r="H209" s="74"/>
      <c r="I209" s="75"/>
      <c r="J209" s="76"/>
      <c r="K209" s="77"/>
      <c r="L209" s="77"/>
      <c r="M209" s="77"/>
      <c r="N209" s="77"/>
      <c r="O209" s="76"/>
      <c r="P209" s="76"/>
      <c r="Q209" s="76"/>
      <c r="R209" s="10"/>
      <c r="S209" s="15"/>
    </row>
    <row r="210" spans="1:20" ht="22.5" outlineLevel="3" x14ac:dyDescent="0.2">
      <c r="A210" s="52"/>
      <c r="B210" s="53"/>
      <c r="C210" s="54">
        <v>24</v>
      </c>
      <c r="D210" s="55" t="s">
        <v>25</v>
      </c>
      <c r="E210" s="56" t="s">
        <v>3694</v>
      </c>
      <c r="F210" s="57" t="s">
        <v>3695</v>
      </c>
      <c r="G210" s="55" t="s">
        <v>72</v>
      </c>
      <c r="H210" s="58">
        <v>2</v>
      </c>
      <c r="I210" s="59"/>
      <c r="J210" s="60">
        <f>H210*I210</f>
        <v>0</v>
      </c>
      <c r="K210" s="58">
        <v>3.4279999999999998E-2</v>
      </c>
      <c r="L210" s="58">
        <f>H210*K210</f>
        <v>6.8559999999999996E-2</v>
      </c>
      <c r="M210" s="58"/>
      <c r="N210" s="58">
        <f>H210*M210</f>
        <v>0</v>
      </c>
      <c r="O210" s="60">
        <v>21</v>
      </c>
      <c r="P210" s="60">
        <f>J210*(O210/100)</f>
        <v>0</v>
      </c>
      <c r="Q210" s="60">
        <f>J210+P210</f>
        <v>0</v>
      </c>
      <c r="R210" s="15"/>
      <c r="S210" s="15"/>
      <c r="T210" s="15"/>
    </row>
    <row r="211" spans="1:20" ht="9.75" outlineLevel="4" x14ac:dyDescent="0.2">
      <c r="A211" s="61"/>
      <c r="B211" s="62"/>
      <c r="C211" s="62"/>
      <c r="D211" s="63"/>
      <c r="E211" s="64" t="s">
        <v>29</v>
      </c>
      <c r="F211" s="65" t="s">
        <v>3696</v>
      </c>
      <c r="G211" s="63"/>
      <c r="H211" s="66">
        <v>2</v>
      </c>
      <c r="I211" s="67"/>
      <c r="J211" s="68"/>
      <c r="K211" s="66"/>
      <c r="L211" s="66"/>
      <c r="M211" s="66"/>
      <c r="N211" s="66"/>
      <c r="O211" s="68"/>
      <c r="P211" s="68"/>
      <c r="Q211" s="68"/>
      <c r="R211" s="10"/>
      <c r="S211" s="15"/>
    </row>
    <row r="212" spans="1:20" ht="7.5" customHeight="1" outlineLevel="4" x14ac:dyDescent="0.15">
      <c r="A212" s="15"/>
      <c r="B212" s="69"/>
      <c r="C212" s="70"/>
      <c r="D212" s="71"/>
      <c r="E212" s="72"/>
      <c r="F212" s="73"/>
      <c r="G212" s="71"/>
      <c r="H212" s="74"/>
      <c r="I212" s="75"/>
      <c r="J212" s="76"/>
      <c r="K212" s="77"/>
      <c r="L212" s="77"/>
      <c r="M212" s="77"/>
      <c r="N212" s="77"/>
      <c r="O212" s="76"/>
      <c r="P212" s="76"/>
      <c r="Q212" s="76"/>
      <c r="R212" s="10"/>
      <c r="S212" s="15"/>
    </row>
    <row r="213" spans="1:20" ht="11.25" outlineLevel="3" x14ac:dyDescent="0.2">
      <c r="A213" s="52"/>
      <c r="B213" s="53"/>
      <c r="C213" s="54">
        <v>25</v>
      </c>
      <c r="D213" s="55" t="s">
        <v>25</v>
      </c>
      <c r="E213" s="56" t="s">
        <v>183</v>
      </c>
      <c r="F213" s="57" t="s">
        <v>184</v>
      </c>
      <c r="G213" s="55" t="s">
        <v>72</v>
      </c>
      <c r="H213" s="58">
        <v>4</v>
      </c>
      <c r="I213" s="59"/>
      <c r="J213" s="60">
        <f>H213*I213</f>
        <v>0</v>
      </c>
      <c r="K213" s="58">
        <v>3.5630000000000002E-2</v>
      </c>
      <c r="L213" s="58">
        <f>H213*K213</f>
        <v>0.14252000000000001</v>
      </c>
      <c r="M213" s="58"/>
      <c r="N213" s="58">
        <f>H213*M213</f>
        <v>0</v>
      </c>
      <c r="O213" s="60">
        <v>21</v>
      </c>
      <c r="P213" s="60">
        <f>J213*(O213/100)</f>
        <v>0</v>
      </c>
      <c r="Q213" s="60">
        <f>J213+P213</f>
        <v>0</v>
      </c>
      <c r="R213" s="15"/>
      <c r="S213" s="15"/>
      <c r="T213" s="15"/>
    </row>
    <row r="214" spans="1:20" ht="9.75" outlineLevel="4" x14ac:dyDescent="0.2">
      <c r="A214" s="61"/>
      <c r="B214" s="62"/>
      <c r="C214" s="62"/>
      <c r="D214" s="63"/>
      <c r="E214" s="64" t="s">
        <v>29</v>
      </c>
      <c r="F214" s="65" t="s">
        <v>186</v>
      </c>
      <c r="G214" s="63"/>
      <c r="H214" s="66">
        <v>4</v>
      </c>
      <c r="I214" s="67"/>
      <c r="J214" s="68"/>
      <c r="K214" s="66"/>
      <c r="L214" s="66"/>
      <c r="M214" s="66"/>
      <c r="N214" s="66"/>
      <c r="O214" s="68"/>
      <c r="P214" s="68"/>
      <c r="Q214" s="68"/>
      <c r="R214" s="10"/>
      <c r="S214" s="15"/>
    </row>
    <row r="215" spans="1:20" ht="7.5" customHeight="1" outlineLevel="4" x14ac:dyDescent="0.15">
      <c r="A215" s="15"/>
      <c r="B215" s="69"/>
      <c r="C215" s="70"/>
      <c r="D215" s="71"/>
      <c r="E215" s="72"/>
      <c r="F215" s="73"/>
      <c r="G215" s="71"/>
      <c r="H215" s="74"/>
      <c r="I215" s="75"/>
      <c r="J215" s="76"/>
      <c r="K215" s="77"/>
      <c r="L215" s="77"/>
      <c r="M215" s="77"/>
      <c r="N215" s="77"/>
      <c r="O215" s="76"/>
      <c r="P215" s="76"/>
      <c r="Q215" s="76"/>
      <c r="R215" s="10"/>
      <c r="S215" s="15"/>
    </row>
    <row r="216" spans="1:20" ht="22.5" outlineLevel="3" x14ac:dyDescent="0.2">
      <c r="A216" s="52"/>
      <c r="B216" s="53"/>
      <c r="C216" s="54">
        <v>26</v>
      </c>
      <c r="D216" s="55" t="s">
        <v>25</v>
      </c>
      <c r="E216" s="56" t="s">
        <v>188</v>
      </c>
      <c r="F216" s="57" t="s">
        <v>189</v>
      </c>
      <c r="G216" s="55" t="s">
        <v>72</v>
      </c>
      <c r="H216" s="58">
        <v>1</v>
      </c>
      <c r="I216" s="59"/>
      <c r="J216" s="60">
        <f>H216*I216</f>
        <v>0</v>
      </c>
      <c r="K216" s="58">
        <v>3.9629999999999999E-2</v>
      </c>
      <c r="L216" s="58">
        <f>H216*K216</f>
        <v>3.9629999999999999E-2</v>
      </c>
      <c r="M216" s="58"/>
      <c r="N216" s="58">
        <f>H216*M216</f>
        <v>0</v>
      </c>
      <c r="O216" s="60">
        <v>21</v>
      </c>
      <c r="P216" s="60">
        <f>J216*(O216/100)</f>
        <v>0</v>
      </c>
      <c r="Q216" s="60">
        <f>J216+P216</f>
        <v>0</v>
      </c>
      <c r="R216" s="15"/>
      <c r="S216" s="15"/>
      <c r="T216" s="15"/>
    </row>
    <row r="217" spans="1:20" ht="9.75" outlineLevel="4" x14ac:dyDescent="0.2">
      <c r="A217" s="61"/>
      <c r="B217" s="62"/>
      <c r="C217" s="62"/>
      <c r="D217" s="63"/>
      <c r="E217" s="64" t="s">
        <v>29</v>
      </c>
      <c r="F217" s="65" t="s">
        <v>181</v>
      </c>
      <c r="G217" s="63"/>
      <c r="H217" s="66">
        <v>1</v>
      </c>
      <c r="I217" s="67"/>
      <c r="J217" s="68"/>
      <c r="K217" s="66"/>
      <c r="L217" s="66"/>
      <c r="M217" s="66"/>
      <c r="N217" s="66"/>
      <c r="O217" s="68"/>
      <c r="P217" s="68"/>
      <c r="Q217" s="68"/>
      <c r="R217" s="10"/>
      <c r="S217" s="15"/>
    </row>
    <row r="218" spans="1:20" ht="7.5" customHeight="1" outlineLevel="4" x14ac:dyDescent="0.15">
      <c r="A218" s="15"/>
      <c r="B218" s="69"/>
      <c r="C218" s="70"/>
      <c r="D218" s="71"/>
      <c r="E218" s="72"/>
      <c r="F218" s="73"/>
      <c r="G218" s="71"/>
      <c r="H218" s="74"/>
      <c r="I218" s="75"/>
      <c r="J218" s="76"/>
      <c r="K218" s="77"/>
      <c r="L218" s="77"/>
      <c r="M218" s="77"/>
      <c r="N218" s="77"/>
      <c r="O218" s="76"/>
      <c r="P218" s="76"/>
      <c r="Q218" s="76"/>
      <c r="R218" s="10"/>
      <c r="S218" s="15"/>
    </row>
    <row r="219" spans="1:20" ht="11.25" outlineLevel="3" x14ac:dyDescent="0.2">
      <c r="A219" s="52"/>
      <c r="B219" s="53"/>
      <c r="C219" s="54">
        <v>27</v>
      </c>
      <c r="D219" s="55" t="s">
        <v>25</v>
      </c>
      <c r="E219" s="56" t="s">
        <v>3697</v>
      </c>
      <c r="F219" s="57" t="s">
        <v>3698</v>
      </c>
      <c r="G219" s="55" t="s">
        <v>72</v>
      </c>
      <c r="H219" s="58">
        <v>15</v>
      </c>
      <c r="I219" s="59"/>
      <c r="J219" s="60">
        <f>H219*I219</f>
        <v>0</v>
      </c>
      <c r="K219" s="58">
        <v>6.3549999999999995E-2</v>
      </c>
      <c r="L219" s="58">
        <f>H219*K219</f>
        <v>0.95324999999999993</v>
      </c>
      <c r="M219" s="58"/>
      <c r="N219" s="58">
        <f>H219*M219</f>
        <v>0</v>
      </c>
      <c r="O219" s="60">
        <v>21</v>
      </c>
      <c r="P219" s="60">
        <f>J219*(O219/100)</f>
        <v>0</v>
      </c>
      <c r="Q219" s="60">
        <f>J219+P219</f>
        <v>0</v>
      </c>
      <c r="R219" s="15"/>
      <c r="S219" s="15"/>
      <c r="T219" s="15"/>
    </row>
    <row r="220" spans="1:20" ht="9.75" outlineLevel="4" x14ac:dyDescent="0.2">
      <c r="A220" s="61"/>
      <c r="B220" s="62"/>
      <c r="C220" s="62"/>
      <c r="D220" s="63"/>
      <c r="E220" s="64" t="s">
        <v>29</v>
      </c>
      <c r="F220" s="65" t="s">
        <v>3699</v>
      </c>
      <c r="G220" s="63"/>
      <c r="H220" s="66">
        <v>15</v>
      </c>
      <c r="I220" s="67"/>
      <c r="J220" s="68"/>
      <c r="K220" s="66"/>
      <c r="L220" s="66"/>
      <c r="M220" s="66"/>
      <c r="N220" s="66"/>
      <c r="O220" s="68"/>
      <c r="P220" s="68"/>
      <c r="Q220" s="68"/>
      <c r="R220" s="10"/>
      <c r="S220" s="15"/>
    </row>
    <row r="221" spans="1:20" ht="7.5" customHeight="1" outlineLevel="4" x14ac:dyDescent="0.15">
      <c r="A221" s="15"/>
      <c r="B221" s="69"/>
      <c r="C221" s="70"/>
      <c r="D221" s="71"/>
      <c r="E221" s="72"/>
      <c r="F221" s="73"/>
      <c r="G221" s="71"/>
      <c r="H221" s="74"/>
      <c r="I221" s="75"/>
      <c r="J221" s="76"/>
      <c r="K221" s="77"/>
      <c r="L221" s="77"/>
      <c r="M221" s="77"/>
      <c r="N221" s="77"/>
      <c r="O221" s="76"/>
      <c r="P221" s="76"/>
      <c r="Q221" s="76"/>
      <c r="R221" s="10"/>
      <c r="S221" s="15"/>
    </row>
    <row r="222" spans="1:20" ht="11.25" outlineLevel="3" x14ac:dyDescent="0.2">
      <c r="A222" s="52"/>
      <c r="B222" s="53"/>
      <c r="C222" s="54">
        <v>28</v>
      </c>
      <c r="D222" s="55" t="s">
        <v>25</v>
      </c>
      <c r="E222" s="56" t="s">
        <v>3700</v>
      </c>
      <c r="F222" s="57" t="s">
        <v>3701</v>
      </c>
      <c r="G222" s="55" t="s">
        <v>28</v>
      </c>
      <c r="H222" s="58">
        <v>0.269619</v>
      </c>
      <c r="I222" s="59"/>
      <c r="J222" s="60">
        <f>H222*I222</f>
        <v>0</v>
      </c>
      <c r="K222" s="58">
        <v>1.94302</v>
      </c>
      <c r="L222" s="58">
        <f>H222*K222</f>
        <v>0.52387510938000004</v>
      </c>
      <c r="M222" s="58"/>
      <c r="N222" s="58">
        <f>H222*M222</f>
        <v>0</v>
      </c>
      <c r="O222" s="60">
        <v>21</v>
      </c>
      <c r="P222" s="60">
        <f>J222*(O222/100)</f>
        <v>0</v>
      </c>
      <c r="Q222" s="60">
        <f>J222+P222</f>
        <v>0</v>
      </c>
      <c r="R222" s="15"/>
      <c r="S222" s="15"/>
      <c r="T222" s="15"/>
    </row>
    <row r="223" spans="1:20" ht="9.75" outlineLevel="4" x14ac:dyDescent="0.2">
      <c r="A223" s="61"/>
      <c r="B223" s="62"/>
      <c r="C223" s="62"/>
      <c r="D223" s="63"/>
      <c r="E223" s="64" t="s">
        <v>29</v>
      </c>
      <c r="F223" s="65" t="s">
        <v>3702</v>
      </c>
      <c r="G223" s="63"/>
      <c r="H223" s="66">
        <v>0.269619</v>
      </c>
      <c r="I223" s="67"/>
      <c r="J223" s="68"/>
      <c r="K223" s="66"/>
      <c r="L223" s="66"/>
      <c r="M223" s="66"/>
      <c r="N223" s="66"/>
      <c r="O223" s="68"/>
      <c r="P223" s="68"/>
      <c r="Q223" s="68"/>
      <c r="R223" s="10"/>
      <c r="S223" s="15"/>
    </row>
    <row r="224" spans="1:20" ht="7.5" customHeight="1" outlineLevel="4" x14ac:dyDescent="0.15">
      <c r="A224" s="15"/>
      <c r="B224" s="69"/>
      <c r="C224" s="70"/>
      <c r="D224" s="71"/>
      <c r="E224" s="72"/>
      <c r="F224" s="73"/>
      <c r="G224" s="71"/>
      <c r="H224" s="74"/>
      <c r="I224" s="75"/>
      <c r="J224" s="76"/>
      <c r="K224" s="77"/>
      <c r="L224" s="77"/>
      <c r="M224" s="77"/>
      <c r="N224" s="77"/>
      <c r="O224" s="76"/>
      <c r="P224" s="76"/>
      <c r="Q224" s="76"/>
      <c r="R224" s="10"/>
      <c r="S224" s="15"/>
    </row>
    <row r="225" spans="1:20" ht="11.25" outlineLevel="3" x14ac:dyDescent="0.2">
      <c r="A225" s="52"/>
      <c r="B225" s="53"/>
      <c r="C225" s="54">
        <v>29</v>
      </c>
      <c r="D225" s="55" t="s">
        <v>25</v>
      </c>
      <c r="E225" s="56" t="s">
        <v>226</v>
      </c>
      <c r="F225" s="57" t="s">
        <v>227</v>
      </c>
      <c r="G225" s="55" t="s">
        <v>172</v>
      </c>
      <c r="H225" s="58">
        <v>5.25</v>
      </c>
      <c r="I225" s="59"/>
      <c r="J225" s="60">
        <f>H225*I225</f>
        <v>0</v>
      </c>
      <c r="K225" s="58">
        <v>2.5999999999999998E-4</v>
      </c>
      <c r="L225" s="58">
        <f>H225*K225</f>
        <v>1.3649999999999999E-3</v>
      </c>
      <c r="M225" s="58"/>
      <c r="N225" s="58">
        <f>H225*M225</f>
        <v>0</v>
      </c>
      <c r="O225" s="60">
        <v>21</v>
      </c>
      <c r="P225" s="60">
        <f>J225*(O225/100)</f>
        <v>0</v>
      </c>
      <c r="Q225" s="60">
        <f>J225+P225</f>
        <v>0</v>
      </c>
      <c r="R225" s="15"/>
      <c r="S225" s="15"/>
      <c r="T225" s="15"/>
    </row>
    <row r="226" spans="1:20" ht="9.75" outlineLevel="4" x14ac:dyDescent="0.2">
      <c r="A226" s="61"/>
      <c r="B226" s="62"/>
      <c r="C226" s="62"/>
      <c r="D226" s="63"/>
      <c r="E226" s="64" t="s">
        <v>29</v>
      </c>
      <c r="F226" s="65" t="s">
        <v>3703</v>
      </c>
      <c r="G226" s="63"/>
      <c r="H226" s="66">
        <v>5.25</v>
      </c>
      <c r="I226" s="67"/>
      <c r="J226" s="68"/>
      <c r="K226" s="66"/>
      <c r="L226" s="66"/>
      <c r="M226" s="66"/>
      <c r="N226" s="66"/>
      <c r="O226" s="68"/>
      <c r="P226" s="68"/>
      <c r="Q226" s="68"/>
      <c r="R226" s="10"/>
      <c r="S226" s="15"/>
    </row>
    <row r="227" spans="1:20" ht="7.5" customHeight="1" outlineLevel="4" x14ac:dyDescent="0.15">
      <c r="A227" s="15"/>
      <c r="B227" s="69"/>
      <c r="C227" s="70"/>
      <c r="D227" s="71"/>
      <c r="E227" s="72"/>
      <c r="F227" s="73"/>
      <c r="G227" s="71"/>
      <c r="H227" s="74"/>
      <c r="I227" s="75"/>
      <c r="J227" s="76"/>
      <c r="K227" s="77"/>
      <c r="L227" s="77"/>
      <c r="M227" s="77"/>
      <c r="N227" s="77"/>
      <c r="O227" s="76"/>
      <c r="P227" s="76"/>
      <c r="Q227" s="76"/>
      <c r="R227" s="10"/>
      <c r="S227" s="15"/>
    </row>
    <row r="228" spans="1:20" ht="11.25" outlineLevel="3" x14ac:dyDescent="0.2">
      <c r="A228" s="52"/>
      <c r="B228" s="53"/>
      <c r="C228" s="54">
        <v>30</v>
      </c>
      <c r="D228" s="55" t="s">
        <v>25</v>
      </c>
      <c r="E228" s="56" t="s">
        <v>3704</v>
      </c>
      <c r="F228" s="57" t="s">
        <v>3705</v>
      </c>
      <c r="G228" s="55" t="s">
        <v>67</v>
      </c>
      <c r="H228" s="58">
        <v>1.4300000000000002</v>
      </c>
      <c r="I228" s="59"/>
      <c r="J228" s="60">
        <f>H228*I228</f>
        <v>0</v>
      </c>
      <c r="K228" s="58">
        <v>2.8570000000000002E-2</v>
      </c>
      <c r="L228" s="58">
        <f>H228*K228</f>
        <v>4.0855100000000005E-2</v>
      </c>
      <c r="M228" s="58"/>
      <c r="N228" s="58">
        <f>H228*M228</f>
        <v>0</v>
      </c>
      <c r="O228" s="60">
        <v>21</v>
      </c>
      <c r="P228" s="60">
        <f>J228*(O228/100)</f>
        <v>0</v>
      </c>
      <c r="Q228" s="60">
        <f>J228+P228</f>
        <v>0</v>
      </c>
      <c r="R228" s="15"/>
      <c r="S228" s="15"/>
      <c r="T228" s="15"/>
    </row>
    <row r="229" spans="1:20" ht="9.75" outlineLevel="4" x14ac:dyDescent="0.2">
      <c r="A229" s="61"/>
      <c r="B229" s="62"/>
      <c r="C229" s="62"/>
      <c r="D229" s="63"/>
      <c r="E229" s="64" t="s">
        <v>29</v>
      </c>
      <c r="F229" s="65" t="s">
        <v>3706</v>
      </c>
      <c r="G229" s="63"/>
      <c r="H229" s="66">
        <v>1.4300000000000002</v>
      </c>
      <c r="I229" s="67"/>
      <c r="J229" s="68"/>
      <c r="K229" s="66"/>
      <c r="L229" s="66"/>
      <c r="M229" s="66"/>
      <c r="N229" s="66"/>
      <c r="O229" s="68"/>
      <c r="P229" s="68"/>
      <c r="Q229" s="68"/>
      <c r="R229" s="10"/>
      <c r="S229" s="15"/>
    </row>
    <row r="230" spans="1:20" ht="7.5" customHeight="1" outlineLevel="4" x14ac:dyDescent="0.15">
      <c r="A230" s="15"/>
      <c r="B230" s="69"/>
      <c r="C230" s="70"/>
      <c r="D230" s="71"/>
      <c r="E230" s="72"/>
      <c r="F230" s="73"/>
      <c r="G230" s="71"/>
      <c r="H230" s="74"/>
      <c r="I230" s="75"/>
      <c r="J230" s="76"/>
      <c r="K230" s="77"/>
      <c r="L230" s="77"/>
      <c r="M230" s="77"/>
      <c r="N230" s="77"/>
      <c r="O230" s="76"/>
      <c r="P230" s="76"/>
      <c r="Q230" s="76"/>
      <c r="R230" s="10"/>
      <c r="S230" s="15"/>
    </row>
    <row r="231" spans="1:20" ht="11.25" outlineLevel="3" x14ac:dyDescent="0.2">
      <c r="A231" s="52"/>
      <c r="B231" s="53"/>
      <c r="C231" s="54">
        <v>31</v>
      </c>
      <c r="D231" s="55" t="s">
        <v>25</v>
      </c>
      <c r="E231" s="56" t="s">
        <v>3707</v>
      </c>
      <c r="F231" s="57" t="s">
        <v>3708</v>
      </c>
      <c r="G231" s="55" t="s">
        <v>67</v>
      </c>
      <c r="H231" s="58">
        <v>1.4300000000000002</v>
      </c>
      <c r="I231" s="59"/>
      <c r="J231" s="60">
        <f>H231*I231</f>
        <v>0</v>
      </c>
      <c r="K231" s="58">
        <v>4.795E-2</v>
      </c>
      <c r="L231" s="58">
        <f>H231*K231</f>
        <v>6.8568500000000004E-2</v>
      </c>
      <c r="M231" s="58"/>
      <c r="N231" s="58">
        <f>H231*M231</f>
        <v>0</v>
      </c>
      <c r="O231" s="60">
        <v>21</v>
      </c>
      <c r="P231" s="60">
        <f>J231*(O231/100)</f>
        <v>0</v>
      </c>
      <c r="Q231" s="60">
        <f>J231+P231</f>
        <v>0</v>
      </c>
      <c r="R231" s="15"/>
      <c r="S231" s="15"/>
      <c r="T231" s="15"/>
    </row>
    <row r="232" spans="1:20" ht="9.75" outlineLevel="4" x14ac:dyDescent="0.2">
      <c r="A232" s="61"/>
      <c r="B232" s="62"/>
      <c r="C232" s="62"/>
      <c r="D232" s="63"/>
      <c r="E232" s="64" t="s">
        <v>29</v>
      </c>
      <c r="F232" s="65" t="s">
        <v>3706</v>
      </c>
      <c r="G232" s="63"/>
      <c r="H232" s="66">
        <v>1.4300000000000002</v>
      </c>
      <c r="I232" s="67"/>
      <c r="J232" s="68"/>
      <c r="K232" s="66"/>
      <c r="L232" s="66"/>
      <c r="M232" s="66"/>
      <c r="N232" s="66"/>
      <c r="O232" s="68"/>
      <c r="P232" s="68"/>
      <c r="Q232" s="68"/>
      <c r="R232" s="10"/>
      <c r="S232" s="15"/>
    </row>
    <row r="233" spans="1:20" ht="7.5" customHeight="1" outlineLevel="4" x14ac:dyDescent="0.15">
      <c r="A233" s="15"/>
      <c r="B233" s="69"/>
      <c r="C233" s="70"/>
      <c r="D233" s="71"/>
      <c r="E233" s="72"/>
      <c r="F233" s="73"/>
      <c r="G233" s="71"/>
      <c r="H233" s="74"/>
      <c r="I233" s="75"/>
      <c r="J233" s="76"/>
      <c r="K233" s="77"/>
      <c r="L233" s="77"/>
      <c r="M233" s="77"/>
      <c r="N233" s="77"/>
      <c r="O233" s="76"/>
      <c r="P233" s="76"/>
      <c r="Q233" s="76"/>
      <c r="R233" s="10"/>
      <c r="S233" s="15"/>
    </row>
    <row r="234" spans="1:20" ht="11.25" outlineLevel="3" x14ac:dyDescent="0.2">
      <c r="A234" s="52"/>
      <c r="B234" s="53"/>
      <c r="C234" s="54">
        <v>32</v>
      </c>
      <c r="D234" s="55" t="s">
        <v>25</v>
      </c>
      <c r="E234" s="56" t="s">
        <v>264</v>
      </c>
      <c r="F234" s="57" t="s">
        <v>265</v>
      </c>
      <c r="G234" s="55" t="s">
        <v>67</v>
      </c>
      <c r="H234" s="58">
        <v>0.76000000000000023</v>
      </c>
      <c r="I234" s="59"/>
      <c r="J234" s="60">
        <f>H234*I234</f>
        <v>0</v>
      </c>
      <c r="K234" s="58">
        <v>6.1969999999999997E-2</v>
      </c>
      <c r="L234" s="58">
        <f>H234*K234</f>
        <v>4.7097200000000013E-2</v>
      </c>
      <c r="M234" s="58"/>
      <c r="N234" s="58">
        <f>H234*M234</f>
        <v>0</v>
      </c>
      <c r="O234" s="60">
        <v>21</v>
      </c>
      <c r="P234" s="60">
        <f>J234*(O234/100)</f>
        <v>0</v>
      </c>
      <c r="Q234" s="60">
        <f>J234+P234</f>
        <v>0</v>
      </c>
      <c r="R234" s="15"/>
      <c r="S234" s="15"/>
      <c r="T234" s="15"/>
    </row>
    <row r="235" spans="1:20" ht="9.75" outlineLevel="4" x14ac:dyDescent="0.2">
      <c r="A235" s="61"/>
      <c r="B235" s="62"/>
      <c r="C235" s="62"/>
      <c r="D235" s="63"/>
      <c r="E235" s="64" t="s">
        <v>29</v>
      </c>
      <c r="F235" s="65"/>
      <c r="G235" s="63"/>
      <c r="H235" s="66">
        <v>0</v>
      </c>
      <c r="I235" s="67"/>
      <c r="J235" s="68"/>
      <c r="K235" s="66"/>
      <c r="L235" s="66"/>
      <c r="M235" s="66"/>
      <c r="N235" s="66"/>
      <c r="O235" s="68"/>
      <c r="P235" s="68"/>
      <c r="Q235" s="68"/>
      <c r="R235" s="10"/>
      <c r="S235" s="15"/>
    </row>
    <row r="236" spans="1:20" ht="19.5" outlineLevel="4" x14ac:dyDescent="0.2">
      <c r="A236" s="61"/>
      <c r="B236" s="62"/>
      <c r="C236" s="62"/>
      <c r="D236" s="63"/>
      <c r="E236" s="64"/>
      <c r="F236" s="65" t="s">
        <v>3709</v>
      </c>
      <c r="G236" s="63"/>
      <c r="H236" s="66">
        <v>0.76000000000000023</v>
      </c>
      <c r="I236" s="67"/>
      <c r="J236" s="68"/>
      <c r="K236" s="66"/>
      <c r="L236" s="66"/>
      <c r="M236" s="66"/>
      <c r="N236" s="66"/>
      <c r="O236" s="68"/>
      <c r="P236" s="68"/>
      <c r="Q236" s="68"/>
      <c r="R236" s="10"/>
      <c r="S236" s="15"/>
    </row>
    <row r="237" spans="1:20" ht="7.5" customHeight="1" outlineLevel="4" x14ac:dyDescent="0.15">
      <c r="A237" s="15"/>
      <c r="B237" s="69"/>
      <c r="C237" s="70"/>
      <c r="D237" s="71"/>
      <c r="E237" s="72"/>
      <c r="F237" s="73"/>
      <c r="G237" s="71"/>
      <c r="H237" s="74"/>
      <c r="I237" s="75"/>
      <c r="J237" s="76"/>
      <c r="K237" s="77"/>
      <c r="L237" s="77"/>
      <c r="M237" s="77"/>
      <c r="N237" s="77"/>
      <c r="O237" s="76"/>
      <c r="P237" s="76"/>
      <c r="Q237" s="76"/>
      <c r="R237" s="10"/>
      <c r="S237" s="15"/>
    </row>
    <row r="238" spans="1:20" ht="11.25" outlineLevel="3" x14ac:dyDescent="0.2">
      <c r="A238" s="52"/>
      <c r="B238" s="53"/>
      <c r="C238" s="54">
        <v>33</v>
      </c>
      <c r="D238" s="55" t="s">
        <v>25</v>
      </c>
      <c r="E238" s="56" t="s">
        <v>270</v>
      </c>
      <c r="F238" s="57" t="s">
        <v>271</v>
      </c>
      <c r="G238" s="55" t="s">
        <v>67</v>
      </c>
      <c r="H238" s="58">
        <v>42.543499999999995</v>
      </c>
      <c r="I238" s="59"/>
      <c r="J238" s="60">
        <f>H238*I238</f>
        <v>0</v>
      </c>
      <c r="K238" s="58">
        <v>5.8970000000000002E-2</v>
      </c>
      <c r="L238" s="58">
        <f>H238*K238</f>
        <v>2.5087901949999996</v>
      </c>
      <c r="M238" s="58"/>
      <c r="N238" s="58">
        <f>H238*M238</f>
        <v>0</v>
      </c>
      <c r="O238" s="60">
        <v>21</v>
      </c>
      <c r="P238" s="60">
        <f>J238*(O238/100)</f>
        <v>0</v>
      </c>
      <c r="Q238" s="60">
        <f>J238+P238</f>
        <v>0</v>
      </c>
      <c r="R238" s="15"/>
      <c r="S238" s="15"/>
      <c r="T238" s="15"/>
    </row>
    <row r="239" spans="1:20" ht="9.75" outlineLevel="4" x14ac:dyDescent="0.2">
      <c r="A239" s="61"/>
      <c r="B239" s="62"/>
      <c r="C239" s="62"/>
      <c r="D239" s="63"/>
      <c r="E239" s="64" t="s">
        <v>29</v>
      </c>
      <c r="F239" s="65" t="s">
        <v>3710</v>
      </c>
      <c r="G239" s="63"/>
      <c r="H239" s="66">
        <v>46.183499999999988</v>
      </c>
      <c r="I239" s="67"/>
      <c r="J239" s="68"/>
      <c r="K239" s="66"/>
      <c r="L239" s="66"/>
      <c r="M239" s="66"/>
      <c r="N239" s="66"/>
      <c r="O239" s="68"/>
      <c r="P239" s="68"/>
      <c r="Q239" s="68"/>
      <c r="R239" s="10"/>
      <c r="S239" s="15"/>
    </row>
    <row r="240" spans="1:20" ht="9.75" outlineLevel="4" x14ac:dyDescent="0.2">
      <c r="A240" s="61"/>
      <c r="B240" s="62"/>
      <c r="C240" s="62"/>
      <c r="D240" s="63"/>
      <c r="E240" s="64"/>
      <c r="F240" s="65" t="s">
        <v>3711</v>
      </c>
      <c r="G240" s="63"/>
      <c r="H240" s="66">
        <v>-6.1999999999999993</v>
      </c>
      <c r="I240" s="67"/>
      <c r="J240" s="68"/>
      <c r="K240" s="66"/>
      <c r="L240" s="66"/>
      <c r="M240" s="66"/>
      <c r="N240" s="66"/>
      <c r="O240" s="68"/>
      <c r="P240" s="68"/>
      <c r="Q240" s="68"/>
      <c r="R240" s="10"/>
      <c r="S240" s="15"/>
    </row>
    <row r="241" spans="1:20" ht="9.75" outlineLevel="4" x14ac:dyDescent="0.2">
      <c r="A241" s="61"/>
      <c r="B241" s="62"/>
      <c r="C241" s="62"/>
      <c r="D241" s="63"/>
      <c r="E241" s="64"/>
      <c r="F241" s="65" t="s">
        <v>3712</v>
      </c>
      <c r="G241" s="63"/>
      <c r="H241" s="66">
        <v>2.5600000000000005</v>
      </c>
      <c r="I241" s="67"/>
      <c r="J241" s="68"/>
      <c r="K241" s="66"/>
      <c r="L241" s="66"/>
      <c r="M241" s="66"/>
      <c r="N241" s="66"/>
      <c r="O241" s="68"/>
      <c r="P241" s="68"/>
      <c r="Q241" s="68"/>
      <c r="R241" s="10"/>
      <c r="S241" s="15"/>
    </row>
    <row r="242" spans="1:20" ht="7.5" customHeight="1" outlineLevel="4" x14ac:dyDescent="0.15">
      <c r="A242" s="15"/>
      <c r="B242" s="69"/>
      <c r="C242" s="70"/>
      <c r="D242" s="71"/>
      <c r="E242" s="72"/>
      <c r="F242" s="73"/>
      <c r="G242" s="71"/>
      <c r="H242" s="74"/>
      <c r="I242" s="75"/>
      <c r="J242" s="76"/>
      <c r="K242" s="77"/>
      <c r="L242" s="77"/>
      <c r="M242" s="77"/>
      <c r="N242" s="77"/>
      <c r="O242" s="76"/>
      <c r="P242" s="76"/>
      <c r="Q242" s="76"/>
      <c r="R242" s="10"/>
      <c r="S242" s="15"/>
    </row>
    <row r="243" spans="1:20" ht="11.25" outlineLevel="3" x14ac:dyDescent="0.2">
      <c r="A243" s="52"/>
      <c r="B243" s="53"/>
      <c r="C243" s="54">
        <v>34</v>
      </c>
      <c r="D243" s="55" t="s">
        <v>25</v>
      </c>
      <c r="E243" s="56" t="s">
        <v>278</v>
      </c>
      <c r="F243" s="57" t="s">
        <v>279</v>
      </c>
      <c r="G243" s="55" t="s">
        <v>67</v>
      </c>
      <c r="H243" s="58">
        <v>94.23099999999998</v>
      </c>
      <c r="I243" s="59"/>
      <c r="J243" s="60">
        <f>H243*I243</f>
        <v>0</v>
      </c>
      <c r="K243" s="58">
        <v>7.571E-2</v>
      </c>
      <c r="L243" s="58">
        <f>H243*K243</f>
        <v>7.1342290099999985</v>
      </c>
      <c r="M243" s="58"/>
      <c r="N243" s="58">
        <f>H243*M243</f>
        <v>0</v>
      </c>
      <c r="O243" s="60">
        <v>21</v>
      </c>
      <c r="P243" s="60">
        <f>J243*(O243/100)</f>
        <v>0</v>
      </c>
      <c r="Q243" s="60">
        <f>J243+P243</f>
        <v>0</v>
      </c>
      <c r="R243" s="15"/>
      <c r="S243" s="15"/>
      <c r="T243" s="15"/>
    </row>
    <row r="244" spans="1:20" ht="9.75" outlineLevel="4" x14ac:dyDescent="0.2">
      <c r="A244" s="61"/>
      <c r="B244" s="62"/>
      <c r="C244" s="62"/>
      <c r="D244" s="63"/>
      <c r="E244" s="64" t="s">
        <v>29</v>
      </c>
      <c r="F244" s="65" t="s">
        <v>274</v>
      </c>
      <c r="G244" s="63"/>
      <c r="H244" s="66">
        <v>0</v>
      </c>
      <c r="I244" s="67"/>
      <c r="J244" s="68"/>
      <c r="K244" s="66"/>
      <c r="L244" s="66"/>
      <c r="M244" s="66"/>
      <c r="N244" s="66"/>
      <c r="O244" s="68"/>
      <c r="P244" s="68"/>
      <c r="Q244" s="68"/>
      <c r="R244" s="10"/>
      <c r="S244" s="15"/>
    </row>
    <row r="245" spans="1:20" ht="9.75" outlineLevel="4" x14ac:dyDescent="0.2">
      <c r="A245" s="61"/>
      <c r="B245" s="62"/>
      <c r="C245" s="62"/>
      <c r="D245" s="63"/>
      <c r="E245" s="64"/>
      <c r="F245" s="65" t="s">
        <v>3713</v>
      </c>
      <c r="G245" s="63"/>
      <c r="H245" s="66">
        <v>99.830999999999975</v>
      </c>
      <c r="I245" s="67"/>
      <c r="J245" s="68"/>
      <c r="K245" s="66"/>
      <c r="L245" s="66"/>
      <c r="M245" s="66"/>
      <c r="N245" s="66"/>
      <c r="O245" s="68"/>
      <c r="P245" s="68"/>
      <c r="Q245" s="68"/>
      <c r="R245" s="10"/>
      <c r="S245" s="15"/>
    </row>
    <row r="246" spans="1:20" ht="9.75" outlineLevel="4" x14ac:dyDescent="0.2">
      <c r="A246" s="61"/>
      <c r="B246" s="62"/>
      <c r="C246" s="62"/>
      <c r="D246" s="63"/>
      <c r="E246" s="64"/>
      <c r="F246" s="65" t="s">
        <v>3714</v>
      </c>
      <c r="G246" s="63"/>
      <c r="H246" s="66">
        <v>-5.6</v>
      </c>
      <c r="I246" s="67"/>
      <c r="J246" s="68"/>
      <c r="K246" s="66"/>
      <c r="L246" s="66"/>
      <c r="M246" s="66"/>
      <c r="N246" s="66"/>
      <c r="O246" s="68"/>
      <c r="P246" s="68"/>
      <c r="Q246" s="68"/>
      <c r="R246" s="10"/>
      <c r="S246" s="15"/>
    </row>
    <row r="247" spans="1:20" ht="7.5" customHeight="1" outlineLevel="4" x14ac:dyDescent="0.15">
      <c r="A247" s="15"/>
      <c r="B247" s="69"/>
      <c r="C247" s="70"/>
      <c r="D247" s="71"/>
      <c r="E247" s="72"/>
      <c r="F247" s="73"/>
      <c r="G247" s="71"/>
      <c r="H247" s="74"/>
      <c r="I247" s="75"/>
      <c r="J247" s="76"/>
      <c r="K247" s="77"/>
      <c r="L247" s="77"/>
      <c r="M247" s="77"/>
      <c r="N247" s="77"/>
      <c r="O247" s="76"/>
      <c r="P247" s="76"/>
      <c r="Q247" s="76"/>
      <c r="R247" s="10"/>
      <c r="S247" s="15"/>
    </row>
    <row r="248" spans="1:20" ht="11.25" outlineLevel="3" x14ac:dyDescent="0.2">
      <c r="A248" s="52"/>
      <c r="B248" s="53"/>
      <c r="C248" s="54">
        <v>35</v>
      </c>
      <c r="D248" s="55" t="s">
        <v>25</v>
      </c>
      <c r="E248" s="56" t="s">
        <v>289</v>
      </c>
      <c r="F248" s="57" t="s">
        <v>290</v>
      </c>
      <c r="G248" s="55" t="s">
        <v>172</v>
      </c>
      <c r="H248" s="58">
        <v>44.83</v>
      </c>
      <c r="I248" s="59"/>
      <c r="J248" s="60">
        <f>H248*I248</f>
        <v>0</v>
      </c>
      <c r="K248" s="58">
        <v>1.2999999999999999E-4</v>
      </c>
      <c r="L248" s="58">
        <f>H248*K248</f>
        <v>5.8278999999999996E-3</v>
      </c>
      <c r="M248" s="58"/>
      <c r="N248" s="58">
        <f>H248*M248</f>
        <v>0</v>
      </c>
      <c r="O248" s="60">
        <v>21</v>
      </c>
      <c r="P248" s="60">
        <f>J248*(O248/100)</f>
        <v>0</v>
      </c>
      <c r="Q248" s="60">
        <f>J248+P248</f>
        <v>0</v>
      </c>
      <c r="R248" s="15"/>
      <c r="S248" s="15"/>
      <c r="T248" s="15"/>
    </row>
    <row r="249" spans="1:20" ht="9.75" outlineLevel="4" x14ac:dyDescent="0.2">
      <c r="A249" s="61"/>
      <c r="B249" s="62"/>
      <c r="C249" s="62"/>
      <c r="D249" s="63"/>
      <c r="E249" s="64" t="s">
        <v>29</v>
      </c>
      <c r="F249" s="65" t="s">
        <v>3715</v>
      </c>
      <c r="G249" s="63"/>
      <c r="H249" s="66">
        <v>44.83</v>
      </c>
      <c r="I249" s="67"/>
      <c r="J249" s="68"/>
      <c r="K249" s="66"/>
      <c r="L249" s="66"/>
      <c r="M249" s="66"/>
      <c r="N249" s="66"/>
      <c r="O249" s="68"/>
      <c r="P249" s="68"/>
      <c r="Q249" s="68"/>
      <c r="R249" s="10"/>
      <c r="S249" s="15"/>
    </row>
    <row r="250" spans="1:20" ht="7.5" customHeight="1" outlineLevel="4" x14ac:dyDescent="0.15">
      <c r="A250" s="15"/>
      <c r="B250" s="69"/>
      <c r="C250" s="70"/>
      <c r="D250" s="71"/>
      <c r="E250" s="72"/>
      <c r="F250" s="73"/>
      <c r="G250" s="71"/>
      <c r="H250" s="74"/>
      <c r="I250" s="75"/>
      <c r="J250" s="76"/>
      <c r="K250" s="77"/>
      <c r="L250" s="77"/>
      <c r="M250" s="77"/>
      <c r="N250" s="77"/>
      <c r="O250" s="76"/>
      <c r="P250" s="76"/>
      <c r="Q250" s="76"/>
      <c r="R250" s="10"/>
      <c r="S250" s="15"/>
    </row>
    <row r="251" spans="1:20" ht="22.5" outlineLevel="3" x14ac:dyDescent="0.2">
      <c r="A251" s="52"/>
      <c r="B251" s="53"/>
      <c r="C251" s="54">
        <v>36</v>
      </c>
      <c r="D251" s="55" t="s">
        <v>25</v>
      </c>
      <c r="E251" s="56" t="s">
        <v>299</v>
      </c>
      <c r="F251" s="57" t="s">
        <v>300</v>
      </c>
      <c r="G251" s="55" t="s">
        <v>67</v>
      </c>
      <c r="H251" s="58">
        <v>7.5250000000000004</v>
      </c>
      <c r="I251" s="59"/>
      <c r="J251" s="60">
        <f>H251*I251</f>
        <v>0</v>
      </c>
      <c r="K251" s="58">
        <v>5.2519999999999997E-2</v>
      </c>
      <c r="L251" s="58">
        <f>H251*K251</f>
        <v>0.39521299999999998</v>
      </c>
      <c r="M251" s="58"/>
      <c r="N251" s="58">
        <f>H251*M251</f>
        <v>0</v>
      </c>
      <c r="O251" s="60">
        <v>21</v>
      </c>
      <c r="P251" s="60">
        <f>J251*(O251/100)</f>
        <v>0</v>
      </c>
      <c r="Q251" s="60">
        <f>J251+P251</f>
        <v>0</v>
      </c>
      <c r="R251" s="15"/>
      <c r="S251" s="15"/>
      <c r="T251" s="15"/>
    </row>
    <row r="252" spans="1:20" ht="19.5" outlineLevel="4" x14ac:dyDescent="0.2">
      <c r="A252" s="61"/>
      <c r="B252" s="62"/>
      <c r="C252" s="62"/>
      <c r="D252" s="63"/>
      <c r="E252" s="64" t="s">
        <v>29</v>
      </c>
      <c r="F252" s="65" t="s">
        <v>301</v>
      </c>
      <c r="G252" s="63"/>
      <c r="H252" s="66">
        <v>0</v>
      </c>
      <c r="I252" s="67"/>
      <c r="J252" s="68"/>
      <c r="K252" s="66"/>
      <c r="L252" s="66"/>
      <c r="M252" s="66"/>
      <c r="N252" s="66"/>
      <c r="O252" s="68"/>
      <c r="P252" s="68"/>
      <c r="Q252" s="68"/>
      <c r="R252" s="10"/>
      <c r="S252" s="15"/>
    </row>
    <row r="253" spans="1:20" ht="9.75" outlineLevel="4" x14ac:dyDescent="0.2">
      <c r="A253" s="61"/>
      <c r="B253" s="62"/>
      <c r="C253" s="62"/>
      <c r="D253" s="63"/>
      <c r="E253" s="64"/>
      <c r="F253" s="65" t="s">
        <v>3716</v>
      </c>
      <c r="G253" s="63"/>
      <c r="H253" s="66">
        <v>7.5250000000000004</v>
      </c>
      <c r="I253" s="67"/>
      <c r="J253" s="68"/>
      <c r="K253" s="66"/>
      <c r="L253" s="66"/>
      <c r="M253" s="66"/>
      <c r="N253" s="66"/>
      <c r="O253" s="68"/>
      <c r="P253" s="68"/>
      <c r="Q253" s="68"/>
      <c r="R253" s="10"/>
      <c r="S253" s="15"/>
    </row>
    <row r="254" spans="1:20" ht="7.5" customHeight="1" outlineLevel="4" x14ac:dyDescent="0.15">
      <c r="A254" s="15"/>
      <c r="B254" s="69"/>
      <c r="C254" s="70"/>
      <c r="D254" s="71"/>
      <c r="E254" s="72"/>
      <c r="F254" s="73"/>
      <c r="G254" s="71"/>
      <c r="H254" s="74"/>
      <c r="I254" s="75"/>
      <c r="J254" s="76"/>
      <c r="K254" s="77"/>
      <c r="L254" s="77"/>
      <c r="M254" s="77"/>
      <c r="N254" s="77"/>
      <c r="O254" s="76"/>
      <c r="P254" s="76"/>
      <c r="Q254" s="76"/>
      <c r="R254" s="10"/>
      <c r="S254" s="15"/>
    </row>
    <row r="255" spans="1:20" ht="11.25" outlineLevel="3" x14ac:dyDescent="0.2">
      <c r="A255" s="52"/>
      <c r="B255" s="53"/>
      <c r="C255" s="54">
        <v>37</v>
      </c>
      <c r="D255" s="55" t="s">
        <v>25</v>
      </c>
      <c r="E255" s="56" t="s">
        <v>311</v>
      </c>
      <c r="F255" s="57" t="s">
        <v>312</v>
      </c>
      <c r="G255" s="55" t="s">
        <v>67</v>
      </c>
      <c r="H255" s="58">
        <v>1.7550000000000003</v>
      </c>
      <c r="I255" s="59"/>
      <c r="J255" s="60">
        <f>H255*I255</f>
        <v>0</v>
      </c>
      <c r="K255" s="58">
        <v>7.4260000000000007E-2</v>
      </c>
      <c r="L255" s="58">
        <f>H255*K255</f>
        <v>0.13032630000000003</v>
      </c>
      <c r="M255" s="58"/>
      <c r="N255" s="58">
        <f>H255*M255</f>
        <v>0</v>
      </c>
      <c r="O255" s="60">
        <v>21</v>
      </c>
      <c r="P255" s="60">
        <f>J255*(O255/100)</f>
        <v>0</v>
      </c>
      <c r="Q255" s="60">
        <f>J255+P255</f>
        <v>0</v>
      </c>
      <c r="R255" s="15"/>
      <c r="S255" s="15"/>
      <c r="T255" s="15"/>
    </row>
    <row r="256" spans="1:20" ht="9.75" outlineLevel="4" x14ac:dyDescent="0.2">
      <c r="A256" s="61"/>
      <c r="B256" s="62"/>
      <c r="C256" s="62"/>
      <c r="D256" s="63"/>
      <c r="E256" s="64" t="s">
        <v>29</v>
      </c>
      <c r="F256" s="65" t="s">
        <v>313</v>
      </c>
      <c r="G256" s="63"/>
      <c r="H256" s="66">
        <v>0</v>
      </c>
      <c r="I256" s="67"/>
      <c r="J256" s="68"/>
      <c r="K256" s="66"/>
      <c r="L256" s="66"/>
      <c r="M256" s="66"/>
      <c r="N256" s="66"/>
      <c r="O256" s="68"/>
      <c r="P256" s="68"/>
      <c r="Q256" s="68"/>
      <c r="R256" s="10"/>
      <c r="S256" s="15"/>
    </row>
    <row r="257" spans="1:20" ht="9.75" outlineLevel="4" x14ac:dyDescent="0.2">
      <c r="A257" s="61"/>
      <c r="B257" s="62"/>
      <c r="C257" s="62"/>
      <c r="D257" s="63"/>
      <c r="E257" s="64"/>
      <c r="F257" s="65" t="s">
        <v>3717</v>
      </c>
      <c r="G257" s="63"/>
      <c r="H257" s="66">
        <v>1.7550000000000003</v>
      </c>
      <c r="I257" s="67"/>
      <c r="J257" s="68"/>
      <c r="K257" s="66"/>
      <c r="L257" s="66"/>
      <c r="M257" s="66"/>
      <c r="N257" s="66"/>
      <c r="O257" s="68"/>
      <c r="P257" s="68"/>
      <c r="Q257" s="68"/>
      <c r="R257" s="10"/>
      <c r="S257" s="15"/>
    </row>
    <row r="258" spans="1:20" ht="7.5" customHeight="1" outlineLevel="4" x14ac:dyDescent="0.15">
      <c r="A258" s="15"/>
      <c r="B258" s="69"/>
      <c r="C258" s="70"/>
      <c r="D258" s="71"/>
      <c r="E258" s="72"/>
      <c r="F258" s="73"/>
      <c r="G258" s="71"/>
      <c r="H258" s="74"/>
      <c r="I258" s="75"/>
      <c r="J258" s="76"/>
      <c r="K258" s="77"/>
      <c r="L258" s="77"/>
      <c r="M258" s="77"/>
      <c r="N258" s="77"/>
      <c r="O258" s="76"/>
      <c r="P258" s="76"/>
      <c r="Q258" s="76"/>
      <c r="R258" s="10"/>
      <c r="S258" s="15"/>
    </row>
    <row r="259" spans="1:20" ht="11.25" outlineLevel="3" x14ac:dyDescent="0.2">
      <c r="A259" s="52"/>
      <c r="B259" s="53"/>
      <c r="C259" s="54">
        <v>38</v>
      </c>
      <c r="D259" s="55" t="s">
        <v>25</v>
      </c>
      <c r="E259" s="56" t="s">
        <v>317</v>
      </c>
      <c r="F259" s="57" t="s">
        <v>318</v>
      </c>
      <c r="G259" s="55" t="s">
        <v>72</v>
      </c>
      <c r="H259" s="58">
        <v>9</v>
      </c>
      <c r="I259" s="59"/>
      <c r="J259" s="60">
        <f>H259*I259</f>
        <v>0</v>
      </c>
      <c r="K259" s="58">
        <v>1.7770000000000001E-2</v>
      </c>
      <c r="L259" s="58">
        <f>H259*K259</f>
        <v>0.15993000000000002</v>
      </c>
      <c r="M259" s="58"/>
      <c r="N259" s="58">
        <f>H259*M259</f>
        <v>0</v>
      </c>
      <c r="O259" s="60">
        <v>21</v>
      </c>
      <c r="P259" s="60">
        <f>J259*(O259/100)</f>
        <v>0</v>
      </c>
      <c r="Q259" s="60">
        <f>J259+P259</f>
        <v>0</v>
      </c>
      <c r="R259" s="15"/>
      <c r="S259" s="15"/>
      <c r="T259" s="15"/>
    </row>
    <row r="260" spans="1:20" ht="9.75" outlineLevel="4" x14ac:dyDescent="0.2">
      <c r="A260" s="61"/>
      <c r="B260" s="62"/>
      <c r="C260" s="62"/>
      <c r="D260" s="63"/>
      <c r="E260" s="64" t="s">
        <v>29</v>
      </c>
      <c r="F260" s="65" t="s">
        <v>135</v>
      </c>
      <c r="G260" s="63"/>
      <c r="H260" s="66">
        <v>0</v>
      </c>
      <c r="I260" s="67"/>
      <c r="J260" s="68"/>
      <c r="K260" s="66"/>
      <c r="L260" s="66"/>
      <c r="M260" s="66"/>
      <c r="N260" s="66"/>
      <c r="O260" s="68"/>
      <c r="P260" s="68"/>
      <c r="Q260" s="68"/>
      <c r="R260" s="10"/>
      <c r="S260" s="15"/>
    </row>
    <row r="261" spans="1:20" ht="9.75" outlineLevel="4" x14ac:dyDescent="0.2">
      <c r="A261" s="61"/>
      <c r="B261" s="62"/>
      <c r="C261" s="62"/>
      <c r="D261" s="63"/>
      <c r="E261" s="64"/>
      <c r="F261" s="65" t="s">
        <v>3718</v>
      </c>
      <c r="G261" s="63"/>
      <c r="H261" s="66">
        <v>4</v>
      </c>
      <c r="I261" s="67"/>
      <c r="J261" s="68"/>
      <c r="K261" s="66"/>
      <c r="L261" s="66"/>
      <c r="M261" s="66"/>
      <c r="N261" s="66"/>
      <c r="O261" s="68"/>
      <c r="P261" s="68"/>
      <c r="Q261" s="68"/>
      <c r="R261" s="10"/>
      <c r="S261" s="15"/>
    </row>
    <row r="262" spans="1:20" ht="9.75" outlineLevel="4" x14ac:dyDescent="0.2">
      <c r="A262" s="61"/>
      <c r="B262" s="62"/>
      <c r="C262" s="62"/>
      <c r="D262" s="63"/>
      <c r="E262" s="64"/>
      <c r="F262" s="65" t="s">
        <v>3719</v>
      </c>
      <c r="G262" s="63"/>
      <c r="H262" s="66">
        <v>1</v>
      </c>
      <c r="I262" s="67"/>
      <c r="J262" s="68"/>
      <c r="K262" s="66"/>
      <c r="L262" s="66"/>
      <c r="M262" s="66"/>
      <c r="N262" s="66"/>
      <c r="O262" s="68"/>
      <c r="P262" s="68"/>
      <c r="Q262" s="68"/>
      <c r="R262" s="10"/>
      <c r="S262" s="15"/>
    </row>
    <row r="263" spans="1:20" ht="9.75" outlineLevel="4" x14ac:dyDescent="0.2">
      <c r="A263" s="61"/>
      <c r="B263" s="62"/>
      <c r="C263" s="62"/>
      <c r="D263" s="63"/>
      <c r="E263" s="64"/>
      <c r="F263" s="65" t="s">
        <v>327</v>
      </c>
      <c r="G263" s="63"/>
      <c r="H263" s="66">
        <v>1</v>
      </c>
      <c r="I263" s="67"/>
      <c r="J263" s="68"/>
      <c r="K263" s="66"/>
      <c r="L263" s="66"/>
      <c r="M263" s="66"/>
      <c r="N263" s="66"/>
      <c r="O263" s="68"/>
      <c r="P263" s="68"/>
      <c r="Q263" s="68"/>
      <c r="R263" s="10"/>
      <c r="S263" s="15"/>
    </row>
    <row r="264" spans="1:20" ht="9.75" outlineLevel="4" x14ac:dyDescent="0.2">
      <c r="A264" s="61"/>
      <c r="B264" s="62"/>
      <c r="C264" s="62"/>
      <c r="D264" s="63"/>
      <c r="E264" s="64"/>
      <c r="F264" s="65" t="s">
        <v>320</v>
      </c>
      <c r="G264" s="63"/>
      <c r="H264" s="66">
        <v>2</v>
      </c>
      <c r="I264" s="67"/>
      <c r="J264" s="68"/>
      <c r="K264" s="66"/>
      <c r="L264" s="66"/>
      <c r="M264" s="66"/>
      <c r="N264" s="66"/>
      <c r="O264" s="68"/>
      <c r="P264" s="68"/>
      <c r="Q264" s="68"/>
      <c r="R264" s="10"/>
      <c r="S264" s="15"/>
    </row>
    <row r="265" spans="1:20" ht="9.75" outlineLevel="4" x14ac:dyDescent="0.2">
      <c r="A265" s="61"/>
      <c r="B265" s="62"/>
      <c r="C265" s="62"/>
      <c r="D265" s="63"/>
      <c r="E265" s="64"/>
      <c r="F265" s="65" t="s">
        <v>3720</v>
      </c>
      <c r="G265" s="63"/>
      <c r="H265" s="66">
        <v>1</v>
      </c>
      <c r="I265" s="67"/>
      <c r="J265" s="68"/>
      <c r="K265" s="66"/>
      <c r="L265" s="66"/>
      <c r="M265" s="66"/>
      <c r="N265" s="66"/>
      <c r="O265" s="68"/>
      <c r="P265" s="68"/>
      <c r="Q265" s="68"/>
      <c r="R265" s="10"/>
      <c r="S265" s="15"/>
    </row>
    <row r="266" spans="1:20" ht="7.5" customHeight="1" outlineLevel="4" x14ac:dyDescent="0.15">
      <c r="A266" s="15"/>
      <c r="B266" s="69"/>
      <c r="C266" s="70"/>
      <c r="D266" s="71"/>
      <c r="E266" s="72"/>
      <c r="F266" s="73"/>
      <c r="G266" s="71"/>
      <c r="H266" s="74"/>
      <c r="I266" s="75"/>
      <c r="J266" s="76"/>
      <c r="K266" s="77"/>
      <c r="L266" s="77"/>
      <c r="M266" s="77"/>
      <c r="N266" s="77"/>
      <c r="O266" s="76"/>
      <c r="P266" s="76"/>
      <c r="Q266" s="76"/>
      <c r="R266" s="10"/>
      <c r="S266" s="15"/>
    </row>
    <row r="267" spans="1:20" ht="11.25" outlineLevel="3" x14ac:dyDescent="0.2">
      <c r="A267" s="52"/>
      <c r="B267" s="53"/>
      <c r="C267" s="54">
        <v>39</v>
      </c>
      <c r="D267" s="55" t="s">
        <v>25</v>
      </c>
      <c r="E267" s="56" t="s">
        <v>3721</v>
      </c>
      <c r="F267" s="57" t="s">
        <v>3722</v>
      </c>
      <c r="G267" s="55" t="s">
        <v>72</v>
      </c>
      <c r="H267" s="58">
        <v>1</v>
      </c>
      <c r="I267" s="59"/>
      <c r="J267" s="60">
        <f>H267*I267</f>
        <v>0</v>
      </c>
      <c r="K267" s="58">
        <v>7.1459999999999996E-2</v>
      </c>
      <c r="L267" s="58">
        <f>H267*K267</f>
        <v>7.1459999999999996E-2</v>
      </c>
      <c r="M267" s="58"/>
      <c r="N267" s="58">
        <f>H267*M267</f>
        <v>0</v>
      </c>
      <c r="O267" s="60">
        <v>21</v>
      </c>
      <c r="P267" s="60">
        <f>J267*(O267/100)</f>
        <v>0</v>
      </c>
      <c r="Q267" s="60">
        <f>J267+P267</f>
        <v>0</v>
      </c>
      <c r="R267" s="15"/>
      <c r="S267" s="15"/>
      <c r="T267" s="15"/>
    </row>
    <row r="268" spans="1:20" ht="9.75" outlineLevel="4" x14ac:dyDescent="0.2">
      <c r="A268" s="61"/>
      <c r="B268" s="62"/>
      <c r="C268" s="62"/>
      <c r="D268" s="63"/>
      <c r="E268" s="64" t="s">
        <v>29</v>
      </c>
      <c r="F268" s="65" t="s">
        <v>3723</v>
      </c>
      <c r="G268" s="63"/>
      <c r="H268" s="66">
        <v>1</v>
      </c>
      <c r="I268" s="67"/>
      <c r="J268" s="68"/>
      <c r="K268" s="66"/>
      <c r="L268" s="66"/>
      <c r="M268" s="66"/>
      <c r="N268" s="66"/>
      <c r="O268" s="68"/>
      <c r="P268" s="68"/>
      <c r="Q268" s="68"/>
      <c r="R268" s="10"/>
      <c r="S268" s="15"/>
    </row>
    <row r="269" spans="1:20" ht="7.5" customHeight="1" outlineLevel="4" x14ac:dyDescent="0.15">
      <c r="A269" s="15"/>
      <c r="B269" s="69"/>
      <c r="C269" s="70"/>
      <c r="D269" s="71"/>
      <c r="E269" s="72"/>
      <c r="F269" s="73"/>
      <c r="G269" s="71"/>
      <c r="H269" s="74"/>
      <c r="I269" s="75"/>
      <c r="J269" s="76"/>
      <c r="K269" s="77"/>
      <c r="L269" s="77"/>
      <c r="M269" s="77"/>
      <c r="N269" s="77"/>
      <c r="O269" s="76"/>
      <c r="P269" s="76"/>
      <c r="Q269" s="76"/>
      <c r="R269" s="10"/>
      <c r="S269" s="15"/>
    </row>
    <row r="270" spans="1:20" ht="22.5" outlineLevel="3" x14ac:dyDescent="0.2">
      <c r="A270" s="52"/>
      <c r="B270" s="53"/>
      <c r="C270" s="54">
        <v>40</v>
      </c>
      <c r="D270" s="55" t="s">
        <v>25</v>
      </c>
      <c r="E270" s="56" t="s">
        <v>3724</v>
      </c>
      <c r="F270" s="57" t="s">
        <v>340</v>
      </c>
      <c r="G270" s="55" t="s">
        <v>28</v>
      </c>
      <c r="H270" s="58">
        <v>0.11249999999999999</v>
      </c>
      <c r="I270" s="59"/>
      <c r="J270" s="60">
        <f>H270*I270</f>
        <v>0</v>
      </c>
      <c r="K270" s="58">
        <v>2.5</v>
      </c>
      <c r="L270" s="58">
        <f>H270*K270</f>
        <v>0.28125</v>
      </c>
      <c r="M270" s="58"/>
      <c r="N270" s="58">
        <f>H270*M270</f>
        <v>0</v>
      </c>
      <c r="O270" s="60">
        <v>21</v>
      </c>
      <c r="P270" s="60">
        <f>J270*(O270/100)</f>
        <v>0</v>
      </c>
      <c r="Q270" s="60">
        <f>J270+P270</f>
        <v>0</v>
      </c>
      <c r="R270" s="15"/>
      <c r="S270" s="15"/>
      <c r="T270" s="15"/>
    </row>
    <row r="271" spans="1:20" ht="9.75" outlineLevel="4" x14ac:dyDescent="0.2">
      <c r="A271" s="61"/>
      <c r="B271" s="62"/>
      <c r="C271" s="62"/>
      <c r="D271" s="63"/>
      <c r="E271" s="64" t="s">
        <v>29</v>
      </c>
      <c r="F271" s="65" t="s">
        <v>3725</v>
      </c>
      <c r="G271" s="63"/>
      <c r="H271" s="66">
        <v>0.11249999999999999</v>
      </c>
      <c r="I271" s="67"/>
      <c r="J271" s="68"/>
      <c r="K271" s="66"/>
      <c r="L271" s="66"/>
      <c r="M271" s="66"/>
      <c r="N271" s="66"/>
      <c r="O271" s="68"/>
      <c r="P271" s="68"/>
      <c r="Q271" s="68"/>
      <c r="R271" s="10"/>
      <c r="S271" s="15"/>
    </row>
    <row r="272" spans="1:20" ht="7.5" customHeight="1" outlineLevel="4" x14ac:dyDescent="0.15">
      <c r="A272" s="15"/>
      <c r="B272" s="69"/>
      <c r="C272" s="70"/>
      <c r="D272" s="71"/>
      <c r="E272" s="72"/>
      <c r="F272" s="73"/>
      <c r="G272" s="71"/>
      <c r="H272" s="74"/>
      <c r="I272" s="75"/>
      <c r="J272" s="76"/>
      <c r="K272" s="77"/>
      <c r="L272" s="77"/>
      <c r="M272" s="77"/>
      <c r="N272" s="77"/>
      <c r="O272" s="76"/>
      <c r="P272" s="76"/>
      <c r="Q272" s="76"/>
      <c r="R272" s="10"/>
      <c r="S272" s="15"/>
    </row>
    <row r="273" spans="1:20" ht="11.25" outlineLevel="3" x14ac:dyDescent="0.2">
      <c r="A273" s="52"/>
      <c r="B273" s="53"/>
      <c r="C273" s="54">
        <v>41</v>
      </c>
      <c r="D273" s="55" t="s">
        <v>342</v>
      </c>
      <c r="E273" s="56" t="s">
        <v>3726</v>
      </c>
      <c r="F273" s="57" t="s">
        <v>3727</v>
      </c>
      <c r="G273" s="55" t="s">
        <v>72</v>
      </c>
      <c r="H273" s="58">
        <v>4</v>
      </c>
      <c r="I273" s="59"/>
      <c r="J273" s="60">
        <f>H273*I273</f>
        <v>0</v>
      </c>
      <c r="K273" s="58">
        <v>1.201E-2</v>
      </c>
      <c r="L273" s="58">
        <f>H273*K273</f>
        <v>4.8039999999999999E-2</v>
      </c>
      <c r="M273" s="58"/>
      <c r="N273" s="58">
        <f>H273*M273</f>
        <v>0</v>
      </c>
      <c r="O273" s="60">
        <v>21</v>
      </c>
      <c r="P273" s="60">
        <f>J273*(O273/100)</f>
        <v>0</v>
      </c>
      <c r="Q273" s="60">
        <f>J273+P273</f>
        <v>0</v>
      </c>
      <c r="R273" s="15"/>
      <c r="S273" s="15"/>
      <c r="T273" s="15"/>
    </row>
    <row r="274" spans="1:20" ht="9.75" outlineLevel="4" x14ac:dyDescent="0.2">
      <c r="A274" s="61"/>
      <c r="B274" s="62"/>
      <c r="C274" s="62"/>
      <c r="D274" s="63"/>
      <c r="E274" s="64" t="s">
        <v>29</v>
      </c>
      <c r="F274" s="65" t="s">
        <v>186</v>
      </c>
      <c r="G274" s="63"/>
      <c r="H274" s="66">
        <v>4</v>
      </c>
      <c r="I274" s="67"/>
      <c r="J274" s="68"/>
      <c r="K274" s="66"/>
      <c r="L274" s="66"/>
      <c r="M274" s="66"/>
      <c r="N274" s="66"/>
      <c r="O274" s="68"/>
      <c r="P274" s="68"/>
      <c r="Q274" s="68"/>
      <c r="R274" s="10"/>
      <c r="S274" s="15"/>
    </row>
    <row r="275" spans="1:20" ht="7.5" customHeight="1" outlineLevel="4" x14ac:dyDescent="0.15">
      <c r="A275" s="15"/>
      <c r="B275" s="69"/>
      <c r="C275" s="70"/>
      <c r="D275" s="71"/>
      <c r="E275" s="72"/>
      <c r="F275" s="73"/>
      <c r="G275" s="71"/>
      <c r="H275" s="74"/>
      <c r="I275" s="75"/>
      <c r="J275" s="76"/>
      <c r="K275" s="77"/>
      <c r="L275" s="77"/>
      <c r="M275" s="77"/>
      <c r="N275" s="77"/>
      <c r="O275" s="76"/>
      <c r="P275" s="76"/>
      <c r="Q275" s="76"/>
      <c r="R275" s="10"/>
      <c r="S275" s="15"/>
    </row>
    <row r="276" spans="1:20" ht="11.25" outlineLevel="3" x14ac:dyDescent="0.2">
      <c r="A276" s="52"/>
      <c r="B276" s="53"/>
      <c r="C276" s="54">
        <v>42</v>
      </c>
      <c r="D276" s="55" t="s">
        <v>342</v>
      </c>
      <c r="E276" s="56" t="s">
        <v>382</v>
      </c>
      <c r="F276" s="57" t="s">
        <v>383</v>
      </c>
      <c r="G276" s="55" t="s">
        <v>72</v>
      </c>
      <c r="H276" s="58">
        <v>1</v>
      </c>
      <c r="I276" s="59"/>
      <c r="J276" s="60">
        <f>H276*I276</f>
        <v>0</v>
      </c>
      <c r="K276" s="58">
        <v>1.225E-2</v>
      </c>
      <c r="L276" s="58">
        <f>H276*K276</f>
        <v>1.225E-2</v>
      </c>
      <c r="M276" s="58"/>
      <c r="N276" s="58">
        <f>H276*M276</f>
        <v>0</v>
      </c>
      <c r="O276" s="60">
        <v>21</v>
      </c>
      <c r="P276" s="60">
        <f>J276*(O276/100)</f>
        <v>0</v>
      </c>
      <c r="Q276" s="60">
        <f>J276+P276</f>
        <v>0</v>
      </c>
      <c r="R276" s="15"/>
      <c r="S276" s="15"/>
      <c r="T276" s="15"/>
    </row>
    <row r="277" spans="1:20" ht="9.75" outlineLevel="4" x14ac:dyDescent="0.2">
      <c r="A277" s="61"/>
      <c r="B277" s="62"/>
      <c r="C277" s="62"/>
      <c r="D277" s="63"/>
      <c r="E277" s="64" t="s">
        <v>29</v>
      </c>
      <c r="F277" s="65" t="s">
        <v>181</v>
      </c>
      <c r="G277" s="63"/>
      <c r="H277" s="66">
        <v>1</v>
      </c>
      <c r="I277" s="67"/>
      <c r="J277" s="68"/>
      <c r="K277" s="66"/>
      <c r="L277" s="66"/>
      <c r="M277" s="66"/>
      <c r="N277" s="66"/>
      <c r="O277" s="68"/>
      <c r="P277" s="68"/>
      <c r="Q277" s="68"/>
      <c r="R277" s="10"/>
      <c r="S277" s="15"/>
    </row>
    <row r="278" spans="1:20" ht="7.5" customHeight="1" outlineLevel="4" x14ac:dyDescent="0.15">
      <c r="A278" s="15"/>
      <c r="B278" s="69"/>
      <c r="C278" s="70"/>
      <c r="D278" s="71"/>
      <c r="E278" s="72"/>
      <c r="F278" s="73"/>
      <c r="G278" s="71"/>
      <c r="H278" s="74"/>
      <c r="I278" s="75"/>
      <c r="J278" s="76"/>
      <c r="K278" s="77"/>
      <c r="L278" s="77"/>
      <c r="M278" s="77"/>
      <c r="N278" s="77"/>
      <c r="O278" s="76"/>
      <c r="P278" s="76"/>
      <c r="Q278" s="76"/>
      <c r="R278" s="10"/>
      <c r="S278" s="15"/>
    </row>
    <row r="279" spans="1:20" ht="11.25" outlineLevel="3" x14ac:dyDescent="0.2">
      <c r="A279" s="52"/>
      <c r="B279" s="53"/>
      <c r="C279" s="54">
        <v>43</v>
      </c>
      <c r="D279" s="55" t="s">
        <v>342</v>
      </c>
      <c r="E279" s="56" t="s">
        <v>3728</v>
      </c>
      <c r="F279" s="57" t="s">
        <v>3729</v>
      </c>
      <c r="G279" s="55" t="s">
        <v>72</v>
      </c>
      <c r="H279" s="58">
        <v>1</v>
      </c>
      <c r="I279" s="59"/>
      <c r="J279" s="60">
        <f>H279*I279</f>
        <v>0</v>
      </c>
      <c r="K279" s="58">
        <v>1.4579999999999999E-2</v>
      </c>
      <c r="L279" s="58">
        <f>H279*K279</f>
        <v>1.4579999999999999E-2</v>
      </c>
      <c r="M279" s="58"/>
      <c r="N279" s="58">
        <f>H279*M279</f>
        <v>0</v>
      </c>
      <c r="O279" s="60">
        <v>21</v>
      </c>
      <c r="P279" s="60">
        <f>J279*(O279/100)</f>
        <v>0</v>
      </c>
      <c r="Q279" s="60">
        <f>J279+P279</f>
        <v>0</v>
      </c>
      <c r="R279" s="15"/>
      <c r="S279" s="15"/>
      <c r="T279" s="15"/>
    </row>
    <row r="280" spans="1:20" ht="9.75" outlineLevel="4" x14ac:dyDescent="0.2">
      <c r="A280" s="61"/>
      <c r="B280" s="62"/>
      <c r="C280" s="62"/>
      <c r="D280" s="63"/>
      <c r="E280" s="64" t="s">
        <v>29</v>
      </c>
      <c r="F280" s="65" t="s">
        <v>181</v>
      </c>
      <c r="G280" s="63"/>
      <c r="H280" s="66">
        <v>1</v>
      </c>
      <c r="I280" s="67"/>
      <c r="J280" s="68"/>
      <c r="K280" s="66"/>
      <c r="L280" s="66"/>
      <c r="M280" s="66"/>
      <c r="N280" s="66"/>
      <c r="O280" s="68"/>
      <c r="P280" s="68"/>
      <c r="Q280" s="68"/>
      <c r="R280" s="10"/>
      <c r="S280" s="15"/>
    </row>
    <row r="281" spans="1:20" ht="7.5" customHeight="1" outlineLevel="4" x14ac:dyDescent="0.15">
      <c r="A281" s="15"/>
      <c r="B281" s="69"/>
      <c r="C281" s="70"/>
      <c r="D281" s="71"/>
      <c r="E281" s="72"/>
      <c r="F281" s="73"/>
      <c r="G281" s="71"/>
      <c r="H281" s="74"/>
      <c r="I281" s="75"/>
      <c r="J281" s="76"/>
      <c r="K281" s="77"/>
      <c r="L281" s="77"/>
      <c r="M281" s="77"/>
      <c r="N281" s="77"/>
      <c r="O281" s="76"/>
      <c r="P281" s="76"/>
      <c r="Q281" s="76"/>
      <c r="R281" s="10"/>
      <c r="S281" s="15"/>
    </row>
    <row r="282" spans="1:20" ht="11.25" outlineLevel="3" x14ac:dyDescent="0.2">
      <c r="A282" s="52"/>
      <c r="B282" s="53"/>
      <c r="C282" s="54">
        <v>44</v>
      </c>
      <c r="D282" s="55" t="s">
        <v>342</v>
      </c>
      <c r="E282" s="56" t="s">
        <v>385</v>
      </c>
      <c r="F282" s="57" t="s">
        <v>386</v>
      </c>
      <c r="G282" s="55" t="s">
        <v>72</v>
      </c>
      <c r="H282" s="58">
        <v>2</v>
      </c>
      <c r="I282" s="59"/>
      <c r="J282" s="60">
        <f>H282*I282</f>
        <v>0</v>
      </c>
      <c r="K282" s="58">
        <v>1.489E-2</v>
      </c>
      <c r="L282" s="58">
        <f>H282*K282</f>
        <v>2.9780000000000001E-2</v>
      </c>
      <c r="M282" s="58"/>
      <c r="N282" s="58">
        <f>H282*M282</f>
        <v>0</v>
      </c>
      <c r="O282" s="60">
        <v>21</v>
      </c>
      <c r="P282" s="60">
        <f>J282*(O282/100)</f>
        <v>0</v>
      </c>
      <c r="Q282" s="60">
        <f>J282+P282</f>
        <v>0</v>
      </c>
      <c r="R282" s="15"/>
      <c r="S282" s="15"/>
      <c r="T282" s="15"/>
    </row>
    <row r="283" spans="1:20" ht="9.75" outlineLevel="4" x14ac:dyDescent="0.2">
      <c r="A283" s="61"/>
      <c r="B283" s="62"/>
      <c r="C283" s="62"/>
      <c r="D283" s="63"/>
      <c r="E283" s="64" t="s">
        <v>29</v>
      </c>
      <c r="F283" s="65" t="s">
        <v>3696</v>
      </c>
      <c r="G283" s="63"/>
      <c r="H283" s="66">
        <v>2</v>
      </c>
      <c r="I283" s="67"/>
      <c r="J283" s="68"/>
      <c r="K283" s="66"/>
      <c r="L283" s="66"/>
      <c r="M283" s="66"/>
      <c r="N283" s="66"/>
      <c r="O283" s="68"/>
      <c r="P283" s="68"/>
      <c r="Q283" s="68"/>
      <c r="R283" s="10"/>
      <c r="S283" s="15"/>
    </row>
    <row r="284" spans="1:20" ht="7.5" customHeight="1" outlineLevel="4" x14ac:dyDescent="0.15">
      <c r="A284" s="15"/>
      <c r="B284" s="69"/>
      <c r="C284" s="70"/>
      <c r="D284" s="71"/>
      <c r="E284" s="72"/>
      <c r="F284" s="73"/>
      <c r="G284" s="71"/>
      <c r="H284" s="74"/>
      <c r="I284" s="75"/>
      <c r="J284" s="76"/>
      <c r="K284" s="77"/>
      <c r="L284" s="77"/>
      <c r="M284" s="77"/>
      <c r="N284" s="77"/>
      <c r="O284" s="76"/>
      <c r="P284" s="76"/>
      <c r="Q284" s="76"/>
      <c r="R284" s="10"/>
      <c r="S284" s="15"/>
    </row>
    <row r="285" spans="1:20" ht="11.25" outlineLevel="3" x14ac:dyDescent="0.2">
      <c r="A285" s="52"/>
      <c r="B285" s="53"/>
      <c r="C285" s="54">
        <v>45</v>
      </c>
      <c r="D285" s="55" t="s">
        <v>342</v>
      </c>
      <c r="E285" s="56" t="s">
        <v>387</v>
      </c>
      <c r="F285" s="57" t="s">
        <v>388</v>
      </c>
      <c r="G285" s="55" t="s">
        <v>72</v>
      </c>
      <c r="H285" s="58">
        <v>1</v>
      </c>
      <c r="I285" s="59"/>
      <c r="J285" s="60">
        <f>H285*I285</f>
        <v>0</v>
      </c>
      <c r="K285" s="58">
        <v>1.521E-2</v>
      </c>
      <c r="L285" s="58">
        <f>H285*K285</f>
        <v>1.521E-2</v>
      </c>
      <c r="M285" s="58"/>
      <c r="N285" s="58">
        <f>H285*M285</f>
        <v>0</v>
      </c>
      <c r="O285" s="60">
        <v>21</v>
      </c>
      <c r="P285" s="60">
        <f>J285*(O285/100)</f>
        <v>0</v>
      </c>
      <c r="Q285" s="60">
        <f>J285+P285</f>
        <v>0</v>
      </c>
      <c r="R285" s="15"/>
      <c r="S285" s="15"/>
      <c r="T285" s="15"/>
    </row>
    <row r="286" spans="1:20" ht="9.75" outlineLevel="4" x14ac:dyDescent="0.2">
      <c r="A286" s="61"/>
      <c r="B286" s="62"/>
      <c r="C286" s="62"/>
      <c r="D286" s="63"/>
      <c r="E286" s="64" t="s">
        <v>29</v>
      </c>
      <c r="F286" s="65" t="s">
        <v>181</v>
      </c>
      <c r="G286" s="63"/>
      <c r="H286" s="66">
        <v>1</v>
      </c>
      <c r="I286" s="67"/>
      <c r="J286" s="68"/>
      <c r="K286" s="66"/>
      <c r="L286" s="66"/>
      <c r="M286" s="66"/>
      <c r="N286" s="66"/>
      <c r="O286" s="68"/>
      <c r="P286" s="68"/>
      <c r="Q286" s="68"/>
      <c r="R286" s="10"/>
      <c r="S286" s="15"/>
    </row>
    <row r="287" spans="1:20" ht="7.5" customHeight="1" outlineLevel="4" x14ac:dyDescent="0.15">
      <c r="A287" s="15"/>
      <c r="B287" s="69"/>
      <c r="C287" s="70"/>
      <c r="D287" s="71"/>
      <c r="E287" s="72"/>
      <c r="F287" s="73"/>
      <c r="G287" s="71"/>
      <c r="H287" s="74"/>
      <c r="I287" s="75"/>
      <c r="J287" s="76"/>
      <c r="K287" s="77"/>
      <c r="L287" s="77"/>
      <c r="M287" s="77"/>
      <c r="N287" s="77"/>
      <c r="O287" s="76"/>
      <c r="P287" s="76"/>
      <c r="Q287" s="76"/>
      <c r="R287" s="10"/>
      <c r="S287" s="15"/>
    </row>
    <row r="288" spans="1:20" ht="22.5" outlineLevel="3" x14ac:dyDescent="0.2">
      <c r="A288" s="52"/>
      <c r="B288" s="53"/>
      <c r="C288" s="54">
        <v>46</v>
      </c>
      <c r="D288" s="55" t="s">
        <v>342</v>
      </c>
      <c r="E288" s="56" t="s">
        <v>3730</v>
      </c>
      <c r="F288" s="57" t="s">
        <v>3731</v>
      </c>
      <c r="G288" s="55" t="s">
        <v>72</v>
      </c>
      <c r="H288" s="58">
        <v>1</v>
      </c>
      <c r="I288" s="59"/>
      <c r="J288" s="60">
        <f>H288*I288</f>
        <v>0</v>
      </c>
      <c r="K288" s="58">
        <v>1.5900000000000001E-2</v>
      </c>
      <c r="L288" s="58">
        <f>H288*K288</f>
        <v>1.5900000000000001E-2</v>
      </c>
      <c r="M288" s="58"/>
      <c r="N288" s="58">
        <f>H288*M288</f>
        <v>0</v>
      </c>
      <c r="O288" s="60">
        <v>21</v>
      </c>
      <c r="P288" s="60">
        <f>J288*(O288/100)</f>
        <v>0</v>
      </c>
      <c r="Q288" s="60">
        <f>J288+P288</f>
        <v>0</v>
      </c>
      <c r="R288" s="15"/>
      <c r="S288" s="15"/>
      <c r="T288" s="15"/>
    </row>
    <row r="289" spans="1:20" ht="9.75" outlineLevel="4" x14ac:dyDescent="0.2">
      <c r="A289" s="61"/>
      <c r="B289" s="62"/>
      <c r="C289" s="62"/>
      <c r="D289" s="63"/>
      <c r="E289" s="64" t="s">
        <v>29</v>
      </c>
      <c r="F289" s="65" t="s">
        <v>384</v>
      </c>
      <c r="G289" s="63"/>
      <c r="H289" s="66">
        <v>1</v>
      </c>
      <c r="I289" s="67"/>
      <c r="J289" s="68"/>
      <c r="K289" s="66"/>
      <c r="L289" s="66"/>
      <c r="M289" s="66"/>
      <c r="N289" s="66"/>
      <c r="O289" s="68"/>
      <c r="P289" s="68"/>
      <c r="Q289" s="68"/>
      <c r="R289" s="10"/>
      <c r="S289" s="15"/>
    </row>
    <row r="290" spans="1:20" ht="7.5" customHeight="1" outlineLevel="4" x14ac:dyDescent="0.15">
      <c r="A290" s="15"/>
      <c r="B290" s="69"/>
      <c r="C290" s="70"/>
      <c r="D290" s="71"/>
      <c r="E290" s="72"/>
      <c r="F290" s="73"/>
      <c r="G290" s="71"/>
      <c r="H290" s="74"/>
      <c r="I290" s="75"/>
      <c r="J290" s="76"/>
      <c r="K290" s="77"/>
      <c r="L290" s="77"/>
      <c r="M290" s="77"/>
      <c r="N290" s="77"/>
      <c r="O290" s="76"/>
      <c r="P290" s="76"/>
      <c r="Q290" s="76"/>
      <c r="R290" s="10"/>
      <c r="S290" s="15"/>
    </row>
    <row r="291" spans="1:20" ht="11.25" outlineLevel="3" x14ac:dyDescent="0.2">
      <c r="A291" s="52"/>
      <c r="B291" s="53"/>
      <c r="C291" s="54">
        <v>47</v>
      </c>
      <c r="D291" s="55" t="s">
        <v>342</v>
      </c>
      <c r="E291" s="56" t="s">
        <v>3732</v>
      </c>
      <c r="F291" s="57" t="s">
        <v>3733</v>
      </c>
      <c r="G291" s="55" t="s">
        <v>72</v>
      </c>
      <c r="H291" s="58">
        <v>4.04</v>
      </c>
      <c r="I291" s="59"/>
      <c r="J291" s="60">
        <f>H291*I291</f>
        <v>0</v>
      </c>
      <c r="K291" s="58">
        <v>0.17299999999999999</v>
      </c>
      <c r="L291" s="58">
        <f>H291*K291</f>
        <v>0.69891999999999999</v>
      </c>
      <c r="M291" s="58"/>
      <c r="N291" s="58">
        <f>H291*M291</f>
        <v>0</v>
      </c>
      <c r="O291" s="60">
        <v>21</v>
      </c>
      <c r="P291" s="60">
        <f>J291*(O291/100)</f>
        <v>0</v>
      </c>
      <c r="Q291" s="60">
        <f>J291+P291</f>
        <v>0</v>
      </c>
      <c r="R291" s="15"/>
      <c r="S291" s="15"/>
      <c r="T291" s="15"/>
    </row>
    <row r="292" spans="1:20" ht="19.5" outlineLevel="4" x14ac:dyDescent="0.2">
      <c r="A292" s="61"/>
      <c r="B292" s="62"/>
      <c r="C292" s="62"/>
      <c r="D292" s="63"/>
      <c r="E292" s="64" t="s">
        <v>29</v>
      </c>
      <c r="F292" s="65" t="s">
        <v>3734</v>
      </c>
      <c r="G292" s="63"/>
      <c r="H292" s="66">
        <v>4.04</v>
      </c>
      <c r="I292" s="67"/>
      <c r="J292" s="68"/>
      <c r="K292" s="66"/>
      <c r="L292" s="66"/>
      <c r="M292" s="66"/>
      <c r="N292" s="66"/>
      <c r="O292" s="68"/>
      <c r="P292" s="68"/>
      <c r="Q292" s="68"/>
      <c r="R292" s="10"/>
      <c r="S292" s="15"/>
    </row>
    <row r="293" spans="1:20" ht="7.5" customHeight="1" outlineLevel="4" x14ac:dyDescent="0.15">
      <c r="A293" s="15"/>
      <c r="B293" s="69"/>
      <c r="C293" s="70"/>
      <c r="D293" s="71"/>
      <c r="E293" s="72"/>
      <c r="F293" s="73"/>
      <c r="G293" s="71"/>
      <c r="H293" s="74"/>
      <c r="I293" s="75"/>
      <c r="J293" s="76"/>
      <c r="K293" s="77"/>
      <c r="L293" s="77"/>
      <c r="M293" s="77"/>
      <c r="N293" s="77"/>
      <c r="O293" s="76"/>
      <c r="P293" s="76"/>
      <c r="Q293" s="76"/>
      <c r="R293" s="10"/>
      <c r="S293" s="15"/>
    </row>
    <row r="294" spans="1:20" ht="11.25" outlineLevel="3" x14ac:dyDescent="0.2">
      <c r="A294" s="52"/>
      <c r="B294" s="53"/>
      <c r="C294" s="54">
        <v>48</v>
      </c>
      <c r="D294" s="55" t="s">
        <v>342</v>
      </c>
      <c r="E294" s="56" t="s">
        <v>3262</v>
      </c>
      <c r="F294" s="57" t="s">
        <v>409</v>
      </c>
      <c r="G294" s="55" t="s">
        <v>72</v>
      </c>
      <c r="H294" s="58">
        <v>1</v>
      </c>
      <c r="I294" s="59"/>
      <c r="J294" s="60">
        <f>H294*I294</f>
        <v>0</v>
      </c>
      <c r="K294" s="58">
        <v>4.0000000000000001E-3</v>
      </c>
      <c r="L294" s="58">
        <f>H294*K294</f>
        <v>4.0000000000000001E-3</v>
      </c>
      <c r="M294" s="58"/>
      <c r="N294" s="58">
        <f>H294*M294</f>
        <v>0</v>
      </c>
      <c r="O294" s="60">
        <v>21</v>
      </c>
      <c r="P294" s="60">
        <f>J294*(O294/100)</f>
        <v>0</v>
      </c>
      <c r="Q294" s="60">
        <f>J294+P294</f>
        <v>0</v>
      </c>
      <c r="R294" s="15"/>
      <c r="S294" s="15"/>
      <c r="T294" s="15"/>
    </row>
    <row r="295" spans="1:20" ht="9.75" outlineLevel="4" x14ac:dyDescent="0.2">
      <c r="A295" s="61"/>
      <c r="B295" s="62"/>
      <c r="C295" s="62"/>
      <c r="D295" s="63"/>
      <c r="E295" s="64" t="s">
        <v>29</v>
      </c>
      <c r="F295" s="65" t="s">
        <v>180</v>
      </c>
      <c r="G295" s="63"/>
      <c r="H295" s="66">
        <v>0</v>
      </c>
      <c r="I295" s="67"/>
      <c r="J295" s="68"/>
      <c r="K295" s="66"/>
      <c r="L295" s="66"/>
      <c r="M295" s="66"/>
      <c r="N295" s="66"/>
      <c r="O295" s="68"/>
      <c r="P295" s="68"/>
      <c r="Q295" s="68"/>
      <c r="R295" s="10"/>
      <c r="S295" s="15"/>
    </row>
    <row r="296" spans="1:20" ht="7.5" customHeight="1" outlineLevel="4" x14ac:dyDescent="0.15">
      <c r="A296" s="15"/>
      <c r="B296" s="69"/>
      <c r="C296" s="70"/>
      <c r="D296" s="71"/>
      <c r="E296" s="72"/>
      <c r="F296" s="73"/>
      <c r="G296" s="71"/>
      <c r="H296" s="74"/>
      <c r="I296" s="75"/>
      <c r="J296" s="76"/>
      <c r="K296" s="77"/>
      <c r="L296" s="77"/>
      <c r="M296" s="77"/>
      <c r="N296" s="77"/>
      <c r="O296" s="76"/>
      <c r="P296" s="76"/>
      <c r="Q296" s="76"/>
      <c r="R296" s="10"/>
      <c r="S296" s="15"/>
    </row>
    <row r="297" spans="1:20" ht="11.25" outlineLevel="3" x14ac:dyDescent="0.2">
      <c r="A297" s="52"/>
      <c r="B297" s="53"/>
      <c r="C297" s="54">
        <v>49</v>
      </c>
      <c r="D297" s="55" t="s">
        <v>342</v>
      </c>
      <c r="E297" s="56" t="s">
        <v>3262</v>
      </c>
      <c r="F297" s="57" t="s">
        <v>408</v>
      </c>
      <c r="G297" s="55" t="s">
        <v>72</v>
      </c>
      <c r="H297" s="58">
        <v>9</v>
      </c>
      <c r="I297" s="59"/>
      <c r="J297" s="60">
        <f>H297*I297</f>
        <v>0</v>
      </c>
      <c r="K297" s="58">
        <v>3.0000000000000001E-3</v>
      </c>
      <c r="L297" s="58">
        <f>H297*K297</f>
        <v>2.7E-2</v>
      </c>
      <c r="M297" s="58"/>
      <c r="N297" s="58">
        <f>H297*M297</f>
        <v>0</v>
      </c>
      <c r="O297" s="60">
        <v>21</v>
      </c>
      <c r="P297" s="60">
        <f>J297*(O297/100)</f>
        <v>0</v>
      </c>
      <c r="Q297" s="60">
        <f>J297+P297</f>
        <v>0</v>
      </c>
      <c r="R297" s="15"/>
      <c r="S297" s="15"/>
      <c r="T297" s="15"/>
    </row>
    <row r="298" spans="1:20" ht="9.75" outlineLevel="4" x14ac:dyDescent="0.2">
      <c r="A298" s="61"/>
      <c r="B298" s="62"/>
      <c r="C298" s="62"/>
      <c r="D298" s="63"/>
      <c r="E298" s="64" t="s">
        <v>29</v>
      </c>
      <c r="F298" s="65" t="s">
        <v>180</v>
      </c>
      <c r="G298" s="63"/>
      <c r="H298" s="66">
        <v>0</v>
      </c>
      <c r="I298" s="67"/>
      <c r="J298" s="68"/>
      <c r="K298" s="66"/>
      <c r="L298" s="66"/>
      <c r="M298" s="66"/>
      <c r="N298" s="66"/>
      <c r="O298" s="68"/>
      <c r="P298" s="68"/>
      <c r="Q298" s="68"/>
      <c r="R298" s="10"/>
      <c r="S298" s="15"/>
    </row>
    <row r="299" spans="1:20" ht="7.5" customHeight="1" outlineLevel="4" x14ac:dyDescent="0.15">
      <c r="A299" s="15"/>
      <c r="B299" s="69"/>
      <c r="C299" s="70"/>
      <c r="D299" s="71"/>
      <c r="E299" s="72"/>
      <c r="F299" s="73"/>
      <c r="G299" s="71"/>
      <c r="H299" s="74"/>
      <c r="I299" s="75"/>
      <c r="J299" s="76"/>
      <c r="K299" s="77"/>
      <c r="L299" s="77"/>
      <c r="M299" s="77"/>
      <c r="N299" s="77"/>
      <c r="O299" s="76"/>
      <c r="P299" s="76"/>
      <c r="Q299" s="76"/>
      <c r="R299" s="10"/>
      <c r="S299" s="15"/>
    </row>
    <row r="300" spans="1:20" outlineLevel="3" x14ac:dyDescent="0.15">
      <c r="B300" s="10"/>
      <c r="C300" s="10"/>
      <c r="D300" s="10"/>
      <c r="E300" s="10"/>
      <c r="F300" s="10"/>
      <c r="G300" s="10"/>
      <c r="H300" s="10"/>
      <c r="I300" s="15"/>
      <c r="J300" s="15"/>
      <c r="K300" s="10"/>
      <c r="L300" s="10"/>
      <c r="M300" s="10"/>
      <c r="N300" s="10"/>
      <c r="O300" s="10"/>
      <c r="P300" s="15"/>
      <c r="Q300" s="15"/>
    </row>
    <row r="301" spans="1:20" ht="11.25" outlineLevel="2" x14ac:dyDescent="0.2">
      <c r="A301" s="42" t="s">
        <v>3735</v>
      </c>
      <c r="B301" s="43">
        <v>3</v>
      </c>
      <c r="C301" s="44"/>
      <c r="D301" s="45" t="s">
        <v>23</v>
      </c>
      <c r="E301" s="45"/>
      <c r="F301" s="46" t="s">
        <v>411</v>
      </c>
      <c r="G301" s="45"/>
      <c r="H301" s="47"/>
      <c r="I301" s="48"/>
      <c r="J301" s="49">
        <f>SUBTOTAL(9,J302:J354)</f>
        <v>0</v>
      </c>
      <c r="K301" s="47"/>
      <c r="L301" s="50">
        <f>SUBTOTAL(9,L302:L354)</f>
        <v>61.002415168239835</v>
      </c>
      <c r="M301" s="47"/>
      <c r="N301" s="50">
        <f>SUBTOTAL(9,N302:N354)</f>
        <v>0</v>
      </c>
      <c r="O301" s="51"/>
      <c r="P301" s="49">
        <f>SUBTOTAL(9,P302:P354)</f>
        <v>0</v>
      </c>
      <c r="Q301" s="49">
        <f>SUBTOTAL(9,Q302:Q354)</f>
        <v>0</v>
      </c>
      <c r="R301" s="10"/>
      <c r="S301" s="15"/>
      <c r="T301" s="15"/>
    </row>
    <row r="302" spans="1:20" ht="11.25" outlineLevel="3" x14ac:dyDescent="0.2">
      <c r="A302" s="52"/>
      <c r="B302" s="53"/>
      <c r="C302" s="54">
        <v>50</v>
      </c>
      <c r="D302" s="55" t="s">
        <v>25</v>
      </c>
      <c r="E302" s="56" t="s">
        <v>412</v>
      </c>
      <c r="F302" s="57" t="s">
        <v>413</v>
      </c>
      <c r="G302" s="55" t="s">
        <v>28</v>
      </c>
      <c r="H302" s="58">
        <v>15.36</v>
      </c>
      <c r="I302" s="59"/>
      <c r="J302" s="60">
        <f>H302*I302</f>
        <v>0</v>
      </c>
      <c r="K302" s="58">
        <v>2.45343</v>
      </c>
      <c r="L302" s="58">
        <f>H302*K302</f>
        <v>37.684684799999999</v>
      </c>
      <c r="M302" s="58"/>
      <c r="N302" s="58">
        <f>H302*M302</f>
        <v>0</v>
      </c>
      <c r="O302" s="60">
        <v>21</v>
      </c>
      <c r="P302" s="60">
        <f>J302*(O302/100)</f>
        <v>0</v>
      </c>
      <c r="Q302" s="60">
        <f>J302+P302</f>
        <v>0</v>
      </c>
      <c r="R302" s="15"/>
      <c r="S302" s="15"/>
      <c r="T302" s="15"/>
    </row>
    <row r="303" spans="1:20" ht="19.5" outlineLevel="4" x14ac:dyDescent="0.2">
      <c r="A303" s="61"/>
      <c r="B303" s="62"/>
      <c r="C303" s="62"/>
      <c r="D303" s="63"/>
      <c r="E303" s="64" t="s">
        <v>29</v>
      </c>
      <c r="F303" s="65" t="s">
        <v>3736</v>
      </c>
      <c r="G303" s="63"/>
      <c r="H303" s="66">
        <v>15.36</v>
      </c>
      <c r="I303" s="67"/>
      <c r="J303" s="68"/>
      <c r="K303" s="66"/>
      <c r="L303" s="66"/>
      <c r="M303" s="66"/>
      <c r="N303" s="66"/>
      <c r="O303" s="68"/>
      <c r="P303" s="68"/>
      <c r="Q303" s="68"/>
      <c r="R303" s="10"/>
      <c r="S303" s="15"/>
    </row>
    <row r="304" spans="1:20" ht="7.5" customHeight="1" outlineLevel="4" x14ac:dyDescent="0.15">
      <c r="A304" s="15"/>
      <c r="B304" s="69"/>
      <c r="C304" s="70"/>
      <c r="D304" s="71"/>
      <c r="E304" s="72"/>
      <c r="F304" s="73"/>
      <c r="G304" s="71"/>
      <c r="H304" s="74"/>
      <c r="I304" s="75"/>
      <c r="J304" s="76"/>
      <c r="K304" s="77"/>
      <c r="L304" s="77"/>
      <c r="M304" s="77"/>
      <c r="N304" s="77"/>
      <c r="O304" s="76"/>
      <c r="P304" s="76"/>
      <c r="Q304" s="76"/>
      <c r="R304" s="10"/>
      <c r="S304" s="15"/>
    </row>
    <row r="305" spans="1:20" ht="11.25" outlineLevel="3" x14ac:dyDescent="0.2">
      <c r="A305" s="52"/>
      <c r="B305" s="53"/>
      <c r="C305" s="54">
        <v>51</v>
      </c>
      <c r="D305" s="55" t="s">
        <v>25</v>
      </c>
      <c r="E305" s="56" t="s">
        <v>427</v>
      </c>
      <c r="F305" s="57" t="s">
        <v>428</v>
      </c>
      <c r="G305" s="55" t="s">
        <v>67</v>
      </c>
      <c r="H305" s="58">
        <v>102.4</v>
      </c>
      <c r="I305" s="59"/>
      <c r="J305" s="60">
        <f>H305*I305</f>
        <v>0</v>
      </c>
      <c r="K305" s="58">
        <v>7.3699999999999998E-3</v>
      </c>
      <c r="L305" s="58">
        <f>H305*K305</f>
        <v>0.75468800000000003</v>
      </c>
      <c r="M305" s="58"/>
      <c r="N305" s="58">
        <f>H305*M305</f>
        <v>0</v>
      </c>
      <c r="O305" s="60">
        <v>21</v>
      </c>
      <c r="P305" s="60">
        <f>J305*(O305/100)</f>
        <v>0</v>
      </c>
      <c r="Q305" s="60">
        <f>J305+P305</f>
        <v>0</v>
      </c>
      <c r="R305" s="15"/>
      <c r="S305" s="15"/>
      <c r="T305" s="15"/>
    </row>
    <row r="306" spans="1:20" ht="9.75" outlineLevel="4" x14ac:dyDescent="0.2">
      <c r="A306" s="61"/>
      <c r="B306" s="62"/>
      <c r="C306" s="62"/>
      <c r="D306" s="63"/>
      <c r="E306" s="64" t="s">
        <v>29</v>
      </c>
      <c r="F306" s="65" t="s">
        <v>3737</v>
      </c>
      <c r="G306" s="63"/>
      <c r="H306" s="66">
        <v>102.4</v>
      </c>
      <c r="I306" s="67"/>
      <c r="J306" s="68"/>
      <c r="K306" s="66"/>
      <c r="L306" s="66"/>
      <c r="M306" s="66"/>
      <c r="N306" s="66"/>
      <c r="O306" s="68"/>
      <c r="P306" s="68"/>
      <c r="Q306" s="68"/>
      <c r="R306" s="10"/>
      <c r="S306" s="15"/>
    </row>
    <row r="307" spans="1:20" ht="7.5" customHeight="1" outlineLevel="4" x14ac:dyDescent="0.15">
      <c r="A307" s="15"/>
      <c r="B307" s="69"/>
      <c r="C307" s="70"/>
      <c r="D307" s="71"/>
      <c r="E307" s="72"/>
      <c r="F307" s="73"/>
      <c r="G307" s="71"/>
      <c r="H307" s="74"/>
      <c r="I307" s="75"/>
      <c r="J307" s="76"/>
      <c r="K307" s="77"/>
      <c r="L307" s="77"/>
      <c r="M307" s="77"/>
      <c r="N307" s="77"/>
      <c r="O307" s="76"/>
      <c r="P307" s="76"/>
      <c r="Q307" s="76"/>
      <c r="R307" s="10"/>
      <c r="S307" s="15"/>
    </row>
    <row r="308" spans="1:20" ht="11.25" outlineLevel="3" x14ac:dyDescent="0.2">
      <c r="A308" s="52"/>
      <c r="B308" s="53"/>
      <c r="C308" s="54">
        <v>52</v>
      </c>
      <c r="D308" s="55" t="s">
        <v>25</v>
      </c>
      <c r="E308" s="56" t="s">
        <v>430</v>
      </c>
      <c r="F308" s="57" t="s">
        <v>431</v>
      </c>
      <c r="G308" s="55" t="s">
        <v>67</v>
      </c>
      <c r="H308" s="58">
        <v>102.4</v>
      </c>
      <c r="I308" s="59"/>
      <c r="J308" s="60">
        <f>H308*I308</f>
        <v>0</v>
      </c>
      <c r="K308" s="58">
        <v>8.8000000000000003E-4</v>
      </c>
      <c r="L308" s="58">
        <f>H308*K308</f>
        <v>9.0112000000000012E-2</v>
      </c>
      <c r="M308" s="58"/>
      <c r="N308" s="58">
        <f>H308*M308</f>
        <v>0</v>
      </c>
      <c r="O308" s="60">
        <v>21</v>
      </c>
      <c r="P308" s="60">
        <f>J308*(O308/100)</f>
        <v>0</v>
      </c>
      <c r="Q308" s="60">
        <f>J308+P308</f>
        <v>0</v>
      </c>
      <c r="R308" s="15"/>
      <c r="S308" s="15"/>
      <c r="T308" s="15"/>
    </row>
    <row r="309" spans="1:20" ht="9.75" outlineLevel="4" x14ac:dyDescent="0.2">
      <c r="A309" s="61"/>
      <c r="B309" s="62"/>
      <c r="C309" s="62"/>
      <c r="D309" s="63"/>
      <c r="E309" s="64" t="s">
        <v>29</v>
      </c>
      <c r="F309" s="65" t="s">
        <v>3738</v>
      </c>
      <c r="G309" s="63"/>
      <c r="H309" s="66">
        <v>102.4</v>
      </c>
      <c r="I309" s="67"/>
      <c r="J309" s="68"/>
      <c r="K309" s="66"/>
      <c r="L309" s="66"/>
      <c r="M309" s="66"/>
      <c r="N309" s="66"/>
      <c r="O309" s="68"/>
      <c r="P309" s="68"/>
      <c r="Q309" s="68"/>
      <c r="R309" s="10"/>
      <c r="S309" s="15"/>
    </row>
    <row r="310" spans="1:20" ht="7.5" customHeight="1" outlineLevel="4" x14ac:dyDescent="0.15">
      <c r="A310" s="15"/>
      <c r="B310" s="69"/>
      <c r="C310" s="70"/>
      <c r="D310" s="71"/>
      <c r="E310" s="72"/>
      <c r="F310" s="73"/>
      <c r="G310" s="71"/>
      <c r="H310" s="74"/>
      <c r="I310" s="75"/>
      <c r="J310" s="76"/>
      <c r="K310" s="77"/>
      <c r="L310" s="77"/>
      <c r="M310" s="77"/>
      <c r="N310" s="77"/>
      <c r="O310" s="76"/>
      <c r="P310" s="76"/>
      <c r="Q310" s="76"/>
      <c r="R310" s="10"/>
      <c r="S310" s="15"/>
    </row>
    <row r="311" spans="1:20" ht="11.25" outlineLevel="3" x14ac:dyDescent="0.2">
      <c r="A311" s="52"/>
      <c r="B311" s="53"/>
      <c r="C311" s="54">
        <v>53</v>
      </c>
      <c r="D311" s="55" t="s">
        <v>25</v>
      </c>
      <c r="E311" s="56" t="s">
        <v>434</v>
      </c>
      <c r="F311" s="57" t="s">
        <v>435</v>
      </c>
      <c r="G311" s="55" t="s">
        <v>67</v>
      </c>
      <c r="H311" s="58">
        <v>102.4</v>
      </c>
      <c r="I311" s="59"/>
      <c r="J311" s="60">
        <f>H311*I311</f>
        <v>0</v>
      </c>
      <c r="K311" s="58"/>
      <c r="L311" s="58">
        <f>H311*K311</f>
        <v>0</v>
      </c>
      <c r="M311" s="58"/>
      <c r="N311" s="58">
        <f>H311*M311</f>
        <v>0</v>
      </c>
      <c r="O311" s="60">
        <v>21</v>
      </c>
      <c r="P311" s="60">
        <f>J311*(O311/100)</f>
        <v>0</v>
      </c>
      <c r="Q311" s="60">
        <f>J311+P311</f>
        <v>0</v>
      </c>
      <c r="R311" s="15"/>
      <c r="S311" s="15"/>
      <c r="T311" s="15"/>
    </row>
    <row r="312" spans="1:20" ht="11.25" outlineLevel="3" x14ac:dyDescent="0.2">
      <c r="A312" s="52"/>
      <c r="B312" s="53"/>
      <c r="C312" s="54">
        <v>54</v>
      </c>
      <c r="D312" s="55" t="s">
        <v>25</v>
      </c>
      <c r="E312" s="56" t="s">
        <v>439</v>
      </c>
      <c r="F312" s="57" t="s">
        <v>440</v>
      </c>
      <c r="G312" s="55" t="s">
        <v>60</v>
      </c>
      <c r="H312" s="58">
        <v>0.88985600000000009</v>
      </c>
      <c r="I312" s="59"/>
      <c r="J312" s="60">
        <f>H312*I312</f>
        <v>0</v>
      </c>
      <c r="K312" s="58">
        <v>1.06277</v>
      </c>
      <c r="L312" s="58">
        <f>H312*K312</f>
        <v>0.94571226112000006</v>
      </c>
      <c r="M312" s="58"/>
      <c r="N312" s="58">
        <f>H312*M312</f>
        <v>0</v>
      </c>
      <c r="O312" s="60">
        <v>21</v>
      </c>
      <c r="P312" s="60">
        <f>J312*(O312/100)</f>
        <v>0</v>
      </c>
      <c r="Q312" s="60">
        <f>J312+P312</f>
        <v>0</v>
      </c>
      <c r="R312" s="15"/>
      <c r="S312" s="15"/>
      <c r="T312" s="15"/>
    </row>
    <row r="313" spans="1:20" ht="9.75" outlineLevel="4" x14ac:dyDescent="0.2">
      <c r="A313" s="61"/>
      <c r="B313" s="62"/>
      <c r="C313" s="62"/>
      <c r="D313" s="63"/>
      <c r="E313" s="64" t="s">
        <v>29</v>
      </c>
      <c r="F313" s="65" t="s">
        <v>3739</v>
      </c>
      <c r="G313" s="63"/>
      <c r="H313" s="66">
        <v>0.88985600000000009</v>
      </c>
      <c r="I313" s="67"/>
      <c r="J313" s="68"/>
      <c r="K313" s="66"/>
      <c r="L313" s="66"/>
      <c r="M313" s="66"/>
      <c r="N313" s="66"/>
      <c r="O313" s="68"/>
      <c r="P313" s="68"/>
      <c r="Q313" s="68"/>
      <c r="R313" s="10"/>
      <c r="S313" s="15"/>
    </row>
    <row r="314" spans="1:20" ht="7.5" customHeight="1" outlineLevel="4" x14ac:dyDescent="0.15">
      <c r="A314" s="15"/>
      <c r="B314" s="69"/>
      <c r="C314" s="70"/>
      <c r="D314" s="71"/>
      <c r="E314" s="72"/>
      <c r="F314" s="73"/>
      <c r="G314" s="71"/>
      <c r="H314" s="74"/>
      <c r="I314" s="75"/>
      <c r="J314" s="76"/>
      <c r="K314" s="77"/>
      <c r="L314" s="77"/>
      <c r="M314" s="77"/>
      <c r="N314" s="77"/>
      <c r="O314" s="76"/>
      <c r="P314" s="76"/>
      <c r="Q314" s="76"/>
      <c r="R314" s="10"/>
      <c r="S314" s="15"/>
    </row>
    <row r="315" spans="1:20" ht="11.25" outlineLevel="3" x14ac:dyDescent="0.2">
      <c r="A315" s="52"/>
      <c r="B315" s="53"/>
      <c r="C315" s="54">
        <v>55</v>
      </c>
      <c r="D315" s="55" t="s">
        <v>25</v>
      </c>
      <c r="E315" s="56" t="s">
        <v>442</v>
      </c>
      <c r="F315" s="57" t="s">
        <v>443</v>
      </c>
      <c r="G315" s="55" t="s">
        <v>72</v>
      </c>
      <c r="H315" s="58">
        <v>15</v>
      </c>
      <c r="I315" s="59"/>
      <c r="J315" s="60">
        <f>H315*I315</f>
        <v>0</v>
      </c>
      <c r="K315" s="58">
        <v>5.8999999999999997E-2</v>
      </c>
      <c r="L315" s="58">
        <f>H315*K315</f>
        <v>0.88500000000000001</v>
      </c>
      <c r="M315" s="58"/>
      <c r="N315" s="58">
        <f>H315*M315</f>
        <v>0</v>
      </c>
      <c r="O315" s="60">
        <v>21</v>
      </c>
      <c r="P315" s="60">
        <f>J315*(O315/100)</f>
        <v>0</v>
      </c>
      <c r="Q315" s="60">
        <f>J315+P315</f>
        <v>0</v>
      </c>
      <c r="R315" s="15"/>
      <c r="S315" s="15"/>
      <c r="T315" s="15"/>
    </row>
    <row r="316" spans="1:20" ht="9.75" outlineLevel="4" x14ac:dyDescent="0.2">
      <c r="A316" s="61"/>
      <c r="B316" s="62"/>
      <c r="C316" s="62"/>
      <c r="D316" s="63"/>
      <c r="E316" s="64" t="s">
        <v>29</v>
      </c>
      <c r="F316" s="65" t="s">
        <v>3740</v>
      </c>
      <c r="G316" s="63"/>
      <c r="H316" s="66">
        <v>15</v>
      </c>
      <c r="I316" s="67"/>
      <c r="J316" s="68"/>
      <c r="K316" s="66"/>
      <c r="L316" s="66"/>
      <c r="M316" s="66"/>
      <c r="N316" s="66"/>
      <c r="O316" s="68"/>
      <c r="P316" s="68"/>
      <c r="Q316" s="68"/>
      <c r="R316" s="10"/>
      <c r="S316" s="15"/>
    </row>
    <row r="317" spans="1:20" ht="7.5" customHeight="1" outlineLevel="4" x14ac:dyDescent="0.15">
      <c r="A317" s="15"/>
      <c r="B317" s="69"/>
      <c r="C317" s="70"/>
      <c r="D317" s="71"/>
      <c r="E317" s="72"/>
      <c r="F317" s="73"/>
      <c r="G317" s="71"/>
      <c r="H317" s="74"/>
      <c r="I317" s="75"/>
      <c r="J317" s="76"/>
      <c r="K317" s="77"/>
      <c r="L317" s="77"/>
      <c r="M317" s="77"/>
      <c r="N317" s="77"/>
      <c r="O317" s="76"/>
      <c r="P317" s="76"/>
      <c r="Q317" s="76"/>
      <c r="R317" s="10"/>
      <c r="S317" s="15"/>
    </row>
    <row r="318" spans="1:20" ht="22.5" outlineLevel="3" x14ac:dyDescent="0.2">
      <c r="A318" s="52"/>
      <c r="B318" s="53"/>
      <c r="C318" s="54">
        <v>56</v>
      </c>
      <c r="D318" s="55" t="s">
        <v>25</v>
      </c>
      <c r="E318" s="56" t="s">
        <v>469</v>
      </c>
      <c r="F318" s="57" t="s">
        <v>470</v>
      </c>
      <c r="G318" s="55" t="s">
        <v>60</v>
      </c>
      <c r="H318" s="58">
        <v>5.3233949999999997</v>
      </c>
      <c r="I318" s="59"/>
      <c r="J318" s="60">
        <f>H318*I318</f>
        <v>0</v>
      </c>
      <c r="K318" s="58">
        <v>1.221E-2</v>
      </c>
      <c r="L318" s="58">
        <f>H318*K318</f>
        <v>6.4998652949999999E-2</v>
      </c>
      <c r="M318" s="58"/>
      <c r="N318" s="58">
        <f>H318*M318</f>
        <v>0</v>
      </c>
      <c r="O318" s="60">
        <v>21</v>
      </c>
      <c r="P318" s="60">
        <f>J318*(O318/100)</f>
        <v>0</v>
      </c>
      <c r="Q318" s="60">
        <f>J318+P318</f>
        <v>0</v>
      </c>
      <c r="R318" s="15"/>
      <c r="S318" s="15"/>
      <c r="T318" s="15"/>
    </row>
    <row r="319" spans="1:20" ht="9.75" outlineLevel="4" x14ac:dyDescent="0.2">
      <c r="A319" s="61"/>
      <c r="B319" s="62"/>
      <c r="C319" s="62"/>
      <c r="D319" s="63"/>
      <c r="E319" s="64" t="s">
        <v>29</v>
      </c>
      <c r="F319" s="65" t="s">
        <v>3741</v>
      </c>
      <c r="G319" s="63"/>
      <c r="H319" s="66">
        <v>5.3233949999999997</v>
      </c>
      <c r="I319" s="67"/>
      <c r="J319" s="68"/>
      <c r="K319" s="66"/>
      <c r="L319" s="66"/>
      <c r="M319" s="66"/>
      <c r="N319" s="66"/>
      <c r="O319" s="68"/>
      <c r="P319" s="68"/>
      <c r="Q319" s="68"/>
      <c r="R319" s="10"/>
      <c r="S319" s="15"/>
    </row>
    <row r="320" spans="1:20" ht="7.5" customHeight="1" outlineLevel="4" x14ac:dyDescent="0.15">
      <c r="A320" s="15"/>
      <c r="B320" s="69"/>
      <c r="C320" s="70"/>
      <c r="D320" s="71"/>
      <c r="E320" s="72"/>
      <c r="F320" s="73"/>
      <c r="G320" s="71"/>
      <c r="H320" s="74"/>
      <c r="I320" s="75"/>
      <c r="J320" s="76"/>
      <c r="K320" s="77"/>
      <c r="L320" s="77"/>
      <c r="M320" s="77"/>
      <c r="N320" s="77"/>
      <c r="O320" s="76"/>
      <c r="P320" s="76"/>
      <c r="Q320" s="76"/>
      <c r="R320" s="10"/>
      <c r="S320" s="15"/>
    </row>
    <row r="321" spans="1:20" ht="22.5" outlineLevel="3" x14ac:dyDescent="0.2">
      <c r="A321" s="52"/>
      <c r="B321" s="53"/>
      <c r="C321" s="54">
        <v>57</v>
      </c>
      <c r="D321" s="55" t="s">
        <v>25</v>
      </c>
      <c r="E321" s="56" t="s">
        <v>3742</v>
      </c>
      <c r="F321" s="57" t="s">
        <v>3743</v>
      </c>
      <c r="G321" s="55" t="s">
        <v>172</v>
      </c>
      <c r="H321" s="58">
        <v>47</v>
      </c>
      <c r="I321" s="59"/>
      <c r="J321" s="60">
        <f>H321*I321</f>
        <v>0</v>
      </c>
      <c r="K321" s="58">
        <v>2.257E-2</v>
      </c>
      <c r="L321" s="58">
        <f>H321*K321</f>
        <v>1.0607899999999999</v>
      </c>
      <c r="M321" s="58"/>
      <c r="N321" s="58">
        <f>H321*M321</f>
        <v>0</v>
      </c>
      <c r="O321" s="60">
        <v>21</v>
      </c>
      <c r="P321" s="60">
        <f>J321*(O321/100)</f>
        <v>0</v>
      </c>
      <c r="Q321" s="60">
        <f>J321+P321</f>
        <v>0</v>
      </c>
      <c r="R321" s="15"/>
      <c r="S321" s="15"/>
      <c r="T321" s="15"/>
    </row>
    <row r="322" spans="1:20" ht="9.75" outlineLevel="4" x14ac:dyDescent="0.2">
      <c r="A322" s="61"/>
      <c r="B322" s="62"/>
      <c r="C322" s="62"/>
      <c r="D322" s="63"/>
      <c r="E322" s="64" t="s">
        <v>29</v>
      </c>
      <c r="F322" s="65" t="s">
        <v>3744</v>
      </c>
      <c r="G322" s="63"/>
      <c r="H322" s="66">
        <v>47</v>
      </c>
      <c r="I322" s="67"/>
      <c r="J322" s="68"/>
      <c r="K322" s="66"/>
      <c r="L322" s="66"/>
      <c r="M322" s="66"/>
      <c r="N322" s="66"/>
      <c r="O322" s="68"/>
      <c r="P322" s="68"/>
      <c r="Q322" s="68"/>
      <c r="R322" s="10"/>
      <c r="S322" s="15"/>
    </row>
    <row r="323" spans="1:20" ht="7.5" customHeight="1" outlineLevel="4" x14ac:dyDescent="0.15">
      <c r="A323" s="15"/>
      <c r="B323" s="69"/>
      <c r="C323" s="70"/>
      <c r="D323" s="71"/>
      <c r="E323" s="72"/>
      <c r="F323" s="73"/>
      <c r="G323" s="71"/>
      <c r="H323" s="74"/>
      <c r="I323" s="75"/>
      <c r="J323" s="76"/>
      <c r="K323" s="77"/>
      <c r="L323" s="77"/>
      <c r="M323" s="77"/>
      <c r="N323" s="77"/>
      <c r="O323" s="76"/>
      <c r="P323" s="76"/>
      <c r="Q323" s="76"/>
      <c r="R323" s="10"/>
      <c r="S323" s="15"/>
    </row>
    <row r="324" spans="1:20" ht="11.25" outlineLevel="3" x14ac:dyDescent="0.2">
      <c r="A324" s="52"/>
      <c r="B324" s="53"/>
      <c r="C324" s="54">
        <v>58</v>
      </c>
      <c r="D324" s="55" t="s">
        <v>25</v>
      </c>
      <c r="E324" s="56" t="s">
        <v>476</v>
      </c>
      <c r="F324" s="57" t="s">
        <v>477</v>
      </c>
      <c r="G324" s="55" t="s">
        <v>28</v>
      </c>
      <c r="H324" s="58">
        <v>0.6833999999999999</v>
      </c>
      <c r="I324" s="59"/>
      <c r="J324" s="60">
        <f>H324*I324</f>
        <v>0</v>
      </c>
      <c r="K324" s="58">
        <v>2.2564500000000001</v>
      </c>
      <c r="L324" s="58">
        <f>H324*K324</f>
        <v>1.5420579299999999</v>
      </c>
      <c r="M324" s="58"/>
      <c r="N324" s="58">
        <f>H324*M324</f>
        <v>0</v>
      </c>
      <c r="O324" s="60">
        <v>21</v>
      </c>
      <c r="P324" s="60">
        <f>J324*(O324/100)</f>
        <v>0</v>
      </c>
      <c r="Q324" s="60">
        <f>J324+P324</f>
        <v>0</v>
      </c>
      <c r="R324" s="15"/>
      <c r="S324" s="15"/>
      <c r="T324" s="15"/>
    </row>
    <row r="325" spans="1:20" ht="9.75" outlineLevel="4" x14ac:dyDescent="0.2">
      <c r="A325" s="61"/>
      <c r="B325" s="62"/>
      <c r="C325" s="62"/>
      <c r="D325" s="63"/>
      <c r="E325" s="64" t="s">
        <v>29</v>
      </c>
      <c r="F325" s="65" t="s">
        <v>3745</v>
      </c>
      <c r="G325" s="63"/>
      <c r="H325" s="66">
        <v>0.6833999999999999</v>
      </c>
      <c r="I325" s="67"/>
      <c r="J325" s="68"/>
      <c r="K325" s="66"/>
      <c r="L325" s="66"/>
      <c r="M325" s="66"/>
      <c r="N325" s="66"/>
      <c r="O325" s="68"/>
      <c r="P325" s="68"/>
      <c r="Q325" s="68"/>
      <c r="R325" s="10"/>
      <c r="S325" s="15"/>
    </row>
    <row r="326" spans="1:20" ht="7.5" customHeight="1" outlineLevel="4" x14ac:dyDescent="0.15">
      <c r="A326" s="15"/>
      <c r="B326" s="69"/>
      <c r="C326" s="70"/>
      <c r="D326" s="71"/>
      <c r="E326" s="72"/>
      <c r="F326" s="73"/>
      <c r="G326" s="71"/>
      <c r="H326" s="74"/>
      <c r="I326" s="75"/>
      <c r="J326" s="76"/>
      <c r="K326" s="77"/>
      <c r="L326" s="77"/>
      <c r="M326" s="77"/>
      <c r="N326" s="77"/>
      <c r="O326" s="76"/>
      <c r="P326" s="76"/>
      <c r="Q326" s="76"/>
      <c r="R326" s="10"/>
      <c r="S326" s="15"/>
    </row>
    <row r="327" spans="1:20" ht="11.25" outlineLevel="3" x14ac:dyDescent="0.2">
      <c r="A327" s="52"/>
      <c r="B327" s="53"/>
      <c r="C327" s="54">
        <v>59</v>
      </c>
      <c r="D327" s="55" t="s">
        <v>25</v>
      </c>
      <c r="E327" s="56" t="s">
        <v>3746</v>
      </c>
      <c r="F327" s="57" t="s">
        <v>3747</v>
      </c>
      <c r="G327" s="55" t="s">
        <v>28</v>
      </c>
      <c r="H327" s="58">
        <v>3.5249999999999999</v>
      </c>
      <c r="I327" s="59"/>
      <c r="J327" s="60">
        <f>H327*I327</f>
        <v>0</v>
      </c>
      <c r="K327" s="58">
        <v>2.4533999999999998</v>
      </c>
      <c r="L327" s="58">
        <f>H327*K327</f>
        <v>8.6482349999999997</v>
      </c>
      <c r="M327" s="58"/>
      <c r="N327" s="58">
        <f>H327*M327</f>
        <v>0</v>
      </c>
      <c r="O327" s="60">
        <v>21</v>
      </c>
      <c r="P327" s="60">
        <f>J327*(O327/100)</f>
        <v>0</v>
      </c>
      <c r="Q327" s="60">
        <f>J327+P327</f>
        <v>0</v>
      </c>
      <c r="R327" s="15"/>
      <c r="S327" s="15"/>
      <c r="T327" s="15"/>
    </row>
    <row r="328" spans="1:20" ht="9.75" outlineLevel="4" x14ac:dyDescent="0.2">
      <c r="A328" s="61"/>
      <c r="B328" s="62"/>
      <c r="C328" s="62"/>
      <c r="D328" s="63"/>
      <c r="E328" s="64" t="s">
        <v>29</v>
      </c>
      <c r="F328" s="65" t="s">
        <v>3748</v>
      </c>
      <c r="G328" s="63"/>
      <c r="H328" s="66">
        <v>3.5249999999999999</v>
      </c>
      <c r="I328" s="67"/>
      <c r="J328" s="68"/>
      <c r="K328" s="66"/>
      <c r="L328" s="66"/>
      <c r="M328" s="66"/>
      <c r="N328" s="66"/>
      <c r="O328" s="68"/>
      <c r="P328" s="68"/>
      <c r="Q328" s="68"/>
      <c r="R328" s="10"/>
      <c r="S328" s="15"/>
    </row>
    <row r="329" spans="1:20" ht="7.5" customHeight="1" outlineLevel="4" x14ac:dyDescent="0.15">
      <c r="A329" s="15"/>
      <c r="B329" s="69"/>
      <c r="C329" s="70"/>
      <c r="D329" s="71"/>
      <c r="E329" s="72"/>
      <c r="F329" s="73"/>
      <c r="G329" s="71"/>
      <c r="H329" s="74"/>
      <c r="I329" s="75"/>
      <c r="J329" s="76"/>
      <c r="K329" s="77"/>
      <c r="L329" s="77"/>
      <c r="M329" s="77"/>
      <c r="N329" s="77"/>
      <c r="O329" s="76"/>
      <c r="P329" s="76"/>
      <c r="Q329" s="76"/>
      <c r="R329" s="10"/>
      <c r="S329" s="15"/>
    </row>
    <row r="330" spans="1:20" ht="11.25" outlineLevel="3" x14ac:dyDescent="0.2">
      <c r="A330" s="52"/>
      <c r="B330" s="53"/>
      <c r="C330" s="54">
        <v>60</v>
      </c>
      <c r="D330" s="55" t="s">
        <v>25</v>
      </c>
      <c r="E330" s="56" t="s">
        <v>488</v>
      </c>
      <c r="F330" s="57" t="s">
        <v>489</v>
      </c>
      <c r="G330" s="55" t="s">
        <v>67</v>
      </c>
      <c r="H330" s="58">
        <v>65.335997499999991</v>
      </c>
      <c r="I330" s="59"/>
      <c r="J330" s="60">
        <f>H330*I330</f>
        <v>0</v>
      </c>
      <c r="K330" s="58">
        <v>5.7600000000000004E-3</v>
      </c>
      <c r="L330" s="58">
        <f>H330*K330</f>
        <v>0.37633534559999998</v>
      </c>
      <c r="M330" s="58"/>
      <c r="N330" s="58">
        <f>H330*M330</f>
        <v>0</v>
      </c>
      <c r="O330" s="60">
        <v>21</v>
      </c>
      <c r="P330" s="60">
        <f>J330*(O330/100)</f>
        <v>0</v>
      </c>
      <c r="Q330" s="60">
        <f>J330+P330</f>
        <v>0</v>
      </c>
      <c r="R330" s="15"/>
      <c r="S330" s="15"/>
      <c r="T330" s="15"/>
    </row>
    <row r="331" spans="1:20" ht="19.5" outlineLevel="4" x14ac:dyDescent="0.2">
      <c r="A331" s="61"/>
      <c r="B331" s="62"/>
      <c r="C331" s="62"/>
      <c r="D331" s="63"/>
      <c r="E331" s="64" t="s">
        <v>29</v>
      </c>
      <c r="F331" s="65" t="s">
        <v>490</v>
      </c>
      <c r="G331" s="63"/>
      <c r="H331" s="66">
        <v>7.3524975000000001</v>
      </c>
      <c r="I331" s="67"/>
      <c r="J331" s="68"/>
      <c r="K331" s="66"/>
      <c r="L331" s="66"/>
      <c r="M331" s="66"/>
      <c r="N331" s="66"/>
      <c r="O331" s="68"/>
      <c r="P331" s="68"/>
      <c r="Q331" s="68"/>
      <c r="R331" s="10"/>
      <c r="S331" s="15"/>
    </row>
    <row r="332" spans="1:20" ht="19.5" outlineLevel="4" x14ac:dyDescent="0.2">
      <c r="A332" s="61"/>
      <c r="B332" s="62"/>
      <c r="C332" s="62"/>
      <c r="D332" s="63"/>
      <c r="E332" s="64"/>
      <c r="F332" s="65" t="s">
        <v>491</v>
      </c>
      <c r="G332" s="63"/>
      <c r="H332" s="66">
        <v>34.483499999999992</v>
      </c>
      <c r="I332" s="67"/>
      <c r="J332" s="68"/>
      <c r="K332" s="66"/>
      <c r="L332" s="66"/>
      <c r="M332" s="66"/>
      <c r="N332" s="66"/>
      <c r="O332" s="68"/>
      <c r="P332" s="68"/>
      <c r="Q332" s="68"/>
      <c r="R332" s="10"/>
      <c r="S332" s="15"/>
    </row>
    <row r="333" spans="1:20" ht="9.75" outlineLevel="4" x14ac:dyDescent="0.2">
      <c r="A333" s="61"/>
      <c r="B333" s="62"/>
      <c r="C333" s="62"/>
      <c r="D333" s="63"/>
      <c r="E333" s="64"/>
      <c r="F333" s="65" t="s">
        <v>126</v>
      </c>
      <c r="G333" s="63"/>
      <c r="H333" s="66">
        <v>0</v>
      </c>
      <c r="I333" s="67"/>
      <c r="J333" s="68"/>
      <c r="K333" s="66"/>
      <c r="L333" s="66"/>
      <c r="M333" s="66"/>
      <c r="N333" s="66"/>
      <c r="O333" s="68"/>
      <c r="P333" s="68"/>
      <c r="Q333" s="68"/>
      <c r="R333" s="10"/>
      <c r="S333" s="15"/>
    </row>
    <row r="334" spans="1:20" ht="9.75" outlineLevel="4" x14ac:dyDescent="0.2">
      <c r="A334" s="61"/>
      <c r="B334" s="62"/>
      <c r="C334" s="62"/>
      <c r="D334" s="63"/>
      <c r="E334" s="64"/>
      <c r="F334" s="65" t="s">
        <v>3749</v>
      </c>
      <c r="G334" s="63"/>
      <c r="H334" s="66">
        <v>23.5</v>
      </c>
      <c r="I334" s="67"/>
      <c r="J334" s="68"/>
      <c r="K334" s="66"/>
      <c r="L334" s="66"/>
      <c r="M334" s="66"/>
      <c r="N334" s="66"/>
      <c r="O334" s="68"/>
      <c r="P334" s="68"/>
      <c r="Q334" s="68"/>
      <c r="R334" s="10"/>
      <c r="S334" s="15"/>
    </row>
    <row r="335" spans="1:20" ht="7.5" customHeight="1" outlineLevel="4" x14ac:dyDescent="0.15">
      <c r="A335" s="15"/>
      <c r="B335" s="69"/>
      <c r="C335" s="70"/>
      <c r="D335" s="71"/>
      <c r="E335" s="72"/>
      <c r="F335" s="73"/>
      <c r="G335" s="71"/>
      <c r="H335" s="74"/>
      <c r="I335" s="75"/>
      <c r="J335" s="76"/>
      <c r="K335" s="77"/>
      <c r="L335" s="77"/>
      <c r="M335" s="77"/>
      <c r="N335" s="77"/>
      <c r="O335" s="76"/>
      <c r="P335" s="76"/>
      <c r="Q335" s="76"/>
      <c r="R335" s="10"/>
      <c r="S335" s="15"/>
    </row>
    <row r="336" spans="1:20" ht="11.25" outlineLevel="3" x14ac:dyDescent="0.2">
      <c r="A336" s="52"/>
      <c r="B336" s="53"/>
      <c r="C336" s="54">
        <v>61</v>
      </c>
      <c r="D336" s="55" t="s">
        <v>25</v>
      </c>
      <c r="E336" s="56" t="s">
        <v>499</v>
      </c>
      <c r="F336" s="57" t="s">
        <v>500</v>
      </c>
      <c r="G336" s="55" t="s">
        <v>67</v>
      </c>
      <c r="H336" s="58">
        <v>65.335999999999999</v>
      </c>
      <c r="I336" s="59"/>
      <c r="J336" s="60">
        <f>H336*I336</f>
        <v>0</v>
      </c>
      <c r="K336" s="58"/>
      <c r="L336" s="58">
        <f>H336*K336</f>
        <v>0</v>
      </c>
      <c r="M336" s="58"/>
      <c r="N336" s="58">
        <f>H336*M336</f>
        <v>0</v>
      </c>
      <c r="O336" s="60">
        <v>21</v>
      </c>
      <c r="P336" s="60">
        <f>J336*(O336/100)</f>
        <v>0</v>
      </c>
      <c r="Q336" s="60">
        <f>J336+P336</f>
        <v>0</v>
      </c>
      <c r="R336" s="15"/>
      <c r="S336" s="15"/>
      <c r="T336" s="15"/>
    </row>
    <row r="337" spans="1:20" ht="11.25" outlineLevel="3" x14ac:dyDescent="0.2">
      <c r="A337" s="52"/>
      <c r="B337" s="53"/>
      <c r="C337" s="54">
        <v>62</v>
      </c>
      <c r="D337" s="55" t="s">
        <v>25</v>
      </c>
      <c r="E337" s="56" t="s">
        <v>501</v>
      </c>
      <c r="F337" s="57" t="s">
        <v>502</v>
      </c>
      <c r="G337" s="55" t="s">
        <v>60</v>
      </c>
      <c r="H337" s="58">
        <v>0.82716000000000012</v>
      </c>
      <c r="I337" s="59"/>
      <c r="J337" s="60">
        <f>H337*I337</f>
        <v>0</v>
      </c>
      <c r="K337" s="58">
        <v>1.05291</v>
      </c>
      <c r="L337" s="58">
        <f>H337*K337</f>
        <v>0.87092503560000012</v>
      </c>
      <c r="M337" s="58"/>
      <c r="N337" s="58">
        <f>H337*M337</f>
        <v>0</v>
      </c>
      <c r="O337" s="60">
        <v>21</v>
      </c>
      <c r="P337" s="60">
        <f>J337*(O337/100)</f>
        <v>0</v>
      </c>
      <c r="Q337" s="60">
        <f>J337+P337</f>
        <v>0</v>
      </c>
      <c r="R337" s="15"/>
      <c r="S337" s="15"/>
      <c r="T337" s="15"/>
    </row>
    <row r="338" spans="1:20" ht="9.75" outlineLevel="4" x14ac:dyDescent="0.2">
      <c r="A338" s="61"/>
      <c r="B338" s="62"/>
      <c r="C338" s="62"/>
      <c r="D338" s="63"/>
      <c r="E338" s="64" t="s">
        <v>29</v>
      </c>
      <c r="F338" s="65" t="s">
        <v>3750</v>
      </c>
      <c r="G338" s="63"/>
      <c r="H338" s="66">
        <v>0.70499999999999996</v>
      </c>
      <c r="I338" s="67"/>
      <c r="J338" s="68"/>
      <c r="K338" s="66"/>
      <c r="L338" s="66"/>
      <c r="M338" s="66"/>
      <c r="N338" s="66"/>
      <c r="O338" s="68"/>
      <c r="P338" s="68"/>
      <c r="Q338" s="68"/>
      <c r="R338" s="10"/>
      <c r="S338" s="15"/>
    </row>
    <row r="339" spans="1:20" ht="9.75" outlineLevel="4" x14ac:dyDescent="0.2">
      <c r="A339" s="61"/>
      <c r="B339" s="62"/>
      <c r="C339" s="62"/>
      <c r="D339" s="63"/>
      <c r="E339" s="64"/>
      <c r="F339" s="65" t="s">
        <v>3751</v>
      </c>
      <c r="G339" s="63"/>
      <c r="H339" s="66">
        <v>0.12216000000000002</v>
      </c>
      <c r="I339" s="67"/>
      <c r="J339" s="68"/>
      <c r="K339" s="66"/>
      <c r="L339" s="66"/>
      <c r="M339" s="66"/>
      <c r="N339" s="66"/>
      <c r="O339" s="68"/>
      <c r="P339" s="68"/>
      <c r="Q339" s="68"/>
      <c r="R339" s="10"/>
      <c r="S339" s="15"/>
    </row>
    <row r="340" spans="1:20" ht="7.5" customHeight="1" outlineLevel="4" x14ac:dyDescent="0.15">
      <c r="A340" s="15"/>
      <c r="B340" s="69"/>
      <c r="C340" s="70"/>
      <c r="D340" s="71"/>
      <c r="E340" s="72"/>
      <c r="F340" s="73"/>
      <c r="G340" s="71"/>
      <c r="H340" s="74"/>
      <c r="I340" s="75"/>
      <c r="J340" s="76"/>
      <c r="K340" s="77"/>
      <c r="L340" s="77"/>
      <c r="M340" s="77"/>
      <c r="N340" s="77"/>
      <c r="O340" s="76"/>
      <c r="P340" s="76"/>
      <c r="Q340" s="76"/>
      <c r="R340" s="10"/>
      <c r="S340" s="15"/>
    </row>
    <row r="341" spans="1:20" ht="11.25" outlineLevel="3" x14ac:dyDescent="0.2">
      <c r="A341" s="52"/>
      <c r="B341" s="53"/>
      <c r="C341" s="54">
        <v>63</v>
      </c>
      <c r="D341" s="55" t="s">
        <v>25</v>
      </c>
      <c r="E341" s="56" t="s">
        <v>509</v>
      </c>
      <c r="F341" s="57" t="s">
        <v>510</v>
      </c>
      <c r="G341" s="55" t="s">
        <v>60</v>
      </c>
      <c r="H341" s="58">
        <v>2.3153591999999997E-2</v>
      </c>
      <c r="I341" s="59"/>
      <c r="J341" s="60">
        <f>H341*I341</f>
        <v>0</v>
      </c>
      <c r="K341" s="58">
        <v>1.06277</v>
      </c>
      <c r="L341" s="58">
        <f>H341*K341</f>
        <v>2.4606942969839996E-2</v>
      </c>
      <c r="M341" s="58"/>
      <c r="N341" s="58">
        <f>H341*M341</f>
        <v>0</v>
      </c>
      <c r="O341" s="60">
        <v>21</v>
      </c>
      <c r="P341" s="60">
        <f>J341*(O341/100)</f>
        <v>0</v>
      </c>
      <c r="Q341" s="60">
        <f>J341+P341</f>
        <v>0</v>
      </c>
      <c r="R341" s="15"/>
      <c r="S341" s="15"/>
      <c r="T341" s="15"/>
    </row>
    <row r="342" spans="1:20" ht="9.75" outlineLevel="4" x14ac:dyDescent="0.2">
      <c r="A342" s="61"/>
      <c r="B342" s="62"/>
      <c r="C342" s="62"/>
      <c r="D342" s="63"/>
      <c r="E342" s="64" t="s">
        <v>29</v>
      </c>
      <c r="F342" s="65" t="s">
        <v>3752</v>
      </c>
      <c r="G342" s="63"/>
      <c r="H342" s="66">
        <v>2.3153591999999997E-2</v>
      </c>
      <c r="I342" s="67"/>
      <c r="J342" s="68"/>
      <c r="K342" s="66"/>
      <c r="L342" s="66"/>
      <c r="M342" s="66"/>
      <c r="N342" s="66"/>
      <c r="O342" s="68"/>
      <c r="P342" s="68"/>
      <c r="Q342" s="68"/>
      <c r="R342" s="10"/>
      <c r="S342" s="15"/>
    </row>
    <row r="343" spans="1:20" ht="7.5" customHeight="1" outlineLevel="4" x14ac:dyDescent="0.15">
      <c r="A343" s="15"/>
      <c r="B343" s="69"/>
      <c r="C343" s="70"/>
      <c r="D343" s="71"/>
      <c r="E343" s="72"/>
      <c r="F343" s="73"/>
      <c r="G343" s="71"/>
      <c r="H343" s="74"/>
      <c r="I343" s="75"/>
      <c r="J343" s="76"/>
      <c r="K343" s="77"/>
      <c r="L343" s="77"/>
      <c r="M343" s="77"/>
      <c r="N343" s="77"/>
      <c r="O343" s="76"/>
      <c r="P343" s="76"/>
      <c r="Q343" s="76"/>
      <c r="R343" s="10"/>
      <c r="S343" s="15"/>
    </row>
    <row r="344" spans="1:20" ht="11.25" outlineLevel="3" x14ac:dyDescent="0.2">
      <c r="A344" s="52"/>
      <c r="B344" s="53"/>
      <c r="C344" s="54">
        <v>64</v>
      </c>
      <c r="D344" s="55" t="s">
        <v>25</v>
      </c>
      <c r="E344" s="56" t="s">
        <v>3753</v>
      </c>
      <c r="F344" s="57" t="s">
        <v>3754</v>
      </c>
      <c r="G344" s="55" t="s">
        <v>172</v>
      </c>
      <c r="H344" s="58">
        <v>3.8</v>
      </c>
      <c r="I344" s="59"/>
      <c r="J344" s="60">
        <f>H344*I344</f>
        <v>0</v>
      </c>
      <c r="K344" s="58">
        <v>0.1016</v>
      </c>
      <c r="L344" s="58">
        <f>H344*K344</f>
        <v>0.38607999999999998</v>
      </c>
      <c r="M344" s="58"/>
      <c r="N344" s="58">
        <f>H344*M344</f>
        <v>0</v>
      </c>
      <c r="O344" s="60">
        <v>21</v>
      </c>
      <c r="P344" s="60">
        <f>J344*(O344/100)</f>
        <v>0</v>
      </c>
      <c r="Q344" s="60">
        <f>J344+P344</f>
        <v>0</v>
      </c>
      <c r="R344" s="15"/>
      <c r="S344" s="15"/>
      <c r="T344" s="15"/>
    </row>
    <row r="345" spans="1:20" ht="9.75" outlineLevel="4" x14ac:dyDescent="0.2">
      <c r="A345" s="61"/>
      <c r="B345" s="62"/>
      <c r="C345" s="62"/>
      <c r="D345" s="63"/>
      <c r="E345" s="64" t="s">
        <v>29</v>
      </c>
      <c r="F345" s="65" t="s">
        <v>3755</v>
      </c>
      <c r="G345" s="63"/>
      <c r="H345" s="66">
        <v>3.8</v>
      </c>
      <c r="I345" s="67"/>
      <c r="J345" s="68"/>
      <c r="K345" s="66"/>
      <c r="L345" s="66"/>
      <c r="M345" s="66"/>
      <c r="N345" s="66"/>
      <c r="O345" s="68"/>
      <c r="P345" s="68"/>
      <c r="Q345" s="68"/>
      <c r="R345" s="10"/>
      <c r="S345" s="15"/>
    </row>
    <row r="346" spans="1:20" ht="7.5" customHeight="1" outlineLevel="4" x14ac:dyDescent="0.15">
      <c r="A346" s="15"/>
      <c r="B346" s="69"/>
      <c r="C346" s="70"/>
      <c r="D346" s="71"/>
      <c r="E346" s="72"/>
      <c r="F346" s="73"/>
      <c r="G346" s="71"/>
      <c r="H346" s="74"/>
      <c r="I346" s="75"/>
      <c r="J346" s="76"/>
      <c r="K346" s="77"/>
      <c r="L346" s="77"/>
      <c r="M346" s="77"/>
      <c r="N346" s="77"/>
      <c r="O346" s="76"/>
      <c r="P346" s="76"/>
      <c r="Q346" s="76"/>
      <c r="R346" s="10"/>
      <c r="S346" s="15"/>
    </row>
    <row r="347" spans="1:20" ht="11.25" outlineLevel="3" x14ac:dyDescent="0.2">
      <c r="A347" s="52"/>
      <c r="B347" s="53"/>
      <c r="C347" s="54">
        <v>65</v>
      </c>
      <c r="D347" s="55" t="s">
        <v>25</v>
      </c>
      <c r="E347" s="56" t="s">
        <v>3756</v>
      </c>
      <c r="F347" s="57" t="s">
        <v>3757</v>
      </c>
      <c r="G347" s="55" t="s">
        <v>67</v>
      </c>
      <c r="H347" s="58">
        <v>0.38</v>
      </c>
      <c r="I347" s="59"/>
      <c r="J347" s="60">
        <f>H347*I347</f>
        <v>0</v>
      </c>
      <c r="K347" s="58">
        <v>6.5799999999999999E-3</v>
      </c>
      <c r="L347" s="58">
        <f>H347*K347</f>
        <v>2.5003999999999998E-3</v>
      </c>
      <c r="M347" s="58"/>
      <c r="N347" s="58">
        <f>H347*M347</f>
        <v>0</v>
      </c>
      <c r="O347" s="60">
        <v>21</v>
      </c>
      <c r="P347" s="60">
        <f>J347*(O347/100)</f>
        <v>0</v>
      </c>
      <c r="Q347" s="60">
        <f>J347+P347</f>
        <v>0</v>
      </c>
      <c r="R347" s="15"/>
      <c r="S347" s="15"/>
      <c r="T347" s="15"/>
    </row>
    <row r="348" spans="1:20" ht="9.75" outlineLevel="4" x14ac:dyDescent="0.2">
      <c r="A348" s="61"/>
      <c r="B348" s="62"/>
      <c r="C348" s="62"/>
      <c r="D348" s="63"/>
      <c r="E348" s="64" t="s">
        <v>29</v>
      </c>
      <c r="F348" s="65" t="s">
        <v>3758</v>
      </c>
      <c r="G348" s="63"/>
      <c r="H348" s="66">
        <v>0.38</v>
      </c>
      <c r="I348" s="67"/>
      <c r="J348" s="68"/>
      <c r="K348" s="66"/>
      <c r="L348" s="66"/>
      <c r="M348" s="66"/>
      <c r="N348" s="66"/>
      <c r="O348" s="68"/>
      <c r="P348" s="68"/>
      <c r="Q348" s="68"/>
      <c r="R348" s="10"/>
      <c r="S348" s="15"/>
    </row>
    <row r="349" spans="1:20" ht="7.5" customHeight="1" outlineLevel="4" x14ac:dyDescent="0.15">
      <c r="A349" s="15"/>
      <c r="B349" s="69"/>
      <c r="C349" s="70"/>
      <c r="D349" s="71"/>
      <c r="E349" s="72"/>
      <c r="F349" s="73"/>
      <c r="G349" s="71"/>
      <c r="H349" s="74"/>
      <c r="I349" s="75"/>
      <c r="J349" s="76"/>
      <c r="K349" s="77"/>
      <c r="L349" s="77"/>
      <c r="M349" s="77"/>
      <c r="N349" s="77"/>
      <c r="O349" s="76"/>
      <c r="P349" s="76"/>
      <c r="Q349" s="76"/>
      <c r="R349" s="10"/>
      <c r="S349" s="15"/>
    </row>
    <row r="350" spans="1:20" ht="11.25" outlineLevel="3" x14ac:dyDescent="0.2">
      <c r="A350" s="52"/>
      <c r="B350" s="53"/>
      <c r="C350" s="54">
        <v>66</v>
      </c>
      <c r="D350" s="55" t="s">
        <v>25</v>
      </c>
      <c r="E350" s="56" t="s">
        <v>3759</v>
      </c>
      <c r="F350" s="57" t="s">
        <v>3760</v>
      </c>
      <c r="G350" s="55" t="s">
        <v>67</v>
      </c>
      <c r="H350" s="58">
        <v>0.38</v>
      </c>
      <c r="I350" s="59"/>
      <c r="J350" s="60">
        <f>H350*I350</f>
        <v>0</v>
      </c>
      <c r="K350" s="58"/>
      <c r="L350" s="58">
        <f>H350*K350</f>
        <v>0</v>
      </c>
      <c r="M350" s="58"/>
      <c r="N350" s="58">
        <f>H350*M350</f>
        <v>0</v>
      </c>
      <c r="O350" s="60">
        <v>21</v>
      </c>
      <c r="P350" s="60">
        <f>J350*(O350/100)</f>
        <v>0</v>
      </c>
      <c r="Q350" s="60">
        <f>J350+P350</f>
        <v>0</v>
      </c>
      <c r="R350" s="15"/>
      <c r="S350" s="15"/>
      <c r="T350" s="15"/>
    </row>
    <row r="351" spans="1:20" ht="11.25" outlineLevel="3" x14ac:dyDescent="0.2">
      <c r="A351" s="52"/>
      <c r="B351" s="53"/>
      <c r="C351" s="54">
        <v>67</v>
      </c>
      <c r="D351" s="55" t="s">
        <v>342</v>
      </c>
      <c r="E351" s="56" t="s">
        <v>532</v>
      </c>
      <c r="F351" s="57" t="s">
        <v>533</v>
      </c>
      <c r="G351" s="55" t="s">
        <v>60</v>
      </c>
      <c r="H351" s="58">
        <v>7.6656887999999999</v>
      </c>
      <c r="I351" s="59"/>
      <c r="J351" s="60">
        <f>H351*I351</f>
        <v>0</v>
      </c>
      <c r="K351" s="58">
        <v>1</v>
      </c>
      <c r="L351" s="58">
        <f>H351*K351</f>
        <v>7.6656887999999999</v>
      </c>
      <c r="M351" s="58"/>
      <c r="N351" s="58">
        <f>H351*M351</f>
        <v>0</v>
      </c>
      <c r="O351" s="60">
        <v>21</v>
      </c>
      <c r="P351" s="60">
        <f>J351*(O351/100)</f>
        <v>0</v>
      </c>
      <c r="Q351" s="60">
        <f>J351+P351</f>
        <v>0</v>
      </c>
      <c r="R351" s="15"/>
      <c r="S351" s="15"/>
      <c r="T351" s="15"/>
    </row>
    <row r="352" spans="1:20" ht="9.75" outlineLevel="4" x14ac:dyDescent="0.2">
      <c r="A352" s="61"/>
      <c r="B352" s="62"/>
      <c r="C352" s="62"/>
      <c r="D352" s="63"/>
      <c r="E352" s="64" t="s">
        <v>29</v>
      </c>
      <c r="F352" s="65" t="s">
        <v>3761</v>
      </c>
      <c r="G352" s="63"/>
      <c r="H352" s="66">
        <v>7.6656887999999999</v>
      </c>
      <c r="I352" s="67"/>
      <c r="J352" s="68"/>
      <c r="K352" s="66"/>
      <c r="L352" s="66"/>
      <c r="M352" s="66"/>
      <c r="N352" s="66"/>
      <c r="O352" s="68"/>
      <c r="P352" s="68"/>
      <c r="Q352" s="68"/>
      <c r="R352" s="10"/>
      <c r="S352" s="15"/>
    </row>
    <row r="353" spans="1:20" ht="7.5" customHeight="1" outlineLevel="4" x14ac:dyDescent="0.15">
      <c r="A353" s="15"/>
      <c r="B353" s="69"/>
      <c r="C353" s="70"/>
      <c r="D353" s="71"/>
      <c r="E353" s="72"/>
      <c r="F353" s="73"/>
      <c r="G353" s="71"/>
      <c r="H353" s="74"/>
      <c r="I353" s="75"/>
      <c r="J353" s="76"/>
      <c r="K353" s="77"/>
      <c r="L353" s="77"/>
      <c r="M353" s="77"/>
      <c r="N353" s="77"/>
      <c r="O353" s="76"/>
      <c r="P353" s="76"/>
      <c r="Q353" s="76"/>
      <c r="R353" s="10"/>
      <c r="S353" s="15"/>
    </row>
    <row r="354" spans="1:20" outlineLevel="3" x14ac:dyDescent="0.15">
      <c r="B354" s="10"/>
      <c r="C354" s="10"/>
      <c r="D354" s="10"/>
      <c r="E354" s="10"/>
      <c r="F354" s="10"/>
      <c r="G354" s="10"/>
      <c r="H354" s="10"/>
      <c r="I354" s="15"/>
      <c r="J354" s="15"/>
      <c r="K354" s="10"/>
      <c r="L354" s="10"/>
      <c r="M354" s="10"/>
      <c r="N354" s="10"/>
      <c r="O354" s="10"/>
      <c r="P354" s="15"/>
      <c r="Q354" s="15"/>
    </row>
    <row r="355" spans="1:20" ht="11.25" outlineLevel="2" x14ac:dyDescent="0.2">
      <c r="A355" s="42" t="s">
        <v>3762</v>
      </c>
      <c r="B355" s="43">
        <v>3</v>
      </c>
      <c r="C355" s="44"/>
      <c r="D355" s="45" t="s">
        <v>23</v>
      </c>
      <c r="E355" s="45"/>
      <c r="F355" s="46" t="s">
        <v>536</v>
      </c>
      <c r="G355" s="45"/>
      <c r="H355" s="47"/>
      <c r="I355" s="48"/>
      <c r="J355" s="49">
        <f>SUBTOTAL(9,J356:J448)</f>
        <v>0</v>
      </c>
      <c r="K355" s="47"/>
      <c r="L355" s="50">
        <f>SUBTOTAL(9,L356:L448)</f>
        <v>6.6135651300000005</v>
      </c>
      <c r="M355" s="47"/>
      <c r="N355" s="50">
        <f>SUBTOTAL(9,N356:N448)</f>
        <v>0</v>
      </c>
      <c r="O355" s="51"/>
      <c r="P355" s="49">
        <f>SUBTOTAL(9,P356:P448)</f>
        <v>0</v>
      </c>
      <c r="Q355" s="49">
        <f>SUBTOTAL(9,Q356:Q448)</f>
        <v>0</v>
      </c>
      <c r="R355" s="10"/>
      <c r="S355" s="15"/>
      <c r="T355" s="15"/>
    </row>
    <row r="356" spans="1:20" ht="11.25" outlineLevel="3" x14ac:dyDescent="0.2">
      <c r="A356" s="52"/>
      <c r="B356" s="53"/>
      <c r="C356" s="54">
        <v>68</v>
      </c>
      <c r="D356" s="55" t="s">
        <v>25</v>
      </c>
      <c r="E356" s="56" t="s">
        <v>558</v>
      </c>
      <c r="F356" s="57" t="s">
        <v>559</v>
      </c>
      <c r="G356" s="55" t="s">
        <v>67</v>
      </c>
      <c r="H356" s="58">
        <v>178.49720000000002</v>
      </c>
      <c r="I356" s="59"/>
      <c r="J356" s="60">
        <f>H356*I356</f>
        <v>0</v>
      </c>
      <c r="K356" s="58">
        <v>7.3499999999999998E-3</v>
      </c>
      <c r="L356" s="58">
        <f>H356*K356</f>
        <v>1.3119544200000002</v>
      </c>
      <c r="M356" s="58"/>
      <c r="N356" s="58">
        <f>H356*M356</f>
        <v>0</v>
      </c>
      <c r="O356" s="60">
        <v>21</v>
      </c>
      <c r="P356" s="60">
        <f>J356*(O356/100)</f>
        <v>0</v>
      </c>
      <c r="Q356" s="60">
        <f>J356+P356</f>
        <v>0</v>
      </c>
      <c r="R356" s="15"/>
      <c r="S356" s="15"/>
      <c r="T356" s="15"/>
    </row>
    <row r="357" spans="1:20" ht="9.75" outlineLevel="4" x14ac:dyDescent="0.2">
      <c r="A357" s="61"/>
      <c r="B357" s="62"/>
      <c r="C357" s="62"/>
      <c r="D357" s="63"/>
      <c r="E357" s="64" t="s">
        <v>29</v>
      </c>
      <c r="F357" s="65" t="s">
        <v>3763</v>
      </c>
      <c r="G357" s="63"/>
      <c r="H357" s="66">
        <v>178.49720000000002</v>
      </c>
      <c r="I357" s="67"/>
      <c r="J357" s="68"/>
      <c r="K357" s="66"/>
      <c r="L357" s="66"/>
      <c r="M357" s="66"/>
      <c r="N357" s="66"/>
      <c r="O357" s="68"/>
      <c r="P357" s="68"/>
      <c r="Q357" s="68"/>
      <c r="R357" s="10"/>
      <c r="S357" s="15"/>
    </row>
    <row r="358" spans="1:20" ht="7.5" customHeight="1" outlineLevel="4" x14ac:dyDescent="0.15">
      <c r="A358" s="15"/>
      <c r="B358" s="69"/>
      <c r="C358" s="70"/>
      <c r="D358" s="71"/>
      <c r="E358" s="72"/>
      <c r="F358" s="73"/>
      <c r="G358" s="71"/>
      <c r="H358" s="74"/>
      <c r="I358" s="75"/>
      <c r="J358" s="76"/>
      <c r="K358" s="77"/>
      <c r="L358" s="77"/>
      <c r="M358" s="77"/>
      <c r="N358" s="77"/>
      <c r="O358" s="76"/>
      <c r="P358" s="76"/>
      <c r="Q358" s="76"/>
      <c r="R358" s="10"/>
      <c r="S358" s="15"/>
    </row>
    <row r="359" spans="1:20" ht="11.25" outlineLevel="3" x14ac:dyDescent="0.2">
      <c r="A359" s="52"/>
      <c r="B359" s="53"/>
      <c r="C359" s="54">
        <v>69</v>
      </c>
      <c r="D359" s="55" t="s">
        <v>25</v>
      </c>
      <c r="E359" s="56" t="s">
        <v>562</v>
      </c>
      <c r="F359" s="57" t="s">
        <v>563</v>
      </c>
      <c r="G359" s="55" t="s">
        <v>67</v>
      </c>
      <c r="H359" s="58">
        <v>363.11599999999999</v>
      </c>
      <c r="I359" s="59"/>
      <c r="J359" s="60">
        <f>H359*I359</f>
        <v>0</v>
      </c>
      <c r="K359" s="58">
        <v>2.5999999999999998E-4</v>
      </c>
      <c r="L359" s="58">
        <f>H359*K359</f>
        <v>9.4410159999999993E-2</v>
      </c>
      <c r="M359" s="58"/>
      <c r="N359" s="58">
        <f>H359*M359</f>
        <v>0</v>
      </c>
      <c r="O359" s="60">
        <v>21</v>
      </c>
      <c r="P359" s="60">
        <f>J359*(O359/100)</f>
        <v>0</v>
      </c>
      <c r="Q359" s="60">
        <f>J359+P359</f>
        <v>0</v>
      </c>
      <c r="R359" s="15"/>
      <c r="S359" s="15"/>
      <c r="T359" s="15"/>
    </row>
    <row r="360" spans="1:20" ht="9.75" outlineLevel="4" x14ac:dyDescent="0.2">
      <c r="A360" s="61"/>
      <c r="B360" s="62"/>
      <c r="C360" s="62"/>
      <c r="D360" s="63"/>
      <c r="E360" s="64" t="s">
        <v>29</v>
      </c>
      <c r="F360" s="65" t="s">
        <v>3764</v>
      </c>
      <c r="G360" s="63"/>
      <c r="H360" s="66">
        <v>363.11599999999999</v>
      </c>
      <c r="I360" s="67"/>
      <c r="J360" s="68"/>
      <c r="K360" s="66"/>
      <c r="L360" s="66"/>
      <c r="M360" s="66"/>
      <c r="N360" s="66"/>
      <c r="O360" s="68"/>
      <c r="P360" s="68"/>
      <c r="Q360" s="68"/>
      <c r="R360" s="10"/>
      <c r="S360" s="15"/>
    </row>
    <row r="361" spans="1:20" ht="7.5" customHeight="1" outlineLevel="4" x14ac:dyDescent="0.15">
      <c r="A361" s="15"/>
      <c r="B361" s="69"/>
      <c r="C361" s="70"/>
      <c r="D361" s="71"/>
      <c r="E361" s="72"/>
      <c r="F361" s="73"/>
      <c r="G361" s="71"/>
      <c r="H361" s="74"/>
      <c r="I361" s="75"/>
      <c r="J361" s="76"/>
      <c r="K361" s="77"/>
      <c r="L361" s="77"/>
      <c r="M361" s="77"/>
      <c r="N361" s="77"/>
      <c r="O361" s="76"/>
      <c r="P361" s="76"/>
      <c r="Q361" s="76"/>
      <c r="R361" s="10"/>
      <c r="S361" s="15"/>
    </row>
    <row r="362" spans="1:20" ht="11.25" outlineLevel="3" x14ac:dyDescent="0.2">
      <c r="A362" s="52"/>
      <c r="B362" s="53"/>
      <c r="C362" s="54">
        <v>70</v>
      </c>
      <c r="D362" s="55" t="s">
        <v>25</v>
      </c>
      <c r="E362" s="56" t="s">
        <v>565</v>
      </c>
      <c r="F362" s="57" t="s">
        <v>566</v>
      </c>
      <c r="G362" s="55" t="s">
        <v>67</v>
      </c>
      <c r="H362" s="58">
        <v>236.55750000000003</v>
      </c>
      <c r="I362" s="59"/>
      <c r="J362" s="60">
        <f>H362*I362</f>
        <v>0</v>
      </c>
      <c r="K362" s="58">
        <v>4.3800000000000002E-3</v>
      </c>
      <c r="L362" s="58">
        <f>H362*K362</f>
        <v>1.0361218500000002</v>
      </c>
      <c r="M362" s="58"/>
      <c r="N362" s="58">
        <f>H362*M362</f>
        <v>0</v>
      </c>
      <c r="O362" s="60">
        <v>21</v>
      </c>
      <c r="P362" s="60">
        <f>J362*(O362/100)</f>
        <v>0</v>
      </c>
      <c r="Q362" s="60">
        <f>J362+P362</f>
        <v>0</v>
      </c>
      <c r="R362" s="15"/>
      <c r="S362" s="15"/>
      <c r="T362" s="15"/>
    </row>
    <row r="363" spans="1:20" ht="9.75" outlineLevel="4" x14ac:dyDescent="0.2">
      <c r="A363" s="61"/>
      <c r="B363" s="62"/>
      <c r="C363" s="62"/>
      <c r="D363" s="63"/>
      <c r="E363" s="64" t="s">
        <v>29</v>
      </c>
      <c r="F363" s="65" t="s">
        <v>3765</v>
      </c>
      <c r="G363" s="63"/>
      <c r="H363" s="66">
        <v>29.0625</v>
      </c>
      <c r="I363" s="67"/>
      <c r="J363" s="68"/>
      <c r="K363" s="66"/>
      <c r="L363" s="66"/>
      <c r="M363" s="66"/>
      <c r="N363" s="66"/>
      <c r="O363" s="68"/>
      <c r="P363" s="68"/>
      <c r="Q363" s="68"/>
      <c r="R363" s="10"/>
      <c r="S363" s="15"/>
    </row>
    <row r="364" spans="1:20" ht="9.75" outlineLevel="4" x14ac:dyDescent="0.2">
      <c r="A364" s="61"/>
      <c r="B364" s="62"/>
      <c r="C364" s="62"/>
      <c r="D364" s="63"/>
      <c r="E364" s="64"/>
      <c r="F364" s="65" t="s">
        <v>569</v>
      </c>
      <c r="G364" s="63"/>
      <c r="H364" s="66">
        <v>0</v>
      </c>
      <c r="I364" s="67"/>
      <c r="J364" s="68"/>
      <c r="K364" s="66"/>
      <c r="L364" s="66"/>
      <c r="M364" s="66"/>
      <c r="N364" s="66"/>
      <c r="O364" s="68"/>
      <c r="P364" s="68"/>
      <c r="Q364" s="68"/>
      <c r="R364" s="10"/>
      <c r="S364" s="15"/>
    </row>
    <row r="365" spans="1:20" ht="9.75" outlineLevel="4" x14ac:dyDescent="0.2">
      <c r="A365" s="61"/>
      <c r="B365" s="62"/>
      <c r="C365" s="62"/>
      <c r="D365" s="63"/>
      <c r="E365" s="64"/>
      <c r="F365" s="65" t="s">
        <v>3766</v>
      </c>
      <c r="G365" s="63"/>
      <c r="H365" s="66">
        <v>45.6</v>
      </c>
      <c r="I365" s="67"/>
      <c r="J365" s="68"/>
      <c r="K365" s="66"/>
      <c r="L365" s="66"/>
      <c r="M365" s="66"/>
      <c r="N365" s="66"/>
      <c r="O365" s="68"/>
      <c r="P365" s="68"/>
      <c r="Q365" s="68"/>
      <c r="R365" s="10"/>
      <c r="S365" s="15"/>
    </row>
    <row r="366" spans="1:20" ht="9.75" outlineLevel="4" x14ac:dyDescent="0.2">
      <c r="A366" s="61"/>
      <c r="B366" s="62"/>
      <c r="C366" s="62"/>
      <c r="D366" s="63"/>
      <c r="E366" s="64"/>
      <c r="F366" s="65" t="s">
        <v>569</v>
      </c>
      <c r="G366" s="63"/>
      <c r="H366" s="66">
        <v>0</v>
      </c>
      <c r="I366" s="67"/>
      <c r="J366" s="68"/>
      <c r="K366" s="66"/>
      <c r="L366" s="66"/>
      <c r="M366" s="66"/>
      <c r="N366" s="66"/>
      <c r="O366" s="68"/>
      <c r="P366" s="68"/>
      <c r="Q366" s="68"/>
      <c r="R366" s="10"/>
      <c r="S366" s="15"/>
    </row>
    <row r="367" spans="1:20" ht="9.75" outlineLevel="4" x14ac:dyDescent="0.2">
      <c r="A367" s="61"/>
      <c r="B367" s="62"/>
      <c r="C367" s="62"/>
      <c r="D367" s="63"/>
      <c r="E367" s="64"/>
      <c r="F367" s="65" t="s">
        <v>3767</v>
      </c>
      <c r="G367" s="63"/>
      <c r="H367" s="66">
        <v>30.772500000000001</v>
      </c>
      <c r="I367" s="67"/>
      <c r="J367" s="68"/>
      <c r="K367" s="66"/>
      <c r="L367" s="66"/>
      <c r="M367" s="66"/>
      <c r="N367" s="66"/>
      <c r="O367" s="68"/>
      <c r="P367" s="68"/>
      <c r="Q367" s="68"/>
      <c r="R367" s="10"/>
      <c r="S367" s="15"/>
    </row>
    <row r="368" spans="1:20" ht="9.75" outlineLevel="4" x14ac:dyDescent="0.2">
      <c r="A368" s="61"/>
      <c r="B368" s="62"/>
      <c r="C368" s="62"/>
      <c r="D368" s="63"/>
      <c r="E368" s="64"/>
      <c r="F368" s="65" t="s">
        <v>569</v>
      </c>
      <c r="G368" s="63"/>
      <c r="H368" s="66">
        <v>0</v>
      </c>
      <c r="I368" s="67"/>
      <c r="J368" s="68"/>
      <c r="K368" s="66"/>
      <c r="L368" s="66"/>
      <c r="M368" s="66"/>
      <c r="N368" s="66"/>
      <c r="O368" s="68"/>
      <c r="P368" s="68"/>
      <c r="Q368" s="68"/>
      <c r="R368" s="10"/>
      <c r="S368" s="15"/>
    </row>
    <row r="369" spans="1:20" ht="9.75" outlineLevel="4" x14ac:dyDescent="0.2">
      <c r="A369" s="61"/>
      <c r="B369" s="62"/>
      <c r="C369" s="62"/>
      <c r="D369" s="63"/>
      <c r="E369" s="64"/>
      <c r="F369" s="65" t="s">
        <v>3768</v>
      </c>
      <c r="G369" s="63"/>
      <c r="H369" s="66">
        <v>50.775000000000006</v>
      </c>
      <c r="I369" s="67"/>
      <c r="J369" s="68"/>
      <c r="K369" s="66"/>
      <c r="L369" s="66"/>
      <c r="M369" s="66"/>
      <c r="N369" s="66"/>
      <c r="O369" s="68"/>
      <c r="P369" s="68"/>
      <c r="Q369" s="68"/>
      <c r="R369" s="10"/>
      <c r="S369" s="15"/>
    </row>
    <row r="370" spans="1:20" ht="9.75" outlineLevel="4" x14ac:dyDescent="0.2">
      <c r="A370" s="61"/>
      <c r="B370" s="62"/>
      <c r="C370" s="62"/>
      <c r="D370" s="63"/>
      <c r="E370" s="64"/>
      <c r="F370" s="65" t="s">
        <v>569</v>
      </c>
      <c r="G370" s="63"/>
      <c r="H370" s="66">
        <v>0</v>
      </c>
      <c r="I370" s="67"/>
      <c r="J370" s="68"/>
      <c r="K370" s="66"/>
      <c r="L370" s="66"/>
      <c r="M370" s="66"/>
      <c r="N370" s="66"/>
      <c r="O370" s="68"/>
      <c r="P370" s="68"/>
      <c r="Q370" s="68"/>
      <c r="R370" s="10"/>
      <c r="S370" s="15"/>
    </row>
    <row r="371" spans="1:20" ht="9.75" outlineLevel="4" x14ac:dyDescent="0.2">
      <c r="A371" s="61"/>
      <c r="B371" s="62"/>
      <c r="C371" s="62"/>
      <c r="D371" s="63"/>
      <c r="E371" s="64"/>
      <c r="F371" s="65" t="s">
        <v>3769</v>
      </c>
      <c r="G371" s="63"/>
      <c r="H371" s="66">
        <v>14.702500000000002</v>
      </c>
      <c r="I371" s="67"/>
      <c r="J371" s="68"/>
      <c r="K371" s="66"/>
      <c r="L371" s="66"/>
      <c r="M371" s="66"/>
      <c r="N371" s="66"/>
      <c r="O371" s="68"/>
      <c r="P371" s="68"/>
      <c r="Q371" s="68"/>
      <c r="R371" s="10"/>
      <c r="S371" s="15"/>
    </row>
    <row r="372" spans="1:20" ht="9.75" outlineLevel="4" x14ac:dyDescent="0.2">
      <c r="A372" s="61"/>
      <c r="B372" s="62"/>
      <c r="C372" s="62"/>
      <c r="D372" s="63"/>
      <c r="E372" s="64"/>
      <c r="F372" s="65" t="s">
        <v>569</v>
      </c>
      <c r="G372" s="63"/>
      <c r="H372" s="66">
        <v>0</v>
      </c>
      <c r="I372" s="67"/>
      <c r="J372" s="68"/>
      <c r="K372" s="66"/>
      <c r="L372" s="66"/>
      <c r="M372" s="66"/>
      <c r="N372" s="66"/>
      <c r="O372" s="68"/>
      <c r="P372" s="68"/>
      <c r="Q372" s="68"/>
      <c r="R372" s="10"/>
      <c r="S372" s="15"/>
    </row>
    <row r="373" spans="1:20" ht="9.75" outlineLevel="4" x14ac:dyDescent="0.2">
      <c r="A373" s="61"/>
      <c r="B373" s="62"/>
      <c r="C373" s="62"/>
      <c r="D373" s="63"/>
      <c r="E373" s="64"/>
      <c r="F373" s="65" t="s">
        <v>3770</v>
      </c>
      <c r="G373" s="63"/>
      <c r="H373" s="66">
        <v>55.930000000000007</v>
      </c>
      <c r="I373" s="67"/>
      <c r="J373" s="68"/>
      <c r="K373" s="66"/>
      <c r="L373" s="66"/>
      <c r="M373" s="66"/>
      <c r="N373" s="66"/>
      <c r="O373" s="68"/>
      <c r="P373" s="68"/>
      <c r="Q373" s="68"/>
      <c r="R373" s="10"/>
      <c r="S373" s="15"/>
    </row>
    <row r="374" spans="1:20" ht="9.75" outlineLevel="4" x14ac:dyDescent="0.2">
      <c r="A374" s="61"/>
      <c r="B374" s="62"/>
      <c r="C374" s="62"/>
      <c r="D374" s="63"/>
      <c r="E374" s="64"/>
      <c r="F374" s="65" t="s">
        <v>569</v>
      </c>
      <c r="G374" s="63"/>
      <c r="H374" s="66">
        <v>0</v>
      </c>
      <c r="I374" s="67"/>
      <c r="J374" s="68"/>
      <c r="K374" s="66"/>
      <c r="L374" s="66"/>
      <c r="M374" s="66"/>
      <c r="N374" s="66"/>
      <c r="O374" s="68"/>
      <c r="P374" s="68"/>
      <c r="Q374" s="68"/>
      <c r="R374" s="10"/>
      <c r="S374" s="15"/>
    </row>
    <row r="375" spans="1:20" ht="9.75" outlineLevel="4" x14ac:dyDescent="0.2">
      <c r="A375" s="61"/>
      <c r="B375" s="62"/>
      <c r="C375" s="62"/>
      <c r="D375" s="63"/>
      <c r="E375" s="64"/>
      <c r="F375" s="65" t="s">
        <v>3771</v>
      </c>
      <c r="G375" s="63"/>
      <c r="H375" s="66">
        <v>9.7149999999999999</v>
      </c>
      <c r="I375" s="67"/>
      <c r="J375" s="68"/>
      <c r="K375" s="66"/>
      <c r="L375" s="66"/>
      <c r="M375" s="66"/>
      <c r="N375" s="66"/>
      <c r="O375" s="68"/>
      <c r="P375" s="68"/>
      <c r="Q375" s="68"/>
      <c r="R375" s="10"/>
      <c r="S375" s="15"/>
    </row>
    <row r="376" spans="1:20" ht="7.5" customHeight="1" outlineLevel="4" x14ac:dyDescent="0.15">
      <c r="A376" s="15"/>
      <c r="B376" s="69"/>
      <c r="C376" s="70"/>
      <c r="D376" s="71"/>
      <c r="E376" s="72"/>
      <c r="F376" s="73"/>
      <c r="G376" s="71"/>
      <c r="H376" s="74"/>
      <c r="I376" s="75"/>
      <c r="J376" s="76"/>
      <c r="K376" s="77"/>
      <c r="L376" s="77"/>
      <c r="M376" s="77"/>
      <c r="N376" s="77"/>
      <c r="O376" s="76"/>
      <c r="P376" s="76"/>
      <c r="Q376" s="76"/>
      <c r="R376" s="10"/>
      <c r="S376" s="15"/>
    </row>
    <row r="377" spans="1:20" ht="11.25" outlineLevel="3" x14ac:dyDescent="0.2">
      <c r="A377" s="52"/>
      <c r="B377" s="53"/>
      <c r="C377" s="54">
        <v>71</v>
      </c>
      <c r="D377" s="55" t="s">
        <v>25</v>
      </c>
      <c r="E377" s="56" t="s">
        <v>606</v>
      </c>
      <c r="F377" s="57" t="s">
        <v>607</v>
      </c>
      <c r="G377" s="55" t="s">
        <v>67</v>
      </c>
      <c r="H377" s="58">
        <v>126.5575</v>
      </c>
      <c r="I377" s="59"/>
      <c r="J377" s="60">
        <f>H377*I377</f>
        <v>0</v>
      </c>
      <c r="K377" s="58">
        <v>4.0000000000000001E-3</v>
      </c>
      <c r="L377" s="58">
        <f>H377*K377</f>
        <v>0.50623000000000007</v>
      </c>
      <c r="M377" s="58"/>
      <c r="N377" s="58">
        <f>H377*M377</f>
        <v>0</v>
      </c>
      <c r="O377" s="60">
        <v>21</v>
      </c>
      <c r="P377" s="60">
        <f>J377*(O377/100)</f>
        <v>0</v>
      </c>
      <c r="Q377" s="60">
        <f>J377+P377</f>
        <v>0</v>
      </c>
      <c r="R377" s="15"/>
      <c r="S377" s="15"/>
      <c r="T377" s="15"/>
    </row>
    <row r="378" spans="1:20" ht="9.75" outlineLevel="4" x14ac:dyDescent="0.2">
      <c r="A378" s="61"/>
      <c r="B378" s="62"/>
      <c r="C378" s="62"/>
      <c r="D378" s="63"/>
      <c r="E378" s="64" t="s">
        <v>29</v>
      </c>
      <c r="F378" s="65" t="s">
        <v>3765</v>
      </c>
      <c r="G378" s="63"/>
      <c r="H378" s="66">
        <v>29.0625</v>
      </c>
      <c r="I378" s="67"/>
      <c r="J378" s="68"/>
      <c r="K378" s="66"/>
      <c r="L378" s="66"/>
      <c r="M378" s="66"/>
      <c r="N378" s="66"/>
      <c r="O378" s="68"/>
      <c r="P378" s="68"/>
      <c r="Q378" s="68"/>
      <c r="R378" s="10"/>
      <c r="S378" s="15"/>
    </row>
    <row r="379" spans="1:20" ht="9.75" outlineLevel="4" x14ac:dyDescent="0.2">
      <c r="A379" s="61"/>
      <c r="B379" s="62"/>
      <c r="C379" s="62"/>
      <c r="D379" s="63"/>
      <c r="E379" s="64"/>
      <c r="F379" s="65" t="s">
        <v>569</v>
      </c>
      <c r="G379" s="63"/>
      <c r="H379" s="66">
        <v>0</v>
      </c>
      <c r="I379" s="67"/>
      <c r="J379" s="68"/>
      <c r="K379" s="66"/>
      <c r="L379" s="66"/>
      <c r="M379" s="66"/>
      <c r="N379" s="66"/>
      <c r="O379" s="68"/>
      <c r="P379" s="68"/>
      <c r="Q379" s="68"/>
      <c r="R379" s="10"/>
      <c r="S379" s="15"/>
    </row>
    <row r="380" spans="1:20" ht="19.5" outlineLevel="4" x14ac:dyDescent="0.2">
      <c r="A380" s="61"/>
      <c r="B380" s="62"/>
      <c r="C380" s="62"/>
      <c r="D380" s="63"/>
      <c r="E380" s="64"/>
      <c r="F380" s="65" t="s">
        <v>3772</v>
      </c>
      <c r="G380" s="63"/>
      <c r="H380" s="66">
        <v>13.6</v>
      </c>
      <c r="I380" s="67"/>
      <c r="J380" s="68"/>
      <c r="K380" s="66"/>
      <c r="L380" s="66"/>
      <c r="M380" s="66"/>
      <c r="N380" s="66"/>
      <c r="O380" s="68"/>
      <c r="P380" s="68"/>
      <c r="Q380" s="68"/>
      <c r="R380" s="10"/>
      <c r="S380" s="15"/>
    </row>
    <row r="381" spans="1:20" ht="9.75" outlineLevel="4" x14ac:dyDescent="0.2">
      <c r="A381" s="61"/>
      <c r="B381" s="62"/>
      <c r="C381" s="62"/>
      <c r="D381" s="63"/>
      <c r="E381" s="64"/>
      <c r="F381" s="65" t="s">
        <v>569</v>
      </c>
      <c r="G381" s="63"/>
      <c r="H381" s="66">
        <v>0</v>
      </c>
      <c r="I381" s="67"/>
      <c r="J381" s="68"/>
      <c r="K381" s="66"/>
      <c r="L381" s="66"/>
      <c r="M381" s="66"/>
      <c r="N381" s="66"/>
      <c r="O381" s="68"/>
      <c r="P381" s="68"/>
      <c r="Q381" s="68"/>
      <c r="R381" s="10"/>
      <c r="S381" s="15"/>
    </row>
    <row r="382" spans="1:20" ht="9.75" outlineLevel="4" x14ac:dyDescent="0.2">
      <c r="A382" s="61"/>
      <c r="B382" s="62"/>
      <c r="C382" s="62"/>
      <c r="D382" s="63"/>
      <c r="E382" s="64"/>
      <c r="F382" s="65" t="s">
        <v>3767</v>
      </c>
      <c r="G382" s="63"/>
      <c r="H382" s="66">
        <v>30.772500000000001</v>
      </c>
      <c r="I382" s="67"/>
      <c r="J382" s="68"/>
      <c r="K382" s="66"/>
      <c r="L382" s="66"/>
      <c r="M382" s="66"/>
      <c r="N382" s="66"/>
      <c r="O382" s="68"/>
      <c r="P382" s="68"/>
      <c r="Q382" s="68"/>
      <c r="R382" s="10"/>
      <c r="S382" s="15"/>
    </row>
    <row r="383" spans="1:20" ht="9.75" outlineLevel="4" x14ac:dyDescent="0.2">
      <c r="A383" s="61"/>
      <c r="B383" s="62"/>
      <c r="C383" s="62"/>
      <c r="D383" s="63"/>
      <c r="E383" s="64"/>
      <c r="F383" s="65" t="s">
        <v>569</v>
      </c>
      <c r="G383" s="63"/>
      <c r="H383" s="66">
        <v>0</v>
      </c>
      <c r="I383" s="67"/>
      <c r="J383" s="68"/>
      <c r="K383" s="66"/>
      <c r="L383" s="66"/>
      <c r="M383" s="66"/>
      <c r="N383" s="66"/>
      <c r="O383" s="68"/>
      <c r="P383" s="68"/>
      <c r="Q383" s="68"/>
      <c r="R383" s="10"/>
      <c r="S383" s="15"/>
    </row>
    <row r="384" spans="1:20" ht="9.75" outlineLevel="4" x14ac:dyDescent="0.2">
      <c r="A384" s="61"/>
      <c r="B384" s="62"/>
      <c r="C384" s="62"/>
      <c r="D384" s="63"/>
      <c r="E384" s="64"/>
      <c r="F384" s="65" t="s">
        <v>3773</v>
      </c>
      <c r="G384" s="63"/>
      <c r="H384" s="66">
        <v>16.574999999999999</v>
      </c>
      <c r="I384" s="67"/>
      <c r="J384" s="68"/>
      <c r="K384" s="66"/>
      <c r="L384" s="66"/>
      <c r="M384" s="66"/>
      <c r="N384" s="66"/>
      <c r="O384" s="68"/>
      <c r="P384" s="68"/>
      <c r="Q384" s="68"/>
      <c r="R384" s="10"/>
      <c r="S384" s="15"/>
    </row>
    <row r="385" spans="1:20" ht="9.75" outlineLevel="4" x14ac:dyDescent="0.2">
      <c r="A385" s="61"/>
      <c r="B385" s="62"/>
      <c r="C385" s="62"/>
      <c r="D385" s="63"/>
      <c r="E385" s="64"/>
      <c r="F385" s="65" t="s">
        <v>569</v>
      </c>
      <c r="G385" s="63"/>
      <c r="H385" s="66">
        <v>0</v>
      </c>
      <c r="I385" s="67"/>
      <c r="J385" s="68"/>
      <c r="K385" s="66"/>
      <c r="L385" s="66"/>
      <c r="M385" s="66"/>
      <c r="N385" s="66"/>
      <c r="O385" s="68"/>
      <c r="P385" s="68"/>
      <c r="Q385" s="68"/>
      <c r="R385" s="10"/>
      <c r="S385" s="15"/>
    </row>
    <row r="386" spans="1:20" ht="9.75" outlineLevel="4" x14ac:dyDescent="0.2">
      <c r="A386" s="61"/>
      <c r="B386" s="62"/>
      <c r="C386" s="62"/>
      <c r="D386" s="63"/>
      <c r="E386" s="64"/>
      <c r="F386" s="65" t="s">
        <v>3769</v>
      </c>
      <c r="G386" s="63"/>
      <c r="H386" s="66">
        <v>14.702500000000002</v>
      </c>
      <c r="I386" s="67"/>
      <c r="J386" s="68"/>
      <c r="K386" s="66"/>
      <c r="L386" s="66"/>
      <c r="M386" s="66"/>
      <c r="N386" s="66"/>
      <c r="O386" s="68"/>
      <c r="P386" s="68"/>
      <c r="Q386" s="68"/>
      <c r="R386" s="10"/>
      <c r="S386" s="15"/>
    </row>
    <row r="387" spans="1:20" ht="9.75" outlineLevel="4" x14ac:dyDescent="0.2">
      <c r="A387" s="61"/>
      <c r="B387" s="62"/>
      <c r="C387" s="62"/>
      <c r="D387" s="63"/>
      <c r="E387" s="64"/>
      <c r="F387" s="65" t="s">
        <v>569</v>
      </c>
      <c r="G387" s="63"/>
      <c r="H387" s="66">
        <v>0</v>
      </c>
      <c r="I387" s="67"/>
      <c r="J387" s="68"/>
      <c r="K387" s="66"/>
      <c r="L387" s="66"/>
      <c r="M387" s="66"/>
      <c r="N387" s="66"/>
      <c r="O387" s="68"/>
      <c r="P387" s="68"/>
      <c r="Q387" s="68"/>
      <c r="R387" s="10"/>
      <c r="S387" s="15"/>
    </row>
    <row r="388" spans="1:20" ht="9.75" outlineLevel="4" x14ac:dyDescent="0.2">
      <c r="A388" s="61"/>
      <c r="B388" s="62"/>
      <c r="C388" s="62"/>
      <c r="D388" s="63"/>
      <c r="E388" s="64"/>
      <c r="F388" s="65" t="s">
        <v>3774</v>
      </c>
      <c r="G388" s="63"/>
      <c r="H388" s="66">
        <v>18.53</v>
      </c>
      <c r="I388" s="67"/>
      <c r="J388" s="68"/>
      <c r="K388" s="66"/>
      <c r="L388" s="66"/>
      <c r="M388" s="66"/>
      <c r="N388" s="66"/>
      <c r="O388" s="68"/>
      <c r="P388" s="68"/>
      <c r="Q388" s="68"/>
      <c r="R388" s="10"/>
      <c r="S388" s="15"/>
    </row>
    <row r="389" spans="1:20" ht="9.75" outlineLevel="4" x14ac:dyDescent="0.2">
      <c r="A389" s="61"/>
      <c r="B389" s="62"/>
      <c r="C389" s="62"/>
      <c r="D389" s="63"/>
      <c r="E389" s="64"/>
      <c r="F389" s="65" t="s">
        <v>569</v>
      </c>
      <c r="G389" s="63"/>
      <c r="H389" s="66">
        <v>0</v>
      </c>
      <c r="I389" s="67"/>
      <c r="J389" s="68"/>
      <c r="K389" s="66"/>
      <c r="L389" s="66"/>
      <c r="M389" s="66"/>
      <c r="N389" s="66"/>
      <c r="O389" s="68"/>
      <c r="P389" s="68"/>
      <c r="Q389" s="68"/>
      <c r="R389" s="10"/>
      <c r="S389" s="15"/>
    </row>
    <row r="390" spans="1:20" ht="9.75" outlineLevel="4" x14ac:dyDescent="0.2">
      <c r="A390" s="61"/>
      <c r="B390" s="62"/>
      <c r="C390" s="62"/>
      <c r="D390" s="63"/>
      <c r="E390" s="64"/>
      <c r="F390" s="65" t="s">
        <v>3775</v>
      </c>
      <c r="G390" s="63"/>
      <c r="H390" s="66">
        <v>3.3149999999999999</v>
      </c>
      <c r="I390" s="67"/>
      <c r="J390" s="68"/>
      <c r="K390" s="66"/>
      <c r="L390" s="66"/>
      <c r="M390" s="66"/>
      <c r="N390" s="66"/>
      <c r="O390" s="68"/>
      <c r="P390" s="68"/>
      <c r="Q390" s="68"/>
      <c r="R390" s="10"/>
      <c r="S390" s="15"/>
    </row>
    <row r="391" spans="1:20" ht="7.5" customHeight="1" outlineLevel="4" x14ac:dyDescent="0.15">
      <c r="A391" s="15"/>
      <c r="B391" s="69"/>
      <c r="C391" s="70"/>
      <c r="D391" s="71"/>
      <c r="E391" s="72"/>
      <c r="F391" s="73"/>
      <c r="G391" s="71"/>
      <c r="H391" s="74"/>
      <c r="I391" s="75"/>
      <c r="J391" s="76"/>
      <c r="K391" s="77"/>
      <c r="L391" s="77"/>
      <c r="M391" s="77"/>
      <c r="N391" s="77"/>
      <c r="O391" s="76"/>
      <c r="P391" s="76"/>
      <c r="Q391" s="76"/>
      <c r="R391" s="10"/>
      <c r="S391" s="15"/>
    </row>
    <row r="392" spans="1:20" ht="11.25" outlineLevel="3" x14ac:dyDescent="0.2">
      <c r="A392" s="52"/>
      <c r="B392" s="53"/>
      <c r="C392" s="54">
        <v>72</v>
      </c>
      <c r="D392" s="55" t="s">
        <v>25</v>
      </c>
      <c r="E392" s="56" t="s">
        <v>3776</v>
      </c>
      <c r="F392" s="57" t="s">
        <v>3777</v>
      </c>
      <c r="G392" s="55" t="s">
        <v>67</v>
      </c>
      <c r="H392" s="58">
        <v>32.852499999999999</v>
      </c>
      <c r="I392" s="59"/>
      <c r="J392" s="60">
        <f>H392*I392</f>
        <v>0</v>
      </c>
      <c r="K392" s="58">
        <v>5.7999999999999996E-3</v>
      </c>
      <c r="L392" s="58">
        <f>H392*K392</f>
        <v>0.19054449999999998</v>
      </c>
      <c r="M392" s="58"/>
      <c r="N392" s="58">
        <f>H392*M392</f>
        <v>0</v>
      </c>
      <c r="O392" s="60">
        <v>21</v>
      </c>
      <c r="P392" s="60">
        <f>J392*(O392/100)</f>
        <v>0</v>
      </c>
      <c r="Q392" s="60">
        <f>J392+P392</f>
        <v>0</v>
      </c>
      <c r="R392" s="15"/>
      <c r="S392" s="15"/>
      <c r="T392" s="15"/>
    </row>
    <row r="393" spans="1:20" ht="9.75" outlineLevel="4" x14ac:dyDescent="0.2">
      <c r="A393" s="61"/>
      <c r="B393" s="62"/>
      <c r="C393" s="62"/>
      <c r="D393" s="63"/>
      <c r="E393" s="64" t="s">
        <v>29</v>
      </c>
      <c r="F393" s="65" t="s">
        <v>3778</v>
      </c>
      <c r="G393" s="63"/>
      <c r="H393" s="66">
        <v>32.852499999999999</v>
      </c>
      <c r="I393" s="67"/>
      <c r="J393" s="68"/>
      <c r="K393" s="66"/>
      <c r="L393" s="66"/>
      <c r="M393" s="66"/>
      <c r="N393" s="66"/>
      <c r="O393" s="68"/>
      <c r="P393" s="68"/>
      <c r="Q393" s="68"/>
      <c r="R393" s="10"/>
      <c r="S393" s="15"/>
    </row>
    <row r="394" spans="1:20" ht="7.5" customHeight="1" outlineLevel="4" x14ac:dyDescent="0.15">
      <c r="A394" s="15"/>
      <c r="B394" s="69"/>
      <c r="C394" s="70"/>
      <c r="D394" s="71"/>
      <c r="E394" s="72"/>
      <c r="F394" s="73"/>
      <c r="G394" s="71"/>
      <c r="H394" s="74"/>
      <c r="I394" s="75"/>
      <c r="J394" s="76"/>
      <c r="K394" s="77"/>
      <c r="L394" s="77"/>
      <c r="M394" s="77"/>
      <c r="N394" s="77"/>
      <c r="O394" s="76"/>
      <c r="P394" s="76"/>
      <c r="Q394" s="76"/>
      <c r="R394" s="10"/>
      <c r="S394" s="15"/>
    </row>
    <row r="395" spans="1:20" ht="11.25" outlineLevel="3" x14ac:dyDescent="0.2">
      <c r="A395" s="52"/>
      <c r="B395" s="53"/>
      <c r="C395" s="54">
        <v>73</v>
      </c>
      <c r="D395" s="55" t="s">
        <v>25</v>
      </c>
      <c r="E395" s="56" t="s">
        <v>639</v>
      </c>
      <c r="F395" s="57" t="s">
        <v>640</v>
      </c>
      <c r="G395" s="55" t="s">
        <v>67</v>
      </c>
      <c r="H395" s="58">
        <v>22.68</v>
      </c>
      <c r="I395" s="59"/>
      <c r="J395" s="60">
        <f>H395*I395</f>
        <v>0</v>
      </c>
      <c r="K395" s="58">
        <v>1.54E-2</v>
      </c>
      <c r="L395" s="58">
        <f>H395*K395</f>
        <v>0.34927200000000003</v>
      </c>
      <c r="M395" s="58"/>
      <c r="N395" s="58">
        <f>H395*M395</f>
        <v>0</v>
      </c>
      <c r="O395" s="60">
        <v>21</v>
      </c>
      <c r="P395" s="60">
        <f>J395*(O395/100)</f>
        <v>0</v>
      </c>
      <c r="Q395" s="60">
        <f>J395+P395</f>
        <v>0</v>
      </c>
      <c r="R395" s="15"/>
      <c r="S395" s="15"/>
      <c r="T395" s="15"/>
    </row>
    <row r="396" spans="1:20" ht="9.75" outlineLevel="4" x14ac:dyDescent="0.2">
      <c r="A396" s="61"/>
      <c r="B396" s="62"/>
      <c r="C396" s="62"/>
      <c r="D396" s="63"/>
      <c r="E396" s="64" t="s">
        <v>29</v>
      </c>
      <c r="F396" s="65" t="s">
        <v>3779</v>
      </c>
      <c r="G396" s="63"/>
      <c r="H396" s="66">
        <v>3.2</v>
      </c>
      <c r="I396" s="67"/>
      <c r="J396" s="68"/>
      <c r="K396" s="66"/>
      <c r="L396" s="66"/>
      <c r="M396" s="66"/>
      <c r="N396" s="66"/>
      <c r="O396" s="68"/>
      <c r="P396" s="68"/>
      <c r="Q396" s="68"/>
      <c r="R396" s="10"/>
      <c r="S396" s="15"/>
    </row>
    <row r="397" spans="1:20" ht="9.75" outlineLevel="4" x14ac:dyDescent="0.2">
      <c r="A397" s="61"/>
      <c r="B397" s="62"/>
      <c r="C397" s="62"/>
      <c r="D397" s="63"/>
      <c r="E397" s="64"/>
      <c r="F397" s="65" t="s">
        <v>569</v>
      </c>
      <c r="G397" s="63"/>
      <c r="H397" s="66">
        <v>0</v>
      </c>
      <c r="I397" s="67"/>
      <c r="J397" s="68"/>
      <c r="K397" s="66"/>
      <c r="L397" s="66"/>
      <c r="M397" s="66"/>
      <c r="N397" s="66"/>
      <c r="O397" s="68"/>
      <c r="P397" s="68"/>
      <c r="Q397" s="68"/>
      <c r="R397" s="10"/>
      <c r="S397" s="15"/>
    </row>
    <row r="398" spans="1:20" ht="9.75" outlineLevel="4" x14ac:dyDescent="0.2">
      <c r="A398" s="61"/>
      <c r="B398" s="62"/>
      <c r="C398" s="62"/>
      <c r="D398" s="63"/>
      <c r="E398" s="64"/>
      <c r="F398" s="65" t="s">
        <v>3780</v>
      </c>
      <c r="G398" s="63"/>
      <c r="H398" s="66">
        <v>14.28</v>
      </c>
      <c r="I398" s="67"/>
      <c r="J398" s="68"/>
      <c r="K398" s="66"/>
      <c r="L398" s="66"/>
      <c r="M398" s="66"/>
      <c r="N398" s="66"/>
      <c r="O398" s="68"/>
      <c r="P398" s="68"/>
      <c r="Q398" s="68"/>
      <c r="R398" s="10"/>
      <c r="S398" s="15"/>
    </row>
    <row r="399" spans="1:20" ht="9.75" outlineLevel="4" x14ac:dyDescent="0.2">
      <c r="A399" s="61"/>
      <c r="B399" s="62"/>
      <c r="C399" s="62"/>
      <c r="D399" s="63"/>
      <c r="E399" s="64"/>
      <c r="F399" s="65" t="s">
        <v>569</v>
      </c>
      <c r="G399" s="63"/>
      <c r="H399" s="66">
        <v>0</v>
      </c>
      <c r="I399" s="67"/>
      <c r="J399" s="68"/>
      <c r="K399" s="66"/>
      <c r="L399" s="66"/>
      <c r="M399" s="66"/>
      <c r="N399" s="66"/>
      <c r="O399" s="68"/>
      <c r="P399" s="68"/>
      <c r="Q399" s="68"/>
      <c r="R399" s="10"/>
      <c r="S399" s="15"/>
    </row>
    <row r="400" spans="1:20" ht="9.75" outlineLevel="4" x14ac:dyDescent="0.2">
      <c r="A400" s="61"/>
      <c r="B400" s="62"/>
      <c r="C400" s="62"/>
      <c r="D400" s="63"/>
      <c r="E400" s="64"/>
      <c r="F400" s="65" t="s">
        <v>3781</v>
      </c>
      <c r="G400" s="63"/>
      <c r="H400" s="66">
        <v>3.4</v>
      </c>
      <c r="I400" s="67"/>
      <c r="J400" s="68"/>
      <c r="K400" s="66"/>
      <c r="L400" s="66"/>
      <c r="M400" s="66"/>
      <c r="N400" s="66"/>
      <c r="O400" s="68"/>
      <c r="P400" s="68"/>
      <c r="Q400" s="68"/>
      <c r="R400" s="10"/>
      <c r="S400" s="15"/>
    </row>
    <row r="401" spans="1:20" ht="9.75" outlineLevel="4" x14ac:dyDescent="0.2">
      <c r="A401" s="61"/>
      <c r="B401" s="62"/>
      <c r="C401" s="62"/>
      <c r="D401" s="63"/>
      <c r="E401" s="64"/>
      <c r="F401" s="65" t="s">
        <v>569</v>
      </c>
      <c r="G401" s="63"/>
      <c r="H401" s="66">
        <v>0</v>
      </c>
      <c r="I401" s="67"/>
      <c r="J401" s="68"/>
      <c r="K401" s="66"/>
      <c r="L401" s="66"/>
      <c r="M401" s="66"/>
      <c r="N401" s="66"/>
      <c r="O401" s="68"/>
      <c r="P401" s="68"/>
      <c r="Q401" s="68"/>
      <c r="R401" s="10"/>
      <c r="S401" s="15"/>
    </row>
    <row r="402" spans="1:20" ht="9.75" outlineLevel="4" x14ac:dyDescent="0.2">
      <c r="A402" s="61"/>
      <c r="B402" s="62"/>
      <c r="C402" s="62"/>
      <c r="D402" s="63"/>
      <c r="E402" s="64"/>
      <c r="F402" s="65" t="s">
        <v>3782</v>
      </c>
      <c r="G402" s="63"/>
      <c r="H402" s="66">
        <v>1.8</v>
      </c>
      <c r="I402" s="67"/>
      <c r="J402" s="68"/>
      <c r="K402" s="66"/>
      <c r="L402" s="66"/>
      <c r="M402" s="66"/>
      <c r="N402" s="66"/>
      <c r="O402" s="68"/>
      <c r="P402" s="68"/>
      <c r="Q402" s="68"/>
      <c r="R402" s="10"/>
      <c r="S402" s="15"/>
    </row>
    <row r="403" spans="1:20" ht="7.5" customHeight="1" outlineLevel="4" x14ac:dyDescent="0.15">
      <c r="A403" s="15"/>
      <c r="B403" s="69"/>
      <c r="C403" s="70"/>
      <c r="D403" s="71"/>
      <c r="E403" s="72"/>
      <c r="F403" s="73"/>
      <c r="G403" s="71"/>
      <c r="H403" s="74"/>
      <c r="I403" s="75"/>
      <c r="J403" s="76"/>
      <c r="K403" s="77"/>
      <c r="L403" s="77"/>
      <c r="M403" s="77"/>
      <c r="N403" s="77"/>
      <c r="O403" s="76"/>
      <c r="P403" s="76"/>
      <c r="Q403" s="76"/>
      <c r="R403" s="10"/>
      <c r="S403" s="15"/>
    </row>
    <row r="404" spans="1:20" ht="11.25" outlineLevel="3" x14ac:dyDescent="0.2">
      <c r="A404" s="52"/>
      <c r="B404" s="53"/>
      <c r="C404" s="54">
        <v>74</v>
      </c>
      <c r="D404" s="55" t="s">
        <v>25</v>
      </c>
      <c r="E404" s="56" t="s">
        <v>650</v>
      </c>
      <c r="F404" s="57" t="s">
        <v>651</v>
      </c>
      <c r="G404" s="55" t="s">
        <v>67</v>
      </c>
      <c r="H404" s="58">
        <v>145.53249999999997</v>
      </c>
      <c r="I404" s="59"/>
      <c r="J404" s="60">
        <f>H404*I404</f>
        <v>0</v>
      </c>
      <c r="K404" s="58">
        <v>1.8380000000000001E-2</v>
      </c>
      <c r="L404" s="58">
        <f>H404*K404</f>
        <v>2.6748873499999997</v>
      </c>
      <c r="M404" s="58"/>
      <c r="N404" s="58">
        <f>H404*M404</f>
        <v>0</v>
      </c>
      <c r="O404" s="60">
        <v>21</v>
      </c>
      <c r="P404" s="60">
        <f>J404*(O404/100)</f>
        <v>0</v>
      </c>
      <c r="Q404" s="60">
        <f>J404+P404</f>
        <v>0</v>
      </c>
      <c r="R404" s="15"/>
      <c r="S404" s="15"/>
      <c r="T404" s="15"/>
    </row>
    <row r="405" spans="1:20" ht="9.75" outlineLevel="4" x14ac:dyDescent="0.2">
      <c r="A405" s="61"/>
      <c r="B405" s="62"/>
      <c r="C405" s="62"/>
      <c r="D405" s="63"/>
      <c r="E405" s="64" t="s">
        <v>29</v>
      </c>
      <c r="F405" s="65" t="s">
        <v>3783</v>
      </c>
      <c r="G405" s="63"/>
      <c r="H405" s="66">
        <v>50</v>
      </c>
      <c r="I405" s="67"/>
      <c r="J405" s="68"/>
      <c r="K405" s="66"/>
      <c r="L405" s="66"/>
      <c r="M405" s="66"/>
      <c r="N405" s="66"/>
      <c r="O405" s="68"/>
      <c r="P405" s="68"/>
      <c r="Q405" s="68"/>
      <c r="R405" s="10"/>
      <c r="S405" s="15"/>
    </row>
    <row r="406" spans="1:20" ht="9.75" outlineLevel="4" x14ac:dyDescent="0.2">
      <c r="A406" s="61"/>
      <c r="B406" s="62"/>
      <c r="C406" s="62"/>
      <c r="D406" s="63"/>
      <c r="E406" s="64"/>
      <c r="F406" s="65" t="s">
        <v>569</v>
      </c>
      <c r="G406" s="63"/>
      <c r="H406" s="66">
        <v>0</v>
      </c>
      <c r="I406" s="67"/>
      <c r="J406" s="68"/>
      <c r="K406" s="66"/>
      <c r="L406" s="66"/>
      <c r="M406" s="66"/>
      <c r="N406" s="66"/>
      <c r="O406" s="68"/>
      <c r="P406" s="68"/>
      <c r="Q406" s="68"/>
      <c r="R406" s="10"/>
      <c r="S406" s="15"/>
    </row>
    <row r="407" spans="1:20" ht="9.75" outlineLevel="4" x14ac:dyDescent="0.2">
      <c r="A407" s="61"/>
      <c r="B407" s="62"/>
      <c r="C407" s="62"/>
      <c r="D407" s="63"/>
      <c r="E407" s="64"/>
      <c r="F407" s="65" t="s">
        <v>3784</v>
      </c>
      <c r="G407" s="63"/>
      <c r="H407" s="66">
        <v>6.6374999999999993</v>
      </c>
      <c r="I407" s="67"/>
      <c r="J407" s="68"/>
      <c r="K407" s="66"/>
      <c r="L407" s="66"/>
      <c r="M407" s="66"/>
      <c r="N407" s="66"/>
      <c r="O407" s="68"/>
      <c r="P407" s="68"/>
      <c r="Q407" s="68"/>
      <c r="R407" s="10"/>
      <c r="S407" s="15"/>
    </row>
    <row r="408" spans="1:20" ht="9.75" outlineLevel="4" x14ac:dyDescent="0.2">
      <c r="A408" s="61"/>
      <c r="B408" s="62"/>
      <c r="C408" s="62"/>
      <c r="D408" s="63"/>
      <c r="E408" s="64"/>
      <c r="F408" s="65" t="s">
        <v>569</v>
      </c>
      <c r="G408" s="63"/>
      <c r="H408" s="66">
        <v>0</v>
      </c>
      <c r="I408" s="67"/>
      <c r="J408" s="68"/>
      <c r="K408" s="66"/>
      <c r="L408" s="66"/>
      <c r="M408" s="66"/>
      <c r="N408" s="66"/>
      <c r="O408" s="68"/>
      <c r="P408" s="68"/>
      <c r="Q408" s="68"/>
      <c r="R408" s="10"/>
      <c r="S408" s="15"/>
    </row>
    <row r="409" spans="1:20" ht="9.75" outlineLevel="4" x14ac:dyDescent="0.2">
      <c r="A409" s="61"/>
      <c r="B409" s="62"/>
      <c r="C409" s="62"/>
      <c r="D409" s="63"/>
      <c r="E409" s="64"/>
      <c r="F409" s="65" t="s">
        <v>3785</v>
      </c>
      <c r="G409" s="63"/>
      <c r="H409" s="66">
        <v>1.36</v>
      </c>
      <c r="I409" s="67"/>
      <c r="J409" s="68"/>
      <c r="K409" s="66"/>
      <c r="L409" s="66"/>
      <c r="M409" s="66"/>
      <c r="N409" s="66"/>
      <c r="O409" s="68"/>
      <c r="P409" s="68"/>
      <c r="Q409" s="68"/>
      <c r="R409" s="10"/>
      <c r="S409" s="15"/>
    </row>
    <row r="410" spans="1:20" ht="9.75" outlineLevel="4" x14ac:dyDescent="0.2">
      <c r="A410" s="61"/>
      <c r="B410" s="62"/>
      <c r="C410" s="62"/>
      <c r="D410" s="63"/>
      <c r="E410" s="64"/>
      <c r="F410" s="65" t="s">
        <v>569</v>
      </c>
      <c r="G410" s="63"/>
      <c r="H410" s="66">
        <v>0</v>
      </c>
      <c r="I410" s="67"/>
      <c r="J410" s="68"/>
      <c r="K410" s="66"/>
      <c r="L410" s="66"/>
      <c r="M410" s="66"/>
      <c r="N410" s="66"/>
      <c r="O410" s="68"/>
      <c r="P410" s="68"/>
      <c r="Q410" s="68"/>
      <c r="R410" s="10"/>
      <c r="S410" s="15"/>
    </row>
    <row r="411" spans="1:20" ht="9.75" outlineLevel="4" x14ac:dyDescent="0.2">
      <c r="A411" s="61"/>
      <c r="B411" s="62"/>
      <c r="C411" s="62"/>
      <c r="D411" s="63"/>
      <c r="E411" s="64"/>
      <c r="F411" s="65" t="s">
        <v>3786</v>
      </c>
      <c r="G411" s="63"/>
      <c r="H411" s="66">
        <v>53.377499999999998</v>
      </c>
      <c r="I411" s="67"/>
      <c r="J411" s="68"/>
      <c r="K411" s="66"/>
      <c r="L411" s="66"/>
      <c r="M411" s="66"/>
      <c r="N411" s="66"/>
      <c r="O411" s="68"/>
      <c r="P411" s="68"/>
      <c r="Q411" s="68"/>
      <c r="R411" s="10"/>
      <c r="S411" s="15"/>
    </row>
    <row r="412" spans="1:20" ht="9.75" outlineLevel="4" x14ac:dyDescent="0.2">
      <c r="A412" s="61"/>
      <c r="B412" s="62"/>
      <c r="C412" s="62"/>
      <c r="D412" s="63"/>
      <c r="E412" s="64"/>
      <c r="F412" s="65" t="s">
        <v>569</v>
      </c>
      <c r="G412" s="63"/>
      <c r="H412" s="66">
        <v>0</v>
      </c>
      <c r="I412" s="67"/>
      <c r="J412" s="68"/>
      <c r="K412" s="66"/>
      <c r="L412" s="66"/>
      <c r="M412" s="66"/>
      <c r="N412" s="66"/>
      <c r="O412" s="68"/>
      <c r="P412" s="68"/>
      <c r="Q412" s="68"/>
      <c r="R412" s="10"/>
      <c r="S412" s="15"/>
    </row>
    <row r="413" spans="1:20" ht="9.75" outlineLevel="4" x14ac:dyDescent="0.2">
      <c r="A413" s="61"/>
      <c r="B413" s="62"/>
      <c r="C413" s="62"/>
      <c r="D413" s="63"/>
      <c r="E413" s="64"/>
      <c r="F413" s="65" t="s">
        <v>3787</v>
      </c>
      <c r="G413" s="63"/>
      <c r="H413" s="66">
        <v>6.6149999999999993</v>
      </c>
      <c r="I413" s="67"/>
      <c r="J413" s="68"/>
      <c r="K413" s="66"/>
      <c r="L413" s="66"/>
      <c r="M413" s="66"/>
      <c r="N413" s="66"/>
      <c r="O413" s="68"/>
      <c r="P413" s="68"/>
      <c r="Q413" s="68"/>
      <c r="R413" s="10"/>
      <c r="S413" s="15"/>
    </row>
    <row r="414" spans="1:20" ht="9.75" outlineLevel="4" x14ac:dyDescent="0.2">
      <c r="A414" s="61"/>
      <c r="B414" s="62"/>
      <c r="C414" s="62"/>
      <c r="D414" s="63"/>
      <c r="E414" s="64"/>
      <c r="F414" s="65" t="s">
        <v>569</v>
      </c>
      <c r="G414" s="63"/>
      <c r="H414" s="66">
        <v>0</v>
      </c>
      <c r="I414" s="67"/>
      <c r="J414" s="68"/>
      <c r="K414" s="66"/>
      <c r="L414" s="66"/>
      <c r="M414" s="66"/>
      <c r="N414" s="66"/>
      <c r="O414" s="68"/>
      <c r="P414" s="68"/>
      <c r="Q414" s="68"/>
      <c r="R414" s="10"/>
      <c r="S414" s="15"/>
    </row>
    <row r="415" spans="1:20" ht="9.75" outlineLevel="4" x14ac:dyDescent="0.2">
      <c r="A415" s="61"/>
      <c r="B415" s="62"/>
      <c r="C415" s="62"/>
      <c r="D415" s="63"/>
      <c r="E415" s="64"/>
      <c r="F415" s="65" t="s">
        <v>3788</v>
      </c>
      <c r="G415" s="63"/>
      <c r="H415" s="66">
        <v>25.332500000000003</v>
      </c>
      <c r="I415" s="67"/>
      <c r="J415" s="68"/>
      <c r="K415" s="66"/>
      <c r="L415" s="66"/>
      <c r="M415" s="66"/>
      <c r="N415" s="66"/>
      <c r="O415" s="68"/>
      <c r="P415" s="68"/>
      <c r="Q415" s="68"/>
      <c r="R415" s="10"/>
      <c r="S415" s="15"/>
    </row>
    <row r="416" spans="1:20" ht="9.75" outlineLevel="4" x14ac:dyDescent="0.2">
      <c r="A416" s="61"/>
      <c r="B416" s="62"/>
      <c r="C416" s="62"/>
      <c r="D416" s="63"/>
      <c r="E416" s="64"/>
      <c r="F416" s="65" t="s">
        <v>569</v>
      </c>
      <c r="G416" s="63"/>
      <c r="H416" s="66">
        <v>0</v>
      </c>
      <c r="I416" s="67"/>
      <c r="J416" s="68"/>
      <c r="K416" s="66"/>
      <c r="L416" s="66"/>
      <c r="M416" s="66"/>
      <c r="N416" s="66"/>
      <c r="O416" s="68"/>
      <c r="P416" s="68"/>
      <c r="Q416" s="68"/>
      <c r="R416" s="10"/>
      <c r="S416" s="15"/>
    </row>
    <row r="417" spans="1:20" ht="9.75" outlineLevel="4" x14ac:dyDescent="0.2">
      <c r="A417" s="61"/>
      <c r="B417" s="62"/>
      <c r="C417" s="62"/>
      <c r="D417" s="63"/>
      <c r="E417" s="64"/>
      <c r="F417" s="65" t="s">
        <v>3789</v>
      </c>
      <c r="G417" s="63"/>
      <c r="H417" s="66">
        <v>1.4449999999999998</v>
      </c>
      <c r="I417" s="67"/>
      <c r="J417" s="68"/>
      <c r="K417" s="66"/>
      <c r="L417" s="66"/>
      <c r="M417" s="66"/>
      <c r="N417" s="66"/>
      <c r="O417" s="68"/>
      <c r="P417" s="68"/>
      <c r="Q417" s="68"/>
      <c r="R417" s="10"/>
      <c r="S417" s="15"/>
    </row>
    <row r="418" spans="1:20" ht="9.75" outlineLevel="4" x14ac:dyDescent="0.2">
      <c r="A418" s="61"/>
      <c r="B418" s="62"/>
      <c r="C418" s="62"/>
      <c r="D418" s="63"/>
      <c r="E418" s="64"/>
      <c r="F418" s="65" t="s">
        <v>569</v>
      </c>
      <c r="G418" s="63"/>
      <c r="H418" s="66">
        <v>0</v>
      </c>
      <c r="I418" s="67"/>
      <c r="J418" s="68"/>
      <c r="K418" s="66"/>
      <c r="L418" s="66"/>
      <c r="M418" s="66"/>
      <c r="N418" s="66"/>
      <c r="O418" s="68"/>
      <c r="P418" s="68"/>
      <c r="Q418" s="68"/>
      <c r="R418" s="10"/>
      <c r="S418" s="15"/>
    </row>
    <row r="419" spans="1:20" ht="9.75" outlineLevel="4" x14ac:dyDescent="0.2">
      <c r="A419" s="61"/>
      <c r="B419" s="62"/>
      <c r="C419" s="62"/>
      <c r="D419" s="63"/>
      <c r="E419" s="64"/>
      <c r="F419" s="65" t="s">
        <v>3790</v>
      </c>
      <c r="G419" s="63"/>
      <c r="H419" s="66">
        <v>0.76500000000000001</v>
      </c>
      <c r="I419" s="67"/>
      <c r="J419" s="68"/>
      <c r="K419" s="66"/>
      <c r="L419" s="66"/>
      <c r="M419" s="66"/>
      <c r="N419" s="66"/>
      <c r="O419" s="68"/>
      <c r="P419" s="68"/>
      <c r="Q419" s="68"/>
      <c r="R419" s="10"/>
      <c r="S419" s="15"/>
    </row>
    <row r="420" spans="1:20" ht="7.5" customHeight="1" outlineLevel="4" x14ac:dyDescent="0.15">
      <c r="A420" s="15"/>
      <c r="B420" s="69"/>
      <c r="C420" s="70"/>
      <c r="D420" s="71"/>
      <c r="E420" s="72"/>
      <c r="F420" s="73"/>
      <c r="G420" s="71"/>
      <c r="H420" s="74"/>
      <c r="I420" s="75"/>
      <c r="J420" s="76"/>
      <c r="K420" s="77"/>
      <c r="L420" s="77"/>
      <c r="M420" s="77"/>
      <c r="N420" s="77"/>
      <c r="O420" s="76"/>
      <c r="P420" s="76"/>
      <c r="Q420" s="76"/>
      <c r="R420" s="10"/>
      <c r="S420" s="15"/>
    </row>
    <row r="421" spans="1:20" ht="11.25" outlineLevel="3" x14ac:dyDescent="0.2">
      <c r="A421" s="52"/>
      <c r="B421" s="53"/>
      <c r="C421" s="54">
        <v>75</v>
      </c>
      <c r="D421" s="55" t="s">
        <v>25</v>
      </c>
      <c r="E421" s="56" t="s">
        <v>3791</v>
      </c>
      <c r="F421" s="57" t="s">
        <v>3792</v>
      </c>
      <c r="G421" s="55" t="s">
        <v>72</v>
      </c>
      <c r="H421" s="58">
        <v>7</v>
      </c>
      <c r="I421" s="59"/>
      <c r="J421" s="60">
        <f>H421*I421</f>
        <v>0</v>
      </c>
      <c r="K421" s="58">
        <v>4.1500000000000002E-2</v>
      </c>
      <c r="L421" s="58">
        <f>H421*K421</f>
        <v>0.29050000000000004</v>
      </c>
      <c r="M421" s="58"/>
      <c r="N421" s="58">
        <f>H421*M421</f>
        <v>0</v>
      </c>
      <c r="O421" s="60">
        <v>21</v>
      </c>
      <c r="P421" s="60">
        <f>J421*(O421/100)</f>
        <v>0</v>
      </c>
      <c r="Q421" s="60">
        <f>J421+P421</f>
        <v>0</v>
      </c>
      <c r="R421" s="15"/>
      <c r="S421" s="15"/>
      <c r="T421" s="15"/>
    </row>
    <row r="422" spans="1:20" ht="9.75" outlineLevel="4" x14ac:dyDescent="0.2">
      <c r="A422" s="61"/>
      <c r="B422" s="62"/>
      <c r="C422" s="62"/>
      <c r="D422" s="63"/>
      <c r="E422" s="64" t="s">
        <v>29</v>
      </c>
      <c r="F422" s="65" t="s">
        <v>3793</v>
      </c>
      <c r="G422" s="63"/>
      <c r="H422" s="66">
        <v>7</v>
      </c>
      <c r="I422" s="67"/>
      <c r="J422" s="68"/>
      <c r="K422" s="66"/>
      <c r="L422" s="66"/>
      <c r="M422" s="66"/>
      <c r="N422" s="66"/>
      <c r="O422" s="68"/>
      <c r="P422" s="68"/>
      <c r="Q422" s="68"/>
      <c r="R422" s="10"/>
      <c r="S422" s="15"/>
    </row>
    <row r="423" spans="1:20" ht="7.5" customHeight="1" outlineLevel="4" x14ac:dyDescent="0.15">
      <c r="A423" s="15"/>
      <c r="B423" s="69"/>
      <c r="C423" s="70"/>
      <c r="D423" s="71"/>
      <c r="E423" s="72"/>
      <c r="F423" s="73"/>
      <c r="G423" s="71"/>
      <c r="H423" s="74"/>
      <c r="I423" s="75"/>
      <c r="J423" s="76"/>
      <c r="K423" s="77"/>
      <c r="L423" s="77"/>
      <c r="M423" s="77"/>
      <c r="N423" s="77"/>
      <c r="O423" s="76"/>
      <c r="P423" s="76"/>
      <c r="Q423" s="76"/>
      <c r="R423" s="10"/>
      <c r="S423" s="15"/>
    </row>
    <row r="424" spans="1:20" ht="11.25" outlineLevel="3" x14ac:dyDescent="0.2">
      <c r="A424" s="52"/>
      <c r="B424" s="53"/>
      <c r="C424" s="54">
        <v>76</v>
      </c>
      <c r="D424" s="55" t="s">
        <v>25</v>
      </c>
      <c r="E424" s="56" t="s">
        <v>693</v>
      </c>
      <c r="F424" s="57" t="s">
        <v>694</v>
      </c>
      <c r="G424" s="55" t="s">
        <v>172</v>
      </c>
      <c r="H424" s="58">
        <v>103.45</v>
      </c>
      <c r="I424" s="59"/>
      <c r="J424" s="60">
        <f>H424*I424</f>
        <v>0</v>
      </c>
      <c r="K424" s="58">
        <v>1.5E-3</v>
      </c>
      <c r="L424" s="58">
        <f>H424*K424</f>
        <v>0.15517500000000001</v>
      </c>
      <c r="M424" s="58"/>
      <c r="N424" s="58">
        <f>H424*M424</f>
        <v>0</v>
      </c>
      <c r="O424" s="60">
        <v>21</v>
      </c>
      <c r="P424" s="60">
        <f>J424*(O424/100)</f>
        <v>0</v>
      </c>
      <c r="Q424" s="60">
        <f>J424+P424</f>
        <v>0</v>
      </c>
      <c r="R424" s="15"/>
      <c r="S424" s="15"/>
      <c r="T424" s="15"/>
    </row>
    <row r="425" spans="1:20" ht="19.5" outlineLevel="4" x14ac:dyDescent="0.2">
      <c r="A425" s="61"/>
      <c r="B425" s="62"/>
      <c r="C425" s="62"/>
      <c r="D425" s="63"/>
      <c r="E425" s="64" t="s">
        <v>29</v>
      </c>
      <c r="F425" s="65" t="s">
        <v>3794</v>
      </c>
      <c r="G425" s="63"/>
      <c r="H425" s="66">
        <v>16.400000000000002</v>
      </c>
      <c r="I425" s="67"/>
      <c r="J425" s="68"/>
      <c r="K425" s="66"/>
      <c r="L425" s="66"/>
      <c r="M425" s="66"/>
      <c r="N425" s="66"/>
      <c r="O425" s="68"/>
      <c r="P425" s="68"/>
      <c r="Q425" s="68"/>
      <c r="R425" s="10"/>
      <c r="S425" s="15"/>
    </row>
    <row r="426" spans="1:20" ht="9.75" outlineLevel="4" x14ac:dyDescent="0.2">
      <c r="A426" s="61"/>
      <c r="B426" s="62"/>
      <c r="C426" s="62"/>
      <c r="D426" s="63"/>
      <c r="E426" s="64"/>
      <c r="F426" s="65" t="s">
        <v>126</v>
      </c>
      <c r="G426" s="63"/>
      <c r="H426" s="66">
        <v>0</v>
      </c>
      <c r="I426" s="67"/>
      <c r="J426" s="68"/>
      <c r="K426" s="66"/>
      <c r="L426" s="66"/>
      <c r="M426" s="66"/>
      <c r="N426" s="66"/>
      <c r="O426" s="68"/>
      <c r="P426" s="68"/>
      <c r="Q426" s="68"/>
      <c r="R426" s="10"/>
      <c r="S426" s="15"/>
    </row>
    <row r="427" spans="1:20" ht="9.75" outlineLevel="4" x14ac:dyDescent="0.2">
      <c r="A427" s="61"/>
      <c r="B427" s="62"/>
      <c r="C427" s="62"/>
      <c r="D427" s="63"/>
      <c r="E427" s="64"/>
      <c r="F427" s="65" t="s">
        <v>3795</v>
      </c>
      <c r="G427" s="63"/>
      <c r="H427" s="66">
        <v>0</v>
      </c>
      <c r="I427" s="67"/>
      <c r="J427" s="68"/>
      <c r="K427" s="66"/>
      <c r="L427" s="66"/>
      <c r="M427" s="66"/>
      <c r="N427" s="66"/>
      <c r="O427" s="68"/>
      <c r="P427" s="68"/>
      <c r="Q427" s="68"/>
      <c r="R427" s="10"/>
      <c r="S427" s="15"/>
    </row>
    <row r="428" spans="1:20" ht="19.5" outlineLevel="4" x14ac:dyDescent="0.2">
      <c r="A428" s="61"/>
      <c r="B428" s="62"/>
      <c r="C428" s="62"/>
      <c r="D428" s="63"/>
      <c r="E428" s="64"/>
      <c r="F428" s="65" t="s">
        <v>3796</v>
      </c>
      <c r="G428" s="63"/>
      <c r="H428" s="66">
        <v>18.150000000000002</v>
      </c>
      <c r="I428" s="67"/>
      <c r="J428" s="68"/>
      <c r="K428" s="66"/>
      <c r="L428" s="66"/>
      <c r="M428" s="66"/>
      <c r="N428" s="66"/>
      <c r="O428" s="68"/>
      <c r="P428" s="68"/>
      <c r="Q428" s="68"/>
      <c r="R428" s="10"/>
      <c r="S428" s="15"/>
    </row>
    <row r="429" spans="1:20" ht="19.5" outlineLevel="4" x14ac:dyDescent="0.2">
      <c r="A429" s="61"/>
      <c r="B429" s="62"/>
      <c r="C429" s="62"/>
      <c r="D429" s="63"/>
      <c r="E429" s="64"/>
      <c r="F429" s="65" t="s">
        <v>3797</v>
      </c>
      <c r="G429" s="63"/>
      <c r="H429" s="66">
        <v>0</v>
      </c>
      <c r="I429" s="67"/>
      <c r="J429" s="68"/>
      <c r="K429" s="66"/>
      <c r="L429" s="66"/>
      <c r="M429" s="66"/>
      <c r="N429" s="66"/>
      <c r="O429" s="68"/>
      <c r="P429" s="68"/>
      <c r="Q429" s="68"/>
      <c r="R429" s="10"/>
      <c r="S429" s="15"/>
    </row>
    <row r="430" spans="1:20" ht="19.5" outlineLevel="4" x14ac:dyDescent="0.2">
      <c r="A430" s="61"/>
      <c r="B430" s="62"/>
      <c r="C430" s="62"/>
      <c r="D430" s="63"/>
      <c r="E430" s="64"/>
      <c r="F430" s="65" t="s">
        <v>3798</v>
      </c>
      <c r="G430" s="63"/>
      <c r="H430" s="66">
        <v>25.2</v>
      </c>
      <c r="I430" s="67"/>
      <c r="J430" s="68"/>
      <c r="K430" s="66"/>
      <c r="L430" s="66"/>
      <c r="M430" s="66"/>
      <c r="N430" s="66"/>
      <c r="O430" s="68"/>
      <c r="P430" s="68"/>
      <c r="Q430" s="68"/>
      <c r="R430" s="10"/>
      <c r="S430" s="15"/>
    </row>
    <row r="431" spans="1:20" ht="19.5" outlineLevel="4" x14ac:dyDescent="0.2">
      <c r="A431" s="61"/>
      <c r="B431" s="62"/>
      <c r="C431" s="62"/>
      <c r="D431" s="63"/>
      <c r="E431" s="64"/>
      <c r="F431" s="65" t="s">
        <v>3799</v>
      </c>
      <c r="G431" s="63"/>
      <c r="H431" s="66">
        <v>4.8</v>
      </c>
      <c r="I431" s="67"/>
      <c r="J431" s="68"/>
      <c r="K431" s="66"/>
      <c r="L431" s="66"/>
      <c r="M431" s="66"/>
      <c r="N431" s="66"/>
      <c r="O431" s="68"/>
      <c r="P431" s="68"/>
      <c r="Q431" s="68"/>
      <c r="R431" s="10"/>
      <c r="S431" s="15"/>
    </row>
    <row r="432" spans="1:20" ht="9.75" outlineLevel="4" x14ac:dyDescent="0.2">
      <c r="A432" s="61"/>
      <c r="B432" s="62"/>
      <c r="C432" s="62"/>
      <c r="D432" s="63"/>
      <c r="E432" s="64"/>
      <c r="F432" s="65" t="s">
        <v>126</v>
      </c>
      <c r="G432" s="63"/>
      <c r="H432" s="66">
        <v>0</v>
      </c>
      <c r="I432" s="67"/>
      <c r="J432" s="68"/>
      <c r="K432" s="66"/>
      <c r="L432" s="66"/>
      <c r="M432" s="66"/>
      <c r="N432" s="66"/>
      <c r="O432" s="68"/>
      <c r="P432" s="68"/>
      <c r="Q432" s="68"/>
      <c r="R432" s="10"/>
      <c r="S432" s="15"/>
    </row>
    <row r="433" spans="1:20" ht="9.75" outlineLevel="4" x14ac:dyDescent="0.2">
      <c r="A433" s="61"/>
      <c r="B433" s="62"/>
      <c r="C433" s="62"/>
      <c r="D433" s="63"/>
      <c r="E433" s="64"/>
      <c r="F433" s="65" t="s">
        <v>713</v>
      </c>
      <c r="G433" s="63"/>
      <c r="H433" s="66">
        <v>0</v>
      </c>
      <c r="I433" s="67"/>
      <c r="J433" s="68"/>
      <c r="K433" s="66"/>
      <c r="L433" s="66"/>
      <c r="M433" s="66"/>
      <c r="N433" s="66"/>
      <c r="O433" s="68"/>
      <c r="P433" s="68"/>
      <c r="Q433" s="68"/>
      <c r="R433" s="10"/>
      <c r="S433" s="15"/>
    </row>
    <row r="434" spans="1:20" ht="9.75" outlineLevel="4" x14ac:dyDescent="0.2">
      <c r="A434" s="61"/>
      <c r="B434" s="62"/>
      <c r="C434" s="62"/>
      <c r="D434" s="63"/>
      <c r="E434" s="64"/>
      <c r="F434" s="65" t="s">
        <v>3800</v>
      </c>
      <c r="G434" s="63"/>
      <c r="H434" s="66">
        <v>38.900000000000006</v>
      </c>
      <c r="I434" s="67"/>
      <c r="J434" s="68"/>
      <c r="K434" s="66"/>
      <c r="L434" s="66"/>
      <c r="M434" s="66"/>
      <c r="N434" s="66"/>
      <c r="O434" s="68"/>
      <c r="P434" s="68"/>
      <c r="Q434" s="68"/>
      <c r="R434" s="10"/>
      <c r="S434" s="15"/>
    </row>
    <row r="435" spans="1:20" ht="7.5" customHeight="1" outlineLevel="4" x14ac:dyDescent="0.15">
      <c r="A435" s="15"/>
      <c r="B435" s="69"/>
      <c r="C435" s="70"/>
      <c r="D435" s="71"/>
      <c r="E435" s="72"/>
      <c r="F435" s="73"/>
      <c r="G435" s="71"/>
      <c r="H435" s="74"/>
      <c r="I435" s="75"/>
      <c r="J435" s="76"/>
      <c r="K435" s="77"/>
      <c r="L435" s="77"/>
      <c r="M435" s="77"/>
      <c r="N435" s="77"/>
      <c r="O435" s="76"/>
      <c r="P435" s="76"/>
      <c r="Q435" s="76"/>
      <c r="R435" s="10"/>
      <c r="S435" s="15"/>
    </row>
    <row r="436" spans="1:20" ht="11.25" outlineLevel="3" x14ac:dyDescent="0.2">
      <c r="A436" s="52"/>
      <c r="B436" s="53"/>
      <c r="C436" s="54">
        <v>77</v>
      </c>
      <c r="D436" s="55" t="s">
        <v>25</v>
      </c>
      <c r="E436" s="56" t="s">
        <v>727</v>
      </c>
      <c r="F436" s="57" t="s">
        <v>728</v>
      </c>
      <c r="G436" s="55" t="s">
        <v>172</v>
      </c>
      <c r="H436" s="58">
        <v>33.900000000000006</v>
      </c>
      <c r="I436" s="59"/>
      <c r="J436" s="60">
        <f>H436*I436</f>
        <v>0</v>
      </c>
      <c r="K436" s="58"/>
      <c r="L436" s="58">
        <f>H436*K436</f>
        <v>0</v>
      </c>
      <c r="M436" s="58"/>
      <c r="N436" s="58">
        <f>H436*M436</f>
        <v>0</v>
      </c>
      <c r="O436" s="60">
        <v>21</v>
      </c>
      <c r="P436" s="60">
        <f>J436*(O436/100)</f>
        <v>0</v>
      </c>
      <c r="Q436" s="60">
        <f>J436+P436</f>
        <v>0</v>
      </c>
      <c r="R436" s="15"/>
      <c r="S436" s="15"/>
      <c r="T436" s="15"/>
    </row>
    <row r="437" spans="1:20" ht="9.75" outlineLevel="4" x14ac:dyDescent="0.2">
      <c r="A437" s="61"/>
      <c r="B437" s="62"/>
      <c r="C437" s="62"/>
      <c r="D437" s="63"/>
      <c r="E437" s="64" t="s">
        <v>29</v>
      </c>
      <c r="F437" s="65" t="s">
        <v>3801</v>
      </c>
      <c r="G437" s="63"/>
      <c r="H437" s="66">
        <v>33.900000000000006</v>
      </c>
      <c r="I437" s="67"/>
      <c r="J437" s="68"/>
      <c r="K437" s="66"/>
      <c r="L437" s="66"/>
      <c r="M437" s="66"/>
      <c r="N437" s="66"/>
      <c r="O437" s="68"/>
      <c r="P437" s="68"/>
      <c r="Q437" s="68"/>
      <c r="R437" s="10"/>
      <c r="S437" s="15"/>
    </row>
    <row r="438" spans="1:20" ht="7.5" customHeight="1" outlineLevel="4" x14ac:dyDescent="0.15">
      <c r="A438" s="15"/>
      <c r="B438" s="69"/>
      <c r="C438" s="70"/>
      <c r="D438" s="71"/>
      <c r="E438" s="72"/>
      <c r="F438" s="73"/>
      <c r="G438" s="71"/>
      <c r="H438" s="74"/>
      <c r="I438" s="75"/>
      <c r="J438" s="76"/>
      <c r="K438" s="77"/>
      <c r="L438" s="77"/>
      <c r="M438" s="77"/>
      <c r="N438" s="77"/>
      <c r="O438" s="76"/>
      <c r="P438" s="76"/>
      <c r="Q438" s="76"/>
      <c r="R438" s="10"/>
      <c r="S438" s="15"/>
    </row>
    <row r="439" spans="1:20" ht="11.25" outlineLevel="3" x14ac:dyDescent="0.2">
      <c r="A439" s="52"/>
      <c r="B439" s="53"/>
      <c r="C439" s="54">
        <v>78</v>
      </c>
      <c r="D439" s="55" t="s">
        <v>25</v>
      </c>
      <c r="E439" s="56" t="s">
        <v>737</v>
      </c>
      <c r="F439" s="57" t="s">
        <v>738</v>
      </c>
      <c r="G439" s="55" t="s">
        <v>172</v>
      </c>
      <c r="H439" s="58">
        <v>13.2</v>
      </c>
      <c r="I439" s="59"/>
      <c r="J439" s="60">
        <f>H439*I439</f>
        <v>0</v>
      </c>
      <c r="K439" s="58"/>
      <c r="L439" s="58">
        <f>H439*K439</f>
        <v>0</v>
      </c>
      <c r="M439" s="58"/>
      <c r="N439" s="58">
        <f>H439*M439</f>
        <v>0</v>
      </c>
      <c r="O439" s="60">
        <v>21</v>
      </c>
      <c r="P439" s="60">
        <f>J439*(O439/100)</f>
        <v>0</v>
      </c>
      <c r="Q439" s="60">
        <f>J439+P439</f>
        <v>0</v>
      </c>
      <c r="R439" s="15"/>
      <c r="S439" s="15"/>
      <c r="T439" s="15"/>
    </row>
    <row r="440" spans="1:20" ht="19.5" outlineLevel="4" x14ac:dyDescent="0.2">
      <c r="A440" s="61"/>
      <c r="B440" s="62"/>
      <c r="C440" s="62"/>
      <c r="D440" s="63"/>
      <c r="E440" s="64" t="s">
        <v>29</v>
      </c>
      <c r="F440" s="65" t="s">
        <v>3802</v>
      </c>
      <c r="G440" s="63"/>
      <c r="H440" s="66">
        <v>13.2</v>
      </c>
      <c r="I440" s="67"/>
      <c r="J440" s="68"/>
      <c r="K440" s="66"/>
      <c r="L440" s="66"/>
      <c r="M440" s="66"/>
      <c r="N440" s="66"/>
      <c r="O440" s="68"/>
      <c r="P440" s="68"/>
      <c r="Q440" s="68"/>
      <c r="R440" s="10"/>
      <c r="S440" s="15"/>
    </row>
    <row r="441" spans="1:20" ht="7.5" customHeight="1" outlineLevel="4" x14ac:dyDescent="0.15">
      <c r="A441" s="15"/>
      <c r="B441" s="69"/>
      <c r="C441" s="70"/>
      <c r="D441" s="71"/>
      <c r="E441" s="72"/>
      <c r="F441" s="73"/>
      <c r="G441" s="71"/>
      <c r="H441" s="74"/>
      <c r="I441" s="75"/>
      <c r="J441" s="76"/>
      <c r="K441" s="77"/>
      <c r="L441" s="77"/>
      <c r="M441" s="77"/>
      <c r="N441" s="77"/>
      <c r="O441" s="76"/>
      <c r="P441" s="76"/>
      <c r="Q441" s="76"/>
      <c r="R441" s="10"/>
      <c r="S441" s="15"/>
    </row>
    <row r="442" spans="1:20" ht="11.25" outlineLevel="3" x14ac:dyDescent="0.2">
      <c r="A442" s="52"/>
      <c r="B442" s="53"/>
      <c r="C442" s="54">
        <v>79</v>
      </c>
      <c r="D442" s="55" t="s">
        <v>342</v>
      </c>
      <c r="E442" s="56" t="s">
        <v>742</v>
      </c>
      <c r="F442" s="57" t="s">
        <v>743</v>
      </c>
      <c r="G442" s="55" t="s">
        <v>172</v>
      </c>
      <c r="H442" s="58">
        <v>13.86</v>
      </c>
      <c r="I442" s="59"/>
      <c r="J442" s="60">
        <f>H442*I442</f>
        <v>0</v>
      </c>
      <c r="K442" s="58">
        <v>4.0000000000000003E-5</v>
      </c>
      <c r="L442" s="58">
        <f>H442*K442</f>
        <v>5.5440000000000003E-4</v>
      </c>
      <c r="M442" s="58"/>
      <c r="N442" s="58">
        <f>H442*M442</f>
        <v>0</v>
      </c>
      <c r="O442" s="60">
        <v>21</v>
      </c>
      <c r="P442" s="60">
        <f>J442*(O442/100)</f>
        <v>0</v>
      </c>
      <c r="Q442" s="60">
        <f>J442+P442</f>
        <v>0</v>
      </c>
      <c r="R442" s="15"/>
      <c r="S442" s="15"/>
      <c r="T442" s="15"/>
    </row>
    <row r="443" spans="1:20" ht="9.75" outlineLevel="4" x14ac:dyDescent="0.2">
      <c r="A443" s="61"/>
      <c r="B443" s="62"/>
      <c r="C443" s="62"/>
      <c r="D443" s="63"/>
      <c r="E443" s="64" t="s">
        <v>29</v>
      </c>
      <c r="F443" s="65" t="s">
        <v>3803</v>
      </c>
      <c r="G443" s="63"/>
      <c r="H443" s="66">
        <v>13.86</v>
      </c>
      <c r="I443" s="67"/>
      <c r="J443" s="68"/>
      <c r="K443" s="66"/>
      <c r="L443" s="66"/>
      <c r="M443" s="66"/>
      <c r="N443" s="66"/>
      <c r="O443" s="68"/>
      <c r="P443" s="68"/>
      <c r="Q443" s="68"/>
      <c r="R443" s="10"/>
      <c r="S443" s="15"/>
    </row>
    <row r="444" spans="1:20" ht="7.5" customHeight="1" outlineLevel="4" x14ac:dyDescent="0.15">
      <c r="A444" s="15"/>
      <c r="B444" s="69"/>
      <c r="C444" s="70"/>
      <c r="D444" s="71"/>
      <c r="E444" s="72"/>
      <c r="F444" s="73"/>
      <c r="G444" s="71"/>
      <c r="H444" s="74"/>
      <c r="I444" s="75"/>
      <c r="J444" s="76"/>
      <c r="K444" s="77"/>
      <c r="L444" s="77"/>
      <c r="M444" s="77"/>
      <c r="N444" s="77"/>
      <c r="O444" s="76"/>
      <c r="P444" s="76"/>
      <c r="Q444" s="76"/>
      <c r="R444" s="10"/>
      <c r="S444" s="15"/>
    </row>
    <row r="445" spans="1:20" ht="11.25" outlineLevel="3" x14ac:dyDescent="0.2">
      <c r="A445" s="52"/>
      <c r="B445" s="53"/>
      <c r="C445" s="54">
        <v>80</v>
      </c>
      <c r="D445" s="55" t="s">
        <v>342</v>
      </c>
      <c r="E445" s="56" t="s">
        <v>745</v>
      </c>
      <c r="F445" s="57" t="s">
        <v>746</v>
      </c>
      <c r="G445" s="55" t="s">
        <v>172</v>
      </c>
      <c r="H445" s="58">
        <v>35.594999999999999</v>
      </c>
      <c r="I445" s="59"/>
      <c r="J445" s="60">
        <f>H445*I445</f>
        <v>0</v>
      </c>
      <c r="K445" s="58">
        <v>1.1E-4</v>
      </c>
      <c r="L445" s="58">
        <f>H445*K445</f>
        <v>3.91545E-3</v>
      </c>
      <c r="M445" s="58"/>
      <c r="N445" s="58">
        <f>H445*M445</f>
        <v>0</v>
      </c>
      <c r="O445" s="60">
        <v>21</v>
      </c>
      <c r="P445" s="60">
        <f>J445*(O445/100)</f>
        <v>0</v>
      </c>
      <c r="Q445" s="60">
        <f>J445+P445</f>
        <v>0</v>
      </c>
      <c r="R445" s="15"/>
      <c r="S445" s="15"/>
      <c r="T445" s="15"/>
    </row>
    <row r="446" spans="1:20" ht="9.75" outlineLevel="4" x14ac:dyDescent="0.2">
      <c r="A446" s="61"/>
      <c r="B446" s="62"/>
      <c r="C446" s="62"/>
      <c r="D446" s="63"/>
      <c r="E446" s="64" t="s">
        <v>29</v>
      </c>
      <c r="F446" s="65" t="s">
        <v>3804</v>
      </c>
      <c r="G446" s="63"/>
      <c r="H446" s="66">
        <v>35.594999999999999</v>
      </c>
      <c r="I446" s="67"/>
      <c r="J446" s="68"/>
      <c r="K446" s="66"/>
      <c r="L446" s="66"/>
      <c r="M446" s="66"/>
      <c r="N446" s="66"/>
      <c r="O446" s="68"/>
      <c r="P446" s="68"/>
      <c r="Q446" s="68"/>
      <c r="R446" s="10"/>
      <c r="S446" s="15"/>
    </row>
    <row r="447" spans="1:20" ht="7.5" customHeight="1" outlineLevel="4" x14ac:dyDescent="0.15">
      <c r="A447" s="15"/>
      <c r="B447" s="69"/>
      <c r="C447" s="70"/>
      <c r="D447" s="71"/>
      <c r="E447" s="72"/>
      <c r="F447" s="73"/>
      <c r="G447" s="71"/>
      <c r="H447" s="74"/>
      <c r="I447" s="75"/>
      <c r="J447" s="76"/>
      <c r="K447" s="77"/>
      <c r="L447" s="77"/>
      <c r="M447" s="77"/>
      <c r="N447" s="77"/>
      <c r="O447" s="76"/>
      <c r="P447" s="76"/>
      <c r="Q447" s="76"/>
      <c r="R447" s="10"/>
      <c r="S447" s="15"/>
    </row>
    <row r="448" spans="1:20" outlineLevel="3" x14ac:dyDescent="0.15">
      <c r="B448" s="10"/>
      <c r="C448" s="10"/>
      <c r="D448" s="10"/>
      <c r="E448" s="10"/>
      <c r="F448" s="10"/>
      <c r="G448" s="10"/>
      <c r="H448" s="10"/>
      <c r="I448" s="15"/>
      <c r="J448" s="15"/>
      <c r="K448" s="10"/>
      <c r="L448" s="10"/>
      <c r="M448" s="10"/>
      <c r="N448" s="10"/>
      <c r="O448" s="10"/>
      <c r="P448" s="15"/>
      <c r="Q448" s="15"/>
    </row>
    <row r="449" spans="1:20" ht="11.25" outlineLevel="2" x14ac:dyDescent="0.2">
      <c r="A449" s="42" t="s">
        <v>3805</v>
      </c>
      <c r="B449" s="43">
        <v>3</v>
      </c>
      <c r="C449" s="44"/>
      <c r="D449" s="45" t="s">
        <v>23</v>
      </c>
      <c r="E449" s="45"/>
      <c r="F449" s="46" t="s">
        <v>749</v>
      </c>
      <c r="G449" s="45"/>
      <c r="H449" s="47"/>
      <c r="I449" s="48"/>
      <c r="J449" s="49">
        <f>SUBTOTAL(9,J450:J483)</f>
        <v>0</v>
      </c>
      <c r="K449" s="47"/>
      <c r="L449" s="50">
        <f>SUBTOTAL(9,L450:L483)</f>
        <v>4.2489472599999987</v>
      </c>
      <c r="M449" s="47"/>
      <c r="N449" s="50">
        <f>SUBTOTAL(9,N450:N483)</f>
        <v>0</v>
      </c>
      <c r="O449" s="51"/>
      <c r="P449" s="49">
        <f>SUBTOTAL(9,P450:P483)</f>
        <v>0</v>
      </c>
      <c r="Q449" s="49">
        <f>SUBTOTAL(9,Q450:Q483)</f>
        <v>0</v>
      </c>
      <c r="R449" s="10"/>
      <c r="S449" s="15"/>
      <c r="T449" s="15"/>
    </row>
    <row r="450" spans="1:20" ht="11.25" outlineLevel="3" x14ac:dyDescent="0.2">
      <c r="A450" s="52"/>
      <c r="B450" s="53"/>
      <c r="C450" s="54">
        <v>81</v>
      </c>
      <c r="D450" s="55" t="s">
        <v>25</v>
      </c>
      <c r="E450" s="56" t="s">
        <v>750</v>
      </c>
      <c r="F450" s="57" t="s">
        <v>751</v>
      </c>
      <c r="G450" s="55" t="s">
        <v>67</v>
      </c>
      <c r="H450" s="58">
        <v>122.514</v>
      </c>
      <c r="I450" s="59"/>
      <c r="J450" s="60">
        <f>H450*I450</f>
        <v>0</v>
      </c>
      <c r="K450" s="58">
        <v>7.3499999999999998E-3</v>
      </c>
      <c r="L450" s="58">
        <f>H450*K450</f>
        <v>0.90047789999999994</v>
      </c>
      <c r="M450" s="58"/>
      <c r="N450" s="58">
        <f>H450*M450</f>
        <v>0</v>
      </c>
      <c r="O450" s="60">
        <v>21</v>
      </c>
      <c r="P450" s="60">
        <f>J450*(O450/100)</f>
        <v>0</v>
      </c>
      <c r="Q450" s="60">
        <f>J450+P450</f>
        <v>0</v>
      </c>
      <c r="R450" s="15"/>
      <c r="S450" s="15"/>
      <c r="T450" s="15"/>
    </row>
    <row r="451" spans="1:20" ht="11.25" outlineLevel="3" x14ac:dyDescent="0.2">
      <c r="A451" s="52"/>
      <c r="B451" s="53"/>
      <c r="C451" s="54">
        <v>82</v>
      </c>
      <c r="D451" s="55" t="s">
        <v>25</v>
      </c>
      <c r="E451" s="56" t="s">
        <v>779</v>
      </c>
      <c r="F451" s="57" t="s">
        <v>780</v>
      </c>
      <c r="G451" s="55" t="s">
        <v>67</v>
      </c>
      <c r="H451" s="58">
        <v>122.51400000000001</v>
      </c>
      <c r="I451" s="59"/>
      <c r="J451" s="60">
        <f>H451*I451</f>
        <v>0</v>
      </c>
      <c r="K451" s="58">
        <v>2.3099999999999999E-2</v>
      </c>
      <c r="L451" s="58">
        <f>H451*K451</f>
        <v>2.8300734000000003</v>
      </c>
      <c r="M451" s="58"/>
      <c r="N451" s="58">
        <f>H451*M451</f>
        <v>0</v>
      </c>
      <c r="O451" s="60">
        <v>21</v>
      </c>
      <c r="P451" s="60">
        <f>J451*(O451/100)</f>
        <v>0</v>
      </c>
      <c r="Q451" s="60">
        <f>J451+P451</f>
        <v>0</v>
      </c>
      <c r="R451" s="15"/>
      <c r="S451" s="15"/>
      <c r="T451" s="15"/>
    </row>
    <row r="452" spans="1:20" ht="9.75" outlineLevel="4" x14ac:dyDescent="0.2">
      <c r="A452" s="61"/>
      <c r="B452" s="62"/>
      <c r="C452" s="62"/>
      <c r="D452" s="63"/>
      <c r="E452" s="64" t="s">
        <v>29</v>
      </c>
      <c r="F452" s="65" t="s">
        <v>3806</v>
      </c>
      <c r="G452" s="63"/>
      <c r="H452" s="66">
        <v>122.51400000000001</v>
      </c>
      <c r="I452" s="67"/>
      <c r="J452" s="68"/>
      <c r="K452" s="66"/>
      <c r="L452" s="66"/>
      <c r="M452" s="66"/>
      <c r="N452" s="66"/>
      <c r="O452" s="68"/>
      <c r="P452" s="68"/>
      <c r="Q452" s="68"/>
      <c r="R452" s="10"/>
      <c r="S452" s="15"/>
    </row>
    <row r="453" spans="1:20" ht="7.5" customHeight="1" outlineLevel="4" x14ac:dyDescent="0.15">
      <c r="A453" s="15"/>
      <c r="B453" s="69"/>
      <c r="C453" s="70"/>
      <c r="D453" s="71"/>
      <c r="E453" s="72"/>
      <c r="F453" s="73"/>
      <c r="G453" s="71"/>
      <c r="H453" s="74"/>
      <c r="I453" s="75"/>
      <c r="J453" s="76"/>
      <c r="K453" s="77"/>
      <c r="L453" s="77"/>
      <c r="M453" s="77"/>
      <c r="N453" s="77"/>
      <c r="O453" s="76"/>
      <c r="P453" s="76"/>
      <c r="Q453" s="76"/>
      <c r="R453" s="10"/>
      <c r="S453" s="15"/>
    </row>
    <row r="454" spans="1:20" ht="11.25" outlineLevel="3" x14ac:dyDescent="0.2">
      <c r="A454" s="52"/>
      <c r="B454" s="53"/>
      <c r="C454" s="54">
        <v>83</v>
      </c>
      <c r="D454" s="55" t="s">
        <v>25</v>
      </c>
      <c r="E454" s="56" t="s">
        <v>796</v>
      </c>
      <c r="F454" s="57" t="s">
        <v>797</v>
      </c>
      <c r="G454" s="55" t="s">
        <v>67</v>
      </c>
      <c r="H454" s="58">
        <v>122.51400000000001</v>
      </c>
      <c r="I454" s="59"/>
      <c r="J454" s="60">
        <f>H454*I454</f>
        <v>0</v>
      </c>
      <c r="K454" s="58">
        <v>2.7299999999999998E-3</v>
      </c>
      <c r="L454" s="58">
        <f>H454*K454</f>
        <v>0.33446322000000001</v>
      </c>
      <c r="M454" s="58"/>
      <c r="N454" s="58">
        <f>H454*M454</f>
        <v>0</v>
      </c>
      <c r="O454" s="60">
        <v>21</v>
      </c>
      <c r="P454" s="60">
        <f>J454*(O454/100)</f>
        <v>0</v>
      </c>
      <c r="Q454" s="60">
        <f>J454+P454</f>
        <v>0</v>
      </c>
      <c r="R454" s="15"/>
      <c r="S454" s="15"/>
      <c r="T454" s="15"/>
    </row>
    <row r="455" spans="1:20" ht="19.5" outlineLevel="4" x14ac:dyDescent="0.2">
      <c r="A455" s="61"/>
      <c r="B455" s="62"/>
      <c r="C455" s="62"/>
      <c r="D455" s="63"/>
      <c r="E455" s="64" t="s">
        <v>29</v>
      </c>
      <c r="F455" s="65" t="s">
        <v>3807</v>
      </c>
      <c r="G455" s="63"/>
      <c r="H455" s="66">
        <v>122.51400000000001</v>
      </c>
      <c r="I455" s="67"/>
      <c r="J455" s="68"/>
      <c r="K455" s="66"/>
      <c r="L455" s="66"/>
      <c r="M455" s="66"/>
      <c r="N455" s="66"/>
      <c r="O455" s="68"/>
      <c r="P455" s="68"/>
      <c r="Q455" s="68"/>
      <c r="R455" s="10"/>
      <c r="S455" s="15"/>
    </row>
    <row r="456" spans="1:20" ht="7.5" customHeight="1" outlineLevel="4" x14ac:dyDescent="0.15">
      <c r="A456" s="15"/>
      <c r="B456" s="69"/>
      <c r="C456" s="70"/>
      <c r="D456" s="71"/>
      <c r="E456" s="72"/>
      <c r="F456" s="73"/>
      <c r="G456" s="71"/>
      <c r="H456" s="74"/>
      <c r="I456" s="75"/>
      <c r="J456" s="76"/>
      <c r="K456" s="77"/>
      <c r="L456" s="77"/>
      <c r="M456" s="77"/>
      <c r="N456" s="77"/>
      <c r="O456" s="76"/>
      <c r="P456" s="76"/>
      <c r="Q456" s="76"/>
      <c r="R456" s="10"/>
      <c r="S456" s="15"/>
    </row>
    <row r="457" spans="1:20" ht="11.25" outlineLevel="3" x14ac:dyDescent="0.2">
      <c r="A457" s="52"/>
      <c r="B457" s="53"/>
      <c r="C457" s="54">
        <v>84</v>
      </c>
      <c r="D457" s="55" t="s">
        <v>25</v>
      </c>
      <c r="E457" s="56" t="s">
        <v>814</v>
      </c>
      <c r="F457" s="57" t="s">
        <v>815</v>
      </c>
      <c r="G457" s="55" t="s">
        <v>67</v>
      </c>
      <c r="H457" s="58">
        <v>52.809999999999995</v>
      </c>
      <c r="I457" s="59"/>
      <c r="J457" s="60">
        <f>H457*I457</f>
        <v>0</v>
      </c>
      <c r="K457" s="58"/>
      <c r="L457" s="58">
        <f>H457*K457</f>
        <v>0</v>
      </c>
      <c r="M457" s="58"/>
      <c r="N457" s="58">
        <f>H457*M457</f>
        <v>0</v>
      </c>
      <c r="O457" s="60">
        <v>21</v>
      </c>
      <c r="P457" s="60">
        <f>J457*(O457/100)</f>
        <v>0</v>
      </c>
      <c r="Q457" s="60">
        <f>J457+P457</f>
        <v>0</v>
      </c>
      <c r="R457" s="15"/>
      <c r="S457" s="15"/>
      <c r="T457" s="15"/>
    </row>
    <row r="458" spans="1:20" ht="9.75" outlineLevel="4" x14ac:dyDescent="0.2">
      <c r="A458" s="61"/>
      <c r="B458" s="62"/>
      <c r="C458" s="62"/>
      <c r="D458" s="63"/>
      <c r="E458" s="64" t="s">
        <v>29</v>
      </c>
      <c r="F458" s="65" t="s">
        <v>816</v>
      </c>
      <c r="G458" s="63"/>
      <c r="H458" s="66">
        <v>0</v>
      </c>
      <c r="I458" s="67"/>
      <c r="J458" s="68"/>
      <c r="K458" s="66"/>
      <c r="L458" s="66"/>
      <c r="M458" s="66"/>
      <c r="N458" s="66"/>
      <c r="O458" s="68"/>
      <c r="P458" s="68"/>
      <c r="Q458" s="68"/>
      <c r="R458" s="10"/>
      <c r="S458" s="15"/>
    </row>
    <row r="459" spans="1:20" ht="9.75" outlineLevel="4" x14ac:dyDescent="0.2">
      <c r="A459" s="61"/>
      <c r="B459" s="62"/>
      <c r="C459" s="62"/>
      <c r="D459" s="63"/>
      <c r="E459" s="64"/>
      <c r="F459" s="65" t="s">
        <v>3325</v>
      </c>
      <c r="G459" s="63"/>
      <c r="H459" s="66">
        <v>52.809999999999995</v>
      </c>
      <c r="I459" s="67"/>
      <c r="J459" s="68"/>
      <c r="K459" s="66"/>
      <c r="L459" s="66"/>
      <c r="M459" s="66"/>
      <c r="N459" s="66"/>
      <c r="O459" s="68"/>
      <c r="P459" s="68"/>
      <c r="Q459" s="68"/>
      <c r="R459" s="10"/>
      <c r="S459" s="15"/>
    </row>
    <row r="460" spans="1:20" ht="7.5" customHeight="1" outlineLevel="4" x14ac:dyDescent="0.15">
      <c r="A460" s="15"/>
      <c r="B460" s="69"/>
      <c r="C460" s="70"/>
      <c r="D460" s="71"/>
      <c r="E460" s="72"/>
      <c r="F460" s="73"/>
      <c r="G460" s="71"/>
      <c r="H460" s="74"/>
      <c r="I460" s="75"/>
      <c r="J460" s="76"/>
      <c r="K460" s="77"/>
      <c r="L460" s="77"/>
      <c r="M460" s="77"/>
      <c r="N460" s="77"/>
      <c r="O460" s="76"/>
      <c r="P460" s="76"/>
      <c r="Q460" s="76"/>
      <c r="R460" s="10"/>
      <c r="S460" s="15"/>
    </row>
    <row r="461" spans="1:20" ht="22.5" outlineLevel="3" x14ac:dyDescent="0.2">
      <c r="A461" s="52"/>
      <c r="B461" s="53"/>
      <c r="C461" s="54">
        <v>85</v>
      </c>
      <c r="D461" s="55" t="s">
        <v>25</v>
      </c>
      <c r="E461" s="56" t="s">
        <v>3808</v>
      </c>
      <c r="F461" s="57" t="s">
        <v>3809</v>
      </c>
      <c r="G461" s="55" t="s">
        <v>172</v>
      </c>
      <c r="H461" s="58">
        <v>33.959999999999994</v>
      </c>
      <c r="I461" s="59"/>
      <c r="J461" s="60">
        <f>H461*I461</f>
        <v>0</v>
      </c>
      <c r="K461" s="58">
        <v>8.0000000000000004E-4</v>
      </c>
      <c r="L461" s="58">
        <f>H461*K461</f>
        <v>2.7167999999999998E-2</v>
      </c>
      <c r="M461" s="58"/>
      <c r="N461" s="58">
        <f>H461*M461</f>
        <v>0</v>
      </c>
      <c r="O461" s="60">
        <v>21</v>
      </c>
      <c r="P461" s="60">
        <f>J461*(O461/100)</f>
        <v>0</v>
      </c>
      <c r="Q461" s="60">
        <f>J461+P461</f>
        <v>0</v>
      </c>
      <c r="R461" s="15"/>
      <c r="S461" s="15"/>
      <c r="T461" s="15"/>
    </row>
    <row r="462" spans="1:20" ht="9.75" outlineLevel="4" x14ac:dyDescent="0.2">
      <c r="A462" s="61"/>
      <c r="B462" s="62"/>
      <c r="C462" s="62"/>
      <c r="D462" s="63"/>
      <c r="E462" s="64" t="s">
        <v>29</v>
      </c>
      <c r="F462" s="65" t="s">
        <v>3810</v>
      </c>
      <c r="G462" s="63"/>
      <c r="H462" s="66">
        <v>0</v>
      </c>
      <c r="I462" s="67"/>
      <c r="J462" s="68"/>
      <c r="K462" s="66"/>
      <c r="L462" s="66"/>
      <c r="M462" s="66"/>
      <c r="N462" s="66"/>
      <c r="O462" s="68"/>
      <c r="P462" s="68"/>
      <c r="Q462" s="68"/>
      <c r="R462" s="10"/>
      <c r="S462" s="15"/>
    </row>
    <row r="463" spans="1:20" ht="19.5" outlineLevel="4" x14ac:dyDescent="0.2">
      <c r="A463" s="61"/>
      <c r="B463" s="62"/>
      <c r="C463" s="62"/>
      <c r="D463" s="63"/>
      <c r="E463" s="64"/>
      <c r="F463" s="65" t="s">
        <v>3811</v>
      </c>
      <c r="G463" s="63"/>
      <c r="H463" s="66">
        <v>22.81</v>
      </c>
      <c r="I463" s="67"/>
      <c r="J463" s="68"/>
      <c r="K463" s="66"/>
      <c r="L463" s="66"/>
      <c r="M463" s="66"/>
      <c r="N463" s="66"/>
      <c r="O463" s="68"/>
      <c r="P463" s="68"/>
      <c r="Q463" s="68"/>
      <c r="R463" s="10"/>
      <c r="S463" s="15"/>
    </row>
    <row r="464" spans="1:20" ht="19.5" outlineLevel="4" x14ac:dyDescent="0.2">
      <c r="A464" s="61"/>
      <c r="B464" s="62"/>
      <c r="C464" s="62"/>
      <c r="D464" s="63"/>
      <c r="E464" s="64"/>
      <c r="F464" s="65" t="s">
        <v>3812</v>
      </c>
      <c r="G464" s="63"/>
      <c r="H464" s="66">
        <v>11.149999999999999</v>
      </c>
      <c r="I464" s="67"/>
      <c r="J464" s="68"/>
      <c r="K464" s="66"/>
      <c r="L464" s="66"/>
      <c r="M464" s="66"/>
      <c r="N464" s="66"/>
      <c r="O464" s="68"/>
      <c r="P464" s="68"/>
      <c r="Q464" s="68"/>
      <c r="R464" s="10"/>
      <c r="S464" s="15"/>
    </row>
    <row r="465" spans="1:20" ht="7.5" customHeight="1" outlineLevel="4" x14ac:dyDescent="0.15">
      <c r="A465" s="15"/>
      <c r="B465" s="69"/>
      <c r="C465" s="70"/>
      <c r="D465" s="71"/>
      <c r="E465" s="72"/>
      <c r="F465" s="73"/>
      <c r="G465" s="71"/>
      <c r="H465" s="74"/>
      <c r="I465" s="75"/>
      <c r="J465" s="76"/>
      <c r="K465" s="77"/>
      <c r="L465" s="77"/>
      <c r="M465" s="77"/>
      <c r="N465" s="77"/>
      <c r="O465" s="76"/>
      <c r="P465" s="76"/>
      <c r="Q465" s="76"/>
      <c r="R465" s="10"/>
      <c r="S465" s="15"/>
    </row>
    <row r="466" spans="1:20" ht="11.25" outlineLevel="3" x14ac:dyDescent="0.2">
      <c r="A466" s="52"/>
      <c r="B466" s="53"/>
      <c r="C466" s="54">
        <v>86</v>
      </c>
      <c r="D466" s="55" t="s">
        <v>25</v>
      </c>
      <c r="E466" s="56" t="s">
        <v>820</v>
      </c>
      <c r="F466" s="57" t="s">
        <v>821</v>
      </c>
      <c r="G466" s="55" t="s">
        <v>67</v>
      </c>
      <c r="H466" s="58">
        <v>128.72300000000001</v>
      </c>
      <c r="I466" s="59"/>
      <c r="J466" s="60">
        <f>H466*I466</f>
        <v>0</v>
      </c>
      <c r="K466" s="58">
        <v>1.3999999999999999E-4</v>
      </c>
      <c r="L466" s="58">
        <f>H466*K466</f>
        <v>1.8021220000000001E-2</v>
      </c>
      <c r="M466" s="58"/>
      <c r="N466" s="58">
        <f>H466*M466</f>
        <v>0</v>
      </c>
      <c r="O466" s="60">
        <v>21</v>
      </c>
      <c r="P466" s="60">
        <f>J466*(O466/100)</f>
        <v>0</v>
      </c>
      <c r="Q466" s="60">
        <f>J466+P466</f>
        <v>0</v>
      </c>
      <c r="R466" s="15"/>
      <c r="S466" s="15"/>
      <c r="T466" s="15"/>
    </row>
    <row r="467" spans="1:20" ht="9.75" outlineLevel="4" x14ac:dyDescent="0.2">
      <c r="A467" s="61"/>
      <c r="B467" s="62"/>
      <c r="C467" s="62"/>
      <c r="D467" s="63"/>
      <c r="E467" s="64" t="s">
        <v>29</v>
      </c>
      <c r="F467" s="65" t="s">
        <v>3813</v>
      </c>
      <c r="G467" s="63"/>
      <c r="H467" s="66">
        <v>128.72300000000001</v>
      </c>
      <c r="I467" s="67"/>
      <c r="J467" s="68"/>
      <c r="K467" s="66"/>
      <c r="L467" s="66"/>
      <c r="M467" s="66"/>
      <c r="N467" s="66"/>
      <c r="O467" s="68"/>
      <c r="P467" s="68"/>
      <c r="Q467" s="68"/>
      <c r="R467" s="10"/>
      <c r="S467" s="15"/>
    </row>
    <row r="468" spans="1:20" ht="7.5" customHeight="1" outlineLevel="4" x14ac:dyDescent="0.15">
      <c r="A468" s="15"/>
      <c r="B468" s="69"/>
      <c r="C468" s="70"/>
      <c r="D468" s="71"/>
      <c r="E468" s="72"/>
      <c r="F468" s="73"/>
      <c r="G468" s="71"/>
      <c r="H468" s="74"/>
      <c r="I468" s="75"/>
      <c r="J468" s="76"/>
      <c r="K468" s="77"/>
      <c r="L468" s="77"/>
      <c r="M468" s="77"/>
      <c r="N468" s="77"/>
      <c r="O468" s="76"/>
      <c r="P468" s="76"/>
      <c r="Q468" s="76"/>
      <c r="R468" s="10"/>
      <c r="S468" s="15"/>
    </row>
    <row r="469" spans="1:20" ht="11.25" outlineLevel="3" x14ac:dyDescent="0.2">
      <c r="A469" s="52"/>
      <c r="B469" s="53"/>
      <c r="C469" s="54">
        <v>87</v>
      </c>
      <c r="D469" s="55" t="s">
        <v>25</v>
      </c>
      <c r="E469" s="56" t="s">
        <v>823</v>
      </c>
      <c r="F469" s="57" t="s">
        <v>824</v>
      </c>
      <c r="G469" s="55" t="s">
        <v>67</v>
      </c>
      <c r="H469" s="58">
        <v>128.72299999999998</v>
      </c>
      <c r="I469" s="59"/>
      <c r="J469" s="60">
        <f>H469*I469</f>
        <v>0</v>
      </c>
      <c r="K469" s="58">
        <v>7.2000000000000005E-4</v>
      </c>
      <c r="L469" s="58">
        <f>H469*K469</f>
        <v>9.2680559999999995E-2</v>
      </c>
      <c r="M469" s="58"/>
      <c r="N469" s="58">
        <f>H469*M469</f>
        <v>0</v>
      </c>
      <c r="O469" s="60">
        <v>21</v>
      </c>
      <c r="P469" s="60">
        <f>J469*(O469/100)</f>
        <v>0</v>
      </c>
      <c r="Q469" s="60">
        <f>J469+P469</f>
        <v>0</v>
      </c>
      <c r="R469" s="15"/>
      <c r="S469" s="15"/>
      <c r="T469" s="15"/>
    </row>
    <row r="470" spans="1:20" ht="9.75" outlineLevel="4" x14ac:dyDescent="0.2">
      <c r="A470" s="61"/>
      <c r="B470" s="62"/>
      <c r="C470" s="62"/>
      <c r="D470" s="63"/>
      <c r="E470" s="64" t="s">
        <v>29</v>
      </c>
      <c r="F470" s="65" t="s">
        <v>3814</v>
      </c>
      <c r="G470" s="63"/>
      <c r="H470" s="66">
        <v>122.514</v>
      </c>
      <c r="I470" s="67"/>
      <c r="J470" s="68"/>
      <c r="K470" s="66"/>
      <c r="L470" s="66"/>
      <c r="M470" s="66"/>
      <c r="N470" s="66"/>
      <c r="O470" s="68"/>
      <c r="P470" s="68"/>
      <c r="Q470" s="68"/>
      <c r="R470" s="10"/>
      <c r="S470" s="15"/>
    </row>
    <row r="471" spans="1:20" ht="19.5" outlineLevel="4" x14ac:dyDescent="0.2">
      <c r="A471" s="61"/>
      <c r="B471" s="62"/>
      <c r="C471" s="62"/>
      <c r="D471" s="63"/>
      <c r="E471" s="64"/>
      <c r="F471" s="65" t="s">
        <v>3815</v>
      </c>
      <c r="G471" s="63"/>
      <c r="H471" s="66">
        <v>6.2089999999999996</v>
      </c>
      <c r="I471" s="67"/>
      <c r="J471" s="68"/>
      <c r="K471" s="66"/>
      <c r="L471" s="66"/>
      <c r="M471" s="66"/>
      <c r="N471" s="66"/>
      <c r="O471" s="68"/>
      <c r="P471" s="68"/>
      <c r="Q471" s="68"/>
      <c r="R471" s="10"/>
      <c r="S471" s="15"/>
    </row>
    <row r="472" spans="1:20" ht="7.5" customHeight="1" outlineLevel="4" x14ac:dyDescent="0.15">
      <c r="A472" s="15"/>
      <c r="B472" s="69"/>
      <c r="C472" s="70"/>
      <c r="D472" s="71"/>
      <c r="E472" s="72"/>
      <c r="F472" s="73"/>
      <c r="G472" s="71"/>
      <c r="H472" s="74"/>
      <c r="I472" s="75"/>
      <c r="J472" s="76"/>
      <c r="K472" s="77"/>
      <c r="L472" s="77"/>
      <c r="M472" s="77"/>
      <c r="N472" s="77"/>
      <c r="O472" s="76"/>
      <c r="P472" s="76"/>
      <c r="Q472" s="76"/>
      <c r="R472" s="10"/>
      <c r="S472" s="15"/>
    </row>
    <row r="473" spans="1:20" ht="11.25" outlineLevel="3" x14ac:dyDescent="0.2">
      <c r="A473" s="52"/>
      <c r="B473" s="53"/>
      <c r="C473" s="54">
        <v>88</v>
      </c>
      <c r="D473" s="55" t="s">
        <v>25</v>
      </c>
      <c r="E473" s="56" t="s">
        <v>825</v>
      </c>
      <c r="F473" s="57" t="s">
        <v>826</v>
      </c>
      <c r="G473" s="55" t="s">
        <v>67</v>
      </c>
      <c r="H473" s="58">
        <v>21.45</v>
      </c>
      <c r="I473" s="59"/>
      <c r="J473" s="60">
        <f>H473*I473</f>
        <v>0</v>
      </c>
      <c r="K473" s="58"/>
      <c r="L473" s="58">
        <f>H473*K473</f>
        <v>0</v>
      </c>
      <c r="M473" s="58"/>
      <c r="N473" s="58">
        <f>H473*M473</f>
        <v>0</v>
      </c>
      <c r="O473" s="60">
        <v>21</v>
      </c>
      <c r="P473" s="60">
        <f>J473*(O473/100)</f>
        <v>0</v>
      </c>
      <c r="Q473" s="60">
        <f>J473+P473</f>
        <v>0</v>
      </c>
      <c r="R473" s="15"/>
      <c r="S473" s="15"/>
      <c r="T473" s="15"/>
    </row>
    <row r="474" spans="1:20" ht="9.75" outlineLevel="4" x14ac:dyDescent="0.2">
      <c r="A474" s="61"/>
      <c r="B474" s="62"/>
      <c r="C474" s="62"/>
      <c r="D474" s="63"/>
      <c r="E474" s="64" t="s">
        <v>29</v>
      </c>
      <c r="F474" s="65" t="s">
        <v>3816</v>
      </c>
      <c r="G474" s="63"/>
      <c r="H474" s="66">
        <v>21.45</v>
      </c>
      <c r="I474" s="67"/>
      <c r="J474" s="68"/>
      <c r="K474" s="66"/>
      <c r="L474" s="66"/>
      <c r="M474" s="66"/>
      <c r="N474" s="66"/>
      <c r="O474" s="68"/>
      <c r="P474" s="68"/>
      <c r="Q474" s="68"/>
      <c r="R474" s="10"/>
      <c r="S474" s="15"/>
    </row>
    <row r="475" spans="1:20" ht="7.5" customHeight="1" outlineLevel="4" x14ac:dyDescent="0.15">
      <c r="A475" s="15"/>
      <c r="B475" s="69"/>
      <c r="C475" s="70"/>
      <c r="D475" s="71"/>
      <c r="E475" s="72"/>
      <c r="F475" s="73"/>
      <c r="G475" s="71"/>
      <c r="H475" s="74"/>
      <c r="I475" s="75"/>
      <c r="J475" s="76"/>
      <c r="K475" s="77"/>
      <c r="L475" s="77"/>
      <c r="M475" s="77"/>
      <c r="N475" s="77"/>
      <c r="O475" s="76"/>
      <c r="P475" s="76"/>
      <c r="Q475" s="76"/>
      <c r="R475" s="10"/>
      <c r="S475" s="15"/>
    </row>
    <row r="476" spans="1:20" ht="22.5" outlineLevel="3" x14ac:dyDescent="0.2">
      <c r="A476" s="52"/>
      <c r="B476" s="53"/>
      <c r="C476" s="54">
        <v>89</v>
      </c>
      <c r="D476" s="55" t="s">
        <v>25</v>
      </c>
      <c r="E476" s="56" t="s">
        <v>830</v>
      </c>
      <c r="F476" s="57" t="s">
        <v>831</v>
      </c>
      <c r="G476" s="55" t="s">
        <v>67</v>
      </c>
      <c r="H476" s="58">
        <v>128.72300000000001</v>
      </c>
      <c r="I476" s="59"/>
      <c r="J476" s="60">
        <f>H476*I476</f>
        <v>0</v>
      </c>
      <c r="K476" s="58">
        <v>2.0000000000000002E-5</v>
      </c>
      <c r="L476" s="58">
        <f>H476*K476</f>
        <v>2.5744600000000006E-3</v>
      </c>
      <c r="M476" s="58"/>
      <c r="N476" s="58">
        <f>H476*M476</f>
        <v>0</v>
      </c>
      <c r="O476" s="60">
        <v>21</v>
      </c>
      <c r="P476" s="60">
        <f>J476*(O476/100)</f>
        <v>0</v>
      </c>
      <c r="Q476" s="60">
        <f>J476+P476</f>
        <v>0</v>
      </c>
      <c r="R476" s="15"/>
      <c r="S476" s="15"/>
      <c r="T476" s="15"/>
    </row>
    <row r="477" spans="1:20" ht="11.25" outlineLevel="3" x14ac:dyDescent="0.2">
      <c r="A477" s="52"/>
      <c r="B477" s="53"/>
      <c r="C477" s="54">
        <v>90</v>
      </c>
      <c r="D477" s="55" t="s">
        <v>342</v>
      </c>
      <c r="E477" s="56" t="s">
        <v>3817</v>
      </c>
      <c r="F477" s="57" t="s">
        <v>3818</v>
      </c>
      <c r="G477" s="55" t="s">
        <v>172</v>
      </c>
      <c r="H477" s="58">
        <v>25.091000000000001</v>
      </c>
      <c r="I477" s="59"/>
      <c r="J477" s="60">
        <f>H477*I477</f>
        <v>0</v>
      </c>
      <c r="K477" s="58">
        <v>1E-3</v>
      </c>
      <c r="L477" s="58">
        <f>H477*K477</f>
        <v>2.5091000000000002E-2</v>
      </c>
      <c r="M477" s="58"/>
      <c r="N477" s="58">
        <f>H477*M477</f>
        <v>0</v>
      </c>
      <c r="O477" s="60">
        <v>21</v>
      </c>
      <c r="P477" s="60">
        <f>J477*(O477/100)</f>
        <v>0</v>
      </c>
      <c r="Q477" s="60">
        <f>J477+P477</f>
        <v>0</v>
      </c>
      <c r="R477" s="15"/>
      <c r="S477" s="15"/>
      <c r="T477" s="15"/>
    </row>
    <row r="478" spans="1:20" ht="9.75" outlineLevel="4" x14ac:dyDescent="0.2">
      <c r="A478" s="61"/>
      <c r="B478" s="62"/>
      <c r="C478" s="62"/>
      <c r="D478" s="63"/>
      <c r="E478" s="64" t="s">
        <v>29</v>
      </c>
      <c r="F478" s="65" t="s">
        <v>3819</v>
      </c>
      <c r="G478" s="63"/>
      <c r="H478" s="66">
        <v>25.091000000000001</v>
      </c>
      <c r="I478" s="67"/>
      <c r="J478" s="68"/>
      <c r="K478" s="66"/>
      <c r="L478" s="66"/>
      <c r="M478" s="66"/>
      <c r="N478" s="66"/>
      <c r="O478" s="68"/>
      <c r="P478" s="68"/>
      <c r="Q478" s="68"/>
      <c r="R478" s="10"/>
      <c r="S478" s="15"/>
    </row>
    <row r="479" spans="1:20" ht="7.5" customHeight="1" outlineLevel="4" x14ac:dyDescent="0.15">
      <c r="A479" s="15"/>
      <c r="B479" s="69"/>
      <c r="C479" s="70"/>
      <c r="D479" s="71"/>
      <c r="E479" s="72"/>
      <c r="F479" s="73"/>
      <c r="G479" s="71"/>
      <c r="H479" s="74"/>
      <c r="I479" s="75"/>
      <c r="J479" s="76"/>
      <c r="K479" s="77"/>
      <c r="L479" s="77"/>
      <c r="M479" s="77"/>
      <c r="N479" s="77"/>
      <c r="O479" s="76"/>
      <c r="P479" s="76"/>
      <c r="Q479" s="76"/>
      <c r="R479" s="10"/>
      <c r="S479" s="15"/>
    </row>
    <row r="480" spans="1:20" ht="11.25" outlineLevel="3" x14ac:dyDescent="0.2">
      <c r="A480" s="52"/>
      <c r="B480" s="53"/>
      <c r="C480" s="54">
        <v>91</v>
      </c>
      <c r="D480" s="55" t="s">
        <v>342</v>
      </c>
      <c r="E480" s="56" t="s">
        <v>3820</v>
      </c>
      <c r="F480" s="57" t="s">
        <v>3821</v>
      </c>
      <c r="G480" s="55" t="s">
        <v>172</v>
      </c>
      <c r="H480" s="58">
        <v>12.264999999999999</v>
      </c>
      <c r="I480" s="59"/>
      <c r="J480" s="60">
        <f>H480*I480</f>
        <v>0</v>
      </c>
      <c r="K480" s="58">
        <v>1.5E-3</v>
      </c>
      <c r="L480" s="58">
        <f>H480*K480</f>
        <v>1.8397499999999997E-2</v>
      </c>
      <c r="M480" s="58"/>
      <c r="N480" s="58">
        <f>H480*M480</f>
        <v>0</v>
      </c>
      <c r="O480" s="60">
        <v>21</v>
      </c>
      <c r="P480" s="60">
        <f>J480*(O480/100)</f>
        <v>0</v>
      </c>
      <c r="Q480" s="60">
        <f>J480+P480</f>
        <v>0</v>
      </c>
      <c r="R480" s="15"/>
      <c r="S480" s="15"/>
      <c r="T480" s="15"/>
    </row>
    <row r="481" spans="1:20" ht="9.75" outlineLevel="4" x14ac:dyDescent="0.2">
      <c r="A481" s="61"/>
      <c r="B481" s="62"/>
      <c r="C481" s="62"/>
      <c r="D481" s="63"/>
      <c r="E481" s="64" t="s">
        <v>29</v>
      </c>
      <c r="F481" s="65" t="s">
        <v>3822</v>
      </c>
      <c r="G481" s="63"/>
      <c r="H481" s="66">
        <v>12.264999999999999</v>
      </c>
      <c r="I481" s="67"/>
      <c r="J481" s="68"/>
      <c r="K481" s="66"/>
      <c r="L481" s="66"/>
      <c r="M481" s="66"/>
      <c r="N481" s="66"/>
      <c r="O481" s="68"/>
      <c r="P481" s="68"/>
      <c r="Q481" s="68"/>
      <c r="R481" s="10"/>
      <c r="S481" s="15"/>
    </row>
    <row r="482" spans="1:20" ht="7.5" customHeight="1" outlineLevel="4" x14ac:dyDescent="0.15">
      <c r="A482" s="15"/>
      <c r="B482" s="69"/>
      <c r="C482" s="70"/>
      <c r="D482" s="71"/>
      <c r="E482" s="72"/>
      <c r="F482" s="73"/>
      <c r="G482" s="71"/>
      <c r="H482" s="74"/>
      <c r="I482" s="75"/>
      <c r="J482" s="76"/>
      <c r="K482" s="77"/>
      <c r="L482" s="77"/>
      <c r="M482" s="77"/>
      <c r="N482" s="77"/>
      <c r="O482" s="76"/>
      <c r="P482" s="76"/>
      <c r="Q482" s="76"/>
      <c r="R482" s="10"/>
      <c r="S482" s="15"/>
    </row>
    <row r="483" spans="1:20" outlineLevel="3" x14ac:dyDescent="0.15">
      <c r="B483" s="10"/>
      <c r="C483" s="10"/>
      <c r="D483" s="10"/>
      <c r="E483" s="10"/>
      <c r="F483" s="10"/>
      <c r="G483" s="10"/>
      <c r="H483" s="10"/>
      <c r="I483" s="15"/>
      <c r="J483" s="15"/>
      <c r="K483" s="10"/>
      <c r="L483" s="10"/>
      <c r="M483" s="10"/>
      <c r="N483" s="10"/>
      <c r="O483" s="10"/>
      <c r="P483" s="15"/>
      <c r="Q483" s="15"/>
    </row>
    <row r="484" spans="1:20" ht="11.25" outlineLevel="2" x14ac:dyDescent="0.2">
      <c r="A484" s="42" t="s">
        <v>3823</v>
      </c>
      <c r="B484" s="43">
        <v>3</v>
      </c>
      <c r="C484" s="44"/>
      <c r="D484" s="45" t="s">
        <v>23</v>
      </c>
      <c r="E484" s="45"/>
      <c r="F484" s="46" t="s">
        <v>850</v>
      </c>
      <c r="G484" s="45"/>
      <c r="H484" s="47"/>
      <c r="I484" s="48"/>
      <c r="J484" s="49">
        <f>SUBTOTAL(9,J485:J520)</f>
        <v>0</v>
      </c>
      <c r="K484" s="47"/>
      <c r="L484" s="50">
        <f>SUBTOTAL(9,L485:L520)</f>
        <v>82.453063500517999</v>
      </c>
      <c r="M484" s="47"/>
      <c r="N484" s="50">
        <f>SUBTOTAL(9,N485:N520)</f>
        <v>0</v>
      </c>
      <c r="O484" s="51"/>
      <c r="P484" s="49">
        <f>SUBTOTAL(9,P485:P520)</f>
        <v>0</v>
      </c>
      <c r="Q484" s="49">
        <f>SUBTOTAL(9,Q485:Q520)</f>
        <v>0</v>
      </c>
      <c r="R484" s="10"/>
      <c r="S484" s="15"/>
      <c r="T484" s="15"/>
    </row>
    <row r="485" spans="1:20" ht="11.25" outlineLevel="3" x14ac:dyDescent="0.2">
      <c r="A485" s="52"/>
      <c r="B485" s="53"/>
      <c r="C485" s="54">
        <v>92</v>
      </c>
      <c r="D485" s="55" t="s">
        <v>25</v>
      </c>
      <c r="E485" s="56" t="s">
        <v>851</v>
      </c>
      <c r="F485" s="57" t="s">
        <v>852</v>
      </c>
      <c r="G485" s="55" t="s">
        <v>28</v>
      </c>
      <c r="H485" s="58">
        <v>8.9239999999999995</v>
      </c>
      <c r="I485" s="59"/>
      <c r="J485" s="60">
        <f>H485*I485</f>
        <v>0</v>
      </c>
      <c r="K485" s="58">
        <v>2.2563399999999998</v>
      </c>
      <c r="L485" s="58">
        <f>H485*K485</f>
        <v>20.135578159999998</v>
      </c>
      <c r="M485" s="58"/>
      <c r="N485" s="58">
        <f>H485*M485</f>
        <v>0</v>
      </c>
      <c r="O485" s="60">
        <v>21</v>
      </c>
      <c r="P485" s="60">
        <f>J485*(O485/100)</f>
        <v>0</v>
      </c>
      <c r="Q485" s="60">
        <f>J485+P485</f>
        <v>0</v>
      </c>
      <c r="R485" s="15"/>
      <c r="S485" s="15"/>
      <c r="T485" s="15"/>
    </row>
    <row r="486" spans="1:20" ht="9.75" outlineLevel="4" x14ac:dyDescent="0.2">
      <c r="A486" s="61"/>
      <c r="B486" s="62"/>
      <c r="C486" s="62"/>
      <c r="D486" s="63"/>
      <c r="E486" s="64" t="s">
        <v>29</v>
      </c>
      <c r="F486" s="65" t="s">
        <v>1156</v>
      </c>
      <c r="G486" s="63"/>
      <c r="H486" s="66">
        <v>0</v>
      </c>
      <c r="I486" s="67"/>
      <c r="J486" s="68"/>
      <c r="K486" s="66"/>
      <c r="L486" s="66"/>
      <c r="M486" s="66"/>
      <c r="N486" s="66"/>
      <c r="O486" s="68"/>
      <c r="P486" s="68"/>
      <c r="Q486" s="68"/>
      <c r="R486" s="10"/>
      <c r="S486" s="15"/>
    </row>
    <row r="487" spans="1:20" ht="9.75" outlineLevel="4" x14ac:dyDescent="0.2">
      <c r="A487" s="61"/>
      <c r="B487" s="62"/>
      <c r="C487" s="62"/>
      <c r="D487" s="63"/>
      <c r="E487" s="64"/>
      <c r="F487" s="65" t="s">
        <v>3824</v>
      </c>
      <c r="G487" s="63"/>
      <c r="H487" s="66">
        <v>0.5</v>
      </c>
      <c r="I487" s="67"/>
      <c r="J487" s="68"/>
      <c r="K487" s="66"/>
      <c r="L487" s="66"/>
      <c r="M487" s="66"/>
      <c r="N487" s="66"/>
      <c r="O487" s="68"/>
      <c r="P487" s="68"/>
      <c r="Q487" s="68"/>
      <c r="R487" s="10"/>
      <c r="S487" s="15"/>
    </row>
    <row r="488" spans="1:20" ht="19.5" outlineLevel="4" x14ac:dyDescent="0.2">
      <c r="A488" s="61"/>
      <c r="B488" s="62"/>
      <c r="C488" s="62"/>
      <c r="D488" s="63"/>
      <c r="E488" s="64"/>
      <c r="F488" s="65" t="s">
        <v>3825</v>
      </c>
      <c r="G488" s="63"/>
      <c r="H488" s="66">
        <v>0.91200000000000003</v>
      </c>
      <c r="I488" s="67"/>
      <c r="J488" s="68"/>
      <c r="K488" s="66"/>
      <c r="L488" s="66"/>
      <c r="M488" s="66"/>
      <c r="N488" s="66"/>
      <c r="O488" s="68"/>
      <c r="P488" s="68"/>
      <c r="Q488" s="68"/>
      <c r="R488" s="10"/>
      <c r="S488" s="15"/>
    </row>
    <row r="489" spans="1:20" ht="19.5" outlineLevel="4" x14ac:dyDescent="0.2">
      <c r="A489" s="61"/>
      <c r="B489" s="62"/>
      <c r="C489" s="62"/>
      <c r="D489" s="63"/>
      <c r="E489" s="64"/>
      <c r="F489" s="65" t="s">
        <v>3826</v>
      </c>
      <c r="G489" s="63"/>
      <c r="H489" s="66">
        <v>0.53600000000000003</v>
      </c>
      <c r="I489" s="67"/>
      <c r="J489" s="68"/>
      <c r="K489" s="66"/>
      <c r="L489" s="66"/>
      <c r="M489" s="66"/>
      <c r="N489" s="66"/>
      <c r="O489" s="68"/>
      <c r="P489" s="68"/>
      <c r="Q489" s="68"/>
      <c r="R489" s="10"/>
      <c r="S489" s="15"/>
    </row>
    <row r="490" spans="1:20" ht="19.5" outlineLevel="4" x14ac:dyDescent="0.2">
      <c r="A490" s="61"/>
      <c r="B490" s="62"/>
      <c r="C490" s="62"/>
      <c r="D490" s="63"/>
      <c r="E490" s="64"/>
      <c r="F490" s="65" t="s">
        <v>3827</v>
      </c>
      <c r="G490" s="63"/>
      <c r="H490" s="66">
        <v>3.3439999999999999</v>
      </c>
      <c r="I490" s="67"/>
      <c r="J490" s="68"/>
      <c r="K490" s="66"/>
      <c r="L490" s="66"/>
      <c r="M490" s="66"/>
      <c r="N490" s="66"/>
      <c r="O490" s="68"/>
      <c r="P490" s="68"/>
      <c r="Q490" s="68"/>
      <c r="R490" s="10"/>
      <c r="S490" s="15"/>
    </row>
    <row r="491" spans="1:20" ht="19.5" outlineLevel="4" x14ac:dyDescent="0.2">
      <c r="A491" s="61"/>
      <c r="B491" s="62"/>
      <c r="C491" s="62"/>
      <c r="D491" s="63"/>
      <c r="E491" s="64"/>
      <c r="F491" s="65" t="s">
        <v>3828</v>
      </c>
      <c r="G491" s="63"/>
      <c r="H491" s="66">
        <v>1.2</v>
      </c>
      <c r="I491" s="67"/>
      <c r="J491" s="68"/>
      <c r="K491" s="66"/>
      <c r="L491" s="66"/>
      <c r="M491" s="66"/>
      <c r="N491" s="66"/>
      <c r="O491" s="68"/>
      <c r="P491" s="68"/>
      <c r="Q491" s="68"/>
      <c r="R491" s="10"/>
      <c r="S491" s="15"/>
    </row>
    <row r="492" spans="1:20" ht="19.5" outlineLevel="4" x14ac:dyDescent="0.2">
      <c r="A492" s="61"/>
      <c r="B492" s="62"/>
      <c r="C492" s="62"/>
      <c r="D492" s="63"/>
      <c r="E492" s="64"/>
      <c r="F492" s="65" t="s">
        <v>3829</v>
      </c>
      <c r="G492" s="63"/>
      <c r="H492" s="66">
        <v>1.504</v>
      </c>
      <c r="I492" s="67"/>
      <c r="J492" s="68"/>
      <c r="K492" s="66"/>
      <c r="L492" s="66"/>
      <c r="M492" s="66"/>
      <c r="N492" s="66"/>
      <c r="O492" s="68"/>
      <c r="P492" s="68"/>
      <c r="Q492" s="68"/>
      <c r="R492" s="10"/>
      <c r="S492" s="15"/>
    </row>
    <row r="493" spans="1:20" ht="19.5" outlineLevel="4" x14ac:dyDescent="0.2">
      <c r="A493" s="61"/>
      <c r="B493" s="62"/>
      <c r="C493" s="62"/>
      <c r="D493" s="63"/>
      <c r="E493" s="64"/>
      <c r="F493" s="65" t="s">
        <v>3830</v>
      </c>
      <c r="G493" s="63"/>
      <c r="H493" s="66">
        <v>0.80799999999999994</v>
      </c>
      <c r="I493" s="67"/>
      <c r="J493" s="68"/>
      <c r="K493" s="66"/>
      <c r="L493" s="66"/>
      <c r="M493" s="66"/>
      <c r="N493" s="66"/>
      <c r="O493" s="68"/>
      <c r="P493" s="68"/>
      <c r="Q493" s="68"/>
      <c r="R493" s="10"/>
      <c r="S493" s="15"/>
    </row>
    <row r="494" spans="1:20" ht="19.5" outlineLevel="4" x14ac:dyDescent="0.2">
      <c r="A494" s="61"/>
      <c r="B494" s="62"/>
      <c r="C494" s="62"/>
      <c r="D494" s="63"/>
      <c r="E494" s="64"/>
      <c r="F494" s="65" t="s">
        <v>3831</v>
      </c>
      <c r="G494" s="63"/>
      <c r="H494" s="66">
        <v>0.12</v>
      </c>
      <c r="I494" s="67"/>
      <c r="J494" s="68"/>
      <c r="K494" s="66"/>
      <c r="L494" s="66"/>
      <c r="M494" s="66"/>
      <c r="N494" s="66"/>
      <c r="O494" s="68"/>
      <c r="P494" s="68"/>
      <c r="Q494" s="68"/>
      <c r="R494" s="10"/>
      <c r="S494" s="15"/>
    </row>
    <row r="495" spans="1:20" ht="7.5" customHeight="1" outlineLevel="4" x14ac:dyDescent="0.15">
      <c r="A495" s="15"/>
      <c r="B495" s="69"/>
      <c r="C495" s="70"/>
      <c r="D495" s="71"/>
      <c r="E495" s="72"/>
      <c r="F495" s="73"/>
      <c r="G495" s="71"/>
      <c r="H495" s="74"/>
      <c r="I495" s="75"/>
      <c r="J495" s="76"/>
      <c r="K495" s="77"/>
      <c r="L495" s="77"/>
      <c r="M495" s="77"/>
      <c r="N495" s="77"/>
      <c r="O495" s="76"/>
      <c r="P495" s="76"/>
      <c r="Q495" s="76"/>
      <c r="R495" s="10"/>
      <c r="S495" s="15"/>
    </row>
    <row r="496" spans="1:20" ht="11.25" outlineLevel="3" x14ac:dyDescent="0.2">
      <c r="A496" s="52"/>
      <c r="B496" s="53"/>
      <c r="C496" s="54">
        <v>93</v>
      </c>
      <c r="D496" s="55" t="s">
        <v>25</v>
      </c>
      <c r="E496" s="56" t="s">
        <v>884</v>
      </c>
      <c r="F496" s="57" t="s">
        <v>885</v>
      </c>
      <c r="G496" s="55" t="s">
        <v>28</v>
      </c>
      <c r="H496" s="58">
        <v>11.580500000000001</v>
      </c>
      <c r="I496" s="59"/>
      <c r="J496" s="60">
        <f>H496*I496</f>
        <v>0</v>
      </c>
      <c r="K496" s="58">
        <v>2.2563399999999998</v>
      </c>
      <c r="L496" s="58">
        <f>H496*K496</f>
        <v>26.129545369999999</v>
      </c>
      <c r="M496" s="58"/>
      <c r="N496" s="58">
        <f>H496*M496</f>
        <v>0</v>
      </c>
      <c r="O496" s="60">
        <v>21</v>
      </c>
      <c r="P496" s="60">
        <f>J496*(O496/100)</f>
        <v>0</v>
      </c>
      <c r="Q496" s="60">
        <f>J496+P496</f>
        <v>0</v>
      </c>
      <c r="R496" s="15"/>
      <c r="S496" s="15"/>
      <c r="T496" s="15"/>
    </row>
    <row r="497" spans="1:20" ht="9.75" outlineLevel="4" x14ac:dyDescent="0.2">
      <c r="A497" s="61"/>
      <c r="B497" s="62"/>
      <c r="C497" s="62"/>
      <c r="D497" s="63"/>
      <c r="E497" s="64" t="s">
        <v>29</v>
      </c>
      <c r="F497" s="65" t="s">
        <v>3832</v>
      </c>
      <c r="G497" s="63"/>
      <c r="H497" s="66">
        <v>11.080500000000001</v>
      </c>
      <c r="I497" s="67"/>
      <c r="J497" s="68"/>
      <c r="K497" s="66"/>
      <c r="L497" s="66"/>
      <c r="M497" s="66"/>
      <c r="N497" s="66"/>
      <c r="O497" s="68"/>
      <c r="P497" s="68"/>
      <c r="Q497" s="68"/>
      <c r="R497" s="10"/>
      <c r="S497" s="15"/>
    </row>
    <row r="498" spans="1:20" ht="9.75" outlineLevel="4" x14ac:dyDescent="0.2">
      <c r="A498" s="61"/>
      <c r="B498" s="62"/>
      <c r="C498" s="62"/>
      <c r="D498" s="63"/>
      <c r="E498" s="64"/>
      <c r="F498" s="65" t="s">
        <v>3833</v>
      </c>
      <c r="G498" s="63"/>
      <c r="H498" s="66">
        <v>0.5</v>
      </c>
      <c r="I498" s="67"/>
      <c r="J498" s="68"/>
      <c r="K498" s="66"/>
      <c r="L498" s="66"/>
      <c r="M498" s="66"/>
      <c r="N498" s="66"/>
      <c r="O498" s="68"/>
      <c r="P498" s="68"/>
      <c r="Q498" s="68"/>
      <c r="R498" s="10"/>
      <c r="S498" s="15"/>
    </row>
    <row r="499" spans="1:20" ht="7.5" customHeight="1" outlineLevel="4" x14ac:dyDescent="0.15">
      <c r="A499" s="15"/>
      <c r="B499" s="69"/>
      <c r="C499" s="70"/>
      <c r="D499" s="71"/>
      <c r="E499" s="72"/>
      <c r="F499" s="73"/>
      <c r="G499" s="71"/>
      <c r="H499" s="74"/>
      <c r="I499" s="75"/>
      <c r="J499" s="76"/>
      <c r="K499" s="77"/>
      <c r="L499" s="77"/>
      <c r="M499" s="77"/>
      <c r="N499" s="77"/>
      <c r="O499" s="76"/>
      <c r="P499" s="76"/>
      <c r="Q499" s="76"/>
      <c r="R499" s="10"/>
      <c r="S499" s="15"/>
    </row>
    <row r="500" spans="1:20" ht="11.25" outlineLevel="3" x14ac:dyDescent="0.2">
      <c r="A500" s="52"/>
      <c r="B500" s="53"/>
      <c r="C500" s="54">
        <v>94</v>
      </c>
      <c r="D500" s="55" t="s">
        <v>25</v>
      </c>
      <c r="E500" s="56" t="s">
        <v>896</v>
      </c>
      <c r="F500" s="57" t="s">
        <v>897</v>
      </c>
      <c r="G500" s="55" t="s">
        <v>67</v>
      </c>
      <c r="H500" s="58">
        <v>2.1560000000000001</v>
      </c>
      <c r="I500" s="59"/>
      <c r="J500" s="60">
        <f>H500*I500</f>
        <v>0</v>
      </c>
      <c r="K500" s="58">
        <v>1.3520000000000001E-2</v>
      </c>
      <c r="L500" s="58">
        <f>H500*K500</f>
        <v>2.9149120000000004E-2</v>
      </c>
      <c r="M500" s="58"/>
      <c r="N500" s="58">
        <f>H500*M500</f>
        <v>0</v>
      </c>
      <c r="O500" s="60">
        <v>21</v>
      </c>
      <c r="P500" s="60">
        <f>J500*(O500/100)</f>
        <v>0</v>
      </c>
      <c r="Q500" s="60">
        <f>J500+P500</f>
        <v>0</v>
      </c>
      <c r="R500" s="15"/>
      <c r="S500" s="15"/>
      <c r="T500" s="15"/>
    </row>
    <row r="501" spans="1:20" ht="19.5" outlineLevel="4" x14ac:dyDescent="0.2">
      <c r="A501" s="61"/>
      <c r="B501" s="62"/>
      <c r="C501" s="62"/>
      <c r="D501" s="63"/>
      <c r="E501" s="64" t="s">
        <v>29</v>
      </c>
      <c r="F501" s="65" t="s">
        <v>3834</v>
      </c>
      <c r="G501" s="63"/>
      <c r="H501" s="66">
        <v>2.1560000000000001</v>
      </c>
      <c r="I501" s="67"/>
      <c r="J501" s="68"/>
      <c r="K501" s="66"/>
      <c r="L501" s="66"/>
      <c r="M501" s="66"/>
      <c r="N501" s="66"/>
      <c r="O501" s="68"/>
      <c r="P501" s="68"/>
      <c r="Q501" s="68"/>
      <c r="R501" s="10"/>
      <c r="S501" s="15"/>
    </row>
    <row r="502" spans="1:20" ht="7.5" customHeight="1" outlineLevel="4" x14ac:dyDescent="0.15">
      <c r="A502" s="15"/>
      <c r="B502" s="69"/>
      <c r="C502" s="70"/>
      <c r="D502" s="71"/>
      <c r="E502" s="72"/>
      <c r="F502" s="73"/>
      <c r="G502" s="71"/>
      <c r="H502" s="74"/>
      <c r="I502" s="75"/>
      <c r="J502" s="76"/>
      <c r="K502" s="77"/>
      <c r="L502" s="77"/>
      <c r="M502" s="77"/>
      <c r="N502" s="77"/>
      <c r="O502" s="76"/>
      <c r="P502" s="76"/>
      <c r="Q502" s="76"/>
      <c r="R502" s="10"/>
      <c r="S502" s="15"/>
    </row>
    <row r="503" spans="1:20" ht="11.25" outlineLevel="3" x14ac:dyDescent="0.2">
      <c r="A503" s="52"/>
      <c r="B503" s="53"/>
      <c r="C503" s="54">
        <v>95</v>
      </c>
      <c r="D503" s="55" t="s">
        <v>25</v>
      </c>
      <c r="E503" s="56" t="s">
        <v>900</v>
      </c>
      <c r="F503" s="57" t="s">
        <v>901</v>
      </c>
      <c r="G503" s="55" t="s">
        <v>67</v>
      </c>
      <c r="H503" s="58">
        <v>2.1560000000000001</v>
      </c>
      <c r="I503" s="59"/>
      <c r="J503" s="60">
        <f>H503*I503</f>
        <v>0</v>
      </c>
      <c r="K503" s="58"/>
      <c r="L503" s="58">
        <f>H503*K503</f>
        <v>0</v>
      </c>
      <c r="M503" s="58"/>
      <c r="N503" s="58">
        <f>H503*M503</f>
        <v>0</v>
      </c>
      <c r="O503" s="60">
        <v>21</v>
      </c>
      <c r="P503" s="60">
        <f>J503*(O503/100)</f>
        <v>0</v>
      </c>
      <c r="Q503" s="60">
        <f>J503+P503</f>
        <v>0</v>
      </c>
      <c r="R503" s="15"/>
      <c r="S503" s="15"/>
      <c r="T503" s="15"/>
    </row>
    <row r="504" spans="1:20" ht="11.25" outlineLevel="3" x14ac:dyDescent="0.2">
      <c r="A504" s="52"/>
      <c r="B504" s="53"/>
      <c r="C504" s="54">
        <v>96</v>
      </c>
      <c r="D504" s="55" t="s">
        <v>25</v>
      </c>
      <c r="E504" s="56" t="s">
        <v>902</v>
      </c>
      <c r="F504" s="57" t="s">
        <v>903</v>
      </c>
      <c r="G504" s="55" t="s">
        <v>60</v>
      </c>
      <c r="H504" s="58">
        <v>0.24023340000000001</v>
      </c>
      <c r="I504" s="59"/>
      <c r="J504" s="60">
        <f>H504*I504</f>
        <v>0</v>
      </c>
      <c r="K504" s="58">
        <v>1.06277</v>
      </c>
      <c r="L504" s="58">
        <f>H504*K504</f>
        <v>0.25531285051800001</v>
      </c>
      <c r="M504" s="58"/>
      <c r="N504" s="58">
        <f>H504*M504</f>
        <v>0</v>
      </c>
      <c r="O504" s="60">
        <v>21</v>
      </c>
      <c r="P504" s="60">
        <f>J504*(O504/100)</f>
        <v>0</v>
      </c>
      <c r="Q504" s="60">
        <f>J504+P504</f>
        <v>0</v>
      </c>
      <c r="R504" s="15"/>
      <c r="S504" s="15"/>
      <c r="T504" s="15"/>
    </row>
    <row r="505" spans="1:20" ht="9.75" outlineLevel="4" x14ac:dyDescent="0.2">
      <c r="A505" s="61"/>
      <c r="B505" s="62"/>
      <c r="C505" s="62"/>
      <c r="D505" s="63"/>
      <c r="E505" s="64" t="s">
        <v>29</v>
      </c>
      <c r="F505" s="65" t="s">
        <v>3835</v>
      </c>
      <c r="G505" s="63"/>
      <c r="H505" s="66">
        <v>0.24023340000000001</v>
      </c>
      <c r="I505" s="67"/>
      <c r="J505" s="68"/>
      <c r="K505" s="66"/>
      <c r="L505" s="66"/>
      <c r="M505" s="66"/>
      <c r="N505" s="66"/>
      <c r="O505" s="68"/>
      <c r="P505" s="68"/>
      <c r="Q505" s="68"/>
      <c r="R505" s="10"/>
      <c r="S505" s="15"/>
    </row>
    <row r="506" spans="1:20" ht="7.5" customHeight="1" outlineLevel="4" x14ac:dyDescent="0.15">
      <c r="A506" s="15"/>
      <c r="B506" s="69"/>
      <c r="C506" s="70"/>
      <c r="D506" s="71"/>
      <c r="E506" s="72"/>
      <c r="F506" s="73"/>
      <c r="G506" s="71"/>
      <c r="H506" s="74"/>
      <c r="I506" s="75"/>
      <c r="J506" s="76"/>
      <c r="K506" s="77"/>
      <c r="L506" s="77"/>
      <c r="M506" s="77"/>
      <c r="N506" s="77"/>
      <c r="O506" s="76"/>
      <c r="P506" s="76"/>
      <c r="Q506" s="76"/>
      <c r="R506" s="10"/>
      <c r="S506" s="15"/>
    </row>
    <row r="507" spans="1:20" ht="22.5" outlineLevel="3" x14ac:dyDescent="0.2">
      <c r="A507" s="52"/>
      <c r="B507" s="53"/>
      <c r="C507" s="54">
        <v>97</v>
      </c>
      <c r="D507" s="55" t="s">
        <v>25</v>
      </c>
      <c r="E507" s="56" t="s">
        <v>909</v>
      </c>
      <c r="F507" s="57" t="s">
        <v>910</v>
      </c>
      <c r="G507" s="55" t="s">
        <v>172</v>
      </c>
      <c r="H507" s="58">
        <v>132.89999999999998</v>
      </c>
      <c r="I507" s="59"/>
      <c r="J507" s="60">
        <f>H507*I507</f>
        <v>0</v>
      </c>
      <c r="K507" s="58">
        <v>2.0000000000000002E-5</v>
      </c>
      <c r="L507" s="58">
        <f>H507*K507</f>
        <v>2.6579999999999998E-3</v>
      </c>
      <c r="M507" s="58"/>
      <c r="N507" s="58">
        <f>H507*M507</f>
        <v>0</v>
      </c>
      <c r="O507" s="60">
        <v>21</v>
      </c>
      <c r="P507" s="60">
        <f>J507*(O507/100)</f>
        <v>0</v>
      </c>
      <c r="Q507" s="60">
        <f>J507+P507</f>
        <v>0</v>
      </c>
      <c r="R507" s="15"/>
      <c r="S507" s="15"/>
      <c r="T507" s="15"/>
    </row>
    <row r="508" spans="1:20" ht="19.5" outlineLevel="4" x14ac:dyDescent="0.2">
      <c r="A508" s="61"/>
      <c r="B508" s="62"/>
      <c r="C508" s="62"/>
      <c r="D508" s="63"/>
      <c r="E508" s="64" t="s">
        <v>29</v>
      </c>
      <c r="F508" s="65" t="s">
        <v>3836</v>
      </c>
      <c r="G508" s="63"/>
      <c r="H508" s="66">
        <v>0</v>
      </c>
      <c r="I508" s="67"/>
      <c r="J508" s="68"/>
      <c r="K508" s="66"/>
      <c r="L508" s="66"/>
      <c r="M508" s="66"/>
      <c r="N508" s="66"/>
      <c r="O508" s="68"/>
      <c r="P508" s="68"/>
      <c r="Q508" s="68"/>
      <c r="R508" s="10"/>
      <c r="S508" s="15"/>
    </row>
    <row r="509" spans="1:20" ht="19.5" outlineLevel="4" x14ac:dyDescent="0.2">
      <c r="A509" s="61"/>
      <c r="B509" s="62"/>
      <c r="C509" s="62"/>
      <c r="D509" s="63"/>
      <c r="E509" s="64"/>
      <c r="F509" s="65" t="s">
        <v>3837</v>
      </c>
      <c r="G509" s="63"/>
      <c r="H509" s="66">
        <v>14.3</v>
      </c>
      <c r="I509" s="67"/>
      <c r="J509" s="68"/>
      <c r="K509" s="66"/>
      <c r="L509" s="66"/>
      <c r="M509" s="66"/>
      <c r="N509" s="66"/>
      <c r="O509" s="68"/>
      <c r="P509" s="68"/>
      <c r="Q509" s="68"/>
      <c r="R509" s="10"/>
      <c r="S509" s="15"/>
    </row>
    <row r="510" spans="1:20" ht="19.5" outlineLevel="4" x14ac:dyDescent="0.2">
      <c r="A510" s="61"/>
      <c r="B510" s="62"/>
      <c r="C510" s="62"/>
      <c r="D510" s="63"/>
      <c r="E510" s="64"/>
      <c r="F510" s="65" t="s">
        <v>3838</v>
      </c>
      <c r="G510" s="63"/>
      <c r="H510" s="66">
        <v>16.400000000000002</v>
      </c>
      <c r="I510" s="67"/>
      <c r="J510" s="68"/>
      <c r="K510" s="66"/>
      <c r="L510" s="66"/>
      <c r="M510" s="66"/>
      <c r="N510" s="66"/>
      <c r="O510" s="68"/>
      <c r="P510" s="68"/>
      <c r="Q510" s="68"/>
      <c r="R510" s="10"/>
      <c r="S510" s="15"/>
    </row>
    <row r="511" spans="1:20" ht="19.5" outlineLevel="4" x14ac:dyDescent="0.2">
      <c r="A511" s="61"/>
      <c r="B511" s="62"/>
      <c r="C511" s="62"/>
      <c r="D511" s="63"/>
      <c r="E511" s="64"/>
      <c r="F511" s="65" t="s">
        <v>3839</v>
      </c>
      <c r="G511" s="63"/>
      <c r="H511" s="66">
        <v>30</v>
      </c>
      <c r="I511" s="67"/>
      <c r="J511" s="68"/>
      <c r="K511" s="66"/>
      <c r="L511" s="66"/>
      <c r="M511" s="66"/>
      <c r="N511" s="66"/>
      <c r="O511" s="68"/>
      <c r="P511" s="68"/>
      <c r="Q511" s="68"/>
      <c r="R511" s="10"/>
      <c r="S511" s="15"/>
    </row>
    <row r="512" spans="1:20" ht="19.5" outlineLevel="4" x14ac:dyDescent="0.2">
      <c r="A512" s="61"/>
      <c r="B512" s="62"/>
      <c r="C512" s="62"/>
      <c r="D512" s="63"/>
      <c r="E512" s="64"/>
      <c r="F512" s="65" t="s">
        <v>3840</v>
      </c>
      <c r="G512" s="63"/>
      <c r="H512" s="66">
        <v>27.399999999999995</v>
      </c>
      <c r="I512" s="67"/>
      <c r="J512" s="68"/>
      <c r="K512" s="66"/>
      <c r="L512" s="66"/>
      <c r="M512" s="66"/>
      <c r="N512" s="66"/>
      <c r="O512" s="68"/>
      <c r="P512" s="68"/>
      <c r="Q512" s="68"/>
      <c r="R512" s="10"/>
      <c r="S512" s="15"/>
    </row>
    <row r="513" spans="1:20" ht="9.75" outlineLevel="4" x14ac:dyDescent="0.2">
      <c r="A513" s="61"/>
      <c r="B513" s="62"/>
      <c r="C513" s="62"/>
      <c r="D513" s="63"/>
      <c r="E513" s="64"/>
      <c r="F513" s="65" t="s">
        <v>3841</v>
      </c>
      <c r="G513" s="63"/>
      <c r="H513" s="66">
        <v>17.600000000000001</v>
      </c>
      <c r="I513" s="67"/>
      <c r="J513" s="68"/>
      <c r="K513" s="66"/>
      <c r="L513" s="66"/>
      <c r="M513" s="66"/>
      <c r="N513" s="66"/>
      <c r="O513" s="68"/>
      <c r="P513" s="68"/>
      <c r="Q513" s="68"/>
      <c r="R513" s="10"/>
      <c r="S513" s="15"/>
    </row>
    <row r="514" spans="1:20" ht="19.5" outlineLevel="4" x14ac:dyDescent="0.2">
      <c r="A514" s="61"/>
      <c r="B514" s="62"/>
      <c r="C514" s="62"/>
      <c r="D514" s="63"/>
      <c r="E514" s="64"/>
      <c r="F514" s="65" t="s">
        <v>3842</v>
      </c>
      <c r="G514" s="63"/>
      <c r="H514" s="66">
        <v>22.499999999999996</v>
      </c>
      <c r="I514" s="67"/>
      <c r="J514" s="68"/>
      <c r="K514" s="66"/>
      <c r="L514" s="66"/>
      <c r="M514" s="66"/>
      <c r="N514" s="66"/>
      <c r="O514" s="68"/>
      <c r="P514" s="68"/>
      <c r="Q514" s="68"/>
      <c r="R514" s="10"/>
      <c r="S514" s="15"/>
    </row>
    <row r="515" spans="1:20" ht="19.5" outlineLevel="4" x14ac:dyDescent="0.2">
      <c r="A515" s="61"/>
      <c r="B515" s="62"/>
      <c r="C515" s="62"/>
      <c r="D515" s="63"/>
      <c r="E515" s="64"/>
      <c r="F515" s="65" t="s">
        <v>3843</v>
      </c>
      <c r="G515" s="63"/>
      <c r="H515" s="66">
        <v>4.7</v>
      </c>
      <c r="I515" s="67"/>
      <c r="J515" s="68"/>
      <c r="K515" s="66"/>
      <c r="L515" s="66"/>
      <c r="M515" s="66"/>
      <c r="N515" s="66"/>
      <c r="O515" s="68"/>
      <c r="P515" s="68"/>
      <c r="Q515" s="68"/>
      <c r="R515" s="10"/>
      <c r="S515" s="15"/>
    </row>
    <row r="516" spans="1:20" ht="7.5" customHeight="1" outlineLevel="4" x14ac:dyDescent="0.15">
      <c r="A516" s="15"/>
      <c r="B516" s="69"/>
      <c r="C516" s="70"/>
      <c r="D516" s="71"/>
      <c r="E516" s="72"/>
      <c r="F516" s="73"/>
      <c r="G516" s="71"/>
      <c r="H516" s="74"/>
      <c r="I516" s="75"/>
      <c r="J516" s="76"/>
      <c r="K516" s="77"/>
      <c r="L516" s="77"/>
      <c r="M516" s="77"/>
      <c r="N516" s="77"/>
      <c r="O516" s="76"/>
      <c r="P516" s="76"/>
      <c r="Q516" s="76"/>
      <c r="R516" s="10"/>
      <c r="S516" s="15"/>
    </row>
    <row r="517" spans="1:20" ht="11.25" outlineLevel="3" x14ac:dyDescent="0.2">
      <c r="A517" s="52"/>
      <c r="B517" s="53"/>
      <c r="C517" s="54">
        <v>98</v>
      </c>
      <c r="D517" s="55" t="s">
        <v>25</v>
      </c>
      <c r="E517" s="56" t="s">
        <v>936</v>
      </c>
      <c r="F517" s="57" t="s">
        <v>937</v>
      </c>
      <c r="G517" s="55" t="s">
        <v>28</v>
      </c>
      <c r="H517" s="58">
        <v>16.620750000000001</v>
      </c>
      <c r="I517" s="59"/>
      <c r="J517" s="60">
        <f>H517*I517</f>
        <v>0</v>
      </c>
      <c r="K517" s="58">
        <v>2.16</v>
      </c>
      <c r="L517" s="58">
        <f>H517*K517</f>
        <v>35.900820000000003</v>
      </c>
      <c r="M517" s="58"/>
      <c r="N517" s="58">
        <f>H517*M517</f>
        <v>0</v>
      </c>
      <c r="O517" s="60">
        <v>21</v>
      </c>
      <c r="P517" s="60">
        <f>J517*(O517/100)</f>
        <v>0</v>
      </c>
      <c r="Q517" s="60">
        <f>J517+P517</f>
        <v>0</v>
      </c>
      <c r="R517" s="15"/>
      <c r="S517" s="15"/>
      <c r="T517" s="15"/>
    </row>
    <row r="518" spans="1:20" ht="9.75" outlineLevel="4" x14ac:dyDescent="0.2">
      <c r="A518" s="61"/>
      <c r="B518" s="62"/>
      <c r="C518" s="62"/>
      <c r="D518" s="63"/>
      <c r="E518" s="64" t="s">
        <v>29</v>
      </c>
      <c r="F518" s="65" t="s">
        <v>3844</v>
      </c>
      <c r="G518" s="63"/>
      <c r="H518" s="66">
        <v>16.620750000000001</v>
      </c>
      <c r="I518" s="67"/>
      <c r="J518" s="68"/>
      <c r="K518" s="66"/>
      <c r="L518" s="66"/>
      <c r="M518" s="66"/>
      <c r="N518" s="66"/>
      <c r="O518" s="68"/>
      <c r="P518" s="68"/>
      <c r="Q518" s="68"/>
      <c r="R518" s="10"/>
      <c r="S518" s="15"/>
    </row>
    <row r="519" spans="1:20" ht="7.5" customHeight="1" outlineLevel="4" x14ac:dyDescent="0.15">
      <c r="A519" s="15"/>
      <c r="B519" s="69"/>
      <c r="C519" s="70"/>
      <c r="D519" s="71"/>
      <c r="E519" s="72"/>
      <c r="F519" s="73"/>
      <c r="G519" s="71"/>
      <c r="H519" s="74"/>
      <c r="I519" s="75"/>
      <c r="J519" s="76"/>
      <c r="K519" s="77"/>
      <c r="L519" s="77"/>
      <c r="M519" s="77"/>
      <c r="N519" s="77"/>
      <c r="O519" s="76"/>
      <c r="P519" s="76"/>
      <c r="Q519" s="76"/>
      <c r="R519" s="10"/>
      <c r="S519" s="15"/>
    </row>
    <row r="520" spans="1:20" outlineLevel="3" x14ac:dyDescent="0.15">
      <c r="B520" s="10"/>
      <c r="C520" s="10"/>
      <c r="D520" s="10"/>
      <c r="E520" s="10"/>
      <c r="F520" s="10"/>
      <c r="G520" s="10"/>
      <c r="H520" s="10"/>
      <c r="I520" s="15"/>
      <c r="J520" s="15"/>
      <c r="K520" s="10"/>
      <c r="L520" s="10"/>
      <c r="M520" s="10"/>
      <c r="N520" s="10"/>
      <c r="O520" s="10"/>
      <c r="P520" s="15"/>
      <c r="Q520" s="15"/>
    </row>
    <row r="521" spans="1:20" ht="11.25" outlineLevel="2" x14ac:dyDescent="0.2">
      <c r="A521" s="42" t="s">
        <v>1909</v>
      </c>
      <c r="B521" s="43">
        <v>3</v>
      </c>
      <c r="C521" s="44"/>
      <c r="D521" s="45" t="s">
        <v>23</v>
      </c>
      <c r="E521" s="45"/>
      <c r="F521" s="46" t="s">
        <v>943</v>
      </c>
      <c r="G521" s="45"/>
      <c r="H521" s="47"/>
      <c r="I521" s="48"/>
      <c r="J521" s="49">
        <f>SUBTOTAL(9,J522:J533)</f>
        <v>0</v>
      </c>
      <c r="K521" s="47"/>
      <c r="L521" s="50">
        <f>SUBTOTAL(9,L522:L533)</f>
        <v>3.24558E-2</v>
      </c>
      <c r="M521" s="47"/>
      <c r="N521" s="50">
        <f>SUBTOTAL(9,N522:N533)</f>
        <v>0</v>
      </c>
      <c r="O521" s="51"/>
      <c r="P521" s="49">
        <f>SUBTOTAL(9,P522:P533)</f>
        <v>0</v>
      </c>
      <c r="Q521" s="49">
        <f>SUBTOTAL(9,Q522:Q533)</f>
        <v>0</v>
      </c>
      <c r="R521" s="10"/>
      <c r="S521" s="15"/>
      <c r="T521" s="15"/>
    </row>
    <row r="522" spans="1:20" ht="22.5" outlineLevel="3" x14ac:dyDescent="0.2">
      <c r="A522" s="52"/>
      <c r="B522" s="53"/>
      <c r="C522" s="54">
        <v>99</v>
      </c>
      <c r="D522" s="55" t="s">
        <v>25</v>
      </c>
      <c r="E522" s="56" t="s">
        <v>944</v>
      </c>
      <c r="F522" s="57" t="s">
        <v>945</v>
      </c>
      <c r="G522" s="55" t="s">
        <v>67</v>
      </c>
      <c r="H522" s="58">
        <v>114.17</v>
      </c>
      <c r="I522" s="59"/>
      <c r="J522" s="60">
        <f>H522*I522</f>
        <v>0</v>
      </c>
      <c r="K522" s="58"/>
      <c r="L522" s="58">
        <f>H522*K522</f>
        <v>0</v>
      </c>
      <c r="M522" s="58"/>
      <c r="N522" s="58">
        <f>H522*M522</f>
        <v>0</v>
      </c>
      <c r="O522" s="60">
        <v>21</v>
      </c>
      <c r="P522" s="60">
        <f>J522*(O522/100)</f>
        <v>0</v>
      </c>
      <c r="Q522" s="60">
        <f>J522+P522</f>
        <v>0</v>
      </c>
      <c r="R522" s="15"/>
      <c r="S522" s="15"/>
      <c r="T522" s="15"/>
    </row>
    <row r="523" spans="1:20" ht="9.75" outlineLevel="4" x14ac:dyDescent="0.2">
      <c r="A523" s="61"/>
      <c r="B523" s="62"/>
      <c r="C523" s="62"/>
      <c r="D523" s="63"/>
      <c r="E523" s="64" t="s">
        <v>29</v>
      </c>
      <c r="F523" s="65" t="s">
        <v>947</v>
      </c>
      <c r="G523" s="63"/>
      <c r="H523" s="66">
        <v>0</v>
      </c>
      <c r="I523" s="67"/>
      <c r="J523" s="68"/>
      <c r="K523" s="66"/>
      <c r="L523" s="66"/>
      <c r="M523" s="66"/>
      <c r="N523" s="66"/>
      <c r="O523" s="68"/>
      <c r="P523" s="68"/>
      <c r="Q523" s="68"/>
      <c r="R523" s="10"/>
      <c r="S523" s="15"/>
    </row>
    <row r="524" spans="1:20" ht="9.75" outlineLevel="4" x14ac:dyDescent="0.2">
      <c r="A524" s="61"/>
      <c r="B524" s="62"/>
      <c r="C524" s="62"/>
      <c r="D524" s="63"/>
      <c r="E524" s="64"/>
      <c r="F524" s="65" t="s">
        <v>3845</v>
      </c>
      <c r="G524" s="63"/>
      <c r="H524" s="66">
        <v>114.17</v>
      </c>
      <c r="I524" s="67"/>
      <c r="J524" s="68"/>
      <c r="K524" s="66"/>
      <c r="L524" s="66"/>
      <c r="M524" s="66"/>
      <c r="N524" s="66"/>
      <c r="O524" s="68"/>
      <c r="P524" s="68"/>
      <c r="Q524" s="68"/>
      <c r="R524" s="10"/>
      <c r="S524" s="15"/>
    </row>
    <row r="525" spans="1:20" ht="7.5" customHeight="1" outlineLevel="4" x14ac:dyDescent="0.15">
      <c r="A525" s="15"/>
      <c r="B525" s="69"/>
      <c r="C525" s="70"/>
      <c r="D525" s="71"/>
      <c r="E525" s="72"/>
      <c r="F525" s="73"/>
      <c r="G525" s="71"/>
      <c r="H525" s="74"/>
      <c r="I525" s="75"/>
      <c r="J525" s="76"/>
      <c r="K525" s="77"/>
      <c r="L525" s="77"/>
      <c r="M525" s="77"/>
      <c r="N525" s="77"/>
      <c r="O525" s="76"/>
      <c r="P525" s="76"/>
      <c r="Q525" s="76"/>
      <c r="R525" s="10"/>
      <c r="S525" s="15"/>
    </row>
    <row r="526" spans="1:20" ht="22.5" outlineLevel="3" x14ac:dyDescent="0.2">
      <c r="A526" s="52"/>
      <c r="B526" s="53"/>
      <c r="C526" s="54">
        <v>100</v>
      </c>
      <c r="D526" s="55" t="s">
        <v>25</v>
      </c>
      <c r="E526" s="56" t="s">
        <v>952</v>
      </c>
      <c r="F526" s="57" t="s">
        <v>953</v>
      </c>
      <c r="G526" s="55" t="s">
        <v>67</v>
      </c>
      <c r="H526" s="58">
        <v>5137.6499999999996</v>
      </c>
      <c r="I526" s="59"/>
      <c r="J526" s="60">
        <f>H526*I526</f>
        <v>0</v>
      </c>
      <c r="K526" s="58"/>
      <c r="L526" s="58">
        <f>H526*K526</f>
        <v>0</v>
      </c>
      <c r="M526" s="58"/>
      <c r="N526" s="58">
        <f>H526*M526</f>
        <v>0</v>
      </c>
      <c r="O526" s="60">
        <v>21</v>
      </c>
      <c r="P526" s="60">
        <f>J526*(O526/100)</f>
        <v>0</v>
      </c>
      <c r="Q526" s="60">
        <f>J526+P526</f>
        <v>0</v>
      </c>
      <c r="R526" s="15"/>
      <c r="S526" s="15"/>
      <c r="T526" s="15"/>
    </row>
    <row r="527" spans="1:20" ht="9.75" outlineLevel="4" x14ac:dyDescent="0.2">
      <c r="A527" s="61"/>
      <c r="B527" s="62"/>
      <c r="C527" s="62"/>
      <c r="D527" s="63"/>
      <c r="E527" s="64" t="s">
        <v>29</v>
      </c>
      <c r="F527" s="65" t="s">
        <v>3846</v>
      </c>
      <c r="G527" s="63"/>
      <c r="H527" s="66">
        <v>5137.6499999999996</v>
      </c>
      <c r="I527" s="67"/>
      <c r="J527" s="68"/>
      <c r="K527" s="66"/>
      <c r="L527" s="66"/>
      <c r="M527" s="66"/>
      <c r="N527" s="66"/>
      <c r="O527" s="68"/>
      <c r="P527" s="68"/>
      <c r="Q527" s="68"/>
      <c r="R527" s="10"/>
      <c r="S527" s="15"/>
    </row>
    <row r="528" spans="1:20" ht="7.5" customHeight="1" outlineLevel="4" x14ac:dyDescent="0.15">
      <c r="A528" s="15"/>
      <c r="B528" s="69"/>
      <c r="C528" s="70"/>
      <c r="D528" s="71"/>
      <c r="E528" s="72"/>
      <c r="F528" s="73"/>
      <c r="G528" s="71"/>
      <c r="H528" s="74"/>
      <c r="I528" s="75"/>
      <c r="J528" s="76"/>
      <c r="K528" s="77"/>
      <c r="L528" s="77"/>
      <c r="M528" s="77"/>
      <c r="N528" s="77"/>
      <c r="O528" s="76"/>
      <c r="P528" s="76"/>
      <c r="Q528" s="76"/>
      <c r="R528" s="10"/>
      <c r="S528" s="15"/>
    </row>
    <row r="529" spans="1:20" ht="22.5" outlineLevel="3" x14ac:dyDescent="0.2">
      <c r="A529" s="52"/>
      <c r="B529" s="53"/>
      <c r="C529" s="54">
        <v>101</v>
      </c>
      <c r="D529" s="55" t="s">
        <v>25</v>
      </c>
      <c r="E529" s="56" t="s">
        <v>957</v>
      </c>
      <c r="F529" s="57" t="s">
        <v>958</v>
      </c>
      <c r="G529" s="55" t="s">
        <v>67</v>
      </c>
      <c r="H529" s="58">
        <v>114.17</v>
      </c>
      <c r="I529" s="59"/>
      <c r="J529" s="60">
        <f>H529*I529</f>
        <v>0</v>
      </c>
      <c r="K529" s="58"/>
      <c r="L529" s="58">
        <f>H529*K529</f>
        <v>0</v>
      </c>
      <c r="M529" s="58"/>
      <c r="N529" s="58">
        <f>H529*M529</f>
        <v>0</v>
      </c>
      <c r="O529" s="60">
        <v>21</v>
      </c>
      <c r="P529" s="60">
        <f>J529*(O529/100)</f>
        <v>0</v>
      </c>
      <c r="Q529" s="60">
        <f>J529+P529</f>
        <v>0</v>
      </c>
      <c r="R529" s="15"/>
      <c r="S529" s="15"/>
      <c r="T529" s="15"/>
    </row>
    <row r="530" spans="1:20" ht="22.5" outlineLevel="3" x14ac:dyDescent="0.2">
      <c r="A530" s="52"/>
      <c r="B530" s="53"/>
      <c r="C530" s="54">
        <v>102</v>
      </c>
      <c r="D530" s="55" t="s">
        <v>25</v>
      </c>
      <c r="E530" s="56" t="s">
        <v>959</v>
      </c>
      <c r="F530" s="57" t="s">
        <v>960</v>
      </c>
      <c r="G530" s="55" t="s">
        <v>67</v>
      </c>
      <c r="H530" s="58">
        <v>249.66</v>
      </c>
      <c r="I530" s="59"/>
      <c r="J530" s="60">
        <f>H530*I530</f>
        <v>0</v>
      </c>
      <c r="K530" s="58">
        <v>1.2999999999999999E-4</v>
      </c>
      <c r="L530" s="58">
        <f>H530*K530</f>
        <v>3.24558E-2</v>
      </c>
      <c r="M530" s="58"/>
      <c r="N530" s="58">
        <f>H530*M530</f>
        <v>0</v>
      </c>
      <c r="O530" s="60">
        <v>21</v>
      </c>
      <c r="P530" s="60">
        <f>J530*(O530/100)</f>
        <v>0</v>
      </c>
      <c r="Q530" s="60">
        <f>J530+P530</f>
        <v>0</v>
      </c>
      <c r="R530" s="15"/>
      <c r="S530" s="15"/>
      <c r="T530" s="15"/>
    </row>
    <row r="531" spans="1:20" ht="9.75" outlineLevel="4" x14ac:dyDescent="0.2">
      <c r="A531" s="61"/>
      <c r="B531" s="62"/>
      <c r="C531" s="62"/>
      <c r="D531" s="63"/>
      <c r="E531" s="64" t="s">
        <v>29</v>
      </c>
      <c r="F531" s="65" t="s">
        <v>3847</v>
      </c>
      <c r="G531" s="63"/>
      <c r="H531" s="66">
        <v>249.66</v>
      </c>
      <c r="I531" s="67"/>
      <c r="J531" s="68"/>
      <c r="K531" s="66"/>
      <c r="L531" s="66"/>
      <c r="M531" s="66"/>
      <c r="N531" s="66"/>
      <c r="O531" s="68"/>
      <c r="P531" s="68"/>
      <c r="Q531" s="68"/>
      <c r="R531" s="10"/>
      <c r="S531" s="15"/>
    </row>
    <row r="532" spans="1:20" ht="7.5" customHeight="1" outlineLevel="4" x14ac:dyDescent="0.15">
      <c r="A532" s="15"/>
      <c r="B532" s="69"/>
      <c r="C532" s="70"/>
      <c r="D532" s="71"/>
      <c r="E532" s="72"/>
      <c r="F532" s="73"/>
      <c r="G532" s="71"/>
      <c r="H532" s="74"/>
      <c r="I532" s="75"/>
      <c r="J532" s="76"/>
      <c r="K532" s="77"/>
      <c r="L532" s="77"/>
      <c r="M532" s="77"/>
      <c r="N532" s="77"/>
      <c r="O532" s="76"/>
      <c r="P532" s="76"/>
      <c r="Q532" s="76"/>
      <c r="R532" s="10"/>
      <c r="S532" s="15"/>
    </row>
    <row r="533" spans="1:20" outlineLevel="3" x14ac:dyDescent="0.15">
      <c r="B533" s="10"/>
      <c r="C533" s="10"/>
      <c r="D533" s="10"/>
      <c r="E533" s="10"/>
      <c r="F533" s="10"/>
      <c r="G533" s="10"/>
      <c r="H533" s="10"/>
      <c r="I533" s="15"/>
      <c r="J533" s="15"/>
      <c r="K533" s="10"/>
      <c r="L533" s="10"/>
      <c r="M533" s="10"/>
      <c r="N533" s="10"/>
      <c r="O533" s="10"/>
      <c r="P533" s="15"/>
      <c r="Q533" s="15"/>
    </row>
    <row r="534" spans="1:20" ht="11.25" outlineLevel="2" x14ac:dyDescent="0.2">
      <c r="A534" s="42" t="s">
        <v>3848</v>
      </c>
      <c r="B534" s="43">
        <v>3</v>
      </c>
      <c r="C534" s="44"/>
      <c r="D534" s="45" t="s">
        <v>23</v>
      </c>
      <c r="E534" s="45"/>
      <c r="F534" s="46" t="s">
        <v>967</v>
      </c>
      <c r="G534" s="45"/>
      <c r="H534" s="47"/>
      <c r="I534" s="48"/>
      <c r="J534" s="49">
        <f>SUBTOTAL(9,J535:J551)</f>
        <v>0</v>
      </c>
      <c r="K534" s="47"/>
      <c r="L534" s="50">
        <f>SUBTOTAL(9,L535:L551)</f>
        <v>5.8164000000000007E-2</v>
      </c>
      <c r="M534" s="47"/>
      <c r="N534" s="50">
        <f>SUBTOTAL(9,N535:N551)</f>
        <v>1.0184500000000001</v>
      </c>
      <c r="O534" s="51"/>
      <c r="P534" s="49">
        <f>SUBTOTAL(9,P535:P551)</f>
        <v>0</v>
      </c>
      <c r="Q534" s="49">
        <f>SUBTOTAL(9,Q535:Q551)</f>
        <v>0</v>
      </c>
      <c r="R534" s="10"/>
      <c r="S534" s="15"/>
      <c r="T534" s="15"/>
    </row>
    <row r="535" spans="1:20" ht="11.25" outlineLevel="3" x14ac:dyDescent="0.2">
      <c r="A535" s="52"/>
      <c r="B535" s="53"/>
      <c r="C535" s="54">
        <v>103</v>
      </c>
      <c r="D535" s="55" t="s">
        <v>25</v>
      </c>
      <c r="E535" s="56" t="s">
        <v>968</v>
      </c>
      <c r="F535" s="57" t="s">
        <v>969</v>
      </c>
      <c r="G535" s="55" t="s">
        <v>67</v>
      </c>
      <c r="H535" s="58">
        <v>156.1</v>
      </c>
      <c r="I535" s="59"/>
      <c r="J535" s="60">
        <f>H535*I535</f>
        <v>0</v>
      </c>
      <c r="K535" s="58">
        <v>4.0000000000000003E-5</v>
      </c>
      <c r="L535" s="58">
        <f>H535*K535</f>
        <v>6.2440000000000004E-3</v>
      </c>
      <c r="M535" s="58"/>
      <c r="N535" s="58">
        <f>H535*M535</f>
        <v>0</v>
      </c>
      <c r="O535" s="60">
        <v>21</v>
      </c>
      <c r="P535" s="60">
        <f>J535*(O535/100)</f>
        <v>0</v>
      </c>
      <c r="Q535" s="60">
        <f>J535+P535</f>
        <v>0</v>
      </c>
      <c r="R535" s="15"/>
      <c r="S535" s="15"/>
      <c r="T535" s="15"/>
    </row>
    <row r="536" spans="1:20" ht="9.75" outlineLevel="4" x14ac:dyDescent="0.2">
      <c r="A536" s="61"/>
      <c r="B536" s="62"/>
      <c r="C536" s="62"/>
      <c r="D536" s="63"/>
      <c r="E536" s="64" t="s">
        <v>29</v>
      </c>
      <c r="F536" s="65" t="s">
        <v>3849</v>
      </c>
      <c r="G536" s="63"/>
      <c r="H536" s="66">
        <v>156.1</v>
      </c>
      <c r="I536" s="67"/>
      <c r="J536" s="68"/>
      <c r="K536" s="66"/>
      <c r="L536" s="66"/>
      <c r="M536" s="66"/>
      <c r="N536" s="66"/>
      <c r="O536" s="68"/>
      <c r="P536" s="68"/>
      <c r="Q536" s="68"/>
      <c r="R536" s="10"/>
      <c r="S536" s="15"/>
    </row>
    <row r="537" spans="1:20" ht="7.5" customHeight="1" outlineLevel="4" x14ac:dyDescent="0.15">
      <c r="A537" s="15"/>
      <c r="B537" s="69"/>
      <c r="C537" s="70"/>
      <c r="D537" s="71"/>
      <c r="E537" s="72"/>
      <c r="F537" s="73"/>
      <c r="G537" s="71"/>
      <c r="H537" s="74"/>
      <c r="I537" s="75"/>
      <c r="J537" s="76"/>
      <c r="K537" s="77"/>
      <c r="L537" s="77"/>
      <c r="M537" s="77"/>
      <c r="N537" s="77"/>
      <c r="O537" s="76"/>
      <c r="P537" s="76"/>
      <c r="Q537" s="76"/>
      <c r="R537" s="10"/>
      <c r="S537" s="15"/>
    </row>
    <row r="538" spans="1:20" ht="11.25" outlineLevel="3" x14ac:dyDescent="0.2">
      <c r="A538" s="52"/>
      <c r="B538" s="53"/>
      <c r="C538" s="54">
        <v>104</v>
      </c>
      <c r="D538" s="55" t="s">
        <v>25</v>
      </c>
      <c r="E538" s="56" t="s">
        <v>3850</v>
      </c>
      <c r="F538" s="57" t="s">
        <v>3851</v>
      </c>
      <c r="G538" s="55" t="s">
        <v>67</v>
      </c>
      <c r="H538" s="58">
        <v>129.80000000000001</v>
      </c>
      <c r="I538" s="59"/>
      <c r="J538" s="60">
        <f>H538*I538</f>
        <v>0</v>
      </c>
      <c r="K538" s="58">
        <v>4.0000000000000002E-4</v>
      </c>
      <c r="L538" s="58">
        <f>H538*K538</f>
        <v>5.1920000000000008E-2</v>
      </c>
      <c r="M538" s="58"/>
      <c r="N538" s="58">
        <f>H538*M538</f>
        <v>0</v>
      </c>
      <c r="O538" s="60">
        <v>21</v>
      </c>
      <c r="P538" s="60">
        <f>J538*(O538/100)</f>
        <v>0</v>
      </c>
      <c r="Q538" s="60">
        <f>J538+P538</f>
        <v>0</v>
      </c>
      <c r="R538" s="15"/>
      <c r="S538" s="15"/>
      <c r="T538" s="15"/>
    </row>
    <row r="539" spans="1:20" ht="9.75" outlineLevel="4" x14ac:dyDescent="0.2">
      <c r="A539" s="61"/>
      <c r="B539" s="62"/>
      <c r="C539" s="62"/>
      <c r="D539" s="63"/>
      <c r="E539" s="64" t="s">
        <v>29</v>
      </c>
      <c r="F539" s="65" t="s">
        <v>3852</v>
      </c>
      <c r="G539" s="63"/>
      <c r="H539" s="66">
        <v>129.80000000000001</v>
      </c>
      <c r="I539" s="67"/>
      <c r="J539" s="68"/>
      <c r="K539" s="66"/>
      <c r="L539" s="66"/>
      <c r="M539" s="66"/>
      <c r="N539" s="66"/>
      <c r="O539" s="68"/>
      <c r="P539" s="68"/>
      <c r="Q539" s="68"/>
      <c r="R539" s="10"/>
      <c r="S539" s="15"/>
    </row>
    <row r="540" spans="1:20" ht="7.5" customHeight="1" outlineLevel="4" x14ac:dyDescent="0.15">
      <c r="A540" s="15"/>
      <c r="B540" s="69"/>
      <c r="C540" s="70"/>
      <c r="D540" s="71"/>
      <c r="E540" s="72"/>
      <c r="F540" s="73"/>
      <c r="G540" s="71"/>
      <c r="H540" s="74"/>
      <c r="I540" s="75"/>
      <c r="J540" s="76"/>
      <c r="K540" s="77"/>
      <c r="L540" s="77"/>
      <c r="M540" s="77"/>
      <c r="N540" s="77"/>
      <c r="O540" s="76"/>
      <c r="P540" s="76"/>
      <c r="Q540" s="76"/>
      <c r="R540" s="10"/>
      <c r="S540" s="15"/>
    </row>
    <row r="541" spans="1:20" ht="11.25" outlineLevel="3" x14ac:dyDescent="0.2">
      <c r="A541" s="52"/>
      <c r="B541" s="53"/>
      <c r="C541" s="54">
        <v>105</v>
      </c>
      <c r="D541" s="55" t="s">
        <v>25</v>
      </c>
      <c r="E541" s="56" t="s">
        <v>3853</v>
      </c>
      <c r="F541" s="57" t="s">
        <v>3854</v>
      </c>
      <c r="G541" s="55" t="s">
        <v>67</v>
      </c>
      <c r="H541" s="58">
        <v>44.09</v>
      </c>
      <c r="I541" s="59"/>
      <c r="J541" s="60">
        <f>H541*I541</f>
        <v>0</v>
      </c>
      <c r="K541" s="58"/>
      <c r="L541" s="58">
        <f>H541*K541</f>
        <v>0</v>
      </c>
      <c r="M541" s="58">
        <v>5.0000000000000001E-3</v>
      </c>
      <c r="N541" s="58">
        <f>H541*M541</f>
        <v>0.22045000000000003</v>
      </c>
      <c r="O541" s="60">
        <v>21</v>
      </c>
      <c r="P541" s="60">
        <f>J541*(O541/100)</f>
        <v>0</v>
      </c>
      <c r="Q541" s="60">
        <f>J541+P541</f>
        <v>0</v>
      </c>
      <c r="R541" s="15"/>
      <c r="S541" s="15"/>
      <c r="T541" s="15"/>
    </row>
    <row r="542" spans="1:20" ht="9.75" outlineLevel="4" x14ac:dyDescent="0.2">
      <c r="A542" s="61"/>
      <c r="B542" s="62"/>
      <c r="C542" s="62"/>
      <c r="D542" s="63"/>
      <c r="E542" s="64" t="s">
        <v>29</v>
      </c>
      <c r="F542" s="65" t="s">
        <v>3855</v>
      </c>
      <c r="G542" s="63"/>
      <c r="H542" s="66">
        <v>0</v>
      </c>
      <c r="I542" s="67"/>
      <c r="J542" s="68"/>
      <c r="K542" s="66"/>
      <c r="L542" s="66"/>
      <c r="M542" s="66"/>
      <c r="N542" s="66"/>
      <c r="O542" s="68"/>
      <c r="P542" s="68"/>
      <c r="Q542" s="68"/>
      <c r="R542" s="10"/>
      <c r="S542" s="15"/>
    </row>
    <row r="543" spans="1:20" ht="9.75" outlineLevel="4" x14ac:dyDescent="0.2">
      <c r="A543" s="61"/>
      <c r="B543" s="62"/>
      <c r="C543" s="62"/>
      <c r="D543" s="63"/>
      <c r="E543" s="64"/>
      <c r="F543" s="65" t="s">
        <v>3856</v>
      </c>
      <c r="G543" s="63"/>
      <c r="H543" s="66">
        <v>32.25</v>
      </c>
      <c r="I543" s="67"/>
      <c r="J543" s="68"/>
      <c r="K543" s="66"/>
      <c r="L543" s="66"/>
      <c r="M543" s="66"/>
      <c r="N543" s="66"/>
      <c r="O543" s="68"/>
      <c r="P543" s="68"/>
      <c r="Q543" s="68"/>
      <c r="R543" s="10"/>
      <c r="S543" s="15"/>
    </row>
    <row r="544" spans="1:20" ht="9.75" outlineLevel="4" x14ac:dyDescent="0.2">
      <c r="A544" s="61"/>
      <c r="B544" s="62"/>
      <c r="C544" s="62"/>
      <c r="D544" s="63"/>
      <c r="E544" s="64"/>
      <c r="F544" s="65" t="s">
        <v>3857</v>
      </c>
      <c r="G544" s="63"/>
      <c r="H544" s="66">
        <v>11.84</v>
      </c>
      <c r="I544" s="67"/>
      <c r="J544" s="68"/>
      <c r="K544" s="66"/>
      <c r="L544" s="66"/>
      <c r="M544" s="66"/>
      <c r="N544" s="66"/>
      <c r="O544" s="68"/>
      <c r="P544" s="68"/>
      <c r="Q544" s="68"/>
      <c r="R544" s="10"/>
      <c r="S544" s="15"/>
    </row>
    <row r="545" spans="1:20" ht="7.5" customHeight="1" outlineLevel="4" x14ac:dyDescent="0.15">
      <c r="A545" s="15"/>
      <c r="B545" s="69"/>
      <c r="C545" s="70"/>
      <c r="D545" s="71"/>
      <c r="E545" s="72"/>
      <c r="F545" s="73"/>
      <c r="G545" s="71"/>
      <c r="H545" s="74"/>
      <c r="I545" s="75"/>
      <c r="J545" s="76"/>
      <c r="K545" s="77"/>
      <c r="L545" s="77"/>
      <c r="M545" s="77"/>
      <c r="N545" s="77"/>
      <c r="O545" s="76"/>
      <c r="P545" s="76"/>
      <c r="Q545" s="76"/>
      <c r="R545" s="10"/>
      <c r="S545" s="15"/>
    </row>
    <row r="546" spans="1:20" ht="22.5" outlineLevel="3" x14ac:dyDescent="0.2">
      <c r="A546" s="52"/>
      <c r="B546" s="53"/>
      <c r="C546" s="54">
        <v>106</v>
      </c>
      <c r="D546" s="55" t="s">
        <v>25</v>
      </c>
      <c r="E546" s="56" t="s">
        <v>3858</v>
      </c>
      <c r="F546" s="57" t="s">
        <v>3859</v>
      </c>
      <c r="G546" s="55" t="s">
        <v>67</v>
      </c>
      <c r="H546" s="58">
        <v>26.6</v>
      </c>
      <c r="I546" s="59"/>
      <c r="J546" s="60">
        <f>H546*I546</f>
        <v>0</v>
      </c>
      <c r="K546" s="58"/>
      <c r="L546" s="58">
        <f>H546*K546</f>
        <v>0</v>
      </c>
      <c r="M546" s="58">
        <v>0.03</v>
      </c>
      <c r="N546" s="58">
        <f>H546*M546</f>
        <v>0.79800000000000004</v>
      </c>
      <c r="O546" s="60">
        <v>21</v>
      </c>
      <c r="P546" s="60">
        <f>J546*(O546/100)</f>
        <v>0</v>
      </c>
      <c r="Q546" s="60">
        <f>J546+P546</f>
        <v>0</v>
      </c>
      <c r="R546" s="15"/>
      <c r="S546" s="15"/>
      <c r="T546" s="15"/>
    </row>
    <row r="547" spans="1:20" ht="9.75" outlineLevel="4" x14ac:dyDescent="0.2">
      <c r="A547" s="61"/>
      <c r="B547" s="62"/>
      <c r="C547" s="62"/>
      <c r="D547" s="63"/>
      <c r="E547" s="64" t="s">
        <v>29</v>
      </c>
      <c r="F547" s="65" t="s">
        <v>3860</v>
      </c>
      <c r="G547" s="63"/>
      <c r="H547" s="66">
        <v>0</v>
      </c>
      <c r="I547" s="67"/>
      <c r="J547" s="68"/>
      <c r="K547" s="66"/>
      <c r="L547" s="66"/>
      <c r="M547" s="66"/>
      <c r="N547" s="66"/>
      <c r="O547" s="68"/>
      <c r="P547" s="68"/>
      <c r="Q547" s="68"/>
      <c r="R547" s="10"/>
      <c r="S547" s="15"/>
    </row>
    <row r="548" spans="1:20" ht="9.75" outlineLevel="4" x14ac:dyDescent="0.2">
      <c r="A548" s="61"/>
      <c r="B548" s="62"/>
      <c r="C548" s="62"/>
      <c r="D548" s="63"/>
      <c r="E548" s="64"/>
      <c r="F548" s="65" t="s">
        <v>3861</v>
      </c>
      <c r="G548" s="63"/>
      <c r="H548" s="66">
        <v>26.6</v>
      </c>
      <c r="I548" s="67"/>
      <c r="J548" s="68"/>
      <c r="K548" s="66"/>
      <c r="L548" s="66"/>
      <c r="M548" s="66"/>
      <c r="N548" s="66"/>
      <c r="O548" s="68"/>
      <c r="P548" s="68"/>
      <c r="Q548" s="68"/>
      <c r="R548" s="10"/>
      <c r="S548" s="15"/>
    </row>
    <row r="549" spans="1:20" ht="9.75" outlineLevel="4" x14ac:dyDescent="0.2">
      <c r="A549" s="61"/>
      <c r="B549" s="62"/>
      <c r="C549" s="62"/>
      <c r="D549" s="63"/>
      <c r="E549" s="64"/>
      <c r="F549" s="65"/>
      <c r="G549" s="63"/>
      <c r="H549" s="66">
        <v>0</v>
      </c>
      <c r="I549" s="67"/>
      <c r="J549" s="68"/>
      <c r="K549" s="66"/>
      <c r="L549" s="66"/>
      <c r="M549" s="66"/>
      <c r="N549" s="66"/>
      <c r="O549" s="68"/>
      <c r="P549" s="68"/>
      <c r="Q549" s="68"/>
      <c r="R549" s="10"/>
      <c r="S549" s="15"/>
    </row>
    <row r="550" spans="1:20" ht="7.5" customHeight="1" outlineLevel="4" x14ac:dyDescent="0.15">
      <c r="A550" s="15"/>
      <c r="B550" s="69"/>
      <c r="C550" s="70"/>
      <c r="D550" s="71"/>
      <c r="E550" s="72"/>
      <c r="F550" s="73"/>
      <c r="G550" s="71"/>
      <c r="H550" s="74"/>
      <c r="I550" s="75"/>
      <c r="J550" s="76"/>
      <c r="K550" s="77"/>
      <c r="L550" s="77"/>
      <c r="M550" s="77"/>
      <c r="N550" s="77"/>
      <c r="O550" s="76"/>
      <c r="P550" s="76"/>
      <c r="Q550" s="76"/>
      <c r="R550" s="10"/>
      <c r="S550" s="15"/>
    </row>
    <row r="551" spans="1:20" outlineLevel="3" x14ac:dyDescent="0.15">
      <c r="B551" s="10"/>
      <c r="C551" s="10"/>
      <c r="D551" s="10"/>
      <c r="E551" s="10"/>
      <c r="F551" s="10"/>
      <c r="G551" s="10"/>
      <c r="H551" s="10"/>
      <c r="I551" s="15"/>
      <c r="J551" s="15"/>
      <c r="K551" s="10"/>
      <c r="L551" s="10"/>
      <c r="M551" s="10"/>
      <c r="N551" s="10"/>
      <c r="O551" s="10"/>
      <c r="P551" s="15"/>
      <c r="Q551" s="15"/>
    </row>
    <row r="552" spans="1:20" ht="11.25" outlineLevel="2" x14ac:dyDescent="0.2">
      <c r="A552" s="42" t="s">
        <v>1912</v>
      </c>
      <c r="B552" s="43">
        <v>3</v>
      </c>
      <c r="C552" s="44"/>
      <c r="D552" s="45" t="s">
        <v>23</v>
      </c>
      <c r="E552" s="45"/>
      <c r="F552" s="46" t="s">
        <v>990</v>
      </c>
      <c r="G552" s="45"/>
      <c r="H552" s="47"/>
      <c r="I552" s="48"/>
      <c r="J552" s="49">
        <f>SUBTOTAL(9,J553:J586)</f>
        <v>0</v>
      </c>
      <c r="K552" s="47"/>
      <c r="L552" s="50">
        <f>SUBTOTAL(9,L553:L586)</f>
        <v>0</v>
      </c>
      <c r="M552" s="47"/>
      <c r="N552" s="50">
        <f>SUBTOTAL(9,N553:N586)</f>
        <v>10.500637000000001</v>
      </c>
      <c r="O552" s="51"/>
      <c r="P552" s="49">
        <f>SUBTOTAL(9,P553:P586)</f>
        <v>0</v>
      </c>
      <c r="Q552" s="49">
        <f>SUBTOTAL(9,Q553:Q586)</f>
        <v>0</v>
      </c>
      <c r="R552" s="10"/>
      <c r="S552" s="15"/>
      <c r="T552" s="15"/>
    </row>
    <row r="553" spans="1:20" ht="11.25" outlineLevel="3" x14ac:dyDescent="0.2">
      <c r="A553" s="52"/>
      <c r="B553" s="53"/>
      <c r="C553" s="54">
        <v>107</v>
      </c>
      <c r="D553" s="55" t="s">
        <v>25</v>
      </c>
      <c r="E553" s="56" t="s">
        <v>3862</v>
      </c>
      <c r="F553" s="57" t="s">
        <v>3863</v>
      </c>
      <c r="G553" s="55" t="s">
        <v>28</v>
      </c>
      <c r="H553" s="58">
        <v>0.27300000000000002</v>
      </c>
      <c r="I553" s="59"/>
      <c r="J553" s="60">
        <f>H553*I553</f>
        <v>0</v>
      </c>
      <c r="K553" s="58"/>
      <c r="L553" s="58">
        <f>H553*K553</f>
        <v>0</v>
      </c>
      <c r="M553" s="58">
        <v>2.4</v>
      </c>
      <c r="N553" s="58">
        <f>H553*M553</f>
        <v>0.6552</v>
      </c>
      <c r="O553" s="60">
        <v>21</v>
      </c>
      <c r="P553" s="60">
        <f>J553*(O553/100)</f>
        <v>0</v>
      </c>
      <c r="Q553" s="60">
        <f>J553+P553</f>
        <v>0</v>
      </c>
      <c r="R553" s="15"/>
      <c r="S553" s="15"/>
      <c r="T553" s="15"/>
    </row>
    <row r="554" spans="1:20" ht="9.75" outlineLevel="4" x14ac:dyDescent="0.2">
      <c r="A554" s="61"/>
      <c r="B554" s="62"/>
      <c r="C554" s="62"/>
      <c r="D554" s="63"/>
      <c r="E554" s="64" t="s">
        <v>29</v>
      </c>
      <c r="F554" s="65" t="s">
        <v>3864</v>
      </c>
      <c r="G554" s="63"/>
      <c r="H554" s="66">
        <v>0.27300000000000002</v>
      </c>
      <c r="I554" s="67"/>
      <c r="J554" s="68"/>
      <c r="K554" s="66"/>
      <c r="L554" s="66"/>
      <c r="M554" s="66"/>
      <c r="N554" s="66"/>
      <c r="O554" s="68"/>
      <c r="P554" s="68"/>
      <c r="Q554" s="68"/>
      <c r="R554" s="10"/>
      <c r="S554" s="15"/>
    </row>
    <row r="555" spans="1:20" ht="7.5" customHeight="1" outlineLevel="4" x14ac:dyDescent="0.15">
      <c r="A555" s="15"/>
      <c r="B555" s="69"/>
      <c r="C555" s="70"/>
      <c r="D555" s="71"/>
      <c r="E555" s="72"/>
      <c r="F555" s="73"/>
      <c r="G555" s="71"/>
      <c r="H555" s="74"/>
      <c r="I555" s="75"/>
      <c r="J555" s="76"/>
      <c r="K555" s="77"/>
      <c r="L555" s="77"/>
      <c r="M555" s="77"/>
      <c r="N555" s="77"/>
      <c r="O555" s="76"/>
      <c r="P555" s="76"/>
      <c r="Q555" s="76"/>
      <c r="R555" s="10"/>
      <c r="S555" s="15"/>
    </row>
    <row r="556" spans="1:20" ht="11.25" outlineLevel="3" x14ac:dyDescent="0.2">
      <c r="A556" s="52"/>
      <c r="B556" s="53"/>
      <c r="C556" s="54">
        <v>108</v>
      </c>
      <c r="D556" s="55" t="s">
        <v>25</v>
      </c>
      <c r="E556" s="56" t="s">
        <v>3865</v>
      </c>
      <c r="F556" s="57" t="s">
        <v>3866</v>
      </c>
      <c r="G556" s="55" t="s">
        <v>28</v>
      </c>
      <c r="H556" s="58">
        <v>0.75600000000000012</v>
      </c>
      <c r="I556" s="59"/>
      <c r="J556" s="60">
        <f>H556*I556</f>
        <v>0</v>
      </c>
      <c r="K556" s="58"/>
      <c r="L556" s="58">
        <f>H556*K556</f>
        <v>0</v>
      </c>
      <c r="M556" s="58">
        <v>2.2000000000000002</v>
      </c>
      <c r="N556" s="58">
        <f>H556*M556</f>
        <v>1.6632000000000005</v>
      </c>
      <c r="O556" s="60">
        <v>21</v>
      </c>
      <c r="P556" s="60">
        <f>J556*(O556/100)</f>
        <v>0</v>
      </c>
      <c r="Q556" s="60">
        <f>J556+P556</f>
        <v>0</v>
      </c>
      <c r="R556" s="15"/>
      <c r="S556" s="15"/>
      <c r="T556" s="15"/>
    </row>
    <row r="557" spans="1:20" ht="9.75" outlineLevel="4" x14ac:dyDescent="0.2">
      <c r="A557" s="61"/>
      <c r="B557" s="62"/>
      <c r="C557" s="62"/>
      <c r="D557" s="63"/>
      <c r="E557" s="64" t="s">
        <v>29</v>
      </c>
      <c r="F557" s="65" t="s">
        <v>3867</v>
      </c>
      <c r="G557" s="63"/>
      <c r="H557" s="66">
        <v>0.75600000000000012</v>
      </c>
      <c r="I557" s="67"/>
      <c r="J557" s="68"/>
      <c r="K557" s="66"/>
      <c r="L557" s="66"/>
      <c r="M557" s="66"/>
      <c r="N557" s="66"/>
      <c r="O557" s="68"/>
      <c r="P557" s="68"/>
      <c r="Q557" s="68"/>
      <c r="R557" s="10"/>
      <c r="S557" s="15"/>
    </row>
    <row r="558" spans="1:20" ht="7.5" customHeight="1" outlineLevel="4" x14ac:dyDescent="0.15">
      <c r="A558" s="15"/>
      <c r="B558" s="69"/>
      <c r="C558" s="70"/>
      <c r="D558" s="71"/>
      <c r="E558" s="72"/>
      <c r="F558" s="73"/>
      <c r="G558" s="71"/>
      <c r="H558" s="74"/>
      <c r="I558" s="75"/>
      <c r="J558" s="76"/>
      <c r="K558" s="77"/>
      <c r="L558" s="77"/>
      <c r="M558" s="77"/>
      <c r="N558" s="77"/>
      <c r="O558" s="76"/>
      <c r="P558" s="76"/>
      <c r="Q558" s="76"/>
      <c r="R558" s="10"/>
      <c r="S558" s="15"/>
    </row>
    <row r="559" spans="1:20" ht="11.25" outlineLevel="3" x14ac:dyDescent="0.2">
      <c r="A559" s="52"/>
      <c r="B559" s="53"/>
      <c r="C559" s="54">
        <v>109</v>
      </c>
      <c r="D559" s="55" t="s">
        <v>25</v>
      </c>
      <c r="E559" s="56" t="s">
        <v>3868</v>
      </c>
      <c r="F559" s="57" t="s">
        <v>3869</v>
      </c>
      <c r="G559" s="55" t="s">
        <v>28</v>
      </c>
      <c r="H559" s="58">
        <v>0.37800000000000006</v>
      </c>
      <c r="I559" s="59"/>
      <c r="J559" s="60">
        <f>H559*I559</f>
        <v>0</v>
      </c>
      <c r="K559" s="58"/>
      <c r="L559" s="58">
        <f>H559*K559</f>
        <v>0</v>
      </c>
      <c r="M559" s="58">
        <v>4.3999999999999997E-2</v>
      </c>
      <c r="N559" s="58">
        <f>H559*M559</f>
        <v>1.6632000000000001E-2</v>
      </c>
      <c r="O559" s="60">
        <v>21</v>
      </c>
      <c r="P559" s="60">
        <f>J559*(O559/100)</f>
        <v>0</v>
      </c>
      <c r="Q559" s="60">
        <f>J559+P559</f>
        <v>0</v>
      </c>
      <c r="R559" s="15"/>
      <c r="S559" s="15"/>
      <c r="T559" s="15"/>
    </row>
    <row r="560" spans="1:20" ht="9.75" outlineLevel="4" x14ac:dyDescent="0.2">
      <c r="A560" s="61"/>
      <c r="B560" s="62"/>
      <c r="C560" s="62"/>
      <c r="D560" s="63"/>
      <c r="E560" s="64" t="s">
        <v>29</v>
      </c>
      <c r="F560" s="65" t="s">
        <v>3870</v>
      </c>
      <c r="G560" s="63"/>
      <c r="H560" s="66">
        <v>0.37800000000000006</v>
      </c>
      <c r="I560" s="67"/>
      <c r="J560" s="68"/>
      <c r="K560" s="66"/>
      <c r="L560" s="66"/>
      <c r="M560" s="66"/>
      <c r="N560" s="66"/>
      <c r="O560" s="68"/>
      <c r="P560" s="68"/>
      <c r="Q560" s="68"/>
      <c r="R560" s="10"/>
      <c r="S560" s="15"/>
    </row>
    <row r="561" spans="1:20" ht="7.5" customHeight="1" outlineLevel="4" x14ac:dyDescent="0.15">
      <c r="A561" s="15"/>
      <c r="B561" s="69"/>
      <c r="C561" s="70"/>
      <c r="D561" s="71"/>
      <c r="E561" s="72"/>
      <c r="F561" s="73"/>
      <c r="G561" s="71"/>
      <c r="H561" s="74"/>
      <c r="I561" s="75"/>
      <c r="J561" s="76"/>
      <c r="K561" s="77"/>
      <c r="L561" s="77"/>
      <c r="M561" s="77"/>
      <c r="N561" s="77"/>
      <c r="O561" s="76"/>
      <c r="P561" s="76"/>
      <c r="Q561" s="76"/>
      <c r="R561" s="10"/>
      <c r="S561" s="15"/>
    </row>
    <row r="562" spans="1:20" ht="11.25" outlineLevel="3" x14ac:dyDescent="0.2">
      <c r="A562" s="52"/>
      <c r="B562" s="53"/>
      <c r="C562" s="54">
        <v>110</v>
      </c>
      <c r="D562" s="55" t="s">
        <v>25</v>
      </c>
      <c r="E562" s="56" t="s">
        <v>3871</v>
      </c>
      <c r="F562" s="57" t="s">
        <v>3872</v>
      </c>
      <c r="G562" s="55" t="s">
        <v>67</v>
      </c>
      <c r="H562" s="58">
        <v>2.8600000000000003</v>
      </c>
      <c r="I562" s="59"/>
      <c r="J562" s="60">
        <f>H562*I562</f>
        <v>0</v>
      </c>
      <c r="K562" s="58"/>
      <c r="L562" s="58">
        <f>H562*K562</f>
        <v>0</v>
      </c>
      <c r="M562" s="58">
        <v>5.5E-2</v>
      </c>
      <c r="N562" s="58">
        <f>H562*M562</f>
        <v>0.15730000000000002</v>
      </c>
      <c r="O562" s="60">
        <v>21</v>
      </c>
      <c r="P562" s="60">
        <f>J562*(O562/100)</f>
        <v>0</v>
      </c>
      <c r="Q562" s="60">
        <f>J562+P562</f>
        <v>0</v>
      </c>
      <c r="R562" s="15"/>
      <c r="S562" s="15"/>
      <c r="T562" s="15"/>
    </row>
    <row r="563" spans="1:20" ht="9.75" outlineLevel="4" x14ac:dyDescent="0.2">
      <c r="A563" s="61"/>
      <c r="B563" s="62"/>
      <c r="C563" s="62"/>
      <c r="D563" s="63"/>
      <c r="E563" s="64" t="s">
        <v>29</v>
      </c>
      <c r="F563" s="65" t="s">
        <v>3873</v>
      </c>
      <c r="G563" s="63"/>
      <c r="H563" s="66">
        <v>2.8600000000000003</v>
      </c>
      <c r="I563" s="67"/>
      <c r="J563" s="68"/>
      <c r="K563" s="66"/>
      <c r="L563" s="66"/>
      <c r="M563" s="66"/>
      <c r="N563" s="66"/>
      <c r="O563" s="68"/>
      <c r="P563" s="68"/>
      <c r="Q563" s="68"/>
      <c r="R563" s="10"/>
      <c r="S563" s="15"/>
    </row>
    <row r="564" spans="1:20" ht="7.5" customHeight="1" outlineLevel="4" x14ac:dyDescent="0.15">
      <c r="A564" s="15"/>
      <c r="B564" s="69"/>
      <c r="C564" s="70"/>
      <c r="D564" s="71"/>
      <c r="E564" s="72"/>
      <c r="F564" s="73"/>
      <c r="G564" s="71"/>
      <c r="H564" s="74"/>
      <c r="I564" s="75"/>
      <c r="J564" s="76"/>
      <c r="K564" s="77"/>
      <c r="L564" s="77"/>
      <c r="M564" s="77"/>
      <c r="N564" s="77"/>
      <c r="O564" s="76"/>
      <c r="P564" s="76"/>
      <c r="Q564" s="76"/>
      <c r="R564" s="10"/>
      <c r="S564" s="15"/>
    </row>
    <row r="565" spans="1:20" ht="11.25" outlineLevel="3" x14ac:dyDescent="0.2">
      <c r="A565" s="52"/>
      <c r="B565" s="53"/>
      <c r="C565" s="54">
        <v>111</v>
      </c>
      <c r="D565" s="55" t="s">
        <v>25</v>
      </c>
      <c r="E565" s="56" t="s">
        <v>3874</v>
      </c>
      <c r="F565" s="57" t="s">
        <v>3875</v>
      </c>
      <c r="G565" s="55" t="s">
        <v>28</v>
      </c>
      <c r="H565" s="58">
        <v>2.5740000000000003</v>
      </c>
      <c r="I565" s="59"/>
      <c r="J565" s="60">
        <f>H565*I565</f>
        <v>0</v>
      </c>
      <c r="K565" s="58"/>
      <c r="L565" s="58">
        <f>H565*K565</f>
        <v>0</v>
      </c>
      <c r="M565" s="58">
        <v>1.8</v>
      </c>
      <c r="N565" s="58">
        <f>H565*M565</f>
        <v>4.6332000000000004</v>
      </c>
      <c r="O565" s="60">
        <v>21</v>
      </c>
      <c r="P565" s="60">
        <f>J565*(O565/100)</f>
        <v>0</v>
      </c>
      <c r="Q565" s="60">
        <f>J565+P565</f>
        <v>0</v>
      </c>
      <c r="R565" s="15"/>
      <c r="S565" s="15"/>
      <c r="T565" s="15"/>
    </row>
    <row r="566" spans="1:20" ht="19.5" outlineLevel="4" x14ac:dyDescent="0.2">
      <c r="A566" s="61"/>
      <c r="B566" s="62"/>
      <c r="C566" s="62"/>
      <c r="D566" s="63"/>
      <c r="E566" s="64" t="s">
        <v>29</v>
      </c>
      <c r="F566" s="65" t="s">
        <v>3876</v>
      </c>
      <c r="G566" s="63"/>
      <c r="H566" s="66">
        <v>2.5740000000000003</v>
      </c>
      <c r="I566" s="67"/>
      <c r="J566" s="68"/>
      <c r="K566" s="66"/>
      <c r="L566" s="66"/>
      <c r="M566" s="66"/>
      <c r="N566" s="66"/>
      <c r="O566" s="68"/>
      <c r="P566" s="68"/>
      <c r="Q566" s="68"/>
      <c r="R566" s="10"/>
      <c r="S566" s="15"/>
    </row>
    <row r="567" spans="1:20" ht="7.5" customHeight="1" outlineLevel="4" x14ac:dyDescent="0.15">
      <c r="A567" s="15"/>
      <c r="B567" s="69"/>
      <c r="C567" s="70"/>
      <c r="D567" s="71"/>
      <c r="E567" s="72"/>
      <c r="F567" s="73"/>
      <c r="G567" s="71"/>
      <c r="H567" s="74"/>
      <c r="I567" s="75"/>
      <c r="J567" s="76"/>
      <c r="K567" s="77"/>
      <c r="L567" s="77"/>
      <c r="M567" s="77"/>
      <c r="N567" s="77"/>
      <c r="O567" s="76"/>
      <c r="P567" s="76"/>
      <c r="Q567" s="76"/>
      <c r="R567" s="10"/>
      <c r="S567" s="15"/>
    </row>
    <row r="568" spans="1:20" ht="11.25" outlineLevel="3" x14ac:dyDescent="0.2">
      <c r="A568" s="52"/>
      <c r="B568" s="53"/>
      <c r="C568" s="54">
        <v>112</v>
      </c>
      <c r="D568" s="55" t="s">
        <v>25</v>
      </c>
      <c r="E568" s="56" t="s">
        <v>991</v>
      </c>
      <c r="F568" s="57" t="s">
        <v>992</v>
      </c>
      <c r="G568" s="55" t="s">
        <v>72</v>
      </c>
      <c r="H568" s="58">
        <v>12</v>
      </c>
      <c r="I568" s="59"/>
      <c r="J568" s="60">
        <f>H568*I568</f>
        <v>0</v>
      </c>
      <c r="K568" s="58"/>
      <c r="L568" s="58">
        <f>H568*K568</f>
        <v>0</v>
      </c>
      <c r="M568" s="58">
        <v>6.2E-2</v>
      </c>
      <c r="N568" s="58">
        <f>H568*M568</f>
        <v>0.74399999999999999</v>
      </c>
      <c r="O568" s="60">
        <v>21</v>
      </c>
      <c r="P568" s="60">
        <f>J568*(O568/100)</f>
        <v>0</v>
      </c>
      <c r="Q568" s="60">
        <f>J568+P568</f>
        <v>0</v>
      </c>
      <c r="R568" s="15"/>
      <c r="S568" s="15"/>
      <c r="T568" s="15"/>
    </row>
    <row r="569" spans="1:20" ht="9.75" outlineLevel="4" x14ac:dyDescent="0.2">
      <c r="A569" s="61"/>
      <c r="B569" s="62"/>
      <c r="C569" s="62"/>
      <c r="D569" s="63"/>
      <c r="E569" s="64" t="s">
        <v>29</v>
      </c>
      <c r="F569" s="65" t="s">
        <v>3877</v>
      </c>
      <c r="G569" s="63"/>
      <c r="H569" s="66">
        <v>12</v>
      </c>
      <c r="I569" s="67"/>
      <c r="J569" s="68"/>
      <c r="K569" s="66"/>
      <c r="L569" s="66"/>
      <c r="M569" s="66"/>
      <c r="N569" s="66"/>
      <c r="O569" s="68"/>
      <c r="P569" s="68"/>
      <c r="Q569" s="68"/>
      <c r="R569" s="10"/>
      <c r="S569" s="15"/>
    </row>
    <row r="570" spans="1:20" ht="7.5" customHeight="1" outlineLevel="4" x14ac:dyDescent="0.15">
      <c r="A570" s="15"/>
      <c r="B570" s="69"/>
      <c r="C570" s="70"/>
      <c r="D570" s="71"/>
      <c r="E570" s="72"/>
      <c r="F570" s="73"/>
      <c r="G570" s="71"/>
      <c r="H570" s="74"/>
      <c r="I570" s="75"/>
      <c r="J570" s="76"/>
      <c r="K570" s="77"/>
      <c r="L570" s="77"/>
      <c r="M570" s="77"/>
      <c r="N570" s="77"/>
      <c r="O570" s="76"/>
      <c r="P570" s="76"/>
      <c r="Q570" s="76"/>
      <c r="R570" s="10"/>
      <c r="S570" s="15"/>
    </row>
    <row r="571" spans="1:20" ht="11.25" outlineLevel="3" x14ac:dyDescent="0.2">
      <c r="A571" s="52"/>
      <c r="B571" s="53"/>
      <c r="C571" s="54">
        <v>113</v>
      </c>
      <c r="D571" s="55" t="s">
        <v>25</v>
      </c>
      <c r="E571" s="56" t="s">
        <v>3878</v>
      </c>
      <c r="F571" s="57" t="s">
        <v>3879</v>
      </c>
      <c r="G571" s="55" t="s">
        <v>172</v>
      </c>
      <c r="H571" s="58">
        <v>16.799999999999997</v>
      </c>
      <c r="I571" s="59"/>
      <c r="J571" s="60">
        <f>H571*I571</f>
        <v>0</v>
      </c>
      <c r="K571" s="58"/>
      <c r="L571" s="58">
        <f>H571*K571</f>
        <v>0</v>
      </c>
      <c r="M571" s="58">
        <v>8.9999999999999993E-3</v>
      </c>
      <c r="N571" s="58">
        <f>H571*M571</f>
        <v>0.15119999999999997</v>
      </c>
      <c r="O571" s="60">
        <v>21</v>
      </c>
      <c r="P571" s="60">
        <f>J571*(O571/100)</f>
        <v>0</v>
      </c>
      <c r="Q571" s="60">
        <f>J571+P571</f>
        <v>0</v>
      </c>
      <c r="R571" s="15"/>
      <c r="S571" s="15"/>
      <c r="T571" s="15"/>
    </row>
    <row r="572" spans="1:20" ht="9.75" outlineLevel="4" x14ac:dyDescent="0.2">
      <c r="A572" s="61"/>
      <c r="B572" s="62"/>
      <c r="C572" s="62"/>
      <c r="D572" s="63"/>
      <c r="E572" s="64" t="s">
        <v>29</v>
      </c>
      <c r="F572" s="65" t="s">
        <v>3880</v>
      </c>
      <c r="G572" s="63"/>
      <c r="H572" s="66">
        <v>16.799999999999997</v>
      </c>
      <c r="I572" s="67"/>
      <c r="J572" s="68"/>
      <c r="K572" s="66"/>
      <c r="L572" s="66"/>
      <c r="M572" s="66"/>
      <c r="N572" s="66"/>
      <c r="O572" s="68"/>
      <c r="P572" s="68"/>
      <c r="Q572" s="68"/>
      <c r="R572" s="10"/>
      <c r="S572" s="15"/>
    </row>
    <row r="573" spans="1:20" ht="7.5" customHeight="1" outlineLevel="4" x14ac:dyDescent="0.15">
      <c r="A573" s="15"/>
      <c r="B573" s="69"/>
      <c r="C573" s="70"/>
      <c r="D573" s="71"/>
      <c r="E573" s="72"/>
      <c r="F573" s="73"/>
      <c r="G573" s="71"/>
      <c r="H573" s="74"/>
      <c r="I573" s="75"/>
      <c r="J573" s="76"/>
      <c r="K573" s="77"/>
      <c r="L573" s="77"/>
      <c r="M573" s="77"/>
      <c r="N573" s="77"/>
      <c r="O573" s="76"/>
      <c r="P573" s="76"/>
      <c r="Q573" s="76"/>
      <c r="R573" s="10"/>
      <c r="S573" s="15"/>
    </row>
    <row r="574" spans="1:20" ht="11.25" outlineLevel="3" x14ac:dyDescent="0.2">
      <c r="A574" s="52"/>
      <c r="B574" s="53"/>
      <c r="C574" s="54">
        <v>114</v>
      </c>
      <c r="D574" s="55" t="s">
        <v>25</v>
      </c>
      <c r="E574" s="56" t="s">
        <v>3881</v>
      </c>
      <c r="F574" s="57" t="s">
        <v>3882</v>
      </c>
      <c r="G574" s="55" t="s">
        <v>172</v>
      </c>
      <c r="H574" s="58">
        <v>4.4000000000000004</v>
      </c>
      <c r="I574" s="59"/>
      <c r="J574" s="60">
        <f>H574*I574</f>
        <v>0</v>
      </c>
      <c r="K574" s="58"/>
      <c r="L574" s="58">
        <f>H574*K574</f>
        <v>0</v>
      </c>
      <c r="M574" s="58">
        <v>1.9E-2</v>
      </c>
      <c r="N574" s="58">
        <f>H574*M574</f>
        <v>8.3600000000000008E-2</v>
      </c>
      <c r="O574" s="60">
        <v>21</v>
      </c>
      <c r="P574" s="60">
        <f>J574*(O574/100)</f>
        <v>0</v>
      </c>
      <c r="Q574" s="60">
        <f>J574+P574</f>
        <v>0</v>
      </c>
      <c r="R574" s="15"/>
      <c r="S574" s="15"/>
      <c r="T574" s="15"/>
    </row>
    <row r="575" spans="1:20" ht="9.75" outlineLevel="4" x14ac:dyDescent="0.2">
      <c r="A575" s="61"/>
      <c r="B575" s="62"/>
      <c r="C575" s="62"/>
      <c r="D575" s="63"/>
      <c r="E575" s="64" t="s">
        <v>29</v>
      </c>
      <c r="F575" s="65" t="s">
        <v>3883</v>
      </c>
      <c r="G575" s="63"/>
      <c r="H575" s="66">
        <v>4.4000000000000004</v>
      </c>
      <c r="I575" s="67"/>
      <c r="J575" s="68"/>
      <c r="K575" s="66"/>
      <c r="L575" s="66"/>
      <c r="M575" s="66"/>
      <c r="N575" s="66"/>
      <c r="O575" s="68"/>
      <c r="P575" s="68"/>
      <c r="Q575" s="68"/>
      <c r="R575" s="10"/>
      <c r="S575" s="15"/>
    </row>
    <row r="576" spans="1:20" ht="7.5" customHeight="1" outlineLevel="4" x14ac:dyDescent="0.15">
      <c r="A576" s="15"/>
      <c r="B576" s="69"/>
      <c r="C576" s="70"/>
      <c r="D576" s="71"/>
      <c r="E576" s="72"/>
      <c r="F576" s="73"/>
      <c r="G576" s="71"/>
      <c r="H576" s="74"/>
      <c r="I576" s="75"/>
      <c r="J576" s="76"/>
      <c r="K576" s="77"/>
      <c r="L576" s="77"/>
      <c r="M576" s="77"/>
      <c r="N576" s="77"/>
      <c r="O576" s="76"/>
      <c r="P576" s="76"/>
      <c r="Q576" s="76"/>
      <c r="R576" s="10"/>
      <c r="S576" s="15"/>
    </row>
    <row r="577" spans="1:20" ht="11.25" outlineLevel="3" x14ac:dyDescent="0.2">
      <c r="A577" s="52"/>
      <c r="B577" s="53"/>
      <c r="C577" s="54">
        <v>115</v>
      </c>
      <c r="D577" s="55" t="s">
        <v>25</v>
      </c>
      <c r="E577" s="56" t="s">
        <v>3884</v>
      </c>
      <c r="F577" s="57" t="s">
        <v>3885</v>
      </c>
      <c r="G577" s="55" t="s">
        <v>172</v>
      </c>
      <c r="H577" s="58">
        <v>9.8000000000000007</v>
      </c>
      <c r="I577" s="59"/>
      <c r="J577" s="60">
        <f>H577*I577</f>
        <v>0</v>
      </c>
      <c r="K577" s="58"/>
      <c r="L577" s="58">
        <f>H577*K577</f>
        <v>0</v>
      </c>
      <c r="M577" s="58">
        <v>9.7000000000000003E-2</v>
      </c>
      <c r="N577" s="58">
        <f>H577*M577</f>
        <v>0.95060000000000011</v>
      </c>
      <c r="O577" s="60">
        <v>21</v>
      </c>
      <c r="P577" s="60">
        <f>J577*(O577/100)</f>
        <v>0</v>
      </c>
      <c r="Q577" s="60">
        <f>J577+P577</f>
        <v>0</v>
      </c>
      <c r="R577" s="15"/>
      <c r="S577" s="15"/>
      <c r="T577" s="15"/>
    </row>
    <row r="578" spans="1:20" ht="9.75" outlineLevel="4" x14ac:dyDescent="0.2">
      <c r="A578" s="61"/>
      <c r="B578" s="62"/>
      <c r="C578" s="62"/>
      <c r="D578" s="63"/>
      <c r="E578" s="64" t="s">
        <v>29</v>
      </c>
      <c r="F578" s="65" t="s">
        <v>3886</v>
      </c>
      <c r="G578" s="63"/>
      <c r="H578" s="66">
        <v>9.8000000000000007</v>
      </c>
      <c r="I578" s="67"/>
      <c r="J578" s="68"/>
      <c r="K578" s="66"/>
      <c r="L578" s="66"/>
      <c r="M578" s="66"/>
      <c r="N578" s="66"/>
      <c r="O578" s="68"/>
      <c r="P578" s="68"/>
      <c r="Q578" s="68"/>
      <c r="R578" s="10"/>
      <c r="S578" s="15"/>
    </row>
    <row r="579" spans="1:20" ht="7.5" customHeight="1" outlineLevel="4" x14ac:dyDescent="0.15">
      <c r="A579" s="15"/>
      <c r="B579" s="69"/>
      <c r="C579" s="70"/>
      <c r="D579" s="71"/>
      <c r="E579" s="72"/>
      <c r="F579" s="73"/>
      <c r="G579" s="71"/>
      <c r="H579" s="74"/>
      <c r="I579" s="75"/>
      <c r="J579" s="76"/>
      <c r="K579" s="77"/>
      <c r="L579" s="77"/>
      <c r="M579" s="77"/>
      <c r="N579" s="77"/>
      <c r="O579" s="76"/>
      <c r="P579" s="76"/>
      <c r="Q579" s="76"/>
      <c r="R579" s="10"/>
      <c r="S579" s="15"/>
    </row>
    <row r="580" spans="1:20" ht="11.25" outlineLevel="3" x14ac:dyDescent="0.2">
      <c r="A580" s="52"/>
      <c r="B580" s="53"/>
      <c r="C580" s="54">
        <v>116</v>
      </c>
      <c r="D580" s="55" t="s">
        <v>25</v>
      </c>
      <c r="E580" s="56" t="s">
        <v>3887</v>
      </c>
      <c r="F580" s="57" t="s">
        <v>3888</v>
      </c>
      <c r="G580" s="55" t="s">
        <v>67</v>
      </c>
      <c r="H580" s="58">
        <v>32.852499999999999</v>
      </c>
      <c r="I580" s="59"/>
      <c r="J580" s="60">
        <f>H580*I580</f>
        <v>0</v>
      </c>
      <c r="K580" s="58"/>
      <c r="L580" s="58">
        <f>H580*K580</f>
        <v>0</v>
      </c>
      <c r="M580" s="58">
        <v>2E-3</v>
      </c>
      <c r="N580" s="58">
        <f>H580*M580</f>
        <v>6.5705E-2</v>
      </c>
      <c r="O580" s="60">
        <v>21</v>
      </c>
      <c r="P580" s="60">
        <f>J580*(O580/100)</f>
        <v>0</v>
      </c>
      <c r="Q580" s="60">
        <f>J580+P580</f>
        <v>0</v>
      </c>
      <c r="R580" s="15"/>
      <c r="S580" s="15"/>
      <c r="T580" s="15"/>
    </row>
    <row r="581" spans="1:20" ht="9.75" outlineLevel="4" x14ac:dyDescent="0.2">
      <c r="A581" s="61"/>
      <c r="B581" s="62"/>
      <c r="C581" s="62"/>
      <c r="D581" s="63"/>
      <c r="E581" s="64" t="s">
        <v>29</v>
      </c>
      <c r="F581" s="65" t="s">
        <v>3778</v>
      </c>
      <c r="G581" s="63"/>
      <c r="H581" s="66">
        <v>32.852499999999999</v>
      </c>
      <c r="I581" s="67"/>
      <c r="J581" s="68"/>
      <c r="K581" s="66"/>
      <c r="L581" s="66"/>
      <c r="M581" s="66"/>
      <c r="N581" s="66"/>
      <c r="O581" s="68"/>
      <c r="P581" s="68"/>
      <c r="Q581" s="68"/>
      <c r="R581" s="10"/>
      <c r="S581" s="15"/>
    </row>
    <row r="582" spans="1:20" ht="7.5" customHeight="1" outlineLevel="4" x14ac:dyDescent="0.15">
      <c r="A582" s="15"/>
      <c r="B582" s="69"/>
      <c r="C582" s="70"/>
      <c r="D582" s="71"/>
      <c r="E582" s="72"/>
      <c r="F582" s="73"/>
      <c r="G582" s="71"/>
      <c r="H582" s="74"/>
      <c r="I582" s="75"/>
      <c r="J582" s="76"/>
      <c r="K582" s="77"/>
      <c r="L582" s="77"/>
      <c r="M582" s="77"/>
      <c r="N582" s="77"/>
      <c r="O582" s="76"/>
      <c r="P582" s="76"/>
      <c r="Q582" s="76"/>
      <c r="R582" s="10"/>
      <c r="S582" s="15"/>
    </row>
    <row r="583" spans="1:20" ht="11.25" outlineLevel="3" x14ac:dyDescent="0.2">
      <c r="A583" s="52"/>
      <c r="B583" s="53"/>
      <c r="C583" s="54">
        <v>117</v>
      </c>
      <c r="D583" s="55" t="s">
        <v>25</v>
      </c>
      <c r="E583" s="56" t="s">
        <v>3601</v>
      </c>
      <c r="F583" s="57" t="s">
        <v>3602</v>
      </c>
      <c r="G583" s="55" t="s">
        <v>67</v>
      </c>
      <c r="H583" s="58">
        <v>30</v>
      </c>
      <c r="I583" s="59"/>
      <c r="J583" s="60">
        <f>H583*I583</f>
        <v>0</v>
      </c>
      <c r="K583" s="58"/>
      <c r="L583" s="58">
        <f>H583*K583</f>
        <v>0</v>
      </c>
      <c r="M583" s="58">
        <v>4.5999999999999999E-2</v>
      </c>
      <c r="N583" s="58">
        <f>H583*M583</f>
        <v>1.38</v>
      </c>
      <c r="O583" s="60">
        <v>21</v>
      </c>
      <c r="P583" s="60">
        <f>J583*(O583/100)</f>
        <v>0</v>
      </c>
      <c r="Q583" s="60">
        <f>J583+P583</f>
        <v>0</v>
      </c>
      <c r="R583" s="15"/>
      <c r="S583" s="15"/>
      <c r="T583" s="15"/>
    </row>
    <row r="584" spans="1:20" ht="9.75" outlineLevel="4" x14ac:dyDescent="0.2">
      <c r="A584" s="61"/>
      <c r="B584" s="62"/>
      <c r="C584" s="62"/>
      <c r="D584" s="63"/>
      <c r="E584" s="64" t="s">
        <v>29</v>
      </c>
      <c r="F584" s="65" t="s">
        <v>3889</v>
      </c>
      <c r="G584" s="63"/>
      <c r="H584" s="66">
        <v>30</v>
      </c>
      <c r="I584" s="67"/>
      <c r="J584" s="68"/>
      <c r="K584" s="66"/>
      <c r="L584" s="66"/>
      <c r="M584" s="66"/>
      <c r="N584" s="66"/>
      <c r="O584" s="68"/>
      <c r="P584" s="68"/>
      <c r="Q584" s="68"/>
      <c r="R584" s="10"/>
      <c r="S584" s="15"/>
    </row>
    <row r="585" spans="1:20" ht="7.5" customHeight="1" outlineLevel="4" x14ac:dyDescent="0.15">
      <c r="A585" s="15"/>
      <c r="B585" s="69"/>
      <c r="C585" s="70"/>
      <c r="D585" s="71"/>
      <c r="E585" s="72"/>
      <c r="F585" s="73"/>
      <c r="G585" s="71"/>
      <c r="H585" s="74"/>
      <c r="I585" s="75"/>
      <c r="J585" s="76"/>
      <c r="K585" s="77"/>
      <c r="L585" s="77"/>
      <c r="M585" s="77"/>
      <c r="N585" s="77"/>
      <c r="O585" s="76"/>
      <c r="P585" s="76"/>
      <c r="Q585" s="76"/>
      <c r="R585" s="10"/>
      <c r="S585" s="15"/>
    </row>
    <row r="586" spans="1:20" outlineLevel="3" x14ac:dyDescent="0.15">
      <c r="B586" s="10"/>
      <c r="C586" s="10"/>
      <c r="D586" s="10"/>
      <c r="E586" s="10"/>
      <c r="F586" s="10"/>
      <c r="G586" s="10"/>
      <c r="H586" s="10"/>
      <c r="I586" s="15"/>
      <c r="J586" s="15"/>
      <c r="K586" s="10"/>
      <c r="L586" s="10"/>
      <c r="M586" s="10"/>
      <c r="N586" s="10"/>
      <c r="O586" s="10"/>
      <c r="P586" s="15"/>
      <c r="Q586" s="15"/>
    </row>
    <row r="587" spans="1:20" ht="11.25" outlineLevel="2" x14ac:dyDescent="0.2">
      <c r="A587" s="42" t="s">
        <v>1940</v>
      </c>
      <c r="B587" s="43">
        <v>3</v>
      </c>
      <c r="C587" s="44"/>
      <c r="D587" s="45" t="s">
        <v>23</v>
      </c>
      <c r="E587" s="45"/>
      <c r="F587" s="46" t="s">
        <v>995</v>
      </c>
      <c r="G587" s="45"/>
      <c r="H587" s="47"/>
      <c r="I587" s="48"/>
      <c r="J587" s="49">
        <f>SUBTOTAL(9,J588:J602)</f>
        <v>0</v>
      </c>
      <c r="K587" s="47"/>
      <c r="L587" s="50">
        <f>SUBTOTAL(9,L588:L602)</f>
        <v>0</v>
      </c>
      <c r="M587" s="47"/>
      <c r="N587" s="50">
        <f>SUBTOTAL(9,N588:N602)</f>
        <v>0</v>
      </c>
      <c r="O587" s="51"/>
      <c r="P587" s="49">
        <f>SUBTOTAL(9,P588:P602)</f>
        <v>0</v>
      </c>
      <c r="Q587" s="49">
        <f>SUBTOTAL(9,Q588:Q602)</f>
        <v>0</v>
      </c>
      <c r="R587" s="10"/>
      <c r="S587" s="15"/>
      <c r="T587" s="15"/>
    </row>
    <row r="588" spans="1:20" ht="11.25" outlineLevel="3" x14ac:dyDescent="0.2">
      <c r="A588" s="52"/>
      <c r="B588" s="53"/>
      <c r="C588" s="54">
        <v>118</v>
      </c>
      <c r="D588" s="55" t="s">
        <v>25</v>
      </c>
      <c r="E588" s="56" t="s">
        <v>996</v>
      </c>
      <c r="F588" s="57" t="s">
        <v>997</v>
      </c>
      <c r="G588" s="55" t="s">
        <v>60</v>
      </c>
      <c r="H588" s="58">
        <v>11.561443280000001</v>
      </c>
      <c r="I588" s="59"/>
      <c r="J588" s="60">
        <f>H588*I588</f>
        <v>0</v>
      </c>
      <c r="K588" s="58"/>
      <c r="L588" s="58">
        <f>H588*K588</f>
        <v>0</v>
      </c>
      <c r="M588" s="58"/>
      <c r="N588" s="58">
        <f>H588*M588</f>
        <v>0</v>
      </c>
      <c r="O588" s="60">
        <v>21</v>
      </c>
      <c r="P588" s="60">
        <f>J588*(O588/100)</f>
        <v>0</v>
      </c>
      <c r="Q588" s="60">
        <f>J588+P588</f>
        <v>0</v>
      </c>
      <c r="R588" s="15"/>
      <c r="S588" s="15"/>
      <c r="T588" s="15"/>
    </row>
    <row r="589" spans="1:20" ht="11.25" outlineLevel="3" x14ac:dyDescent="0.2">
      <c r="A589" s="52"/>
      <c r="B589" s="53"/>
      <c r="C589" s="54">
        <v>119</v>
      </c>
      <c r="D589" s="55" t="s">
        <v>25</v>
      </c>
      <c r="E589" s="56" t="s">
        <v>998</v>
      </c>
      <c r="F589" s="57" t="s">
        <v>999</v>
      </c>
      <c r="G589" s="55" t="s">
        <v>60</v>
      </c>
      <c r="H589" s="58">
        <v>11.561443280000001</v>
      </c>
      <c r="I589" s="59"/>
      <c r="J589" s="60">
        <f>H589*I589</f>
        <v>0</v>
      </c>
      <c r="K589" s="58"/>
      <c r="L589" s="58">
        <f>H589*K589</f>
        <v>0</v>
      </c>
      <c r="M589" s="58"/>
      <c r="N589" s="58">
        <f>H589*M589</f>
        <v>0</v>
      </c>
      <c r="O589" s="60">
        <v>21</v>
      </c>
      <c r="P589" s="60">
        <f>J589*(O589/100)</f>
        <v>0</v>
      </c>
      <c r="Q589" s="60">
        <f>J589+P589</f>
        <v>0</v>
      </c>
      <c r="R589" s="15"/>
      <c r="S589" s="15"/>
      <c r="T589" s="15"/>
    </row>
    <row r="590" spans="1:20" ht="11.25" outlineLevel="3" x14ac:dyDescent="0.2">
      <c r="A590" s="52"/>
      <c r="B590" s="53"/>
      <c r="C590" s="54">
        <v>120</v>
      </c>
      <c r="D590" s="55" t="s">
        <v>25</v>
      </c>
      <c r="E590" s="56" t="s">
        <v>1000</v>
      </c>
      <c r="F590" s="57" t="s">
        <v>1001</v>
      </c>
      <c r="G590" s="55" t="s">
        <v>60</v>
      </c>
      <c r="H590" s="58">
        <v>335.26900000000001</v>
      </c>
      <c r="I590" s="59"/>
      <c r="J590" s="60">
        <f>H590*I590</f>
        <v>0</v>
      </c>
      <c r="K590" s="58"/>
      <c r="L590" s="58">
        <f>H590*K590</f>
        <v>0</v>
      </c>
      <c r="M590" s="58"/>
      <c r="N590" s="58">
        <f>H590*M590</f>
        <v>0</v>
      </c>
      <c r="O590" s="60">
        <v>21</v>
      </c>
      <c r="P590" s="60">
        <f>J590*(O590/100)</f>
        <v>0</v>
      </c>
      <c r="Q590" s="60">
        <f>J590+P590</f>
        <v>0</v>
      </c>
      <c r="R590" s="15"/>
      <c r="S590" s="15"/>
      <c r="T590" s="15"/>
    </row>
    <row r="591" spans="1:20" ht="9.75" outlineLevel="4" x14ac:dyDescent="0.2">
      <c r="A591" s="61"/>
      <c r="B591" s="62"/>
      <c r="C591" s="62"/>
      <c r="D591" s="63"/>
      <c r="E591" s="64" t="s">
        <v>29</v>
      </c>
      <c r="F591" s="65" t="s">
        <v>3890</v>
      </c>
      <c r="G591" s="63"/>
      <c r="H591" s="66">
        <v>335.26900000000001</v>
      </c>
      <c r="I591" s="67"/>
      <c r="J591" s="68"/>
      <c r="K591" s="66"/>
      <c r="L591" s="66"/>
      <c r="M591" s="66"/>
      <c r="N591" s="66"/>
      <c r="O591" s="68"/>
      <c r="P591" s="68"/>
      <c r="Q591" s="68"/>
      <c r="R591" s="10"/>
      <c r="S591" s="15"/>
    </row>
    <row r="592" spans="1:20" ht="7.5" customHeight="1" outlineLevel="4" x14ac:dyDescent="0.15">
      <c r="A592" s="15"/>
      <c r="B592" s="69"/>
      <c r="C592" s="70"/>
      <c r="D592" s="71"/>
      <c r="E592" s="72"/>
      <c r="F592" s="73"/>
      <c r="G592" s="71"/>
      <c r="H592" s="74"/>
      <c r="I592" s="75"/>
      <c r="J592" s="76"/>
      <c r="K592" s="77"/>
      <c r="L592" s="77"/>
      <c r="M592" s="77"/>
      <c r="N592" s="77"/>
      <c r="O592" s="76"/>
      <c r="P592" s="76"/>
      <c r="Q592" s="76"/>
      <c r="R592" s="10"/>
      <c r="S592" s="15"/>
    </row>
    <row r="593" spans="1:20" ht="11.25" outlineLevel="3" x14ac:dyDescent="0.2">
      <c r="A593" s="52"/>
      <c r="B593" s="53"/>
      <c r="C593" s="54">
        <v>121</v>
      </c>
      <c r="D593" s="55" t="s">
        <v>25</v>
      </c>
      <c r="E593" s="56" t="s">
        <v>1942</v>
      </c>
      <c r="F593" s="57" t="s">
        <v>1943</v>
      </c>
      <c r="G593" s="55" t="s">
        <v>60</v>
      </c>
      <c r="H593" s="58">
        <v>2.335</v>
      </c>
      <c r="I593" s="59"/>
      <c r="J593" s="60">
        <f>H593*I593</f>
        <v>0</v>
      </c>
      <c r="K593" s="58"/>
      <c r="L593" s="58">
        <f>H593*K593</f>
        <v>0</v>
      </c>
      <c r="M593" s="58"/>
      <c r="N593" s="58">
        <f>H593*M593</f>
        <v>0</v>
      </c>
      <c r="O593" s="60">
        <v>21</v>
      </c>
      <c r="P593" s="60">
        <f>J593*(O593/100)</f>
        <v>0</v>
      </c>
      <c r="Q593" s="60">
        <f>J593+P593</f>
        <v>0</v>
      </c>
      <c r="R593" s="15"/>
      <c r="S593" s="15"/>
      <c r="T593" s="15"/>
    </row>
    <row r="594" spans="1:20" ht="9.75" outlineLevel="4" x14ac:dyDescent="0.2">
      <c r="A594" s="61"/>
      <c r="B594" s="62"/>
      <c r="C594" s="62"/>
      <c r="D594" s="63"/>
      <c r="E594" s="64" t="s">
        <v>29</v>
      </c>
      <c r="F594" s="65" t="s">
        <v>3891</v>
      </c>
      <c r="G594" s="63"/>
      <c r="H594" s="66">
        <v>2.335</v>
      </c>
      <c r="I594" s="67"/>
      <c r="J594" s="68"/>
      <c r="K594" s="66"/>
      <c r="L594" s="66"/>
      <c r="M594" s="66"/>
      <c r="N594" s="66"/>
      <c r="O594" s="68"/>
      <c r="P594" s="68"/>
      <c r="Q594" s="68"/>
      <c r="R594" s="10"/>
      <c r="S594" s="15"/>
    </row>
    <row r="595" spans="1:20" ht="7.5" customHeight="1" outlineLevel="4" x14ac:dyDescent="0.15">
      <c r="A595" s="15"/>
      <c r="B595" s="69"/>
      <c r="C595" s="70"/>
      <c r="D595" s="71"/>
      <c r="E595" s="72"/>
      <c r="F595" s="73"/>
      <c r="G595" s="71"/>
      <c r="H595" s="74"/>
      <c r="I595" s="75"/>
      <c r="J595" s="76"/>
      <c r="K595" s="77"/>
      <c r="L595" s="77"/>
      <c r="M595" s="77"/>
      <c r="N595" s="77"/>
      <c r="O595" s="76"/>
      <c r="P595" s="76"/>
      <c r="Q595" s="76"/>
      <c r="R595" s="10"/>
      <c r="S595" s="15"/>
    </row>
    <row r="596" spans="1:20" ht="11.25" outlineLevel="3" x14ac:dyDescent="0.2">
      <c r="A596" s="52"/>
      <c r="B596" s="53"/>
      <c r="C596" s="54">
        <v>122</v>
      </c>
      <c r="D596" s="55" t="s">
        <v>25</v>
      </c>
      <c r="E596" s="56" t="s">
        <v>1003</v>
      </c>
      <c r="F596" s="57" t="s">
        <v>1004</v>
      </c>
      <c r="G596" s="55" t="s">
        <v>60</v>
      </c>
      <c r="H596" s="58">
        <v>8.1659999999999986</v>
      </c>
      <c r="I596" s="59"/>
      <c r="J596" s="60">
        <f>H596*I596</f>
        <v>0</v>
      </c>
      <c r="K596" s="58"/>
      <c r="L596" s="58">
        <f>H596*K596</f>
        <v>0</v>
      </c>
      <c r="M596" s="58"/>
      <c r="N596" s="58">
        <f>H596*M596</f>
        <v>0</v>
      </c>
      <c r="O596" s="60">
        <v>21</v>
      </c>
      <c r="P596" s="60">
        <f>J596*(O596/100)</f>
        <v>0</v>
      </c>
      <c r="Q596" s="60">
        <f>J596+P596</f>
        <v>0</v>
      </c>
      <c r="R596" s="15"/>
      <c r="S596" s="15"/>
      <c r="T596" s="15"/>
    </row>
    <row r="597" spans="1:20" ht="9.75" outlineLevel="4" x14ac:dyDescent="0.2">
      <c r="A597" s="61"/>
      <c r="B597" s="62"/>
      <c r="C597" s="62"/>
      <c r="D597" s="63"/>
      <c r="E597" s="64" t="s">
        <v>29</v>
      </c>
      <c r="F597" s="65" t="s">
        <v>3892</v>
      </c>
      <c r="G597" s="63"/>
      <c r="H597" s="66">
        <v>8.1659999999999986</v>
      </c>
      <c r="I597" s="67"/>
      <c r="J597" s="68"/>
      <c r="K597" s="66"/>
      <c r="L597" s="66"/>
      <c r="M597" s="66"/>
      <c r="N597" s="66"/>
      <c r="O597" s="68"/>
      <c r="P597" s="68"/>
      <c r="Q597" s="68"/>
      <c r="R597" s="10"/>
      <c r="S597" s="15"/>
    </row>
    <row r="598" spans="1:20" ht="7.5" customHeight="1" outlineLevel="4" x14ac:dyDescent="0.15">
      <c r="A598" s="15"/>
      <c r="B598" s="69"/>
      <c r="C598" s="70"/>
      <c r="D598" s="71"/>
      <c r="E598" s="72"/>
      <c r="F598" s="73"/>
      <c r="G598" s="71"/>
      <c r="H598" s="74"/>
      <c r="I598" s="75"/>
      <c r="J598" s="76"/>
      <c r="K598" s="77"/>
      <c r="L598" s="77"/>
      <c r="M598" s="77"/>
      <c r="N598" s="77"/>
      <c r="O598" s="76"/>
      <c r="P598" s="76"/>
      <c r="Q598" s="76"/>
      <c r="R598" s="10"/>
      <c r="S598" s="15"/>
    </row>
    <row r="599" spans="1:20" ht="11.25" outlineLevel="3" x14ac:dyDescent="0.2">
      <c r="A599" s="52"/>
      <c r="B599" s="53"/>
      <c r="C599" s="54">
        <v>123</v>
      </c>
      <c r="D599" s="55" t="s">
        <v>25</v>
      </c>
      <c r="E599" s="56" t="s">
        <v>2558</v>
      </c>
      <c r="F599" s="57" t="s">
        <v>2559</v>
      </c>
      <c r="G599" s="55" t="s">
        <v>60</v>
      </c>
      <c r="H599" s="58">
        <v>1.018</v>
      </c>
      <c r="I599" s="59"/>
      <c r="J599" s="60">
        <f>H599*I599</f>
        <v>0</v>
      </c>
      <c r="K599" s="58"/>
      <c r="L599" s="58">
        <f>H599*K599</f>
        <v>0</v>
      </c>
      <c r="M599" s="58"/>
      <c r="N599" s="58">
        <f>H599*M599</f>
        <v>0</v>
      </c>
      <c r="O599" s="60">
        <v>21</v>
      </c>
      <c r="P599" s="60">
        <f>J599*(O599/100)</f>
        <v>0</v>
      </c>
      <c r="Q599" s="60">
        <f>J599+P599</f>
        <v>0</v>
      </c>
      <c r="R599" s="15"/>
      <c r="S599" s="15"/>
      <c r="T599" s="15"/>
    </row>
    <row r="600" spans="1:20" ht="9.75" outlineLevel="4" x14ac:dyDescent="0.2">
      <c r="A600" s="61"/>
      <c r="B600" s="62"/>
      <c r="C600" s="62"/>
      <c r="D600" s="63"/>
      <c r="E600" s="64" t="s">
        <v>29</v>
      </c>
      <c r="F600" s="65" t="s">
        <v>3893</v>
      </c>
      <c r="G600" s="63"/>
      <c r="H600" s="66">
        <v>1.018</v>
      </c>
      <c r="I600" s="67"/>
      <c r="J600" s="68"/>
      <c r="K600" s="66"/>
      <c r="L600" s="66"/>
      <c r="M600" s="66"/>
      <c r="N600" s="66"/>
      <c r="O600" s="68"/>
      <c r="P600" s="68"/>
      <c r="Q600" s="68"/>
      <c r="R600" s="10"/>
      <c r="S600" s="15"/>
    </row>
    <row r="601" spans="1:20" ht="7.5" customHeight="1" outlineLevel="4" x14ac:dyDescent="0.15">
      <c r="A601" s="15"/>
      <c r="B601" s="69"/>
      <c r="C601" s="70"/>
      <c r="D601" s="71"/>
      <c r="E601" s="72"/>
      <c r="F601" s="73"/>
      <c r="G601" s="71"/>
      <c r="H601" s="74"/>
      <c r="I601" s="75"/>
      <c r="J601" s="76"/>
      <c r="K601" s="77"/>
      <c r="L601" s="77"/>
      <c r="M601" s="77"/>
      <c r="N601" s="77"/>
      <c r="O601" s="76"/>
      <c r="P601" s="76"/>
      <c r="Q601" s="76"/>
      <c r="R601" s="10"/>
      <c r="S601" s="15"/>
    </row>
    <row r="602" spans="1:20" outlineLevel="3" x14ac:dyDescent="0.15">
      <c r="B602" s="10"/>
      <c r="C602" s="10"/>
      <c r="D602" s="10"/>
      <c r="E602" s="10"/>
      <c r="F602" s="10"/>
      <c r="G602" s="10"/>
      <c r="H602" s="10"/>
      <c r="I602" s="15"/>
      <c r="J602" s="15"/>
      <c r="K602" s="10"/>
      <c r="L602" s="10"/>
      <c r="M602" s="10"/>
      <c r="N602" s="10"/>
      <c r="O602" s="10"/>
      <c r="P602" s="15"/>
      <c r="Q602" s="15"/>
    </row>
    <row r="603" spans="1:20" ht="11.25" outlineLevel="2" x14ac:dyDescent="0.2">
      <c r="A603" s="42" t="s">
        <v>1949</v>
      </c>
      <c r="B603" s="43">
        <v>3</v>
      </c>
      <c r="C603" s="44"/>
      <c r="D603" s="45" t="s">
        <v>23</v>
      </c>
      <c r="E603" s="45"/>
      <c r="F603" s="46" t="s">
        <v>1006</v>
      </c>
      <c r="G603" s="45"/>
      <c r="H603" s="47"/>
      <c r="I603" s="48"/>
      <c r="J603" s="49">
        <f>SUBTOTAL(9,J604:J605)</f>
        <v>0</v>
      </c>
      <c r="K603" s="47"/>
      <c r="L603" s="50">
        <f>SUBTOTAL(9,L604:L605)</f>
        <v>0</v>
      </c>
      <c r="M603" s="47"/>
      <c r="N603" s="50">
        <f>SUBTOTAL(9,N604:N605)</f>
        <v>0</v>
      </c>
      <c r="O603" s="51"/>
      <c r="P603" s="49">
        <f>SUBTOTAL(9,P604:P605)</f>
        <v>0</v>
      </c>
      <c r="Q603" s="49">
        <f>SUBTOTAL(9,Q604:Q605)</f>
        <v>0</v>
      </c>
      <c r="R603" s="10"/>
      <c r="S603" s="15"/>
      <c r="T603" s="15"/>
    </row>
    <row r="604" spans="1:20" ht="11.25" outlineLevel="3" x14ac:dyDescent="0.2">
      <c r="A604" s="52"/>
      <c r="B604" s="53"/>
      <c r="C604" s="54">
        <v>124</v>
      </c>
      <c r="D604" s="55" t="s">
        <v>25</v>
      </c>
      <c r="E604" s="56" t="s">
        <v>1007</v>
      </c>
      <c r="F604" s="57" t="s">
        <v>1008</v>
      </c>
      <c r="G604" s="55" t="s">
        <v>60</v>
      </c>
      <c r="H604" s="58">
        <v>576.8007407815378</v>
      </c>
      <c r="I604" s="59"/>
      <c r="J604" s="60">
        <f>H604*I604</f>
        <v>0</v>
      </c>
      <c r="K604" s="58"/>
      <c r="L604" s="58">
        <f>H604*K604</f>
        <v>0</v>
      </c>
      <c r="M604" s="58"/>
      <c r="N604" s="58">
        <f>H604*M604</f>
        <v>0</v>
      </c>
      <c r="O604" s="60">
        <v>21</v>
      </c>
      <c r="P604" s="60">
        <f>J604*(O604/100)</f>
        <v>0</v>
      </c>
      <c r="Q604" s="60">
        <f>J604+P604</f>
        <v>0</v>
      </c>
      <c r="R604" s="15"/>
      <c r="S604" s="15"/>
      <c r="T604" s="15"/>
    </row>
    <row r="605" spans="1:20" outlineLevel="3" x14ac:dyDescent="0.15">
      <c r="B605" s="10"/>
      <c r="C605" s="10"/>
      <c r="D605" s="10"/>
      <c r="E605" s="10"/>
      <c r="F605" s="10"/>
      <c r="G605" s="10"/>
      <c r="H605" s="10"/>
      <c r="I605" s="15"/>
      <c r="J605" s="15"/>
      <c r="K605" s="10"/>
      <c r="L605" s="10"/>
      <c r="M605" s="10"/>
      <c r="N605" s="10"/>
      <c r="O605" s="10"/>
      <c r="P605" s="15"/>
      <c r="Q605" s="15"/>
    </row>
    <row r="606" spans="1:20" ht="11.25" outlineLevel="2" x14ac:dyDescent="0.2">
      <c r="A606" s="42" t="s">
        <v>3894</v>
      </c>
      <c r="B606" s="43">
        <v>3</v>
      </c>
      <c r="C606" s="44"/>
      <c r="D606" s="45" t="s">
        <v>23</v>
      </c>
      <c r="E606" s="45"/>
      <c r="F606" s="46" t="s">
        <v>1010</v>
      </c>
      <c r="G606" s="45"/>
      <c r="H606" s="47"/>
      <c r="I606" s="48"/>
      <c r="J606" s="49">
        <f>SUBTOTAL(9,J607:J640)</f>
        <v>0</v>
      </c>
      <c r="K606" s="47"/>
      <c r="L606" s="50">
        <f>SUBTOTAL(9,L607:L640)</f>
        <v>1.0606223875</v>
      </c>
      <c r="M606" s="47"/>
      <c r="N606" s="50">
        <f>SUBTOTAL(9,N607:N640)</f>
        <v>0</v>
      </c>
      <c r="O606" s="51"/>
      <c r="P606" s="49">
        <f>SUBTOTAL(9,P607:P640)</f>
        <v>0</v>
      </c>
      <c r="Q606" s="49">
        <f>SUBTOTAL(9,Q607:Q640)</f>
        <v>0</v>
      </c>
      <c r="R606" s="10"/>
      <c r="S606" s="15"/>
      <c r="T606" s="15"/>
    </row>
    <row r="607" spans="1:20" ht="11.25" outlineLevel="3" x14ac:dyDescent="0.2">
      <c r="A607" s="52"/>
      <c r="B607" s="53"/>
      <c r="C607" s="54">
        <v>125</v>
      </c>
      <c r="D607" s="55" t="s">
        <v>25</v>
      </c>
      <c r="E607" s="56" t="s">
        <v>1011</v>
      </c>
      <c r="F607" s="57" t="s">
        <v>1012</v>
      </c>
      <c r="G607" s="55" t="s">
        <v>67</v>
      </c>
      <c r="H607" s="58">
        <v>115.80500000000001</v>
      </c>
      <c r="I607" s="59"/>
      <c r="J607" s="60">
        <f>H607*I607</f>
        <v>0</v>
      </c>
      <c r="K607" s="58"/>
      <c r="L607" s="58">
        <f>H607*K607</f>
        <v>0</v>
      </c>
      <c r="M607" s="58"/>
      <c r="N607" s="58">
        <f>H607*M607</f>
        <v>0</v>
      </c>
      <c r="O607" s="60">
        <v>21</v>
      </c>
      <c r="P607" s="60">
        <f>J607*(O607/100)</f>
        <v>0</v>
      </c>
      <c r="Q607" s="60">
        <f>J607+P607</f>
        <v>0</v>
      </c>
      <c r="R607" s="15"/>
      <c r="S607" s="15"/>
      <c r="T607" s="15"/>
    </row>
    <row r="608" spans="1:20" ht="9.75" outlineLevel="4" x14ac:dyDescent="0.2">
      <c r="A608" s="61"/>
      <c r="B608" s="62"/>
      <c r="C608" s="62"/>
      <c r="D608" s="63"/>
      <c r="E608" s="64" t="s">
        <v>29</v>
      </c>
      <c r="F608" s="65" t="s">
        <v>3895</v>
      </c>
      <c r="G608" s="63"/>
      <c r="H608" s="66">
        <v>110.80500000000001</v>
      </c>
      <c r="I608" s="67"/>
      <c r="J608" s="68"/>
      <c r="K608" s="66"/>
      <c r="L608" s="66"/>
      <c r="M608" s="66"/>
      <c r="N608" s="66"/>
      <c r="O608" s="68"/>
      <c r="P608" s="68"/>
      <c r="Q608" s="68"/>
      <c r="R608" s="10"/>
      <c r="S608" s="15"/>
    </row>
    <row r="609" spans="1:20" ht="9.75" outlineLevel="4" x14ac:dyDescent="0.2">
      <c r="A609" s="61"/>
      <c r="B609" s="62"/>
      <c r="C609" s="62"/>
      <c r="D609" s="63"/>
      <c r="E609" s="64"/>
      <c r="F609" s="65" t="s">
        <v>3896</v>
      </c>
      <c r="G609" s="63"/>
      <c r="H609" s="66">
        <v>5</v>
      </c>
      <c r="I609" s="67"/>
      <c r="J609" s="68"/>
      <c r="K609" s="66"/>
      <c r="L609" s="66"/>
      <c r="M609" s="66"/>
      <c r="N609" s="66"/>
      <c r="O609" s="68"/>
      <c r="P609" s="68"/>
      <c r="Q609" s="68"/>
      <c r="R609" s="10"/>
      <c r="S609" s="15"/>
    </row>
    <row r="610" spans="1:20" ht="7.5" customHeight="1" outlineLevel="4" x14ac:dyDescent="0.15">
      <c r="A610" s="15"/>
      <c r="B610" s="69"/>
      <c r="C610" s="70"/>
      <c r="D610" s="71"/>
      <c r="E610" s="72"/>
      <c r="F610" s="73"/>
      <c r="G610" s="71"/>
      <c r="H610" s="74"/>
      <c r="I610" s="75"/>
      <c r="J610" s="76"/>
      <c r="K610" s="77"/>
      <c r="L610" s="77"/>
      <c r="M610" s="77"/>
      <c r="N610" s="77"/>
      <c r="O610" s="76"/>
      <c r="P610" s="76"/>
      <c r="Q610" s="76"/>
      <c r="R610" s="10"/>
      <c r="S610" s="15"/>
    </row>
    <row r="611" spans="1:20" ht="11.25" outlineLevel="3" x14ac:dyDescent="0.2">
      <c r="A611" s="52"/>
      <c r="B611" s="53"/>
      <c r="C611" s="54">
        <v>126</v>
      </c>
      <c r="D611" s="55" t="s">
        <v>25</v>
      </c>
      <c r="E611" s="56" t="s">
        <v>1018</v>
      </c>
      <c r="F611" s="57" t="s">
        <v>1019</v>
      </c>
      <c r="G611" s="55" t="s">
        <v>67</v>
      </c>
      <c r="H611" s="58">
        <v>31.799999999999997</v>
      </c>
      <c r="I611" s="59"/>
      <c r="J611" s="60">
        <f>H611*I611</f>
        <v>0</v>
      </c>
      <c r="K611" s="58">
        <v>3.5000000000000001E-3</v>
      </c>
      <c r="L611" s="58">
        <f>H611*K611</f>
        <v>0.1113</v>
      </c>
      <c r="M611" s="58"/>
      <c r="N611" s="58">
        <f>H611*M611</f>
        <v>0</v>
      </c>
      <c r="O611" s="60">
        <v>21</v>
      </c>
      <c r="P611" s="60">
        <f>J611*(O611/100)</f>
        <v>0</v>
      </c>
      <c r="Q611" s="60">
        <f>J611+P611</f>
        <v>0</v>
      </c>
      <c r="R611" s="15"/>
      <c r="S611" s="15"/>
      <c r="T611" s="15"/>
    </row>
    <row r="612" spans="1:20" ht="9.75" outlineLevel="4" x14ac:dyDescent="0.2">
      <c r="A612" s="61"/>
      <c r="B612" s="62"/>
      <c r="C612" s="62"/>
      <c r="D612" s="63"/>
      <c r="E612" s="64" t="s">
        <v>29</v>
      </c>
      <c r="F612" s="65" t="s">
        <v>3897</v>
      </c>
      <c r="G612" s="63"/>
      <c r="H612" s="66">
        <v>5.2</v>
      </c>
      <c r="I612" s="67"/>
      <c r="J612" s="68"/>
      <c r="K612" s="66"/>
      <c r="L612" s="66"/>
      <c r="M612" s="66"/>
      <c r="N612" s="66"/>
      <c r="O612" s="68"/>
      <c r="P612" s="68"/>
      <c r="Q612" s="68"/>
      <c r="R612" s="10"/>
      <c r="S612" s="15"/>
    </row>
    <row r="613" spans="1:20" ht="9.75" outlineLevel="4" x14ac:dyDescent="0.2">
      <c r="A613" s="61"/>
      <c r="B613" s="62"/>
      <c r="C613" s="62"/>
      <c r="D613" s="63"/>
      <c r="E613" s="64"/>
      <c r="F613" s="65" t="s">
        <v>3898</v>
      </c>
      <c r="G613" s="63"/>
      <c r="H613" s="66">
        <v>15</v>
      </c>
      <c r="I613" s="67"/>
      <c r="J613" s="68"/>
      <c r="K613" s="66"/>
      <c r="L613" s="66"/>
      <c r="M613" s="66"/>
      <c r="N613" s="66"/>
      <c r="O613" s="68"/>
      <c r="P613" s="68"/>
      <c r="Q613" s="68"/>
      <c r="R613" s="10"/>
      <c r="S613" s="15"/>
    </row>
    <row r="614" spans="1:20" ht="9.75" outlineLevel="4" x14ac:dyDescent="0.2">
      <c r="A614" s="61"/>
      <c r="B614" s="62"/>
      <c r="C614" s="62"/>
      <c r="D614" s="63"/>
      <c r="E614" s="64"/>
      <c r="F614" s="65" t="s">
        <v>3899</v>
      </c>
      <c r="G614" s="63"/>
      <c r="H614" s="66">
        <v>10.1</v>
      </c>
      <c r="I614" s="67"/>
      <c r="J614" s="68"/>
      <c r="K614" s="66"/>
      <c r="L614" s="66"/>
      <c r="M614" s="66"/>
      <c r="N614" s="66"/>
      <c r="O614" s="68"/>
      <c r="P614" s="68"/>
      <c r="Q614" s="68"/>
      <c r="R614" s="10"/>
      <c r="S614" s="15"/>
    </row>
    <row r="615" spans="1:20" ht="9.75" outlineLevel="4" x14ac:dyDescent="0.2">
      <c r="A615" s="61"/>
      <c r="B615" s="62"/>
      <c r="C615" s="62"/>
      <c r="D615" s="63"/>
      <c r="E615" s="64"/>
      <c r="F615" s="65" t="s">
        <v>3900</v>
      </c>
      <c r="G615" s="63"/>
      <c r="H615" s="66">
        <v>1.5</v>
      </c>
      <c r="I615" s="67"/>
      <c r="J615" s="68"/>
      <c r="K615" s="66"/>
      <c r="L615" s="66"/>
      <c r="M615" s="66"/>
      <c r="N615" s="66"/>
      <c r="O615" s="68"/>
      <c r="P615" s="68"/>
      <c r="Q615" s="68"/>
      <c r="R615" s="10"/>
      <c r="S615" s="15"/>
    </row>
    <row r="616" spans="1:20" ht="7.5" customHeight="1" outlineLevel="4" x14ac:dyDescent="0.15">
      <c r="A616" s="15"/>
      <c r="B616" s="69"/>
      <c r="C616" s="70"/>
      <c r="D616" s="71"/>
      <c r="E616" s="72"/>
      <c r="F616" s="73"/>
      <c r="G616" s="71"/>
      <c r="H616" s="74"/>
      <c r="I616" s="75"/>
      <c r="J616" s="76"/>
      <c r="K616" s="77"/>
      <c r="L616" s="77"/>
      <c r="M616" s="77"/>
      <c r="N616" s="77"/>
      <c r="O616" s="76"/>
      <c r="P616" s="76"/>
      <c r="Q616" s="76"/>
      <c r="R616" s="10"/>
      <c r="S616" s="15"/>
    </row>
    <row r="617" spans="1:20" ht="11.25" outlineLevel="3" x14ac:dyDescent="0.2">
      <c r="A617" s="52"/>
      <c r="B617" s="53"/>
      <c r="C617" s="54">
        <v>127</v>
      </c>
      <c r="D617" s="55" t="s">
        <v>25</v>
      </c>
      <c r="E617" s="56" t="s">
        <v>1034</v>
      </c>
      <c r="F617" s="57" t="s">
        <v>1035</v>
      </c>
      <c r="G617" s="55" t="s">
        <v>67</v>
      </c>
      <c r="H617" s="58">
        <v>39.550000000000004</v>
      </c>
      <c r="I617" s="59"/>
      <c r="J617" s="60">
        <f>H617*I617</f>
        <v>0</v>
      </c>
      <c r="K617" s="58">
        <v>3.5000000000000001E-3</v>
      </c>
      <c r="L617" s="58">
        <f>H617*K617</f>
        <v>0.13842500000000002</v>
      </c>
      <c r="M617" s="58"/>
      <c r="N617" s="58">
        <f>H617*M617</f>
        <v>0</v>
      </c>
      <c r="O617" s="60">
        <v>21</v>
      </c>
      <c r="P617" s="60">
        <f>J617*(O617/100)</f>
        <v>0</v>
      </c>
      <c r="Q617" s="60">
        <f>J617+P617</f>
        <v>0</v>
      </c>
      <c r="R617" s="15"/>
      <c r="S617" s="15"/>
      <c r="T617" s="15"/>
    </row>
    <row r="618" spans="1:20" ht="9.75" outlineLevel="4" x14ac:dyDescent="0.2">
      <c r="A618" s="61"/>
      <c r="B618" s="62"/>
      <c r="C618" s="62"/>
      <c r="D618" s="63"/>
      <c r="E618" s="64" t="s">
        <v>29</v>
      </c>
      <c r="F618" s="65" t="s">
        <v>3901</v>
      </c>
      <c r="G618" s="63"/>
      <c r="H618" s="66">
        <v>9.49</v>
      </c>
      <c r="I618" s="67"/>
      <c r="J618" s="68"/>
      <c r="K618" s="66"/>
      <c r="L618" s="66"/>
      <c r="M618" s="66"/>
      <c r="N618" s="66"/>
      <c r="O618" s="68"/>
      <c r="P618" s="68"/>
      <c r="Q618" s="68"/>
      <c r="R618" s="10"/>
      <c r="S618" s="15"/>
    </row>
    <row r="619" spans="1:20" ht="9.75" outlineLevel="4" x14ac:dyDescent="0.2">
      <c r="A619" s="61"/>
      <c r="B619" s="62"/>
      <c r="C619" s="62"/>
      <c r="D619" s="63"/>
      <c r="E619" s="64"/>
      <c r="F619" s="65" t="s">
        <v>3902</v>
      </c>
      <c r="G619" s="63"/>
      <c r="H619" s="66">
        <v>14.72</v>
      </c>
      <c r="I619" s="67"/>
      <c r="J619" s="68"/>
      <c r="K619" s="66"/>
      <c r="L619" s="66"/>
      <c r="M619" s="66"/>
      <c r="N619" s="66"/>
      <c r="O619" s="68"/>
      <c r="P619" s="68"/>
      <c r="Q619" s="68"/>
      <c r="R619" s="10"/>
      <c r="S619" s="15"/>
    </row>
    <row r="620" spans="1:20" ht="19.5" outlineLevel="4" x14ac:dyDescent="0.2">
      <c r="A620" s="61"/>
      <c r="B620" s="62"/>
      <c r="C620" s="62"/>
      <c r="D620" s="63"/>
      <c r="E620" s="64"/>
      <c r="F620" s="65" t="s">
        <v>3903</v>
      </c>
      <c r="G620" s="63"/>
      <c r="H620" s="66">
        <v>14.52</v>
      </c>
      <c r="I620" s="67"/>
      <c r="J620" s="68"/>
      <c r="K620" s="66"/>
      <c r="L620" s="66"/>
      <c r="M620" s="66"/>
      <c r="N620" s="66"/>
      <c r="O620" s="68"/>
      <c r="P620" s="68"/>
      <c r="Q620" s="68"/>
      <c r="R620" s="10"/>
      <c r="S620" s="15"/>
    </row>
    <row r="621" spans="1:20" ht="19.5" outlineLevel="4" x14ac:dyDescent="0.2">
      <c r="A621" s="61"/>
      <c r="B621" s="62"/>
      <c r="C621" s="62"/>
      <c r="D621" s="63"/>
      <c r="E621" s="64"/>
      <c r="F621" s="65" t="s">
        <v>3904</v>
      </c>
      <c r="G621" s="63"/>
      <c r="H621" s="66">
        <v>0.82</v>
      </c>
      <c r="I621" s="67"/>
      <c r="J621" s="68"/>
      <c r="K621" s="66"/>
      <c r="L621" s="66"/>
      <c r="M621" s="66"/>
      <c r="N621" s="66"/>
      <c r="O621" s="68"/>
      <c r="P621" s="68"/>
      <c r="Q621" s="68"/>
      <c r="R621" s="10"/>
      <c r="S621" s="15"/>
    </row>
    <row r="622" spans="1:20" ht="7.5" customHeight="1" outlineLevel="4" x14ac:dyDescent="0.15">
      <c r="A622" s="15"/>
      <c r="B622" s="69"/>
      <c r="C622" s="70"/>
      <c r="D622" s="71"/>
      <c r="E622" s="72"/>
      <c r="F622" s="73"/>
      <c r="G622" s="71"/>
      <c r="H622" s="74"/>
      <c r="I622" s="75"/>
      <c r="J622" s="76"/>
      <c r="K622" s="77"/>
      <c r="L622" s="77"/>
      <c r="M622" s="77"/>
      <c r="N622" s="77"/>
      <c r="O622" s="76"/>
      <c r="P622" s="76"/>
      <c r="Q622" s="76"/>
      <c r="R622" s="10"/>
      <c r="S622" s="15"/>
    </row>
    <row r="623" spans="1:20" ht="11.25" outlineLevel="3" x14ac:dyDescent="0.2">
      <c r="A623" s="52"/>
      <c r="B623" s="53"/>
      <c r="C623" s="54">
        <v>128</v>
      </c>
      <c r="D623" s="55" t="s">
        <v>25</v>
      </c>
      <c r="E623" s="56" t="s">
        <v>1050</v>
      </c>
      <c r="F623" s="57" t="s">
        <v>1051</v>
      </c>
      <c r="G623" s="55" t="s">
        <v>67</v>
      </c>
      <c r="H623" s="58">
        <v>115.80500000000001</v>
      </c>
      <c r="I623" s="59"/>
      <c r="J623" s="60">
        <f>H623*I623</f>
        <v>0</v>
      </c>
      <c r="K623" s="58">
        <v>4.0000000000000002E-4</v>
      </c>
      <c r="L623" s="58">
        <f>H623*K623</f>
        <v>4.6322000000000002E-2</v>
      </c>
      <c r="M623" s="58"/>
      <c r="N623" s="58">
        <f>H623*M623</f>
        <v>0</v>
      </c>
      <c r="O623" s="60">
        <v>21</v>
      </c>
      <c r="P623" s="60">
        <f>J623*(O623/100)</f>
        <v>0</v>
      </c>
      <c r="Q623" s="60">
        <f>J623+P623</f>
        <v>0</v>
      </c>
      <c r="R623" s="15"/>
      <c r="S623" s="15"/>
      <c r="T623" s="15"/>
    </row>
    <row r="624" spans="1:20" ht="19.5" outlineLevel="4" x14ac:dyDescent="0.2">
      <c r="A624" s="61"/>
      <c r="B624" s="62"/>
      <c r="C624" s="62"/>
      <c r="D624" s="63"/>
      <c r="E624" s="64" t="s">
        <v>29</v>
      </c>
      <c r="F624" s="65" t="s">
        <v>3905</v>
      </c>
      <c r="G624" s="63"/>
      <c r="H624" s="66">
        <v>110.80500000000001</v>
      </c>
      <c r="I624" s="67"/>
      <c r="J624" s="68"/>
      <c r="K624" s="66"/>
      <c r="L624" s="66"/>
      <c r="M624" s="66"/>
      <c r="N624" s="66"/>
      <c r="O624" s="68"/>
      <c r="P624" s="68"/>
      <c r="Q624" s="68"/>
      <c r="R624" s="10"/>
      <c r="S624" s="15"/>
    </row>
    <row r="625" spans="1:20" ht="9.75" outlineLevel="4" x14ac:dyDescent="0.2">
      <c r="A625" s="61"/>
      <c r="B625" s="62"/>
      <c r="C625" s="62"/>
      <c r="D625" s="63"/>
      <c r="E625" s="64"/>
      <c r="F625" s="65" t="s">
        <v>3896</v>
      </c>
      <c r="G625" s="63"/>
      <c r="H625" s="66">
        <v>5</v>
      </c>
      <c r="I625" s="67"/>
      <c r="J625" s="68"/>
      <c r="K625" s="66"/>
      <c r="L625" s="66"/>
      <c r="M625" s="66"/>
      <c r="N625" s="66"/>
      <c r="O625" s="68"/>
      <c r="P625" s="68"/>
      <c r="Q625" s="68"/>
      <c r="R625" s="10"/>
      <c r="S625" s="15"/>
    </row>
    <row r="626" spans="1:20" ht="7.5" customHeight="1" outlineLevel="4" x14ac:dyDescent="0.15">
      <c r="A626" s="15"/>
      <c r="B626" s="69"/>
      <c r="C626" s="70"/>
      <c r="D626" s="71"/>
      <c r="E626" s="72"/>
      <c r="F626" s="73"/>
      <c r="G626" s="71"/>
      <c r="H626" s="74"/>
      <c r="I626" s="75"/>
      <c r="J626" s="76"/>
      <c r="K626" s="77"/>
      <c r="L626" s="77"/>
      <c r="M626" s="77"/>
      <c r="N626" s="77"/>
      <c r="O626" s="76"/>
      <c r="P626" s="76"/>
      <c r="Q626" s="76"/>
      <c r="R626" s="10"/>
      <c r="S626" s="15"/>
    </row>
    <row r="627" spans="1:20" ht="11.25" outlineLevel="3" x14ac:dyDescent="0.2">
      <c r="A627" s="52"/>
      <c r="B627" s="53"/>
      <c r="C627" s="54">
        <v>129</v>
      </c>
      <c r="D627" s="55" t="s">
        <v>25</v>
      </c>
      <c r="E627" s="56" t="s">
        <v>1059</v>
      </c>
      <c r="F627" s="57" t="s">
        <v>1060</v>
      </c>
      <c r="G627" s="55" t="s">
        <v>60</v>
      </c>
      <c r="H627" s="58">
        <v>1.0606223875</v>
      </c>
      <c r="I627" s="59"/>
      <c r="J627" s="60">
        <f>H627*I627</f>
        <v>0</v>
      </c>
      <c r="K627" s="58"/>
      <c r="L627" s="58">
        <f>H627*K627</f>
        <v>0</v>
      </c>
      <c r="M627" s="58"/>
      <c r="N627" s="58">
        <f>H627*M627</f>
        <v>0</v>
      </c>
      <c r="O627" s="60">
        <v>21</v>
      </c>
      <c r="P627" s="60">
        <f>J627*(O627/100)</f>
        <v>0</v>
      </c>
      <c r="Q627" s="60">
        <f>J627+P627</f>
        <v>0</v>
      </c>
      <c r="R627" s="15"/>
      <c r="S627" s="15"/>
      <c r="T627" s="15"/>
    </row>
    <row r="628" spans="1:20" ht="11.25" outlineLevel="3" x14ac:dyDescent="0.2">
      <c r="A628" s="52"/>
      <c r="B628" s="53"/>
      <c r="C628" s="54">
        <v>130</v>
      </c>
      <c r="D628" s="55" t="s">
        <v>25</v>
      </c>
      <c r="E628" s="56" t="s">
        <v>1061</v>
      </c>
      <c r="F628" s="57" t="s">
        <v>1062</v>
      </c>
      <c r="G628" s="55" t="s">
        <v>172</v>
      </c>
      <c r="H628" s="58">
        <v>95.6</v>
      </c>
      <c r="I628" s="59"/>
      <c r="J628" s="60">
        <f>H628*I628</f>
        <v>0</v>
      </c>
      <c r="K628" s="58">
        <v>3.0000000000000001E-5</v>
      </c>
      <c r="L628" s="58">
        <f>H628*K628</f>
        <v>2.8679999999999999E-3</v>
      </c>
      <c r="M628" s="58"/>
      <c r="N628" s="58">
        <f>H628*M628</f>
        <v>0</v>
      </c>
      <c r="O628" s="60">
        <v>21</v>
      </c>
      <c r="P628" s="60">
        <f>J628*(O628/100)</f>
        <v>0</v>
      </c>
      <c r="Q628" s="60">
        <f>J628+P628</f>
        <v>0</v>
      </c>
      <c r="R628" s="15"/>
      <c r="S628" s="15"/>
      <c r="T628" s="15"/>
    </row>
    <row r="629" spans="1:20" ht="19.5" outlineLevel="4" x14ac:dyDescent="0.2">
      <c r="A629" s="61"/>
      <c r="B629" s="62"/>
      <c r="C629" s="62"/>
      <c r="D629" s="63"/>
      <c r="E629" s="64" t="s">
        <v>29</v>
      </c>
      <c r="F629" s="65" t="s">
        <v>3906</v>
      </c>
      <c r="G629" s="63"/>
      <c r="H629" s="66">
        <v>22.9</v>
      </c>
      <c r="I629" s="67"/>
      <c r="J629" s="68"/>
      <c r="K629" s="66"/>
      <c r="L629" s="66"/>
      <c r="M629" s="66"/>
      <c r="N629" s="66"/>
      <c r="O629" s="68"/>
      <c r="P629" s="68"/>
      <c r="Q629" s="68"/>
      <c r="R629" s="10"/>
      <c r="S629" s="15"/>
    </row>
    <row r="630" spans="1:20" ht="19.5" outlineLevel="4" x14ac:dyDescent="0.2">
      <c r="A630" s="61"/>
      <c r="B630" s="62"/>
      <c r="C630" s="62"/>
      <c r="D630" s="63"/>
      <c r="E630" s="64"/>
      <c r="F630" s="65" t="s">
        <v>3907</v>
      </c>
      <c r="G630" s="63"/>
      <c r="H630" s="66">
        <v>36.6</v>
      </c>
      <c r="I630" s="67"/>
      <c r="J630" s="68"/>
      <c r="K630" s="66"/>
      <c r="L630" s="66"/>
      <c r="M630" s="66"/>
      <c r="N630" s="66"/>
      <c r="O630" s="68"/>
      <c r="P630" s="68"/>
      <c r="Q630" s="68"/>
      <c r="R630" s="10"/>
      <c r="S630" s="15"/>
    </row>
    <row r="631" spans="1:20" ht="19.5" outlineLevel="4" x14ac:dyDescent="0.2">
      <c r="A631" s="61"/>
      <c r="B631" s="62"/>
      <c r="C631" s="62"/>
      <c r="D631" s="63"/>
      <c r="E631" s="64"/>
      <c r="F631" s="65" t="s">
        <v>3908</v>
      </c>
      <c r="G631" s="63"/>
      <c r="H631" s="66">
        <v>31.200000000000003</v>
      </c>
      <c r="I631" s="67"/>
      <c r="J631" s="68"/>
      <c r="K631" s="66"/>
      <c r="L631" s="66"/>
      <c r="M631" s="66"/>
      <c r="N631" s="66"/>
      <c r="O631" s="68"/>
      <c r="P631" s="68"/>
      <c r="Q631" s="68"/>
      <c r="R631" s="10"/>
      <c r="S631" s="15"/>
    </row>
    <row r="632" spans="1:20" ht="19.5" outlineLevel="4" x14ac:dyDescent="0.2">
      <c r="A632" s="61"/>
      <c r="B632" s="62"/>
      <c r="C632" s="62"/>
      <c r="D632" s="63"/>
      <c r="E632" s="64"/>
      <c r="F632" s="65" t="s">
        <v>3909</v>
      </c>
      <c r="G632" s="63"/>
      <c r="H632" s="66">
        <v>4.8999999999999995</v>
      </c>
      <c r="I632" s="67"/>
      <c r="J632" s="68"/>
      <c r="K632" s="66"/>
      <c r="L632" s="66"/>
      <c r="M632" s="66"/>
      <c r="N632" s="66"/>
      <c r="O632" s="68"/>
      <c r="P632" s="68"/>
      <c r="Q632" s="68"/>
      <c r="R632" s="10"/>
      <c r="S632" s="15"/>
    </row>
    <row r="633" spans="1:20" ht="7.5" customHeight="1" outlineLevel="4" x14ac:dyDescent="0.15">
      <c r="A633" s="15"/>
      <c r="B633" s="69"/>
      <c r="C633" s="70"/>
      <c r="D633" s="71"/>
      <c r="E633" s="72"/>
      <c r="F633" s="73"/>
      <c r="G633" s="71"/>
      <c r="H633" s="74"/>
      <c r="I633" s="75"/>
      <c r="J633" s="76"/>
      <c r="K633" s="77"/>
      <c r="L633" s="77"/>
      <c r="M633" s="77"/>
      <c r="N633" s="77"/>
      <c r="O633" s="76"/>
      <c r="P633" s="76"/>
      <c r="Q633" s="76"/>
      <c r="R633" s="10"/>
      <c r="S633" s="15"/>
    </row>
    <row r="634" spans="1:20" ht="11.25" outlineLevel="3" x14ac:dyDescent="0.2">
      <c r="A634" s="52"/>
      <c r="B634" s="53"/>
      <c r="C634" s="54">
        <v>131</v>
      </c>
      <c r="D634" s="55" t="s">
        <v>342</v>
      </c>
      <c r="E634" s="56" t="s">
        <v>1076</v>
      </c>
      <c r="F634" s="57" t="s">
        <v>1077</v>
      </c>
      <c r="G634" s="55" t="s">
        <v>60</v>
      </c>
      <c r="H634" s="58">
        <v>4.2558337500000008E-2</v>
      </c>
      <c r="I634" s="59"/>
      <c r="J634" s="60">
        <f>H634*I634</f>
        <v>0</v>
      </c>
      <c r="K634" s="58">
        <v>1</v>
      </c>
      <c r="L634" s="58">
        <f>H634*K634</f>
        <v>4.2558337500000008E-2</v>
      </c>
      <c r="M634" s="58"/>
      <c r="N634" s="58">
        <f>H634*M634</f>
        <v>0</v>
      </c>
      <c r="O634" s="60">
        <v>21</v>
      </c>
      <c r="P634" s="60">
        <f>J634*(O634/100)</f>
        <v>0</v>
      </c>
      <c r="Q634" s="60">
        <f>J634+P634</f>
        <v>0</v>
      </c>
      <c r="R634" s="15"/>
      <c r="S634" s="15"/>
      <c r="T634" s="15"/>
    </row>
    <row r="635" spans="1:20" ht="9.75" outlineLevel="4" x14ac:dyDescent="0.2">
      <c r="A635" s="61"/>
      <c r="B635" s="62"/>
      <c r="C635" s="62"/>
      <c r="D635" s="63"/>
      <c r="E635" s="64" t="s">
        <v>29</v>
      </c>
      <c r="F635" s="65" t="s">
        <v>3910</v>
      </c>
      <c r="G635" s="63"/>
      <c r="H635" s="66">
        <v>4.2558337500000008E-2</v>
      </c>
      <c r="I635" s="67"/>
      <c r="J635" s="68"/>
      <c r="K635" s="66"/>
      <c r="L635" s="66"/>
      <c r="M635" s="66"/>
      <c r="N635" s="66"/>
      <c r="O635" s="68"/>
      <c r="P635" s="68"/>
      <c r="Q635" s="68"/>
      <c r="R635" s="10"/>
      <c r="S635" s="15"/>
    </row>
    <row r="636" spans="1:20" ht="7.5" customHeight="1" outlineLevel="4" x14ac:dyDescent="0.15">
      <c r="A636" s="15"/>
      <c r="B636" s="69"/>
      <c r="C636" s="70"/>
      <c r="D636" s="71"/>
      <c r="E636" s="72"/>
      <c r="F636" s="73"/>
      <c r="G636" s="71"/>
      <c r="H636" s="74"/>
      <c r="I636" s="75"/>
      <c r="J636" s="76"/>
      <c r="K636" s="77"/>
      <c r="L636" s="77"/>
      <c r="M636" s="77"/>
      <c r="N636" s="77"/>
      <c r="O636" s="76"/>
      <c r="P636" s="76"/>
      <c r="Q636" s="76"/>
      <c r="R636" s="10"/>
      <c r="S636" s="15"/>
    </row>
    <row r="637" spans="1:20" ht="22.5" outlineLevel="3" x14ac:dyDescent="0.2">
      <c r="A637" s="52"/>
      <c r="B637" s="53"/>
      <c r="C637" s="54">
        <v>132</v>
      </c>
      <c r="D637" s="55" t="s">
        <v>342</v>
      </c>
      <c r="E637" s="56" t="s">
        <v>1079</v>
      </c>
      <c r="F637" s="57" t="s">
        <v>1080</v>
      </c>
      <c r="G637" s="55" t="s">
        <v>67</v>
      </c>
      <c r="H637" s="58">
        <v>133.17574999999999</v>
      </c>
      <c r="I637" s="59"/>
      <c r="J637" s="60">
        <f>H637*I637</f>
        <v>0</v>
      </c>
      <c r="K637" s="58">
        <v>5.4000000000000003E-3</v>
      </c>
      <c r="L637" s="58">
        <f>H637*K637</f>
        <v>0.71914904999999996</v>
      </c>
      <c r="M637" s="58"/>
      <c r="N637" s="58">
        <f>H637*M637</f>
        <v>0</v>
      </c>
      <c r="O637" s="60">
        <v>21</v>
      </c>
      <c r="P637" s="60">
        <f>J637*(O637/100)</f>
        <v>0</v>
      </c>
      <c r="Q637" s="60">
        <f>J637+P637</f>
        <v>0</v>
      </c>
      <c r="R637" s="15"/>
      <c r="S637" s="15"/>
      <c r="T637" s="15"/>
    </row>
    <row r="638" spans="1:20" ht="9.75" outlineLevel="4" x14ac:dyDescent="0.2">
      <c r="A638" s="61"/>
      <c r="B638" s="62"/>
      <c r="C638" s="62"/>
      <c r="D638" s="63"/>
      <c r="E638" s="64" t="s">
        <v>29</v>
      </c>
      <c r="F638" s="65" t="s">
        <v>3911</v>
      </c>
      <c r="G638" s="63"/>
      <c r="H638" s="66">
        <v>133.17574999999999</v>
      </c>
      <c r="I638" s="67"/>
      <c r="J638" s="68"/>
      <c r="K638" s="66"/>
      <c r="L638" s="66"/>
      <c r="M638" s="66"/>
      <c r="N638" s="66"/>
      <c r="O638" s="68"/>
      <c r="P638" s="68"/>
      <c r="Q638" s="68"/>
      <c r="R638" s="10"/>
      <c r="S638" s="15"/>
    </row>
    <row r="639" spans="1:20" ht="7.5" customHeight="1" outlineLevel="4" x14ac:dyDescent="0.15">
      <c r="A639" s="15"/>
      <c r="B639" s="69"/>
      <c r="C639" s="70"/>
      <c r="D639" s="71"/>
      <c r="E639" s="72"/>
      <c r="F639" s="73"/>
      <c r="G639" s="71"/>
      <c r="H639" s="74"/>
      <c r="I639" s="75"/>
      <c r="J639" s="76"/>
      <c r="K639" s="77"/>
      <c r="L639" s="77"/>
      <c r="M639" s="77"/>
      <c r="N639" s="77"/>
      <c r="O639" s="76"/>
      <c r="P639" s="76"/>
      <c r="Q639" s="76"/>
      <c r="R639" s="10"/>
      <c r="S639" s="15"/>
    </row>
    <row r="640" spans="1:20" outlineLevel="3" x14ac:dyDescent="0.15">
      <c r="B640" s="10"/>
      <c r="C640" s="10"/>
      <c r="D640" s="10"/>
      <c r="E640" s="10"/>
      <c r="F640" s="10"/>
      <c r="G640" s="10"/>
      <c r="H640" s="10"/>
      <c r="I640" s="15"/>
      <c r="J640" s="15"/>
      <c r="K640" s="10"/>
      <c r="L640" s="10"/>
      <c r="M640" s="10"/>
      <c r="N640" s="10"/>
      <c r="O640" s="10"/>
      <c r="P640" s="15"/>
      <c r="Q640" s="15"/>
    </row>
    <row r="641" spans="1:20" ht="11.25" outlineLevel="2" x14ac:dyDescent="0.2">
      <c r="A641" s="42" t="s">
        <v>3912</v>
      </c>
      <c r="B641" s="43">
        <v>3</v>
      </c>
      <c r="C641" s="44"/>
      <c r="D641" s="45" t="s">
        <v>23</v>
      </c>
      <c r="E641" s="45"/>
      <c r="F641" s="46" t="s">
        <v>1083</v>
      </c>
      <c r="G641" s="45"/>
      <c r="H641" s="47"/>
      <c r="I641" s="48"/>
      <c r="J641" s="49">
        <f>SUBTOTAL(9,J642:J685)</f>
        <v>0</v>
      </c>
      <c r="K641" s="47"/>
      <c r="L641" s="50">
        <f>SUBTOTAL(9,L642:L685)</f>
        <v>1.6228310599999998</v>
      </c>
      <c r="M641" s="47"/>
      <c r="N641" s="50">
        <f>SUBTOTAL(9,N642:N685)</f>
        <v>0</v>
      </c>
      <c r="O641" s="51"/>
      <c r="P641" s="49">
        <f>SUBTOTAL(9,P642:P685)</f>
        <v>0</v>
      </c>
      <c r="Q641" s="49">
        <f>SUBTOTAL(9,Q642:Q685)</f>
        <v>0</v>
      </c>
      <c r="R641" s="10"/>
      <c r="S641" s="15"/>
      <c r="T641" s="15"/>
    </row>
    <row r="642" spans="1:20" ht="11.25" outlineLevel="3" x14ac:dyDescent="0.2">
      <c r="A642" s="52"/>
      <c r="B642" s="53"/>
      <c r="C642" s="54">
        <v>133</v>
      </c>
      <c r="D642" s="55" t="s">
        <v>25</v>
      </c>
      <c r="E642" s="56" t="s">
        <v>1084</v>
      </c>
      <c r="F642" s="57" t="s">
        <v>1085</v>
      </c>
      <c r="G642" s="55" t="s">
        <v>67</v>
      </c>
      <c r="H642" s="58">
        <v>151.36000000000001</v>
      </c>
      <c r="I642" s="59"/>
      <c r="J642" s="60">
        <f>H642*I642</f>
        <v>0</v>
      </c>
      <c r="K642" s="58"/>
      <c r="L642" s="58">
        <f>H642*K642</f>
        <v>0</v>
      </c>
      <c r="M642" s="58"/>
      <c r="N642" s="58">
        <f>H642*M642</f>
        <v>0</v>
      </c>
      <c r="O642" s="60">
        <v>21</v>
      </c>
      <c r="P642" s="60">
        <f>J642*(O642/100)</f>
        <v>0</v>
      </c>
      <c r="Q642" s="60">
        <f>J642+P642</f>
        <v>0</v>
      </c>
      <c r="R642" s="15"/>
      <c r="S642" s="15"/>
      <c r="T642" s="15"/>
    </row>
    <row r="643" spans="1:20" ht="9.75" outlineLevel="4" x14ac:dyDescent="0.2">
      <c r="A643" s="61"/>
      <c r="B643" s="62"/>
      <c r="C643" s="62"/>
      <c r="D643" s="63"/>
      <c r="E643" s="64" t="s">
        <v>29</v>
      </c>
      <c r="F643" s="65" t="s">
        <v>1086</v>
      </c>
      <c r="G643" s="63"/>
      <c r="H643" s="66">
        <v>0</v>
      </c>
      <c r="I643" s="67"/>
      <c r="J643" s="68"/>
      <c r="K643" s="66"/>
      <c r="L643" s="66"/>
      <c r="M643" s="66"/>
      <c r="N643" s="66"/>
      <c r="O643" s="68"/>
      <c r="P643" s="68"/>
      <c r="Q643" s="68"/>
      <c r="R643" s="10"/>
      <c r="S643" s="15"/>
    </row>
    <row r="644" spans="1:20" ht="9.75" outlineLevel="4" x14ac:dyDescent="0.2">
      <c r="A644" s="61"/>
      <c r="B644" s="62"/>
      <c r="C644" s="62"/>
      <c r="D644" s="63"/>
      <c r="E644" s="64"/>
      <c r="F644" s="65" t="s">
        <v>3913</v>
      </c>
      <c r="G644" s="63"/>
      <c r="H644" s="66">
        <v>109.56</v>
      </c>
      <c r="I644" s="67"/>
      <c r="J644" s="68"/>
      <c r="K644" s="66"/>
      <c r="L644" s="66"/>
      <c r="M644" s="66"/>
      <c r="N644" s="66"/>
      <c r="O644" s="68"/>
      <c r="P644" s="68"/>
      <c r="Q644" s="68"/>
      <c r="R644" s="10"/>
      <c r="S644" s="15"/>
    </row>
    <row r="645" spans="1:20" ht="19.5" outlineLevel="4" x14ac:dyDescent="0.2">
      <c r="A645" s="61"/>
      <c r="B645" s="62"/>
      <c r="C645" s="62"/>
      <c r="D645" s="63"/>
      <c r="E645" s="64"/>
      <c r="F645" s="65" t="s">
        <v>3914</v>
      </c>
      <c r="G645" s="63"/>
      <c r="H645" s="66">
        <v>41.8</v>
      </c>
      <c r="I645" s="67"/>
      <c r="J645" s="68"/>
      <c r="K645" s="66"/>
      <c r="L645" s="66"/>
      <c r="M645" s="66"/>
      <c r="N645" s="66"/>
      <c r="O645" s="68"/>
      <c r="P645" s="68"/>
      <c r="Q645" s="68"/>
      <c r="R645" s="10"/>
      <c r="S645" s="15"/>
    </row>
    <row r="646" spans="1:20" ht="7.5" customHeight="1" outlineLevel="4" x14ac:dyDescent="0.15">
      <c r="A646" s="15"/>
      <c r="B646" s="69"/>
      <c r="C646" s="70"/>
      <c r="D646" s="71"/>
      <c r="E646" s="72"/>
      <c r="F646" s="73"/>
      <c r="G646" s="71"/>
      <c r="H646" s="74"/>
      <c r="I646" s="75"/>
      <c r="J646" s="76"/>
      <c r="K646" s="77"/>
      <c r="L646" s="77"/>
      <c r="M646" s="77"/>
      <c r="N646" s="77"/>
      <c r="O646" s="76"/>
      <c r="P646" s="76"/>
      <c r="Q646" s="76"/>
      <c r="R646" s="10"/>
      <c r="S646" s="15"/>
    </row>
    <row r="647" spans="1:20" ht="11.25" outlineLevel="3" x14ac:dyDescent="0.2">
      <c r="A647" s="52"/>
      <c r="B647" s="53"/>
      <c r="C647" s="54">
        <v>134</v>
      </c>
      <c r="D647" s="55" t="s">
        <v>25</v>
      </c>
      <c r="E647" s="56" t="s">
        <v>1094</v>
      </c>
      <c r="F647" s="57" t="s">
        <v>1095</v>
      </c>
      <c r="G647" s="55" t="s">
        <v>67</v>
      </c>
      <c r="H647" s="58">
        <v>151.36000000000001</v>
      </c>
      <c r="I647" s="59"/>
      <c r="J647" s="60">
        <f>H647*I647</f>
        <v>0</v>
      </c>
      <c r="K647" s="58">
        <v>8.8000000000000003E-4</v>
      </c>
      <c r="L647" s="58">
        <f>H647*K647</f>
        <v>0.1331968</v>
      </c>
      <c r="M647" s="58"/>
      <c r="N647" s="58">
        <f>H647*M647</f>
        <v>0</v>
      </c>
      <c r="O647" s="60">
        <v>21</v>
      </c>
      <c r="P647" s="60">
        <f>J647*(O647/100)</f>
        <v>0</v>
      </c>
      <c r="Q647" s="60">
        <f>J647+P647</f>
        <v>0</v>
      </c>
      <c r="R647" s="15"/>
      <c r="S647" s="15"/>
      <c r="T647" s="15"/>
    </row>
    <row r="648" spans="1:20" ht="22.5" outlineLevel="3" x14ac:dyDescent="0.2">
      <c r="A648" s="52"/>
      <c r="B648" s="53"/>
      <c r="C648" s="54">
        <v>135</v>
      </c>
      <c r="D648" s="55" t="s">
        <v>25</v>
      </c>
      <c r="E648" s="56" t="s">
        <v>1096</v>
      </c>
      <c r="F648" s="57" t="s">
        <v>1097</v>
      </c>
      <c r="G648" s="55" t="s">
        <v>172</v>
      </c>
      <c r="H648" s="58">
        <v>41.82</v>
      </c>
      <c r="I648" s="59"/>
      <c r="J648" s="60">
        <f>H648*I648</f>
        <v>0</v>
      </c>
      <c r="K648" s="58">
        <v>5.9999999999999995E-4</v>
      </c>
      <c r="L648" s="58">
        <f>H648*K648</f>
        <v>2.5091999999999996E-2</v>
      </c>
      <c r="M648" s="58"/>
      <c r="N648" s="58">
        <f>H648*M648</f>
        <v>0</v>
      </c>
      <c r="O648" s="60">
        <v>21</v>
      </c>
      <c r="P648" s="60">
        <f>J648*(O648/100)</f>
        <v>0</v>
      </c>
      <c r="Q648" s="60">
        <f>J648+P648</f>
        <v>0</v>
      </c>
      <c r="R648" s="15"/>
      <c r="S648" s="15"/>
      <c r="T648" s="15"/>
    </row>
    <row r="649" spans="1:20" ht="9.75" outlineLevel="4" x14ac:dyDescent="0.2">
      <c r="A649" s="61"/>
      <c r="B649" s="62"/>
      <c r="C649" s="62"/>
      <c r="D649" s="63"/>
      <c r="E649" s="64" t="s">
        <v>29</v>
      </c>
      <c r="F649" s="65" t="s">
        <v>3915</v>
      </c>
      <c r="G649" s="63"/>
      <c r="H649" s="66">
        <v>41.82</v>
      </c>
      <c r="I649" s="67"/>
      <c r="J649" s="68"/>
      <c r="K649" s="66"/>
      <c r="L649" s="66"/>
      <c r="M649" s="66"/>
      <c r="N649" s="66"/>
      <c r="O649" s="68"/>
      <c r="P649" s="68"/>
      <c r="Q649" s="68"/>
      <c r="R649" s="10"/>
      <c r="S649" s="15"/>
    </row>
    <row r="650" spans="1:20" ht="7.5" customHeight="1" outlineLevel="4" x14ac:dyDescent="0.15">
      <c r="A650" s="15"/>
      <c r="B650" s="69"/>
      <c r="C650" s="70"/>
      <c r="D650" s="71"/>
      <c r="E650" s="72"/>
      <c r="F650" s="73"/>
      <c r="G650" s="71"/>
      <c r="H650" s="74"/>
      <c r="I650" s="75"/>
      <c r="J650" s="76"/>
      <c r="K650" s="77"/>
      <c r="L650" s="77"/>
      <c r="M650" s="77"/>
      <c r="N650" s="77"/>
      <c r="O650" s="76"/>
      <c r="P650" s="76"/>
      <c r="Q650" s="76"/>
      <c r="R650" s="10"/>
      <c r="S650" s="15"/>
    </row>
    <row r="651" spans="1:20" ht="22.5" outlineLevel="3" x14ac:dyDescent="0.2">
      <c r="A651" s="52"/>
      <c r="B651" s="53"/>
      <c r="C651" s="54">
        <v>136</v>
      </c>
      <c r="D651" s="55" t="s">
        <v>25</v>
      </c>
      <c r="E651" s="56" t="s">
        <v>1099</v>
      </c>
      <c r="F651" s="57" t="s">
        <v>1100</v>
      </c>
      <c r="G651" s="55" t="s">
        <v>172</v>
      </c>
      <c r="H651" s="58">
        <v>20.91</v>
      </c>
      <c r="I651" s="59"/>
      <c r="J651" s="60">
        <f>H651*I651</f>
        <v>0</v>
      </c>
      <c r="K651" s="58">
        <v>5.9999999999999995E-4</v>
      </c>
      <c r="L651" s="58">
        <f>H651*K651</f>
        <v>1.2545999999999998E-2</v>
      </c>
      <c r="M651" s="58"/>
      <c r="N651" s="58">
        <f>H651*M651</f>
        <v>0</v>
      </c>
      <c r="O651" s="60">
        <v>21</v>
      </c>
      <c r="P651" s="60">
        <f>J651*(O651/100)</f>
        <v>0</v>
      </c>
      <c r="Q651" s="60">
        <f>J651+P651</f>
        <v>0</v>
      </c>
      <c r="R651" s="15"/>
      <c r="S651" s="15"/>
      <c r="T651" s="15"/>
    </row>
    <row r="652" spans="1:20" ht="9.75" outlineLevel="4" x14ac:dyDescent="0.2">
      <c r="A652" s="61"/>
      <c r="B652" s="62"/>
      <c r="C652" s="62"/>
      <c r="D652" s="63"/>
      <c r="E652" s="64" t="s">
        <v>29</v>
      </c>
      <c r="F652" s="65" t="s">
        <v>3916</v>
      </c>
      <c r="G652" s="63"/>
      <c r="H652" s="66">
        <v>20.91</v>
      </c>
      <c r="I652" s="67"/>
      <c r="J652" s="68"/>
      <c r="K652" s="66"/>
      <c r="L652" s="66"/>
      <c r="M652" s="66"/>
      <c r="N652" s="66"/>
      <c r="O652" s="68"/>
      <c r="P652" s="68"/>
      <c r="Q652" s="68"/>
      <c r="R652" s="10"/>
      <c r="S652" s="15"/>
    </row>
    <row r="653" spans="1:20" ht="7.5" customHeight="1" outlineLevel="4" x14ac:dyDescent="0.15">
      <c r="A653" s="15"/>
      <c r="B653" s="69"/>
      <c r="C653" s="70"/>
      <c r="D653" s="71"/>
      <c r="E653" s="72"/>
      <c r="F653" s="73"/>
      <c r="G653" s="71"/>
      <c r="H653" s="74"/>
      <c r="I653" s="75"/>
      <c r="J653" s="76"/>
      <c r="K653" s="77"/>
      <c r="L653" s="77"/>
      <c r="M653" s="77"/>
      <c r="N653" s="77"/>
      <c r="O653" s="76"/>
      <c r="P653" s="76"/>
      <c r="Q653" s="76"/>
      <c r="R653" s="10"/>
      <c r="S653" s="15"/>
    </row>
    <row r="654" spans="1:20" ht="22.5" outlineLevel="3" x14ac:dyDescent="0.2">
      <c r="A654" s="52"/>
      <c r="B654" s="53"/>
      <c r="C654" s="54">
        <v>137</v>
      </c>
      <c r="D654" s="55" t="s">
        <v>25</v>
      </c>
      <c r="E654" s="56" t="s">
        <v>1102</v>
      </c>
      <c r="F654" s="57" t="s">
        <v>1103</v>
      </c>
      <c r="G654" s="55" t="s">
        <v>172</v>
      </c>
      <c r="H654" s="58">
        <v>20.91</v>
      </c>
      <c r="I654" s="59"/>
      <c r="J654" s="60">
        <f>H654*I654</f>
        <v>0</v>
      </c>
      <c r="K654" s="58">
        <v>5.4000000000000001E-4</v>
      </c>
      <c r="L654" s="58">
        <f>H654*K654</f>
        <v>1.12914E-2</v>
      </c>
      <c r="M654" s="58"/>
      <c r="N654" s="58">
        <f>H654*M654</f>
        <v>0</v>
      </c>
      <c r="O654" s="60">
        <v>21</v>
      </c>
      <c r="P654" s="60">
        <f>J654*(O654/100)</f>
        <v>0</v>
      </c>
      <c r="Q654" s="60">
        <f>J654+P654</f>
        <v>0</v>
      </c>
      <c r="R654" s="15"/>
      <c r="S654" s="15"/>
      <c r="T654" s="15"/>
    </row>
    <row r="655" spans="1:20" ht="9.75" outlineLevel="4" x14ac:dyDescent="0.2">
      <c r="A655" s="61"/>
      <c r="B655" s="62"/>
      <c r="C655" s="62"/>
      <c r="D655" s="63"/>
      <c r="E655" s="64" t="s">
        <v>29</v>
      </c>
      <c r="F655" s="65" t="s">
        <v>3917</v>
      </c>
      <c r="G655" s="63"/>
      <c r="H655" s="66">
        <v>20.91</v>
      </c>
      <c r="I655" s="67"/>
      <c r="J655" s="68"/>
      <c r="K655" s="66"/>
      <c r="L655" s="66"/>
      <c r="M655" s="66"/>
      <c r="N655" s="66"/>
      <c r="O655" s="68"/>
      <c r="P655" s="68"/>
      <c r="Q655" s="68"/>
      <c r="R655" s="10"/>
      <c r="S655" s="15"/>
    </row>
    <row r="656" spans="1:20" ht="7.5" customHeight="1" outlineLevel="4" x14ac:dyDescent="0.15">
      <c r="A656" s="15"/>
      <c r="B656" s="69"/>
      <c r="C656" s="70"/>
      <c r="D656" s="71"/>
      <c r="E656" s="72"/>
      <c r="F656" s="73"/>
      <c r="G656" s="71"/>
      <c r="H656" s="74"/>
      <c r="I656" s="75"/>
      <c r="J656" s="76"/>
      <c r="K656" s="77"/>
      <c r="L656" s="77"/>
      <c r="M656" s="77"/>
      <c r="N656" s="77"/>
      <c r="O656" s="76"/>
      <c r="P656" s="76"/>
      <c r="Q656" s="76"/>
      <c r="R656" s="10"/>
      <c r="S656" s="15"/>
    </row>
    <row r="657" spans="1:20" ht="22.5" outlineLevel="3" x14ac:dyDescent="0.2">
      <c r="A657" s="52"/>
      <c r="B657" s="53"/>
      <c r="C657" s="54">
        <v>138</v>
      </c>
      <c r="D657" s="55" t="s">
        <v>25</v>
      </c>
      <c r="E657" s="56" t="s">
        <v>3918</v>
      </c>
      <c r="F657" s="57" t="s">
        <v>3919</v>
      </c>
      <c r="G657" s="55" t="s">
        <v>67</v>
      </c>
      <c r="H657" s="58">
        <v>7.6999999999999993</v>
      </c>
      <c r="I657" s="59"/>
      <c r="J657" s="60">
        <f>H657*I657</f>
        <v>0</v>
      </c>
      <c r="K657" s="58">
        <v>1.0800000000000001E-2</v>
      </c>
      <c r="L657" s="58">
        <f>H657*K657</f>
        <v>8.3159999999999998E-2</v>
      </c>
      <c r="M657" s="58"/>
      <c r="N657" s="58">
        <f>H657*M657</f>
        <v>0</v>
      </c>
      <c r="O657" s="60">
        <v>21</v>
      </c>
      <c r="P657" s="60">
        <f>J657*(O657/100)</f>
        <v>0</v>
      </c>
      <c r="Q657" s="60">
        <f>J657+P657</f>
        <v>0</v>
      </c>
      <c r="R657" s="15"/>
      <c r="S657" s="15"/>
      <c r="T657" s="15"/>
    </row>
    <row r="658" spans="1:20" ht="9.75" outlineLevel="4" x14ac:dyDescent="0.2">
      <c r="A658" s="61"/>
      <c r="B658" s="62"/>
      <c r="C658" s="62"/>
      <c r="D658" s="63"/>
      <c r="E658" s="64" t="s">
        <v>29</v>
      </c>
      <c r="F658" s="65" t="s">
        <v>3920</v>
      </c>
      <c r="G658" s="63"/>
      <c r="H658" s="66">
        <v>7.6999999999999993</v>
      </c>
      <c r="I658" s="67"/>
      <c r="J658" s="68"/>
      <c r="K658" s="66"/>
      <c r="L658" s="66"/>
      <c r="M658" s="66"/>
      <c r="N658" s="66"/>
      <c r="O658" s="68"/>
      <c r="P658" s="68"/>
      <c r="Q658" s="68"/>
      <c r="R658" s="10"/>
      <c r="S658" s="15"/>
    </row>
    <row r="659" spans="1:20" ht="7.5" customHeight="1" outlineLevel="4" x14ac:dyDescent="0.15">
      <c r="A659" s="15"/>
      <c r="B659" s="69"/>
      <c r="C659" s="70"/>
      <c r="D659" s="71"/>
      <c r="E659" s="72"/>
      <c r="F659" s="73"/>
      <c r="G659" s="71"/>
      <c r="H659" s="74"/>
      <c r="I659" s="75"/>
      <c r="J659" s="76"/>
      <c r="K659" s="77"/>
      <c r="L659" s="77"/>
      <c r="M659" s="77"/>
      <c r="N659" s="77"/>
      <c r="O659" s="76"/>
      <c r="P659" s="76"/>
      <c r="Q659" s="76"/>
      <c r="R659" s="10"/>
      <c r="S659" s="15"/>
    </row>
    <row r="660" spans="1:20" ht="11.25" outlineLevel="3" x14ac:dyDescent="0.2">
      <c r="A660" s="52"/>
      <c r="B660" s="53"/>
      <c r="C660" s="54">
        <v>139</v>
      </c>
      <c r="D660" s="55" t="s">
        <v>25</v>
      </c>
      <c r="E660" s="56" t="s">
        <v>1109</v>
      </c>
      <c r="F660" s="57" t="s">
        <v>1110</v>
      </c>
      <c r="G660" s="55" t="s">
        <v>72</v>
      </c>
      <c r="H660" s="58">
        <v>1</v>
      </c>
      <c r="I660" s="59"/>
      <c r="J660" s="60">
        <f>H660*I660</f>
        <v>0</v>
      </c>
      <c r="K660" s="58">
        <v>1E-4</v>
      </c>
      <c r="L660" s="58">
        <f>H660*K660</f>
        <v>1E-4</v>
      </c>
      <c r="M660" s="58"/>
      <c r="N660" s="58">
        <f>H660*M660</f>
        <v>0</v>
      </c>
      <c r="O660" s="60">
        <v>21</v>
      </c>
      <c r="P660" s="60">
        <f>J660*(O660/100)</f>
        <v>0</v>
      </c>
      <c r="Q660" s="60">
        <f>J660+P660</f>
        <v>0</v>
      </c>
      <c r="R660" s="15"/>
      <c r="S660" s="15"/>
      <c r="T660" s="15"/>
    </row>
    <row r="661" spans="1:20" ht="11.25" outlineLevel="3" x14ac:dyDescent="0.2">
      <c r="A661" s="52"/>
      <c r="B661" s="53"/>
      <c r="C661" s="54">
        <v>140</v>
      </c>
      <c r="D661" s="55" t="s">
        <v>25</v>
      </c>
      <c r="E661" s="56" t="s">
        <v>1111</v>
      </c>
      <c r="F661" s="57" t="s">
        <v>1112</v>
      </c>
      <c r="G661" s="55" t="s">
        <v>60</v>
      </c>
      <c r="H661" s="58">
        <v>1.6228310599999995</v>
      </c>
      <c r="I661" s="59"/>
      <c r="J661" s="60">
        <f>H661*I661</f>
        <v>0</v>
      </c>
      <c r="K661" s="58"/>
      <c r="L661" s="58">
        <f>H661*K661</f>
        <v>0</v>
      </c>
      <c r="M661" s="58"/>
      <c r="N661" s="58">
        <f>H661*M661</f>
        <v>0</v>
      </c>
      <c r="O661" s="60">
        <v>21</v>
      </c>
      <c r="P661" s="60">
        <f>J661*(O661/100)</f>
        <v>0</v>
      </c>
      <c r="Q661" s="60">
        <f>J661+P661</f>
        <v>0</v>
      </c>
      <c r="R661" s="15"/>
      <c r="S661" s="15"/>
      <c r="T661" s="15"/>
    </row>
    <row r="662" spans="1:20" ht="11.25" outlineLevel="3" x14ac:dyDescent="0.2">
      <c r="A662" s="52"/>
      <c r="B662" s="53"/>
      <c r="C662" s="54">
        <v>141</v>
      </c>
      <c r="D662" s="55" t="s">
        <v>25</v>
      </c>
      <c r="E662" s="56" t="s">
        <v>1113</v>
      </c>
      <c r="F662" s="57" t="s">
        <v>1114</v>
      </c>
      <c r="G662" s="55" t="s">
        <v>67</v>
      </c>
      <c r="H662" s="58">
        <v>143.59399999999999</v>
      </c>
      <c r="I662" s="59"/>
      <c r="J662" s="60">
        <f>H662*I662</f>
        <v>0</v>
      </c>
      <c r="K662" s="58">
        <v>7.2000000000000005E-4</v>
      </c>
      <c r="L662" s="58">
        <f>H662*K662</f>
        <v>0.10338768</v>
      </c>
      <c r="M662" s="58"/>
      <c r="N662" s="58">
        <f>H662*M662</f>
        <v>0</v>
      </c>
      <c r="O662" s="60">
        <v>21</v>
      </c>
      <c r="P662" s="60">
        <f>J662*(O662/100)</f>
        <v>0</v>
      </c>
      <c r="Q662" s="60">
        <f>J662+P662</f>
        <v>0</v>
      </c>
      <c r="R662" s="15"/>
      <c r="S662" s="15"/>
      <c r="T662" s="15"/>
    </row>
    <row r="663" spans="1:20" ht="19.5" outlineLevel="4" x14ac:dyDescent="0.2">
      <c r="A663" s="61"/>
      <c r="B663" s="62"/>
      <c r="C663" s="62"/>
      <c r="D663" s="63"/>
      <c r="E663" s="64" t="s">
        <v>29</v>
      </c>
      <c r="F663" s="65" t="s">
        <v>3921</v>
      </c>
      <c r="G663" s="63"/>
      <c r="H663" s="66">
        <v>110.05800000000001</v>
      </c>
      <c r="I663" s="67"/>
      <c r="J663" s="68"/>
      <c r="K663" s="66"/>
      <c r="L663" s="66"/>
      <c r="M663" s="66"/>
      <c r="N663" s="66"/>
      <c r="O663" s="68"/>
      <c r="P663" s="68"/>
      <c r="Q663" s="68"/>
      <c r="R663" s="10"/>
      <c r="S663" s="15"/>
    </row>
    <row r="664" spans="1:20" ht="9.75" outlineLevel="4" x14ac:dyDescent="0.2">
      <c r="A664" s="61"/>
      <c r="B664" s="62"/>
      <c r="C664" s="62"/>
      <c r="D664" s="63"/>
      <c r="E664" s="64"/>
      <c r="F664" s="65" t="s">
        <v>3922</v>
      </c>
      <c r="G664" s="63"/>
      <c r="H664" s="66">
        <v>33.536000000000001</v>
      </c>
      <c r="I664" s="67"/>
      <c r="J664" s="68"/>
      <c r="K664" s="66"/>
      <c r="L664" s="66"/>
      <c r="M664" s="66"/>
      <c r="N664" s="66"/>
      <c r="O664" s="68"/>
      <c r="P664" s="68"/>
      <c r="Q664" s="68"/>
      <c r="R664" s="10"/>
      <c r="S664" s="15"/>
    </row>
    <row r="665" spans="1:20" ht="7.5" customHeight="1" outlineLevel="4" x14ac:dyDescent="0.15">
      <c r="A665" s="15"/>
      <c r="B665" s="69"/>
      <c r="C665" s="70"/>
      <c r="D665" s="71"/>
      <c r="E665" s="72"/>
      <c r="F665" s="73"/>
      <c r="G665" s="71"/>
      <c r="H665" s="74"/>
      <c r="I665" s="75"/>
      <c r="J665" s="76"/>
      <c r="K665" s="77"/>
      <c r="L665" s="77"/>
      <c r="M665" s="77"/>
      <c r="N665" s="77"/>
      <c r="O665" s="76"/>
      <c r="P665" s="76"/>
      <c r="Q665" s="76"/>
      <c r="R665" s="10"/>
      <c r="S665" s="15"/>
    </row>
    <row r="666" spans="1:20" ht="22.5" outlineLevel="3" x14ac:dyDescent="0.2">
      <c r="A666" s="52"/>
      <c r="B666" s="53"/>
      <c r="C666" s="54">
        <v>142</v>
      </c>
      <c r="D666" s="55" t="s">
        <v>25</v>
      </c>
      <c r="E666" s="56" t="s">
        <v>1120</v>
      </c>
      <c r="F666" s="57" t="s">
        <v>1121</v>
      </c>
      <c r="G666" s="55" t="s">
        <v>67</v>
      </c>
      <c r="H666" s="58">
        <v>41.8</v>
      </c>
      <c r="I666" s="59"/>
      <c r="J666" s="60">
        <f>H666*I666</f>
        <v>0</v>
      </c>
      <c r="K666" s="58">
        <v>8.8000000000000003E-4</v>
      </c>
      <c r="L666" s="58">
        <f>H666*K666</f>
        <v>3.6783999999999997E-2</v>
      </c>
      <c r="M666" s="58"/>
      <c r="N666" s="58">
        <f>H666*M666</f>
        <v>0</v>
      </c>
      <c r="O666" s="60">
        <v>21</v>
      </c>
      <c r="P666" s="60">
        <f>J666*(O666/100)</f>
        <v>0</v>
      </c>
      <c r="Q666" s="60">
        <f>J666+P666</f>
        <v>0</v>
      </c>
      <c r="R666" s="15"/>
      <c r="S666" s="15"/>
      <c r="T666" s="15"/>
    </row>
    <row r="667" spans="1:20" ht="19.5" outlineLevel="4" x14ac:dyDescent="0.2">
      <c r="A667" s="61"/>
      <c r="B667" s="62"/>
      <c r="C667" s="62"/>
      <c r="D667" s="63"/>
      <c r="E667" s="64" t="s">
        <v>29</v>
      </c>
      <c r="F667" s="65" t="s">
        <v>3914</v>
      </c>
      <c r="G667" s="63"/>
      <c r="H667" s="66">
        <v>41.8</v>
      </c>
      <c r="I667" s="67"/>
      <c r="J667" s="68"/>
      <c r="K667" s="66"/>
      <c r="L667" s="66"/>
      <c r="M667" s="66"/>
      <c r="N667" s="66"/>
      <c r="O667" s="68"/>
      <c r="P667" s="68"/>
      <c r="Q667" s="68"/>
      <c r="R667" s="10"/>
      <c r="S667" s="15"/>
    </row>
    <row r="668" spans="1:20" ht="7.5" customHeight="1" outlineLevel="4" x14ac:dyDescent="0.15">
      <c r="A668" s="15"/>
      <c r="B668" s="69"/>
      <c r="C668" s="70"/>
      <c r="D668" s="71"/>
      <c r="E668" s="72"/>
      <c r="F668" s="73"/>
      <c r="G668" s="71"/>
      <c r="H668" s="74"/>
      <c r="I668" s="75"/>
      <c r="J668" s="76"/>
      <c r="K668" s="77"/>
      <c r="L668" s="77"/>
      <c r="M668" s="77"/>
      <c r="N668" s="77"/>
      <c r="O668" s="76"/>
      <c r="P668" s="76"/>
      <c r="Q668" s="76"/>
      <c r="R668" s="10"/>
      <c r="S668" s="15"/>
    </row>
    <row r="669" spans="1:20" ht="22.5" outlineLevel="3" x14ac:dyDescent="0.2">
      <c r="A669" s="52"/>
      <c r="B669" s="53"/>
      <c r="C669" s="54">
        <v>143</v>
      </c>
      <c r="D669" s="55" t="s">
        <v>25</v>
      </c>
      <c r="E669" s="56" t="s">
        <v>1124</v>
      </c>
      <c r="F669" s="57" t="s">
        <v>1125</v>
      </c>
      <c r="G669" s="55" t="s">
        <v>67</v>
      </c>
      <c r="H669" s="58">
        <v>33.44</v>
      </c>
      <c r="I669" s="59"/>
      <c r="J669" s="60">
        <f>H669*I669</f>
        <v>0</v>
      </c>
      <c r="K669" s="58">
        <v>8.8000000000000003E-4</v>
      </c>
      <c r="L669" s="58">
        <f>H669*K669</f>
        <v>2.9427200000000001E-2</v>
      </c>
      <c r="M669" s="58"/>
      <c r="N669" s="58">
        <f>H669*M669</f>
        <v>0</v>
      </c>
      <c r="O669" s="60">
        <v>21</v>
      </c>
      <c r="P669" s="60">
        <f>J669*(O669/100)</f>
        <v>0</v>
      </c>
      <c r="Q669" s="60">
        <f>J669+P669</f>
        <v>0</v>
      </c>
      <c r="R669" s="15"/>
      <c r="S669" s="15"/>
      <c r="T669" s="15"/>
    </row>
    <row r="670" spans="1:20" ht="9.75" outlineLevel="4" x14ac:dyDescent="0.2">
      <c r="A670" s="61"/>
      <c r="B670" s="62"/>
      <c r="C670" s="62"/>
      <c r="D670" s="63"/>
      <c r="E670" s="64" t="s">
        <v>29</v>
      </c>
      <c r="F670" s="65" t="s">
        <v>3923</v>
      </c>
      <c r="G670" s="63"/>
      <c r="H670" s="66">
        <v>33.44</v>
      </c>
      <c r="I670" s="67"/>
      <c r="J670" s="68"/>
      <c r="K670" s="66"/>
      <c r="L670" s="66"/>
      <c r="M670" s="66"/>
      <c r="N670" s="66"/>
      <c r="O670" s="68"/>
      <c r="P670" s="68"/>
      <c r="Q670" s="68"/>
      <c r="R670" s="10"/>
      <c r="S670" s="15"/>
    </row>
    <row r="671" spans="1:20" ht="7.5" customHeight="1" outlineLevel="4" x14ac:dyDescent="0.15">
      <c r="A671" s="15"/>
      <c r="B671" s="69"/>
      <c r="C671" s="70"/>
      <c r="D671" s="71"/>
      <c r="E671" s="72"/>
      <c r="F671" s="73"/>
      <c r="G671" s="71"/>
      <c r="H671" s="74"/>
      <c r="I671" s="75"/>
      <c r="J671" s="76"/>
      <c r="K671" s="77"/>
      <c r="L671" s="77"/>
      <c r="M671" s="77"/>
      <c r="N671" s="77"/>
      <c r="O671" s="76"/>
      <c r="P671" s="76"/>
      <c r="Q671" s="76"/>
      <c r="R671" s="10"/>
      <c r="S671" s="15"/>
    </row>
    <row r="672" spans="1:20" ht="11.25" outlineLevel="3" x14ac:dyDescent="0.2">
      <c r="A672" s="52"/>
      <c r="B672" s="53"/>
      <c r="C672" s="54">
        <v>144</v>
      </c>
      <c r="D672" s="55" t="s">
        <v>342</v>
      </c>
      <c r="E672" s="56" t="s">
        <v>1076</v>
      </c>
      <c r="F672" s="57" t="s">
        <v>1077</v>
      </c>
      <c r="G672" s="55" t="s">
        <v>60</v>
      </c>
      <c r="H672" s="58">
        <v>5.5624800000000002E-2</v>
      </c>
      <c r="I672" s="59"/>
      <c r="J672" s="60">
        <f>H672*I672</f>
        <v>0</v>
      </c>
      <c r="K672" s="58">
        <v>1</v>
      </c>
      <c r="L672" s="58">
        <f>H672*K672</f>
        <v>5.5624800000000002E-2</v>
      </c>
      <c r="M672" s="58"/>
      <c r="N672" s="58">
        <f>H672*M672</f>
        <v>0</v>
      </c>
      <c r="O672" s="60">
        <v>21</v>
      </c>
      <c r="P672" s="60">
        <f>J672*(O672/100)</f>
        <v>0</v>
      </c>
      <c r="Q672" s="60">
        <f>J672+P672</f>
        <v>0</v>
      </c>
      <c r="R672" s="15"/>
      <c r="S672" s="15"/>
      <c r="T672" s="15"/>
    </row>
    <row r="673" spans="1:20" ht="9.75" outlineLevel="4" x14ac:dyDescent="0.2">
      <c r="A673" s="61"/>
      <c r="B673" s="62"/>
      <c r="C673" s="62"/>
      <c r="D673" s="63"/>
      <c r="E673" s="64" t="s">
        <v>29</v>
      </c>
      <c r="F673" s="65" t="s">
        <v>3924</v>
      </c>
      <c r="G673" s="63"/>
      <c r="H673" s="66">
        <v>5.5624800000000002E-2</v>
      </c>
      <c r="I673" s="67"/>
      <c r="J673" s="68"/>
      <c r="K673" s="66"/>
      <c r="L673" s="66"/>
      <c r="M673" s="66"/>
      <c r="N673" s="66"/>
      <c r="O673" s="68"/>
      <c r="P673" s="68"/>
      <c r="Q673" s="68"/>
      <c r="R673" s="10"/>
      <c r="S673" s="15"/>
    </row>
    <row r="674" spans="1:20" ht="7.5" customHeight="1" outlineLevel="4" x14ac:dyDescent="0.15">
      <c r="A674" s="15"/>
      <c r="B674" s="69"/>
      <c r="C674" s="70"/>
      <c r="D674" s="71"/>
      <c r="E674" s="72"/>
      <c r="F674" s="73"/>
      <c r="G674" s="71"/>
      <c r="H674" s="74"/>
      <c r="I674" s="75"/>
      <c r="J674" s="76"/>
      <c r="K674" s="77"/>
      <c r="L674" s="77"/>
      <c r="M674" s="77"/>
      <c r="N674" s="77"/>
      <c r="O674" s="76"/>
      <c r="P674" s="76"/>
      <c r="Q674" s="76"/>
      <c r="R674" s="10"/>
      <c r="S674" s="15"/>
    </row>
    <row r="675" spans="1:20" ht="11.25" outlineLevel="3" x14ac:dyDescent="0.2">
      <c r="A675" s="52"/>
      <c r="B675" s="53"/>
      <c r="C675" s="54">
        <v>145</v>
      </c>
      <c r="D675" s="55" t="s">
        <v>342</v>
      </c>
      <c r="E675" s="56" t="s">
        <v>1129</v>
      </c>
      <c r="F675" s="57" t="s">
        <v>1130</v>
      </c>
      <c r="G675" s="55" t="s">
        <v>67</v>
      </c>
      <c r="H675" s="58">
        <v>159.6302</v>
      </c>
      <c r="I675" s="59"/>
      <c r="J675" s="60">
        <f>H675*I675</f>
        <v>0</v>
      </c>
      <c r="K675" s="58">
        <v>1.9E-3</v>
      </c>
      <c r="L675" s="58">
        <f>H675*K675</f>
        <v>0.30329738000000001</v>
      </c>
      <c r="M675" s="58"/>
      <c r="N675" s="58">
        <f>H675*M675</f>
        <v>0</v>
      </c>
      <c r="O675" s="60">
        <v>21</v>
      </c>
      <c r="P675" s="60">
        <f>J675*(O675/100)</f>
        <v>0</v>
      </c>
      <c r="Q675" s="60">
        <f>J675+P675</f>
        <v>0</v>
      </c>
      <c r="R675" s="15"/>
      <c r="S675" s="15"/>
      <c r="T675" s="15"/>
    </row>
    <row r="676" spans="1:20" ht="19.5" outlineLevel="4" x14ac:dyDescent="0.2">
      <c r="A676" s="61"/>
      <c r="B676" s="62"/>
      <c r="C676" s="62"/>
      <c r="D676" s="63"/>
      <c r="E676" s="64" t="s">
        <v>29</v>
      </c>
      <c r="F676" s="65" t="s">
        <v>3925</v>
      </c>
      <c r="G676" s="63"/>
      <c r="H676" s="66">
        <v>121.06380000000001</v>
      </c>
      <c r="I676" s="67"/>
      <c r="J676" s="68"/>
      <c r="K676" s="66"/>
      <c r="L676" s="66"/>
      <c r="M676" s="66"/>
      <c r="N676" s="66"/>
      <c r="O676" s="68"/>
      <c r="P676" s="68"/>
      <c r="Q676" s="68"/>
      <c r="R676" s="10"/>
      <c r="S676" s="15"/>
    </row>
    <row r="677" spans="1:20" ht="19.5" outlineLevel="4" x14ac:dyDescent="0.2">
      <c r="A677" s="61"/>
      <c r="B677" s="62"/>
      <c r="C677" s="62"/>
      <c r="D677" s="63"/>
      <c r="E677" s="64"/>
      <c r="F677" s="65" t="s">
        <v>3926</v>
      </c>
      <c r="G677" s="63"/>
      <c r="H677" s="66">
        <v>38.566400000000002</v>
      </c>
      <c r="I677" s="67"/>
      <c r="J677" s="68"/>
      <c r="K677" s="66"/>
      <c r="L677" s="66"/>
      <c r="M677" s="66"/>
      <c r="N677" s="66"/>
      <c r="O677" s="68"/>
      <c r="P677" s="68"/>
      <c r="Q677" s="68"/>
      <c r="R677" s="10"/>
      <c r="S677" s="15"/>
    </row>
    <row r="678" spans="1:20" ht="7.5" customHeight="1" outlineLevel="4" x14ac:dyDescent="0.15">
      <c r="A678" s="15"/>
      <c r="B678" s="69"/>
      <c r="C678" s="70"/>
      <c r="D678" s="71"/>
      <c r="E678" s="72"/>
      <c r="F678" s="73"/>
      <c r="G678" s="71"/>
      <c r="H678" s="74"/>
      <c r="I678" s="75"/>
      <c r="J678" s="76"/>
      <c r="K678" s="77"/>
      <c r="L678" s="77"/>
      <c r="M678" s="77"/>
      <c r="N678" s="77"/>
      <c r="O678" s="76"/>
      <c r="P678" s="76"/>
      <c r="Q678" s="76"/>
      <c r="R678" s="10"/>
      <c r="S678" s="15"/>
    </row>
    <row r="679" spans="1:20" ht="11.25" outlineLevel="3" x14ac:dyDescent="0.2">
      <c r="A679" s="52"/>
      <c r="B679" s="53"/>
      <c r="C679" s="54">
        <v>146</v>
      </c>
      <c r="D679" s="55" t="s">
        <v>342</v>
      </c>
      <c r="E679" s="56" t="s">
        <v>1136</v>
      </c>
      <c r="F679" s="57" t="s">
        <v>1137</v>
      </c>
      <c r="G679" s="55" t="s">
        <v>72</v>
      </c>
      <c r="H679" s="58">
        <v>1</v>
      </c>
      <c r="I679" s="59"/>
      <c r="J679" s="60">
        <f>H679*I679</f>
        <v>0</v>
      </c>
      <c r="K679" s="58">
        <v>1E-3</v>
      </c>
      <c r="L679" s="58">
        <f>H679*K679</f>
        <v>1E-3</v>
      </c>
      <c r="M679" s="58"/>
      <c r="N679" s="58">
        <f>H679*M679</f>
        <v>0</v>
      </c>
      <c r="O679" s="60">
        <v>21</v>
      </c>
      <c r="P679" s="60">
        <f>J679*(O679/100)</f>
        <v>0</v>
      </c>
      <c r="Q679" s="60">
        <f>J679+P679</f>
        <v>0</v>
      </c>
      <c r="R679" s="15"/>
      <c r="S679" s="15"/>
      <c r="T679" s="15"/>
    </row>
    <row r="680" spans="1:20" ht="22.5" outlineLevel="3" x14ac:dyDescent="0.2">
      <c r="A680" s="52"/>
      <c r="B680" s="53"/>
      <c r="C680" s="54">
        <v>147</v>
      </c>
      <c r="D680" s="55" t="s">
        <v>342</v>
      </c>
      <c r="E680" s="56" t="s">
        <v>1138</v>
      </c>
      <c r="F680" s="57" t="s">
        <v>1139</v>
      </c>
      <c r="G680" s="55" t="s">
        <v>67</v>
      </c>
      <c r="H680" s="58">
        <v>176.154</v>
      </c>
      <c r="I680" s="59"/>
      <c r="J680" s="60">
        <f>H680*I680</f>
        <v>0</v>
      </c>
      <c r="K680" s="58">
        <v>4.7000000000000002E-3</v>
      </c>
      <c r="L680" s="58">
        <f>H680*K680</f>
        <v>0.82792379999999999</v>
      </c>
      <c r="M680" s="58"/>
      <c r="N680" s="58">
        <f>H680*M680</f>
        <v>0</v>
      </c>
      <c r="O680" s="60">
        <v>21</v>
      </c>
      <c r="P680" s="60">
        <f>J680*(O680/100)</f>
        <v>0</v>
      </c>
      <c r="Q680" s="60">
        <f>J680+P680</f>
        <v>0</v>
      </c>
      <c r="R680" s="15"/>
      <c r="S680" s="15"/>
      <c r="T680" s="15"/>
    </row>
    <row r="681" spans="1:20" ht="19.5" outlineLevel="4" x14ac:dyDescent="0.2">
      <c r="A681" s="61"/>
      <c r="B681" s="62"/>
      <c r="C681" s="62"/>
      <c r="D681" s="63"/>
      <c r="E681" s="64" t="s">
        <v>29</v>
      </c>
      <c r="F681" s="65" t="s">
        <v>1115</v>
      </c>
      <c r="G681" s="63"/>
      <c r="H681" s="66">
        <v>0</v>
      </c>
      <c r="I681" s="67"/>
      <c r="J681" s="68"/>
      <c r="K681" s="66"/>
      <c r="L681" s="66"/>
      <c r="M681" s="66"/>
      <c r="N681" s="66"/>
      <c r="O681" s="68"/>
      <c r="P681" s="68"/>
      <c r="Q681" s="68"/>
      <c r="R681" s="10"/>
      <c r="S681" s="15"/>
    </row>
    <row r="682" spans="1:20" ht="19.5" outlineLevel="4" x14ac:dyDescent="0.2">
      <c r="A682" s="61"/>
      <c r="B682" s="62"/>
      <c r="C682" s="62"/>
      <c r="D682" s="63"/>
      <c r="E682" s="64"/>
      <c r="F682" s="65" t="s">
        <v>3927</v>
      </c>
      <c r="G682" s="63"/>
      <c r="H682" s="66">
        <v>125.994</v>
      </c>
      <c r="I682" s="67"/>
      <c r="J682" s="68"/>
      <c r="K682" s="66"/>
      <c r="L682" s="66"/>
      <c r="M682" s="66"/>
      <c r="N682" s="66"/>
      <c r="O682" s="68"/>
      <c r="P682" s="68"/>
      <c r="Q682" s="68"/>
      <c r="R682" s="10"/>
      <c r="S682" s="15"/>
    </row>
    <row r="683" spans="1:20" ht="19.5" outlineLevel="4" x14ac:dyDescent="0.2">
      <c r="A683" s="61"/>
      <c r="B683" s="62"/>
      <c r="C683" s="62"/>
      <c r="D683" s="63"/>
      <c r="E683" s="64"/>
      <c r="F683" s="65" t="s">
        <v>3928</v>
      </c>
      <c r="G683" s="63"/>
      <c r="H683" s="66">
        <v>50.16</v>
      </c>
      <c r="I683" s="67"/>
      <c r="J683" s="68"/>
      <c r="K683" s="66"/>
      <c r="L683" s="66"/>
      <c r="M683" s="66"/>
      <c r="N683" s="66"/>
      <c r="O683" s="68"/>
      <c r="P683" s="68"/>
      <c r="Q683" s="68"/>
      <c r="R683" s="10"/>
      <c r="S683" s="15"/>
    </row>
    <row r="684" spans="1:20" ht="7.5" customHeight="1" outlineLevel="4" x14ac:dyDescent="0.15">
      <c r="A684" s="15"/>
      <c r="B684" s="69"/>
      <c r="C684" s="70"/>
      <c r="D684" s="71"/>
      <c r="E684" s="72"/>
      <c r="F684" s="73"/>
      <c r="G684" s="71"/>
      <c r="H684" s="74"/>
      <c r="I684" s="75"/>
      <c r="J684" s="76"/>
      <c r="K684" s="77"/>
      <c r="L684" s="77"/>
      <c r="M684" s="77"/>
      <c r="N684" s="77"/>
      <c r="O684" s="76"/>
      <c r="P684" s="76"/>
      <c r="Q684" s="76"/>
      <c r="R684" s="10"/>
      <c r="S684" s="15"/>
    </row>
    <row r="685" spans="1:20" outlineLevel="3" x14ac:dyDescent="0.15">
      <c r="B685" s="10"/>
      <c r="C685" s="10"/>
      <c r="D685" s="10"/>
      <c r="E685" s="10"/>
      <c r="F685" s="10"/>
      <c r="G685" s="10"/>
      <c r="H685" s="10"/>
      <c r="I685" s="15"/>
      <c r="J685" s="15"/>
      <c r="K685" s="10"/>
      <c r="L685" s="10"/>
      <c r="M685" s="10"/>
      <c r="N685" s="10"/>
      <c r="O685" s="10"/>
      <c r="P685" s="15"/>
      <c r="Q685" s="15"/>
    </row>
    <row r="686" spans="1:20" ht="11.25" outlineLevel="2" x14ac:dyDescent="0.2">
      <c r="A686" s="42" t="s">
        <v>3929</v>
      </c>
      <c r="B686" s="43">
        <v>3</v>
      </c>
      <c r="C686" s="44"/>
      <c r="D686" s="45" t="s">
        <v>23</v>
      </c>
      <c r="E686" s="45"/>
      <c r="F686" s="46" t="s">
        <v>1146</v>
      </c>
      <c r="G686" s="45"/>
      <c r="H686" s="47"/>
      <c r="I686" s="48"/>
      <c r="J686" s="49">
        <f>SUBTOTAL(9,J687:J724)</f>
        <v>0</v>
      </c>
      <c r="K686" s="47"/>
      <c r="L686" s="50">
        <f>SUBTOTAL(9,L687:L724)</f>
        <v>2.10981285</v>
      </c>
      <c r="M686" s="47"/>
      <c r="N686" s="50">
        <f>SUBTOTAL(9,N687:N724)</f>
        <v>0</v>
      </c>
      <c r="O686" s="51"/>
      <c r="P686" s="49">
        <f>SUBTOTAL(9,P687:P724)</f>
        <v>0</v>
      </c>
      <c r="Q686" s="49">
        <f>SUBTOTAL(9,Q687:Q724)</f>
        <v>0</v>
      </c>
      <c r="R686" s="10"/>
      <c r="S686" s="15"/>
      <c r="T686" s="15"/>
    </row>
    <row r="687" spans="1:20" ht="11.25" outlineLevel="3" x14ac:dyDescent="0.2">
      <c r="A687" s="52"/>
      <c r="B687" s="53"/>
      <c r="C687" s="54">
        <v>148</v>
      </c>
      <c r="D687" s="55" t="s">
        <v>25</v>
      </c>
      <c r="E687" s="56" t="s">
        <v>1147</v>
      </c>
      <c r="F687" s="57" t="s">
        <v>1148</v>
      </c>
      <c r="G687" s="55" t="s">
        <v>67</v>
      </c>
      <c r="H687" s="58">
        <v>105.3</v>
      </c>
      <c r="I687" s="59"/>
      <c r="J687" s="60">
        <f>H687*I687</f>
        <v>0</v>
      </c>
      <c r="K687" s="58"/>
      <c r="L687" s="58">
        <f>H687*K687</f>
        <v>0</v>
      </c>
      <c r="M687" s="58"/>
      <c r="N687" s="58">
        <f>H687*M687</f>
        <v>0</v>
      </c>
      <c r="O687" s="60">
        <v>21</v>
      </c>
      <c r="P687" s="60">
        <f>J687*(O687/100)</f>
        <v>0</v>
      </c>
      <c r="Q687" s="60">
        <f>J687+P687</f>
        <v>0</v>
      </c>
      <c r="R687" s="15"/>
      <c r="S687" s="15"/>
      <c r="T687" s="15"/>
    </row>
    <row r="688" spans="1:20" ht="9.75" outlineLevel="4" x14ac:dyDescent="0.2">
      <c r="A688" s="61"/>
      <c r="B688" s="62"/>
      <c r="C688" s="62"/>
      <c r="D688" s="63"/>
      <c r="E688" s="64" t="s">
        <v>29</v>
      </c>
      <c r="F688" s="65" t="s">
        <v>3362</v>
      </c>
      <c r="G688" s="63"/>
      <c r="H688" s="66">
        <v>0</v>
      </c>
      <c r="I688" s="67"/>
      <c r="J688" s="68"/>
      <c r="K688" s="66"/>
      <c r="L688" s="66"/>
      <c r="M688" s="66"/>
      <c r="N688" s="66"/>
      <c r="O688" s="68"/>
      <c r="P688" s="68"/>
      <c r="Q688" s="68"/>
      <c r="R688" s="10"/>
      <c r="S688" s="15"/>
    </row>
    <row r="689" spans="1:20" ht="9.75" outlineLevel="4" x14ac:dyDescent="0.2">
      <c r="A689" s="61"/>
      <c r="B689" s="62"/>
      <c r="C689" s="62"/>
      <c r="D689" s="63"/>
      <c r="E689" s="64"/>
      <c r="F689" s="65" t="s">
        <v>3930</v>
      </c>
      <c r="G689" s="63"/>
      <c r="H689" s="66">
        <v>11.4</v>
      </c>
      <c r="I689" s="67"/>
      <c r="J689" s="68"/>
      <c r="K689" s="66"/>
      <c r="L689" s="66"/>
      <c r="M689" s="66"/>
      <c r="N689" s="66"/>
      <c r="O689" s="68"/>
      <c r="P689" s="68"/>
      <c r="Q689" s="68"/>
      <c r="R689" s="10"/>
      <c r="S689" s="15"/>
    </row>
    <row r="690" spans="1:20" ht="9.75" outlineLevel="4" x14ac:dyDescent="0.2">
      <c r="A690" s="61"/>
      <c r="B690" s="62"/>
      <c r="C690" s="62"/>
      <c r="D690" s="63"/>
      <c r="E690" s="64"/>
      <c r="F690" s="65" t="s">
        <v>3931</v>
      </c>
      <c r="G690" s="63"/>
      <c r="H690" s="66">
        <v>6.7</v>
      </c>
      <c r="I690" s="67"/>
      <c r="J690" s="68"/>
      <c r="K690" s="66"/>
      <c r="L690" s="66"/>
      <c r="M690" s="66"/>
      <c r="N690" s="66"/>
      <c r="O690" s="68"/>
      <c r="P690" s="68"/>
      <c r="Q690" s="68"/>
      <c r="R690" s="10"/>
      <c r="S690" s="15"/>
    </row>
    <row r="691" spans="1:20" ht="9.75" outlineLevel="4" x14ac:dyDescent="0.2">
      <c r="A691" s="61"/>
      <c r="B691" s="62"/>
      <c r="C691" s="62"/>
      <c r="D691" s="63"/>
      <c r="E691" s="64"/>
      <c r="F691" s="65" t="s">
        <v>3932</v>
      </c>
      <c r="G691" s="63"/>
      <c r="H691" s="66">
        <v>41.8</v>
      </c>
      <c r="I691" s="67"/>
      <c r="J691" s="68"/>
      <c r="K691" s="66"/>
      <c r="L691" s="66"/>
      <c r="M691" s="66"/>
      <c r="N691" s="66"/>
      <c r="O691" s="68"/>
      <c r="P691" s="68"/>
      <c r="Q691" s="68"/>
      <c r="R691" s="10"/>
      <c r="S691" s="15"/>
    </row>
    <row r="692" spans="1:20" ht="9.75" outlineLevel="4" x14ac:dyDescent="0.2">
      <c r="A692" s="61"/>
      <c r="B692" s="62"/>
      <c r="C692" s="62"/>
      <c r="D692" s="63"/>
      <c r="E692" s="64"/>
      <c r="F692" s="65" t="s">
        <v>3898</v>
      </c>
      <c r="G692" s="63"/>
      <c r="H692" s="66">
        <v>15</v>
      </c>
      <c r="I692" s="67"/>
      <c r="J692" s="68"/>
      <c r="K692" s="66"/>
      <c r="L692" s="66"/>
      <c r="M692" s="66"/>
      <c r="N692" s="66"/>
      <c r="O692" s="68"/>
      <c r="P692" s="68"/>
      <c r="Q692" s="68"/>
      <c r="R692" s="10"/>
      <c r="S692" s="15"/>
    </row>
    <row r="693" spans="1:20" ht="9.75" outlineLevel="4" x14ac:dyDescent="0.2">
      <c r="A693" s="61"/>
      <c r="B693" s="62"/>
      <c r="C693" s="62"/>
      <c r="D693" s="63"/>
      <c r="E693" s="64"/>
      <c r="F693" s="65" t="s">
        <v>3933</v>
      </c>
      <c r="G693" s="63"/>
      <c r="H693" s="66">
        <v>18.8</v>
      </c>
      <c r="I693" s="67"/>
      <c r="J693" s="68"/>
      <c r="K693" s="66"/>
      <c r="L693" s="66"/>
      <c r="M693" s="66"/>
      <c r="N693" s="66"/>
      <c r="O693" s="68"/>
      <c r="P693" s="68"/>
      <c r="Q693" s="68"/>
      <c r="R693" s="10"/>
      <c r="S693" s="15"/>
    </row>
    <row r="694" spans="1:20" ht="9.75" outlineLevel="4" x14ac:dyDescent="0.2">
      <c r="A694" s="61"/>
      <c r="B694" s="62"/>
      <c r="C694" s="62"/>
      <c r="D694" s="63"/>
      <c r="E694" s="64"/>
      <c r="F694" s="65" t="s">
        <v>3899</v>
      </c>
      <c r="G694" s="63"/>
      <c r="H694" s="66">
        <v>10.1</v>
      </c>
      <c r="I694" s="67"/>
      <c r="J694" s="68"/>
      <c r="K694" s="66"/>
      <c r="L694" s="66"/>
      <c r="M694" s="66"/>
      <c r="N694" s="66"/>
      <c r="O694" s="68"/>
      <c r="P694" s="68"/>
      <c r="Q694" s="68"/>
      <c r="R694" s="10"/>
      <c r="S694" s="15"/>
    </row>
    <row r="695" spans="1:20" ht="9.75" outlineLevel="4" x14ac:dyDescent="0.2">
      <c r="A695" s="61"/>
      <c r="B695" s="62"/>
      <c r="C695" s="62"/>
      <c r="D695" s="63"/>
      <c r="E695" s="64"/>
      <c r="F695" s="65" t="s">
        <v>3900</v>
      </c>
      <c r="G695" s="63"/>
      <c r="H695" s="66">
        <v>1.5</v>
      </c>
      <c r="I695" s="67"/>
      <c r="J695" s="68"/>
      <c r="K695" s="66"/>
      <c r="L695" s="66"/>
      <c r="M695" s="66"/>
      <c r="N695" s="66"/>
      <c r="O695" s="68"/>
      <c r="P695" s="68"/>
      <c r="Q695" s="68"/>
      <c r="R695" s="10"/>
      <c r="S695" s="15"/>
    </row>
    <row r="696" spans="1:20" ht="7.5" customHeight="1" outlineLevel="4" x14ac:dyDescent="0.15">
      <c r="A696" s="15"/>
      <c r="B696" s="69"/>
      <c r="C696" s="70"/>
      <c r="D696" s="71"/>
      <c r="E696" s="72"/>
      <c r="F696" s="73"/>
      <c r="G696" s="71"/>
      <c r="H696" s="74"/>
      <c r="I696" s="75"/>
      <c r="J696" s="76"/>
      <c r="K696" s="77"/>
      <c r="L696" s="77"/>
      <c r="M696" s="77"/>
      <c r="N696" s="77"/>
      <c r="O696" s="76"/>
      <c r="P696" s="76"/>
      <c r="Q696" s="76"/>
      <c r="R696" s="10"/>
      <c r="S696" s="15"/>
    </row>
    <row r="697" spans="1:20" ht="11.25" outlineLevel="3" x14ac:dyDescent="0.2">
      <c r="A697" s="52"/>
      <c r="B697" s="53"/>
      <c r="C697" s="54">
        <v>149</v>
      </c>
      <c r="D697" s="55" t="s">
        <v>25</v>
      </c>
      <c r="E697" s="56" t="s">
        <v>1170</v>
      </c>
      <c r="F697" s="57" t="s">
        <v>1171</v>
      </c>
      <c r="G697" s="55" t="s">
        <v>67</v>
      </c>
      <c r="H697" s="58">
        <v>35.19</v>
      </c>
      <c r="I697" s="59"/>
      <c r="J697" s="60">
        <f>H697*I697</f>
        <v>0</v>
      </c>
      <c r="K697" s="58">
        <v>6.0000000000000001E-3</v>
      </c>
      <c r="L697" s="58">
        <f>H697*K697</f>
        <v>0.21113999999999999</v>
      </c>
      <c r="M697" s="58"/>
      <c r="N697" s="58">
        <f>H697*M697</f>
        <v>0</v>
      </c>
      <c r="O697" s="60">
        <v>21</v>
      </c>
      <c r="P697" s="60">
        <f>J697*(O697/100)</f>
        <v>0</v>
      </c>
      <c r="Q697" s="60">
        <f>J697+P697</f>
        <v>0</v>
      </c>
      <c r="R697" s="15"/>
      <c r="S697" s="15"/>
      <c r="T697" s="15"/>
    </row>
    <row r="698" spans="1:20" ht="9.75" outlineLevel="4" x14ac:dyDescent="0.2">
      <c r="A698" s="61"/>
      <c r="B698" s="62"/>
      <c r="C698" s="62"/>
      <c r="D698" s="63"/>
      <c r="E698" s="64" t="s">
        <v>29</v>
      </c>
      <c r="F698" s="65" t="s">
        <v>3934</v>
      </c>
      <c r="G698" s="63"/>
      <c r="H698" s="66">
        <v>35.19</v>
      </c>
      <c r="I698" s="67"/>
      <c r="J698" s="68"/>
      <c r="K698" s="66"/>
      <c r="L698" s="66"/>
      <c r="M698" s="66"/>
      <c r="N698" s="66"/>
      <c r="O698" s="68"/>
      <c r="P698" s="68"/>
      <c r="Q698" s="68"/>
      <c r="R698" s="10"/>
      <c r="S698" s="15"/>
    </row>
    <row r="699" spans="1:20" ht="7.5" customHeight="1" outlineLevel="4" x14ac:dyDescent="0.15">
      <c r="A699" s="15"/>
      <c r="B699" s="69"/>
      <c r="C699" s="70"/>
      <c r="D699" s="71"/>
      <c r="E699" s="72"/>
      <c r="F699" s="73"/>
      <c r="G699" s="71"/>
      <c r="H699" s="74"/>
      <c r="I699" s="75"/>
      <c r="J699" s="76"/>
      <c r="K699" s="77"/>
      <c r="L699" s="77"/>
      <c r="M699" s="77"/>
      <c r="N699" s="77"/>
      <c r="O699" s="76"/>
      <c r="P699" s="76"/>
      <c r="Q699" s="76"/>
      <c r="R699" s="10"/>
      <c r="S699" s="15"/>
    </row>
    <row r="700" spans="1:20" ht="11.25" outlineLevel="3" x14ac:dyDescent="0.2">
      <c r="A700" s="52"/>
      <c r="B700" s="53"/>
      <c r="C700" s="54">
        <v>150</v>
      </c>
      <c r="D700" s="55" t="s">
        <v>25</v>
      </c>
      <c r="E700" s="56" t="s">
        <v>1173</v>
      </c>
      <c r="F700" s="57" t="s">
        <v>1174</v>
      </c>
      <c r="G700" s="55" t="s">
        <v>67</v>
      </c>
      <c r="H700" s="58">
        <v>106.92</v>
      </c>
      <c r="I700" s="59"/>
      <c r="J700" s="60">
        <f>H700*I700</f>
        <v>0</v>
      </c>
      <c r="K700" s="58">
        <v>1.16E-3</v>
      </c>
      <c r="L700" s="58">
        <f>H700*K700</f>
        <v>0.1240272</v>
      </c>
      <c r="M700" s="58"/>
      <c r="N700" s="58">
        <f>H700*M700</f>
        <v>0</v>
      </c>
      <c r="O700" s="60">
        <v>21</v>
      </c>
      <c r="P700" s="60">
        <f>J700*(O700/100)</f>
        <v>0</v>
      </c>
      <c r="Q700" s="60">
        <f>J700+P700</f>
        <v>0</v>
      </c>
      <c r="R700" s="15"/>
      <c r="S700" s="15"/>
      <c r="T700" s="15"/>
    </row>
    <row r="701" spans="1:20" ht="19.5" outlineLevel="4" x14ac:dyDescent="0.2">
      <c r="A701" s="61"/>
      <c r="B701" s="62"/>
      <c r="C701" s="62"/>
      <c r="D701" s="63"/>
      <c r="E701" s="64" t="s">
        <v>29</v>
      </c>
      <c r="F701" s="65" t="s">
        <v>3935</v>
      </c>
      <c r="G701" s="63"/>
      <c r="H701" s="66">
        <v>106.92</v>
      </c>
      <c r="I701" s="67"/>
      <c r="J701" s="68"/>
      <c r="K701" s="66"/>
      <c r="L701" s="66"/>
      <c r="M701" s="66"/>
      <c r="N701" s="66"/>
      <c r="O701" s="68"/>
      <c r="P701" s="68"/>
      <c r="Q701" s="68"/>
      <c r="R701" s="10"/>
      <c r="S701" s="15"/>
    </row>
    <row r="702" spans="1:20" ht="7.5" customHeight="1" outlineLevel="4" x14ac:dyDescent="0.15">
      <c r="A702" s="15"/>
      <c r="B702" s="69"/>
      <c r="C702" s="70"/>
      <c r="D702" s="71"/>
      <c r="E702" s="72"/>
      <c r="F702" s="73"/>
      <c r="G702" s="71"/>
      <c r="H702" s="74"/>
      <c r="I702" s="75"/>
      <c r="J702" s="76"/>
      <c r="K702" s="77"/>
      <c r="L702" s="77"/>
      <c r="M702" s="77"/>
      <c r="N702" s="77"/>
      <c r="O702" s="76"/>
      <c r="P702" s="76"/>
      <c r="Q702" s="76"/>
      <c r="R702" s="10"/>
      <c r="S702" s="15"/>
    </row>
    <row r="703" spans="1:20" ht="22.5" outlineLevel="3" x14ac:dyDescent="0.2">
      <c r="A703" s="52"/>
      <c r="B703" s="53"/>
      <c r="C703" s="54">
        <v>151</v>
      </c>
      <c r="D703" s="55" t="s">
        <v>25</v>
      </c>
      <c r="E703" s="56" t="s">
        <v>1177</v>
      </c>
      <c r="F703" s="57" t="s">
        <v>1178</v>
      </c>
      <c r="G703" s="55" t="s">
        <v>67</v>
      </c>
      <c r="H703" s="58">
        <v>106.92</v>
      </c>
      <c r="I703" s="59"/>
      <c r="J703" s="60">
        <f>H703*I703</f>
        <v>0</v>
      </c>
      <c r="K703" s="58">
        <v>1.2E-4</v>
      </c>
      <c r="L703" s="58">
        <f>H703*K703</f>
        <v>1.28304E-2</v>
      </c>
      <c r="M703" s="58"/>
      <c r="N703" s="58">
        <f>H703*M703</f>
        <v>0</v>
      </c>
      <c r="O703" s="60">
        <v>21</v>
      </c>
      <c r="P703" s="60">
        <f>J703*(O703/100)</f>
        <v>0</v>
      </c>
      <c r="Q703" s="60">
        <f>J703+P703</f>
        <v>0</v>
      </c>
      <c r="R703" s="15"/>
      <c r="S703" s="15"/>
      <c r="T703" s="15"/>
    </row>
    <row r="704" spans="1:20" ht="9.75" outlineLevel="4" x14ac:dyDescent="0.2">
      <c r="A704" s="61"/>
      <c r="B704" s="62"/>
      <c r="C704" s="62"/>
      <c r="D704" s="63"/>
      <c r="E704" s="64" t="s">
        <v>29</v>
      </c>
      <c r="F704" s="65" t="s">
        <v>3936</v>
      </c>
      <c r="G704" s="63"/>
      <c r="H704" s="66">
        <v>106.92</v>
      </c>
      <c r="I704" s="67"/>
      <c r="J704" s="68"/>
      <c r="K704" s="66"/>
      <c r="L704" s="66"/>
      <c r="M704" s="66"/>
      <c r="N704" s="66"/>
      <c r="O704" s="68"/>
      <c r="P704" s="68"/>
      <c r="Q704" s="68"/>
      <c r="R704" s="10"/>
      <c r="S704" s="15"/>
    </row>
    <row r="705" spans="1:20" ht="7.5" customHeight="1" outlineLevel="4" x14ac:dyDescent="0.15">
      <c r="A705" s="15"/>
      <c r="B705" s="69"/>
      <c r="C705" s="70"/>
      <c r="D705" s="71"/>
      <c r="E705" s="72"/>
      <c r="F705" s="73"/>
      <c r="G705" s="71"/>
      <c r="H705" s="74"/>
      <c r="I705" s="75"/>
      <c r="J705" s="76"/>
      <c r="K705" s="77"/>
      <c r="L705" s="77"/>
      <c r="M705" s="77"/>
      <c r="N705" s="77"/>
      <c r="O705" s="76"/>
      <c r="P705" s="76"/>
      <c r="Q705" s="76"/>
      <c r="R705" s="10"/>
      <c r="S705" s="15"/>
    </row>
    <row r="706" spans="1:20" ht="11.25" outlineLevel="3" x14ac:dyDescent="0.2">
      <c r="A706" s="52"/>
      <c r="B706" s="53"/>
      <c r="C706" s="54">
        <v>152</v>
      </c>
      <c r="D706" s="55" t="s">
        <v>25</v>
      </c>
      <c r="E706" s="56" t="s">
        <v>1179</v>
      </c>
      <c r="F706" s="57" t="s">
        <v>1180</v>
      </c>
      <c r="G706" s="55" t="s">
        <v>67</v>
      </c>
      <c r="H706" s="58">
        <v>105.3</v>
      </c>
      <c r="I706" s="59"/>
      <c r="J706" s="60">
        <f>H706*I706</f>
        <v>0</v>
      </c>
      <c r="K706" s="58"/>
      <c r="L706" s="58">
        <f>H706*K706</f>
        <v>0</v>
      </c>
      <c r="M706" s="58"/>
      <c r="N706" s="58">
        <f>H706*M706</f>
        <v>0</v>
      </c>
      <c r="O706" s="60">
        <v>21</v>
      </c>
      <c r="P706" s="60">
        <f>J706*(O706/100)</f>
        <v>0</v>
      </c>
      <c r="Q706" s="60">
        <f>J706+P706</f>
        <v>0</v>
      </c>
      <c r="R706" s="15"/>
      <c r="S706" s="15"/>
      <c r="T706" s="15"/>
    </row>
    <row r="707" spans="1:20" ht="9.75" outlineLevel="4" x14ac:dyDescent="0.2">
      <c r="A707" s="61"/>
      <c r="B707" s="62"/>
      <c r="C707" s="62"/>
      <c r="D707" s="63"/>
      <c r="E707" s="64" t="s">
        <v>29</v>
      </c>
      <c r="F707" s="65" t="s">
        <v>3937</v>
      </c>
      <c r="G707" s="63"/>
      <c r="H707" s="66">
        <v>105.3</v>
      </c>
      <c r="I707" s="67"/>
      <c r="J707" s="68"/>
      <c r="K707" s="66"/>
      <c r="L707" s="66"/>
      <c r="M707" s="66"/>
      <c r="N707" s="66"/>
      <c r="O707" s="68"/>
      <c r="P707" s="68"/>
      <c r="Q707" s="68"/>
      <c r="R707" s="10"/>
      <c r="S707" s="15"/>
    </row>
    <row r="708" spans="1:20" ht="7.5" customHeight="1" outlineLevel="4" x14ac:dyDescent="0.15">
      <c r="A708" s="15"/>
      <c r="B708" s="69"/>
      <c r="C708" s="70"/>
      <c r="D708" s="71"/>
      <c r="E708" s="72"/>
      <c r="F708" s="73"/>
      <c r="G708" s="71"/>
      <c r="H708" s="74"/>
      <c r="I708" s="75"/>
      <c r="J708" s="76"/>
      <c r="K708" s="77"/>
      <c r="L708" s="77"/>
      <c r="M708" s="77"/>
      <c r="N708" s="77"/>
      <c r="O708" s="76"/>
      <c r="P708" s="76"/>
      <c r="Q708" s="76"/>
      <c r="R708" s="10"/>
      <c r="S708" s="15"/>
    </row>
    <row r="709" spans="1:20" ht="11.25" outlineLevel="3" x14ac:dyDescent="0.2">
      <c r="A709" s="52"/>
      <c r="B709" s="53"/>
      <c r="C709" s="54">
        <v>153</v>
      </c>
      <c r="D709" s="55" t="s">
        <v>25</v>
      </c>
      <c r="E709" s="56" t="s">
        <v>1182</v>
      </c>
      <c r="F709" s="57" t="s">
        <v>1183</v>
      </c>
      <c r="G709" s="55" t="s">
        <v>60</v>
      </c>
      <c r="H709" s="58">
        <v>2.10981285</v>
      </c>
      <c r="I709" s="59"/>
      <c r="J709" s="60">
        <f>H709*I709</f>
        <v>0</v>
      </c>
      <c r="K709" s="58"/>
      <c r="L709" s="58">
        <f>H709*K709</f>
        <v>0</v>
      </c>
      <c r="M709" s="58"/>
      <c r="N709" s="58">
        <f>H709*M709</f>
        <v>0</v>
      </c>
      <c r="O709" s="60">
        <v>21</v>
      </c>
      <c r="P709" s="60">
        <f>J709*(O709/100)</f>
        <v>0</v>
      </c>
      <c r="Q709" s="60">
        <f>J709+P709</f>
        <v>0</v>
      </c>
      <c r="R709" s="15"/>
      <c r="S709" s="15"/>
      <c r="T709" s="15"/>
    </row>
    <row r="710" spans="1:20" ht="11.25" outlineLevel="3" x14ac:dyDescent="0.2">
      <c r="A710" s="52"/>
      <c r="B710" s="53"/>
      <c r="C710" s="54">
        <v>154</v>
      </c>
      <c r="D710" s="55" t="s">
        <v>342</v>
      </c>
      <c r="E710" s="56" t="s">
        <v>1184</v>
      </c>
      <c r="F710" s="57" t="s">
        <v>1185</v>
      </c>
      <c r="G710" s="55" t="s">
        <v>67</v>
      </c>
      <c r="H710" s="58">
        <v>115.83000000000001</v>
      </c>
      <c r="I710" s="59"/>
      <c r="J710" s="60">
        <f>H710*I710</f>
        <v>0</v>
      </c>
      <c r="K710" s="58">
        <v>4.0000000000000002E-4</v>
      </c>
      <c r="L710" s="58">
        <f>H710*K710</f>
        <v>4.6332000000000005E-2</v>
      </c>
      <c r="M710" s="58"/>
      <c r="N710" s="58">
        <f>H710*M710</f>
        <v>0</v>
      </c>
      <c r="O710" s="60">
        <v>21</v>
      </c>
      <c r="P710" s="60">
        <f>J710*(O710/100)</f>
        <v>0</v>
      </c>
      <c r="Q710" s="60">
        <f>J710+P710</f>
        <v>0</v>
      </c>
      <c r="R710" s="15"/>
      <c r="S710" s="15"/>
      <c r="T710" s="15"/>
    </row>
    <row r="711" spans="1:20" ht="9.75" outlineLevel="4" x14ac:dyDescent="0.2">
      <c r="A711" s="61"/>
      <c r="B711" s="62"/>
      <c r="C711" s="62"/>
      <c r="D711" s="63"/>
      <c r="E711" s="64" t="s">
        <v>29</v>
      </c>
      <c r="F711" s="65" t="s">
        <v>3938</v>
      </c>
      <c r="G711" s="63"/>
      <c r="H711" s="66">
        <v>115.83000000000001</v>
      </c>
      <c r="I711" s="67"/>
      <c r="J711" s="68"/>
      <c r="K711" s="66"/>
      <c r="L711" s="66"/>
      <c r="M711" s="66"/>
      <c r="N711" s="66"/>
      <c r="O711" s="68"/>
      <c r="P711" s="68"/>
      <c r="Q711" s="68"/>
      <c r="R711" s="10"/>
      <c r="S711" s="15"/>
    </row>
    <row r="712" spans="1:20" ht="7.5" customHeight="1" outlineLevel="4" x14ac:dyDescent="0.15">
      <c r="A712" s="15"/>
      <c r="B712" s="69"/>
      <c r="C712" s="70"/>
      <c r="D712" s="71"/>
      <c r="E712" s="72"/>
      <c r="F712" s="73"/>
      <c r="G712" s="71"/>
      <c r="H712" s="74"/>
      <c r="I712" s="75"/>
      <c r="J712" s="76"/>
      <c r="K712" s="77"/>
      <c r="L712" s="77"/>
      <c r="M712" s="77"/>
      <c r="N712" s="77"/>
      <c r="O712" s="76"/>
      <c r="P712" s="76"/>
      <c r="Q712" s="76"/>
      <c r="R712" s="10"/>
      <c r="S712" s="15"/>
    </row>
    <row r="713" spans="1:20" ht="11.25" outlineLevel="3" x14ac:dyDescent="0.2">
      <c r="A713" s="52"/>
      <c r="B713" s="53"/>
      <c r="C713" s="54">
        <v>155</v>
      </c>
      <c r="D713" s="55" t="s">
        <v>342</v>
      </c>
      <c r="E713" s="56" t="s">
        <v>1187</v>
      </c>
      <c r="F713" s="57" t="s">
        <v>1188</v>
      </c>
      <c r="G713" s="55" t="s">
        <v>28</v>
      </c>
      <c r="H713" s="58">
        <v>42.541523999999995</v>
      </c>
      <c r="I713" s="59"/>
      <c r="J713" s="60">
        <f>H713*I713</f>
        <v>0</v>
      </c>
      <c r="K713" s="58">
        <v>0.03</v>
      </c>
      <c r="L713" s="58">
        <f>H713*K713</f>
        <v>1.2762457199999999</v>
      </c>
      <c r="M713" s="58"/>
      <c r="N713" s="58">
        <f>H713*M713</f>
        <v>0</v>
      </c>
      <c r="O713" s="60">
        <v>21</v>
      </c>
      <c r="P713" s="60">
        <f>J713*(O713/100)</f>
        <v>0</v>
      </c>
      <c r="Q713" s="60">
        <f>J713+P713</f>
        <v>0</v>
      </c>
      <c r="R713" s="15"/>
      <c r="S713" s="15"/>
      <c r="T713" s="15"/>
    </row>
    <row r="714" spans="1:20" ht="9.75" outlineLevel="4" x14ac:dyDescent="0.2">
      <c r="A714" s="61"/>
      <c r="B714" s="62"/>
      <c r="C714" s="62"/>
      <c r="D714" s="63"/>
      <c r="E714" s="64" t="s">
        <v>29</v>
      </c>
      <c r="F714" s="65" t="s">
        <v>3939</v>
      </c>
      <c r="G714" s="63"/>
      <c r="H714" s="66">
        <v>16.110899999999997</v>
      </c>
      <c r="I714" s="67"/>
      <c r="J714" s="68"/>
      <c r="K714" s="66"/>
      <c r="L714" s="66"/>
      <c r="M714" s="66"/>
      <c r="N714" s="66"/>
      <c r="O714" s="68"/>
      <c r="P714" s="68"/>
      <c r="Q714" s="68"/>
      <c r="R714" s="10"/>
      <c r="S714" s="15"/>
    </row>
    <row r="715" spans="1:20" ht="9.75" outlineLevel="4" x14ac:dyDescent="0.2">
      <c r="A715" s="61"/>
      <c r="B715" s="62"/>
      <c r="C715" s="62"/>
      <c r="D715" s="63"/>
      <c r="E715" s="64"/>
      <c r="F715" s="65" t="s">
        <v>134</v>
      </c>
      <c r="G715" s="63"/>
      <c r="H715" s="66">
        <v>0</v>
      </c>
      <c r="I715" s="67"/>
      <c r="J715" s="68"/>
      <c r="K715" s="66"/>
      <c r="L715" s="66"/>
      <c r="M715" s="66"/>
      <c r="N715" s="66"/>
      <c r="O715" s="68"/>
      <c r="P715" s="68"/>
      <c r="Q715" s="68"/>
      <c r="R715" s="10"/>
      <c r="S715" s="15"/>
    </row>
    <row r="716" spans="1:20" ht="19.5" outlineLevel="4" x14ac:dyDescent="0.2">
      <c r="A716" s="61"/>
      <c r="B716" s="62"/>
      <c r="C716" s="62"/>
      <c r="D716" s="63"/>
      <c r="E716" s="64"/>
      <c r="F716" s="65" t="s">
        <v>3940</v>
      </c>
      <c r="G716" s="63"/>
      <c r="H716" s="66">
        <v>26.430623999999998</v>
      </c>
      <c r="I716" s="67"/>
      <c r="J716" s="68"/>
      <c r="K716" s="66"/>
      <c r="L716" s="66"/>
      <c r="M716" s="66"/>
      <c r="N716" s="66"/>
      <c r="O716" s="68"/>
      <c r="P716" s="68"/>
      <c r="Q716" s="68"/>
      <c r="R716" s="10"/>
      <c r="S716" s="15"/>
    </row>
    <row r="717" spans="1:20" ht="7.5" customHeight="1" outlineLevel="4" x14ac:dyDescent="0.15">
      <c r="A717" s="15"/>
      <c r="B717" s="69"/>
      <c r="C717" s="70"/>
      <c r="D717" s="71"/>
      <c r="E717" s="72"/>
      <c r="F717" s="73"/>
      <c r="G717" s="71"/>
      <c r="H717" s="74"/>
      <c r="I717" s="75"/>
      <c r="J717" s="76"/>
      <c r="K717" s="77"/>
      <c r="L717" s="77"/>
      <c r="M717" s="77"/>
      <c r="N717" s="77"/>
      <c r="O717" s="76"/>
      <c r="P717" s="76"/>
      <c r="Q717" s="76"/>
      <c r="R717" s="10"/>
      <c r="S717" s="15"/>
    </row>
    <row r="718" spans="1:20" ht="11.25" outlineLevel="3" x14ac:dyDescent="0.2">
      <c r="A718" s="52"/>
      <c r="B718" s="53"/>
      <c r="C718" s="54">
        <v>156</v>
      </c>
      <c r="D718" s="55" t="s">
        <v>342</v>
      </c>
      <c r="E718" s="56" t="s">
        <v>1194</v>
      </c>
      <c r="F718" s="57" t="s">
        <v>1195</v>
      </c>
      <c r="G718" s="55" t="s">
        <v>67</v>
      </c>
      <c r="H718" s="58">
        <v>36.245699999999999</v>
      </c>
      <c r="I718" s="59"/>
      <c r="J718" s="60">
        <f>H718*I718</f>
        <v>0</v>
      </c>
      <c r="K718" s="58">
        <v>2.9000000000000002E-3</v>
      </c>
      <c r="L718" s="58">
        <f>H718*K718</f>
        <v>0.10511253000000001</v>
      </c>
      <c r="M718" s="58"/>
      <c r="N718" s="58">
        <f>H718*M718</f>
        <v>0</v>
      </c>
      <c r="O718" s="60">
        <v>21</v>
      </c>
      <c r="P718" s="60">
        <f>J718*(O718/100)</f>
        <v>0</v>
      </c>
      <c r="Q718" s="60">
        <f>J718+P718</f>
        <v>0</v>
      </c>
      <c r="R718" s="15"/>
      <c r="S718" s="15"/>
      <c r="T718" s="15"/>
    </row>
    <row r="719" spans="1:20" ht="9.75" outlineLevel="4" x14ac:dyDescent="0.2">
      <c r="A719" s="61"/>
      <c r="B719" s="62"/>
      <c r="C719" s="62"/>
      <c r="D719" s="63"/>
      <c r="E719" s="64" t="s">
        <v>29</v>
      </c>
      <c r="F719" s="65" t="s">
        <v>3941</v>
      </c>
      <c r="G719" s="63"/>
      <c r="H719" s="66">
        <v>36.245699999999999</v>
      </c>
      <c r="I719" s="67"/>
      <c r="J719" s="68"/>
      <c r="K719" s="66"/>
      <c r="L719" s="66"/>
      <c r="M719" s="66"/>
      <c r="N719" s="66"/>
      <c r="O719" s="68"/>
      <c r="P719" s="68"/>
      <c r="Q719" s="68"/>
      <c r="R719" s="10"/>
      <c r="S719" s="15"/>
    </row>
    <row r="720" spans="1:20" ht="7.5" customHeight="1" outlineLevel="4" x14ac:dyDescent="0.15">
      <c r="A720" s="15"/>
      <c r="B720" s="69"/>
      <c r="C720" s="70"/>
      <c r="D720" s="71"/>
      <c r="E720" s="72"/>
      <c r="F720" s="73"/>
      <c r="G720" s="71"/>
      <c r="H720" s="74"/>
      <c r="I720" s="75"/>
      <c r="J720" s="76"/>
      <c r="K720" s="77"/>
      <c r="L720" s="77"/>
      <c r="M720" s="77"/>
      <c r="N720" s="77"/>
      <c r="O720" s="76"/>
      <c r="P720" s="76"/>
      <c r="Q720" s="76"/>
      <c r="R720" s="10"/>
      <c r="S720" s="15"/>
    </row>
    <row r="721" spans="1:20" ht="11.25" outlineLevel="3" x14ac:dyDescent="0.2">
      <c r="A721" s="52"/>
      <c r="B721" s="53"/>
      <c r="C721" s="54">
        <v>157</v>
      </c>
      <c r="D721" s="55" t="s">
        <v>342</v>
      </c>
      <c r="E721" s="56" t="s">
        <v>1197</v>
      </c>
      <c r="F721" s="57" t="s">
        <v>1198</v>
      </c>
      <c r="G721" s="55" t="s">
        <v>28</v>
      </c>
      <c r="H721" s="58">
        <v>13.365</v>
      </c>
      <c r="I721" s="59"/>
      <c r="J721" s="60">
        <f>H721*I721</f>
        <v>0</v>
      </c>
      <c r="K721" s="58">
        <v>2.5000000000000001E-2</v>
      </c>
      <c r="L721" s="58">
        <f>H721*K721</f>
        <v>0.33412500000000001</v>
      </c>
      <c r="M721" s="58"/>
      <c r="N721" s="58">
        <f>H721*M721</f>
        <v>0</v>
      </c>
      <c r="O721" s="60">
        <v>21</v>
      </c>
      <c r="P721" s="60">
        <f>J721*(O721/100)</f>
        <v>0</v>
      </c>
      <c r="Q721" s="60">
        <f>J721+P721</f>
        <v>0</v>
      </c>
      <c r="R721" s="15"/>
      <c r="S721" s="15"/>
      <c r="T721" s="15"/>
    </row>
    <row r="722" spans="1:20" ht="19.5" outlineLevel="4" x14ac:dyDescent="0.2">
      <c r="A722" s="61"/>
      <c r="B722" s="62"/>
      <c r="C722" s="62"/>
      <c r="D722" s="63"/>
      <c r="E722" s="64" t="s">
        <v>29</v>
      </c>
      <c r="F722" s="65" t="s">
        <v>3942</v>
      </c>
      <c r="G722" s="63"/>
      <c r="H722" s="66">
        <v>13.365</v>
      </c>
      <c r="I722" s="67"/>
      <c r="J722" s="68"/>
      <c r="K722" s="66"/>
      <c r="L722" s="66"/>
      <c r="M722" s="66"/>
      <c r="N722" s="66"/>
      <c r="O722" s="68"/>
      <c r="P722" s="68"/>
      <c r="Q722" s="68"/>
      <c r="R722" s="10"/>
      <c r="S722" s="15"/>
    </row>
    <row r="723" spans="1:20" ht="7.5" customHeight="1" outlineLevel="4" x14ac:dyDescent="0.15">
      <c r="A723" s="15"/>
      <c r="B723" s="69"/>
      <c r="C723" s="70"/>
      <c r="D723" s="71"/>
      <c r="E723" s="72"/>
      <c r="F723" s="73"/>
      <c r="G723" s="71"/>
      <c r="H723" s="74"/>
      <c r="I723" s="75"/>
      <c r="J723" s="76"/>
      <c r="K723" s="77"/>
      <c r="L723" s="77"/>
      <c r="M723" s="77"/>
      <c r="N723" s="77"/>
      <c r="O723" s="76"/>
      <c r="P723" s="76"/>
      <c r="Q723" s="76"/>
      <c r="R723" s="10"/>
      <c r="S723" s="15"/>
    </row>
    <row r="724" spans="1:20" outlineLevel="3" x14ac:dyDescent="0.15">
      <c r="B724" s="10"/>
      <c r="C724" s="10"/>
      <c r="D724" s="10"/>
      <c r="E724" s="10"/>
      <c r="F724" s="10"/>
      <c r="G724" s="10"/>
      <c r="H724" s="10"/>
      <c r="I724" s="15"/>
      <c r="J724" s="15"/>
      <c r="K724" s="10"/>
      <c r="L724" s="10"/>
      <c r="M724" s="10"/>
      <c r="N724" s="10"/>
      <c r="O724" s="10"/>
      <c r="P724" s="15"/>
      <c r="Q724" s="15"/>
    </row>
    <row r="725" spans="1:20" ht="11.25" outlineLevel="2" x14ac:dyDescent="0.2">
      <c r="A725" s="42" t="s">
        <v>3943</v>
      </c>
      <c r="B725" s="43">
        <v>3</v>
      </c>
      <c r="C725" s="44"/>
      <c r="D725" s="45" t="s">
        <v>23</v>
      </c>
      <c r="E725" s="45"/>
      <c r="F725" s="46" t="s">
        <v>1229</v>
      </c>
      <c r="G725" s="45"/>
      <c r="H725" s="47"/>
      <c r="I725" s="48"/>
      <c r="J725" s="49">
        <f>SUBTOTAL(9,J726:J731)</f>
        <v>0</v>
      </c>
      <c r="K725" s="47"/>
      <c r="L725" s="50">
        <f>SUBTOTAL(9,L726:L731)</f>
        <v>1.57E-3</v>
      </c>
      <c r="M725" s="47"/>
      <c r="N725" s="50">
        <f>SUBTOTAL(9,N726:N731)</f>
        <v>0</v>
      </c>
      <c r="O725" s="51"/>
      <c r="P725" s="49">
        <f>SUBTOTAL(9,P726:P731)</f>
        <v>0</v>
      </c>
      <c r="Q725" s="49">
        <f>SUBTOTAL(9,Q726:Q731)</f>
        <v>0</v>
      </c>
      <c r="R725" s="10"/>
      <c r="S725" s="15"/>
      <c r="T725" s="15"/>
    </row>
    <row r="726" spans="1:20" ht="11.25" outlineLevel="3" x14ac:dyDescent="0.2">
      <c r="A726" s="52"/>
      <c r="B726" s="53"/>
      <c r="C726" s="54">
        <v>158</v>
      </c>
      <c r="D726" s="55" t="s">
        <v>25</v>
      </c>
      <c r="E726" s="56" t="s">
        <v>1230</v>
      </c>
      <c r="F726" s="57" t="s">
        <v>1231</v>
      </c>
      <c r="G726" s="55" t="s">
        <v>72</v>
      </c>
      <c r="H726" s="58">
        <v>1</v>
      </c>
      <c r="I726" s="59"/>
      <c r="J726" s="60">
        <f>H726*I726</f>
        <v>0</v>
      </c>
      <c r="K726" s="58">
        <v>5.6999999999999998E-4</v>
      </c>
      <c r="L726" s="58">
        <f>H726*K726</f>
        <v>5.6999999999999998E-4</v>
      </c>
      <c r="M726" s="58"/>
      <c r="N726" s="58">
        <f>H726*M726</f>
        <v>0</v>
      </c>
      <c r="O726" s="60">
        <v>21</v>
      </c>
      <c r="P726" s="60">
        <f>J726*(O726/100)</f>
        <v>0</v>
      </c>
      <c r="Q726" s="60">
        <f>J726+P726</f>
        <v>0</v>
      </c>
      <c r="R726" s="15"/>
      <c r="S726" s="15"/>
      <c r="T726" s="15"/>
    </row>
    <row r="727" spans="1:20" ht="9.75" outlineLevel="4" x14ac:dyDescent="0.2">
      <c r="A727" s="61"/>
      <c r="B727" s="62"/>
      <c r="C727" s="62"/>
      <c r="D727" s="63"/>
      <c r="E727" s="64" t="s">
        <v>29</v>
      </c>
      <c r="F727" s="65" t="s">
        <v>3944</v>
      </c>
      <c r="G727" s="63"/>
      <c r="H727" s="66">
        <v>1</v>
      </c>
      <c r="I727" s="67"/>
      <c r="J727" s="68"/>
      <c r="K727" s="66"/>
      <c r="L727" s="66"/>
      <c r="M727" s="66"/>
      <c r="N727" s="66"/>
      <c r="O727" s="68"/>
      <c r="P727" s="68"/>
      <c r="Q727" s="68"/>
      <c r="R727" s="10"/>
      <c r="S727" s="15"/>
    </row>
    <row r="728" spans="1:20" ht="7.5" customHeight="1" outlineLevel="4" x14ac:dyDescent="0.15">
      <c r="A728" s="15"/>
      <c r="B728" s="69"/>
      <c r="C728" s="70"/>
      <c r="D728" s="71"/>
      <c r="E728" s="72"/>
      <c r="F728" s="73"/>
      <c r="G728" s="71"/>
      <c r="H728" s="74"/>
      <c r="I728" s="75"/>
      <c r="J728" s="76"/>
      <c r="K728" s="77"/>
      <c r="L728" s="77"/>
      <c r="M728" s="77"/>
      <c r="N728" s="77"/>
      <c r="O728" s="76"/>
      <c r="P728" s="76"/>
      <c r="Q728" s="76"/>
      <c r="R728" s="10"/>
      <c r="S728" s="15"/>
    </row>
    <row r="729" spans="1:20" ht="11.25" outlineLevel="3" x14ac:dyDescent="0.2">
      <c r="A729" s="52"/>
      <c r="B729" s="53"/>
      <c r="C729" s="54">
        <v>159</v>
      </c>
      <c r="D729" s="55" t="s">
        <v>25</v>
      </c>
      <c r="E729" s="56" t="s">
        <v>1233</v>
      </c>
      <c r="F729" s="57" t="s">
        <v>1234</v>
      </c>
      <c r="G729" s="55" t="s">
        <v>60</v>
      </c>
      <c r="H729" s="58">
        <v>1.57E-3</v>
      </c>
      <c r="I729" s="59"/>
      <c r="J729" s="60">
        <f>H729*I729</f>
        <v>0</v>
      </c>
      <c r="K729" s="58"/>
      <c r="L729" s="58">
        <f>H729*K729</f>
        <v>0</v>
      </c>
      <c r="M729" s="58"/>
      <c r="N729" s="58">
        <f>H729*M729</f>
        <v>0</v>
      </c>
      <c r="O729" s="60">
        <v>21</v>
      </c>
      <c r="P729" s="60">
        <f>J729*(O729/100)</f>
        <v>0</v>
      </c>
      <c r="Q729" s="60">
        <f>J729+P729</f>
        <v>0</v>
      </c>
      <c r="R729" s="15"/>
      <c r="S729" s="15"/>
      <c r="T729" s="15"/>
    </row>
    <row r="730" spans="1:20" ht="11.25" outlineLevel="3" x14ac:dyDescent="0.2">
      <c r="A730" s="52"/>
      <c r="B730" s="53"/>
      <c r="C730" s="54">
        <v>160</v>
      </c>
      <c r="D730" s="55" t="s">
        <v>342</v>
      </c>
      <c r="E730" s="56" t="s">
        <v>1235</v>
      </c>
      <c r="F730" s="57" t="s">
        <v>1236</v>
      </c>
      <c r="G730" s="55" t="s">
        <v>72</v>
      </c>
      <c r="H730" s="58">
        <v>1</v>
      </c>
      <c r="I730" s="59"/>
      <c r="J730" s="60">
        <f>H730*I730</f>
        <v>0</v>
      </c>
      <c r="K730" s="58">
        <v>1E-3</v>
      </c>
      <c r="L730" s="58">
        <f>H730*K730</f>
        <v>1E-3</v>
      </c>
      <c r="M730" s="58"/>
      <c r="N730" s="58">
        <f>H730*M730</f>
        <v>0</v>
      </c>
      <c r="O730" s="60">
        <v>21</v>
      </c>
      <c r="P730" s="60">
        <f>J730*(O730/100)</f>
        <v>0</v>
      </c>
      <c r="Q730" s="60">
        <f>J730+P730</f>
        <v>0</v>
      </c>
      <c r="R730" s="15"/>
      <c r="S730" s="15"/>
      <c r="T730" s="15"/>
    </row>
    <row r="731" spans="1:20" outlineLevel="3" x14ac:dyDescent="0.15">
      <c r="B731" s="10"/>
      <c r="C731" s="10"/>
      <c r="D731" s="10"/>
      <c r="E731" s="10"/>
      <c r="F731" s="10"/>
      <c r="G731" s="10"/>
      <c r="H731" s="10"/>
      <c r="I731" s="15"/>
      <c r="J731" s="15"/>
      <c r="K731" s="10"/>
      <c r="L731" s="10"/>
      <c r="M731" s="10"/>
      <c r="N731" s="10"/>
      <c r="O731" s="10"/>
      <c r="P731" s="15"/>
      <c r="Q731" s="15"/>
    </row>
    <row r="732" spans="1:20" ht="11.25" outlineLevel="2" x14ac:dyDescent="0.2">
      <c r="A732" s="42" t="s">
        <v>3945</v>
      </c>
      <c r="B732" s="43">
        <v>3</v>
      </c>
      <c r="C732" s="44"/>
      <c r="D732" s="45" t="s">
        <v>23</v>
      </c>
      <c r="E732" s="45"/>
      <c r="F732" s="46" t="s">
        <v>1238</v>
      </c>
      <c r="G732" s="45"/>
      <c r="H732" s="47"/>
      <c r="I732" s="48"/>
      <c r="J732" s="49">
        <f>SUBTOTAL(9,J733:J764)</f>
        <v>0</v>
      </c>
      <c r="K732" s="47"/>
      <c r="L732" s="50">
        <f>SUBTOTAL(9,L733:L764)</f>
        <v>5.9150000000000001E-2</v>
      </c>
      <c r="M732" s="47"/>
      <c r="N732" s="50">
        <f>SUBTOTAL(9,N733:N764)</f>
        <v>0</v>
      </c>
      <c r="O732" s="51"/>
      <c r="P732" s="49">
        <f>SUBTOTAL(9,P733:P764)</f>
        <v>0</v>
      </c>
      <c r="Q732" s="49">
        <f>SUBTOTAL(9,Q733:Q764)</f>
        <v>0</v>
      </c>
      <c r="R732" s="10"/>
      <c r="S732" s="15"/>
      <c r="T732" s="15"/>
    </row>
    <row r="733" spans="1:20" ht="11.25" outlineLevel="3" x14ac:dyDescent="0.2">
      <c r="A733" s="52"/>
      <c r="B733" s="53"/>
      <c r="C733" s="54">
        <v>161</v>
      </c>
      <c r="D733" s="55" t="s">
        <v>25</v>
      </c>
      <c r="E733" s="56" t="s">
        <v>1239</v>
      </c>
      <c r="F733" s="57" t="s">
        <v>1240</v>
      </c>
      <c r="G733" s="55" t="s">
        <v>1241</v>
      </c>
      <c r="H733" s="58">
        <v>35</v>
      </c>
      <c r="I733" s="59"/>
      <c r="J733" s="60">
        <f>H733*I733</f>
        <v>0</v>
      </c>
      <c r="K733" s="58">
        <v>6.9999999999999994E-5</v>
      </c>
      <c r="L733" s="58">
        <f>H733*K733</f>
        <v>2.4499999999999999E-3</v>
      </c>
      <c r="M733" s="58"/>
      <c r="N733" s="58">
        <f>H733*M733</f>
        <v>0</v>
      </c>
      <c r="O733" s="60">
        <v>21</v>
      </c>
      <c r="P733" s="60">
        <f>J733*(O733/100)</f>
        <v>0</v>
      </c>
      <c r="Q733" s="60">
        <f>J733+P733</f>
        <v>0</v>
      </c>
      <c r="R733" s="15"/>
      <c r="S733" s="15"/>
      <c r="T733" s="15"/>
    </row>
    <row r="734" spans="1:20" ht="9.75" outlineLevel="4" x14ac:dyDescent="0.2">
      <c r="A734" s="61"/>
      <c r="B734" s="62"/>
      <c r="C734" s="62"/>
      <c r="D734" s="63"/>
      <c r="E734" s="64" t="s">
        <v>29</v>
      </c>
      <c r="F734" s="65" t="s">
        <v>3946</v>
      </c>
      <c r="G734" s="63"/>
      <c r="H734" s="66">
        <v>35</v>
      </c>
      <c r="I734" s="67"/>
      <c r="J734" s="68"/>
      <c r="K734" s="66"/>
      <c r="L734" s="66"/>
      <c r="M734" s="66"/>
      <c r="N734" s="66"/>
      <c r="O734" s="68"/>
      <c r="P734" s="68"/>
      <c r="Q734" s="68"/>
      <c r="R734" s="10"/>
      <c r="S734" s="15"/>
    </row>
    <row r="735" spans="1:20" ht="7.5" customHeight="1" outlineLevel="4" x14ac:dyDescent="0.15">
      <c r="A735" s="15"/>
      <c r="B735" s="69"/>
      <c r="C735" s="70"/>
      <c r="D735" s="71"/>
      <c r="E735" s="72"/>
      <c r="F735" s="73"/>
      <c r="G735" s="71"/>
      <c r="H735" s="74"/>
      <c r="I735" s="75"/>
      <c r="J735" s="76"/>
      <c r="K735" s="77"/>
      <c r="L735" s="77"/>
      <c r="M735" s="77"/>
      <c r="N735" s="77"/>
      <c r="O735" s="76"/>
      <c r="P735" s="76"/>
      <c r="Q735" s="76"/>
      <c r="R735" s="10"/>
      <c r="S735" s="15"/>
    </row>
    <row r="736" spans="1:20" ht="11.25" outlineLevel="3" x14ac:dyDescent="0.2">
      <c r="A736" s="52"/>
      <c r="B736" s="53"/>
      <c r="C736" s="54">
        <v>162</v>
      </c>
      <c r="D736" s="55" t="s">
        <v>25</v>
      </c>
      <c r="E736" s="56" t="s">
        <v>1243</v>
      </c>
      <c r="F736" s="57" t="s">
        <v>1244</v>
      </c>
      <c r="G736" s="55" t="s">
        <v>60</v>
      </c>
      <c r="H736" s="58">
        <v>5.9150000000000001E-2</v>
      </c>
      <c r="I736" s="59"/>
      <c r="J736" s="60">
        <f>H736*I736</f>
        <v>0</v>
      </c>
      <c r="K736" s="58"/>
      <c r="L736" s="58">
        <f>H736*K736</f>
        <v>0</v>
      </c>
      <c r="M736" s="58"/>
      <c r="N736" s="58">
        <f>H736*M736</f>
        <v>0</v>
      </c>
      <c r="O736" s="60">
        <v>21</v>
      </c>
      <c r="P736" s="60">
        <f>J736*(O736/100)</f>
        <v>0</v>
      </c>
      <c r="Q736" s="60">
        <f>J736+P736</f>
        <v>0</v>
      </c>
      <c r="R736" s="15"/>
      <c r="S736" s="15"/>
      <c r="T736" s="15"/>
    </row>
    <row r="737" spans="1:20" ht="22.5" outlineLevel="3" x14ac:dyDescent="0.2">
      <c r="A737" s="52"/>
      <c r="B737" s="53"/>
      <c r="C737" s="54">
        <v>163</v>
      </c>
      <c r="D737" s="55" t="s">
        <v>25</v>
      </c>
      <c r="E737" s="56" t="s">
        <v>3947</v>
      </c>
      <c r="F737" s="57" t="s">
        <v>1246</v>
      </c>
      <c r="G737" s="55" t="s">
        <v>72</v>
      </c>
      <c r="H737" s="58">
        <v>5</v>
      </c>
      <c r="I737" s="59"/>
      <c r="J737" s="60">
        <f>H737*I737</f>
        <v>0</v>
      </c>
      <c r="K737" s="58">
        <v>2E-3</v>
      </c>
      <c r="L737" s="58">
        <f>H737*K737</f>
        <v>0.01</v>
      </c>
      <c r="M737" s="58"/>
      <c r="N737" s="58">
        <f>H737*M737</f>
        <v>0</v>
      </c>
      <c r="O737" s="60">
        <v>21</v>
      </c>
      <c r="P737" s="60">
        <f>J737*(O737/100)</f>
        <v>0</v>
      </c>
      <c r="Q737" s="60">
        <f>J737+P737</f>
        <v>0</v>
      </c>
      <c r="R737" s="15"/>
      <c r="S737" s="15"/>
      <c r="T737" s="15"/>
    </row>
    <row r="738" spans="1:20" ht="9.75" outlineLevel="4" x14ac:dyDescent="0.2">
      <c r="A738" s="61"/>
      <c r="B738" s="62"/>
      <c r="C738" s="62"/>
      <c r="D738" s="63"/>
      <c r="E738" s="64" t="s">
        <v>29</v>
      </c>
      <c r="F738" s="65" t="s">
        <v>3948</v>
      </c>
      <c r="G738" s="63"/>
      <c r="H738" s="66">
        <v>5</v>
      </c>
      <c r="I738" s="67"/>
      <c r="J738" s="68"/>
      <c r="K738" s="66"/>
      <c r="L738" s="66"/>
      <c r="M738" s="66"/>
      <c r="N738" s="66"/>
      <c r="O738" s="68"/>
      <c r="P738" s="68"/>
      <c r="Q738" s="68"/>
      <c r="R738" s="10"/>
      <c r="S738" s="15"/>
    </row>
    <row r="739" spans="1:20" ht="7.5" customHeight="1" outlineLevel="4" x14ac:dyDescent="0.15">
      <c r="A739" s="15"/>
      <c r="B739" s="69"/>
      <c r="C739" s="70"/>
      <c r="D739" s="71"/>
      <c r="E739" s="72"/>
      <c r="F739" s="73"/>
      <c r="G739" s="71"/>
      <c r="H739" s="74"/>
      <c r="I739" s="75"/>
      <c r="J739" s="76"/>
      <c r="K739" s="77"/>
      <c r="L739" s="77"/>
      <c r="M739" s="77"/>
      <c r="N739" s="77"/>
      <c r="O739" s="76"/>
      <c r="P739" s="76"/>
      <c r="Q739" s="76"/>
      <c r="R739" s="10"/>
      <c r="S739" s="15"/>
    </row>
    <row r="740" spans="1:20" ht="22.5" outlineLevel="3" x14ac:dyDescent="0.2">
      <c r="A740" s="52"/>
      <c r="B740" s="53"/>
      <c r="C740" s="54">
        <v>164</v>
      </c>
      <c r="D740" s="55" t="s">
        <v>25</v>
      </c>
      <c r="E740" s="56" t="s">
        <v>3949</v>
      </c>
      <c r="F740" s="57" t="s">
        <v>1249</v>
      </c>
      <c r="G740" s="55" t="s">
        <v>72</v>
      </c>
      <c r="H740" s="58">
        <v>5</v>
      </c>
      <c r="I740" s="59"/>
      <c r="J740" s="60">
        <f>H740*I740</f>
        <v>0</v>
      </c>
      <c r="K740" s="58">
        <v>2E-3</v>
      </c>
      <c r="L740" s="58">
        <f>H740*K740</f>
        <v>0.01</v>
      </c>
      <c r="M740" s="58"/>
      <c r="N740" s="58">
        <f>H740*M740</f>
        <v>0</v>
      </c>
      <c r="O740" s="60">
        <v>21</v>
      </c>
      <c r="P740" s="60">
        <f>J740*(O740/100)</f>
        <v>0</v>
      </c>
      <c r="Q740" s="60">
        <f>J740+P740</f>
        <v>0</v>
      </c>
      <c r="R740" s="15"/>
      <c r="S740" s="15"/>
      <c r="T740" s="15"/>
    </row>
    <row r="741" spans="1:20" ht="9.75" outlineLevel="4" x14ac:dyDescent="0.2">
      <c r="A741" s="61"/>
      <c r="B741" s="62"/>
      <c r="C741" s="62"/>
      <c r="D741" s="63"/>
      <c r="E741" s="64" t="s">
        <v>29</v>
      </c>
      <c r="F741" s="65" t="s">
        <v>3950</v>
      </c>
      <c r="G741" s="63"/>
      <c r="H741" s="66">
        <v>5</v>
      </c>
      <c r="I741" s="67"/>
      <c r="J741" s="68"/>
      <c r="K741" s="66"/>
      <c r="L741" s="66"/>
      <c r="M741" s="66"/>
      <c r="N741" s="66"/>
      <c r="O741" s="68"/>
      <c r="P741" s="68"/>
      <c r="Q741" s="68"/>
      <c r="R741" s="10"/>
      <c r="S741" s="15"/>
    </row>
    <row r="742" spans="1:20" ht="7.5" customHeight="1" outlineLevel="4" x14ac:dyDescent="0.15">
      <c r="A742" s="15"/>
      <c r="B742" s="69"/>
      <c r="C742" s="70"/>
      <c r="D742" s="71"/>
      <c r="E742" s="72"/>
      <c r="F742" s="73"/>
      <c r="G742" s="71"/>
      <c r="H742" s="74"/>
      <c r="I742" s="75"/>
      <c r="J742" s="76"/>
      <c r="K742" s="77"/>
      <c r="L742" s="77"/>
      <c r="M742" s="77"/>
      <c r="N742" s="77"/>
      <c r="O742" s="76"/>
      <c r="P742" s="76"/>
      <c r="Q742" s="76"/>
      <c r="R742" s="10"/>
      <c r="S742" s="15"/>
    </row>
    <row r="743" spans="1:20" ht="11.25" outlineLevel="3" x14ac:dyDescent="0.2">
      <c r="A743" s="52"/>
      <c r="B743" s="53"/>
      <c r="C743" s="54">
        <v>165</v>
      </c>
      <c r="D743" s="55" t="s">
        <v>25</v>
      </c>
      <c r="E743" s="56" t="s">
        <v>3951</v>
      </c>
      <c r="F743" s="57" t="s">
        <v>1252</v>
      </c>
      <c r="G743" s="55" t="s">
        <v>72</v>
      </c>
      <c r="H743" s="58">
        <v>5</v>
      </c>
      <c r="I743" s="59"/>
      <c r="J743" s="60">
        <f>H743*I743</f>
        <v>0</v>
      </c>
      <c r="K743" s="58">
        <v>2E-3</v>
      </c>
      <c r="L743" s="58">
        <f>H743*K743</f>
        <v>0.01</v>
      </c>
      <c r="M743" s="58"/>
      <c r="N743" s="58">
        <f>H743*M743</f>
        <v>0</v>
      </c>
      <c r="O743" s="60">
        <v>21</v>
      </c>
      <c r="P743" s="60">
        <f>J743*(O743/100)</f>
        <v>0</v>
      </c>
      <c r="Q743" s="60">
        <f>J743+P743</f>
        <v>0</v>
      </c>
      <c r="R743" s="15"/>
      <c r="S743" s="15"/>
      <c r="T743" s="15"/>
    </row>
    <row r="744" spans="1:20" ht="9.75" outlineLevel="4" x14ac:dyDescent="0.2">
      <c r="A744" s="61"/>
      <c r="B744" s="62"/>
      <c r="C744" s="62"/>
      <c r="D744" s="63"/>
      <c r="E744" s="64" t="s">
        <v>29</v>
      </c>
      <c r="F744" s="65" t="s">
        <v>3952</v>
      </c>
      <c r="G744" s="63"/>
      <c r="H744" s="66">
        <v>5</v>
      </c>
      <c r="I744" s="67"/>
      <c r="J744" s="68"/>
      <c r="K744" s="66"/>
      <c r="L744" s="66"/>
      <c r="M744" s="66"/>
      <c r="N744" s="66"/>
      <c r="O744" s="68"/>
      <c r="P744" s="68"/>
      <c r="Q744" s="68"/>
      <c r="R744" s="10"/>
      <c r="S744" s="15"/>
    </row>
    <row r="745" spans="1:20" ht="7.5" customHeight="1" outlineLevel="4" x14ac:dyDescent="0.15">
      <c r="A745" s="15"/>
      <c r="B745" s="69"/>
      <c r="C745" s="70"/>
      <c r="D745" s="71"/>
      <c r="E745" s="72"/>
      <c r="F745" s="73"/>
      <c r="G745" s="71"/>
      <c r="H745" s="74"/>
      <c r="I745" s="75"/>
      <c r="J745" s="76"/>
      <c r="K745" s="77"/>
      <c r="L745" s="77"/>
      <c r="M745" s="77"/>
      <c r="N745" s="77"/>
      <c r="O745" s="76"/>
      <c r="P745" s="76"/>
      <c r="Q745" s="76"/>
      <c r="R745" s="10"/>
      <c r="S745" s="15"/>
    </row>
    <row r="746" spans="1:20" ht="11.25" outlineLevel="3" x14ac:dyDescent="0.2">
      <c r="A746" s="52"/>
      <c r="B746" s="53"/>
      <c r="C746" s="54">
        <v>166</v>
      </c>
      <c r="D746" s="55" t="s">
        <v>25</v>
      </c>
      <c r="E746" s="56" t="s">
        <v>3953</v>
      </c>
      <c r="F746" s="57" t="s">
        <v>1255</v>
      </c>
      <c r="G746" s="55" t="s">
        <v>72</v>
      </c>
      <c r="H746" s="58">
        <v>3</v>
      </c>
      <c r="I746" s="59"/>
      <c r="J746" s="60">
        <f>H746*I746</f>
        <v>0</v>
      </c>
      <c r="K746" s="58">
        <v>2E-3</v>
      </c>
      <c r="L746" s="58">
        <f>H746*K746</f>
        <v>6.0000000000000001E-3</v>
      </c>
      <c r="M746" s="58"/>
      <c r="N746" s="58">
        <f>H746*M746</f>
        <v>0</v>
      </c>
      <c r="O746" s="60">
        <v>21</v>
      </c>
      <c r="P746" s="60">
        <f>J746*(O746/100)</f>
        <v>0</v>
      </c>
      <c r="Q746" s="60">
        <f>J746+P746</f>
        <v>0</v>
      </c>
      <c r="R746" s="15"/>
      <c r="S746" s="15"/>
      <c r="T746" s="15"/>
    </row>
    <row r="747" spans="1:20" ht="9.75" outlineLevel="4" x14ac:dyDescent="0.2">
      <c r="A747" s="61"/>
      <c r="B747" s="62"/>
      <c r="C747" s="62"/>
      <c r="D747" s="63"/>
      <c r="E747" s="64" t="s">
        <v>29</v>
      </c>
      <c r="F747" s="65" t="s">
        <v>3382</v>
      </c>
      <c r="G747" s="63"/>
      <c r="H747" s="66">
        <v>3</v>
      </c>
      <c r="I747" s="67"/>
      <c r="J747" s="68"/>
      <c r="K747" s="66"/>
      <c r="L747" s="66"/>
      <c r="M747" s="66"/>
      <c r="N747" s="66"/>
      <c r="O747" s="68"/>
      <c r="P747" s="68"/>
      <c r="Q747" s="68"/>
      <c r="R747" s="10"/>
      <c r="S747" s="15"/>
    </row>
    <row r="748" spans="1:20" ht="7.5" customHeight="1" outlineLevel="4" x14ac:dyDescent="0.15">
      <c r="A748" s="15"/>
      <c r="B748" s="69"/>
      <c r="C748" s="70"/>
      <c r="D748" s="71"/>
      <c r="E748" s="72"/>
      <c r="F748" s="73"/>
      <c r="G748" s="71"/>
      <c r="H748" s="74"/>
      <c r="I748" s="75"/>
      <c r="J748" s="76"/>
      <c r="K748" s="77"/>
      <c r="L748" s="77"/>
      <c r="M748" s="77"/>
      <c r="N748" s="77"/>
      <c r="O748" s="76"/>
      <c r="P748" s="76"/>
      <c r="Q748" s="76"/>
      <c r="R748" s="10"/>
      <c r="S748" s="15"/>
    </row>
    <row r="749" spans="1:20" ht="11.25" outlineLevel="3" x14ac:dyDescent="0.2">
      <c r="A749" s="52"/>
      <c r="B749" s="53"/>
      <c r="C749" s="54">
        <v>167</v>
      </c>
      <c r="D749" s="55" t="s">
        <v>25</v>
      </c>
      <c r="E749" s="56" t="s">
        <v>3954</v>
      </c>
      <c r="F749" s="57" t="s">
        <v>1258</v>
      </c>
      <c r="G749" s="55" t="s">
        <v>72</v>
      </c>
      <c r="H749" s="58">
        <v>3</v>
      </c>
      <c r="I749" s="59"/>
      <c r="J749" s="60">
        <f>H749*I749</f>
        <v>0</v>
      </c>
      <c r="K749" s="58">
        <v>3.0000000000000001E-3</v>
      </c>
      <c r="L749" s="58">
        <f>H749*K749</f>
        <v>9.0000000000000011E-3</v>
      </c>
      <c r="M749" s="58"/>
      <c r="N749" s="58">
        <f>H749*M749</f>
        <v>0</v>
      </c>
      <c r="O749" s="60">
        <v>21</v>
      </c>
      <c r="P749" s="60">
        <f>J749*(O749/100)</f>
        <v>0</v>
      </c>
      <c r="Q749" s="60">
        <f>J749+P749</f>
        <v>0</v>
      </c>
      <c r="R749" s="15"/>
      <c r="S749" s="15"/>
      <c r="T749" s="15"/>
    </row>
    <row r="750" spans="1:20" ht="9.75" outlineLevel="4" x14ac:dyDescent="0.2">
      <c r="A750" s="61"/>
      <c r="B750" s="62"/>
      <c r="C750" s="62"/>
      <c r="D750" s="63"/>
      <c r="E750" s="64" t="s">
        <v>29</v>
      </c>
      <c r="F750" s="65" t="s">
        <v>3384</v>
      </c>
      <c r="G750" s="63"/>
      <c r="H750" s="66">
        <v>3</v>
      </c>
      <c r="I750" s="67"/>
      <c r="J750" s="68"/>
      <c r="K750" s="66"/>
      <c r="L750" s="66"/>
      <c r="M750" s="66"/>
      <c r="N750" s="66"/>
      <c r="O750" s="68"/>
      <c r="P750" s="68"/>
      <c r="Q750" s="68"/>
      <c r="R750" s="10"/>
      <c r="S750" s="15"/>
    </row>
    <row r="751" spans="1:20" ht="7.5" customHeight="1" outlineLevel="4" x14ac:dyDescent="0.15">
      <c r="A751" s="15"/>
      <c r="B751" s="69"/>
      <c r="C751" s="70"/>
      <c r="D751" s="71"/>
      <c r="E751" s="72"/>
      <c r="F751" s="73"/>
      <c r="G751" s="71"/>
      <c r="H751" s="74"/>
      <c r="I751" s="75"/>
      <c r="J751" s="76"/>
      <c r="K751" s="77"/>
      <c r="L751" s="77"/>
      <c r="M751" s="77"/>
      <c r="N751" s="77"/>
      <c r="O751" s="76"/>
      <c r="P751" s="76"/>
      <c r="Q751" s="76"/>
      <c r="R751" s="10"/>
      <c r="S751" s="15"/>
    </row>
    <row r="752" spans="1:20" ht="11.25" outlineLevel="3" x14ac:dyDescent="0.2">
      <c r="A752" s="52"/>
      <c r="B752" s="53"/>
      <c r="C752" s="54">
        <v>168</v>
      </c>
      <c r="D752" s="55" t="s">
        <v>25</v>
      </c>
      <c r="E752" s="56" t="s">
        <v>3955</v>
      </c>
      <c r="F752" s="57" t="s">
        <v>1261</v>
      </c>
      <c r="G752" s="55" t="s">
        <v>72</v>
      </c>
      <c r="H752" s="58">
        <v>4</v>
      </c>
      <c r="I752" s="59"/>
      <c r="J752" s="60">
        <f>H752*I752</f>
        <v>0</v>
      </c>
      <c r="K752" s="58">
        <v>5.0000000000000001E-4</v>
      </c>
      <c r="L752" s="58">
        <f>H752*K752</f>
        <v>2E-3</v>
      </c>
      <c r="M752" s="58"/>
      <c r="N752" s="58">
        <f>H752*M752</f>
        <v>0</v>
      </c>
      <c r="O752" s="60">
        <v>21</v>
      </c>
      <c r="P752" s="60">
        <f>J752*(O752/100)</f>
        <v>0</v>
      </c>
      <c r="Q752" s="60">
        <f>J752+P752</f>
        <v>0</v>
      </c>
      <c r="R752" s="15"/>
      <c r="S752" s="15"/>
      <c r="T752" s="15"/>
    </row>
    <row r="753" spans="1:20" ht="9.75" outlineLevel="4" x14ac:dyDescent="0.2">
      <c r="A753" s="61"/>
      <c r="B753" s="62"/>
      <c r="C753" s="62"/>
      <c r="D753" s="63"/>
      <c r="E753" s="64" t="s">
        <v>29</v>
      </c>
      <c r="F753" s="65" t="s">
        <v>3956</v>
      </c>
      <c r="G753" s="63"/>
      <c r="H753" s="66">
        <v>4</v>
      </c>
      <c r="I753" s="67"/>
      <c r="J753" s="68"/>
      <c r="K753" s="66"/>
      <c r="L753" s="66"/>
      <c r="M753" s="66"/>
      <c r="N753" s="66"/>
      <c r="O753" s="68"/>
      <c r="P753" s="68"/>
      <c r="Q753" s="68"/>
      <c r="R753" s="10"/>
      <c r="S753" s="15"/>
    </row>
    <row r="754" spans="1:20" ht="7.5" customHeight="1" outlineLevel="4" x14ac:dyDescent="0.15">
      <c r="A754" s="15"/>
      <c r="B754" s="69"/>
      <c r="C754" s="70"/>
      <c r="D754" s="71"/>
      <c r="E754" s="72"/>
      <c r="F754" s="73"/>
      <c r="G754" s="71"/>
      <c r="H754" s="74"/>
      <c r="I754" s="75"/>
      <c r="J754" s="76"/>
      <c r="K754" s="77"/>
      <c r="L754" s="77"/>
      <c r="M754" s="77"/>
      <c r="N754" s="77"/>
      <c r="O754" s="76"/>
      <c r="P754" s="76"/>
      <c r="Q754" s="76"/>
      <c r="R754" s="10"/>
      <c r="S754" s="15"/>
    </row>
    <row r="755" spans="1:20" ht="11.25" outlineLevel="3" x14ac:dyDescent="0.2">
      <c r="A755" s="52"/>
      <c r="B755" s="53"/>
      <c r="C755" s="54">
        <v>169</v>
      </c>
      <c r="D755" s="55" t="s">
        <v>25</v>
      </c>
      <c r="E755" s="56" t="s">
        <v>3957</v>
      </c>
      <c r="F755" s="57" t="s">
        <v>1264</v>
      </c>
      <c r="G755" s="55" t="s">
        <v>72</v>
      </c>
      <c r="H755" s="58">
        <v>4</v>
      </c>
      <c r="I755" s="59"/>
      <c r="J755" s="60">
        <f>H755*I755</f>
        <v>0</v>
      </c>
      <c r="K755" s="58">
        <v>5.0000000000000001E-4</v>
      </c>
      <c r="L755" s="58">
        <f>H755*K755</f>
        <v>2E-3</v>
      </c>
      <c r="M755" s="58"/>
      <c r="N755" s="58">
        <f>H755*M755</f>
        <v>0</v>
      </c>
      <c r="O755" s="60">
        <v>21</v>
      </c>
      <c r="P755" s="60">
        <f>J755*(O755/100)</f>
        <v>0</v>
      </c>
      <c r="Q755" s="60">
        <f>J755+P755</f>
        <v>0</v>
      </c>
      <c r="R755" s="15"/>
      <c r="S755" s="15"/>
      <c r="T755" s="15"/>
    </row>
    <row r="756" spans="1:20" ht="9.75" outlineLevel="4" x14ac:dyDescent="0.2">
      <c r="A756" s="61"/>
      <c r="B756" s="62"/>
      <c r="C756" s="62"/>
      <c r="D756" s="63"/>
      <c r="E756" s="64" t="s">
        <v>29</v>
      </c>
      <c r="F756" s="65" t="s">
        <v>3958</v>
      </c>
      <c r="G756" s="63"/>
      <c r="H756" s="66">
        <v>4</v>
      </c>
      <c r="I756" s="67"/>
      <c r="J756" s="68"/>
      <c r="K756" s="66"/>
      <c r="L756" s="66"/>
      <c r="M756" s="66"/>
      <c r="N756" s="66"/>
      <c r="O756" s="68"/>
      <c r="P756" s="68"/>
      <c r="Q756" s="68"/>
      <c r="R756" s="10"/>
      <c r="S756" s="15"/>
    </row>
    <row r="757" spans="1:20" ht="7.5" customHeight="1" outlineLevel="4" x14ac:dyDescent="0.15">
      <c r="A757" s="15"/>
      <c r="B757" s="69"/>
      <c r="C757" s="70"/>
      <c r="D757" s="71"/>
      <c r="E757" s="72"/>
      <c r="F757" s="73"/>
      <c r="G757" s="71"/>
      <c r="H757" s="74"/>
      <c r="I757" s="75"/>
      <c r="J757" s="76"/>
      <c r="K757" s="77"/>
      <c r="L757" s="77"/>
      <c r="M757" s="77"/>
      <c r="N757" s="77"/>
      <c r="O757" s="76"/>
      <c r="P757" s="76"/>
      <c r="Q757" s="76"/>
      <c r="R757" s="10"/>
      <c r="S757" s="15"/>
    </row>
    <row r="758" spans="1:20" ht="11.25" outlineLevel="3" x14ac:dyDescent="0.2">
      <c r="A758" s="52"/>
      <c r="B758" s="53"/>
      <c r="C758" s="54">
        <v>170</v>
      </c>
      <c r="D758" s="55" t="s">
        <v>25</v>
      </c>
      <c r="E758" s="56" t="s">
        <v>3959</v>
      </c>
      <c r="F758" s="57" t="s">
        <v>1267</v>
      </c>
      <c r="G758" s="55" t="s">
        <v>72</v>
      </c>
      <c r="H758" s="58">
        <v>9</v>
      </c>
      <c r="I758" s="59"/>
      <c r="J758" s="60">
        <f>H758*I758</f>
        <v>0</v>
      </c>
      <c r="K758" s="58">
        <v>2.9999999999999997E-4</v>
      </c>
      <c r="L758" s="58">
        <f>H758*K758</f>
        <v>2.6999999999999997E-3</v>
      </c>
      <c r="M758" s="58"/>
      <c r="N758" s="58">
        <f>H758*M758</f>
        <v>0</v>
      </c>
      <c r="O758" s="60">
        <v>21</v>
      </c>
      <c r="P758" s="60">
        <f>J758*(O758/100)</f>
        <v>0</v>
      </c>
      <c r="Q758" s="60">
        <f>J758+P758</f>
        <v>0</v>
      </c>
      <c r="R758" s="15"/>
      <c r="S758" s="15"/>
      <c r="T758" s="15"/>
    </row>
    <row r="759" spans="1:20" ht="9.75" outlineLevel="4" x14ac:dyDescent="0.2">
      <c r="A759" s="61"/>
      <c r="B759" s="62"/>
      <c r="C759" s="62"/>
      <c r="D759" s="63"/>
      <c r="E759" s="64" t="s">
        <v>29</v>
      </c>
      <c r="F759" s="65" t="s">
        <v>3960</v>
      </c>
      <c r="G759" s="63"/>
      <c r="H759" s="66">
        <v>9</v>
      </c>
      <c r="I759" s="67"/>
      <c r="J759" s="68"/>
      <c r="K759" s="66"/>
      <c r="L759" s="66"/>
      <c r="M759" s="66"/>
      <c r="N759" s="66"/>
      <c r="O759" s="68"/>
      <c r="P759" s="68"/>
      <c r="Q759" s="68"/>
      <c r="R759" s="10"/>
      <c r="S759" s="15"/>
    </row>
    <row r="760" spans="1:20" ht="7.5" customHeight="1" outlineLevel="4" x14ac:dyDescent="0.15">
      <c r="A760" s="15"/>
      <c r="B760" s="69"/>
      <c r="C760" s="70"/>
      <c r="D760" s="71"/>
      <c r="E760" s="72"/>
      <c r="F760" s="73"/>
      <c r="G760" s="71"/>
      <c r="H760" s="74"/>
      <c r="I760" s="75"/>
      <c r="J760" s="76"/>
      <c r="K760" s="77"/>
      <c r="L760" s="77"/>
      <c r="M760" s="77"/>
      <c r="N760" s="77"/>
      <c r="O760" s="76"/>
      <c r="P760" s="76"/>
      <c r="Q760" s="76"/>
      <c r="R760" s="10"/>
      <c r="S760" s="15"/>
    </row>
    <row r="761" spans="1:20" ht="11.25" outlineLevel="3" x14ac:dyDescent="0.2">
      <c r="A761" s="52"/>
      <c r="B761" s="53"/>
      <c r="C761" s="54">
        <v>171</v>
      </c>
      <c r="D761" s="55" t="s">
        <v>25</v>
      </c>
      <c r="E761" s="56" t="s">
        <v>3961</v>
      </c>
      <c r="F761" s="57" t="s">
        <v>3962</v>
      </c>
      <c r="G761" s="55" t="s">
        <v>72</v>
      </c>
      <c r="H761" s="58">
        <v>5</v>
      </c>
      <c r="I761" s="59"/>
      <c r="J761" s="60">
        <f>H761*I761</f>
        <v>0</v>
      </c>
      <c r="K761" s="58">
        <v>1E-3</v>
      </c>
      <c r="L761" s="58">
        <f>H761*K761</f>
        <v>5.0000000000000001E-3</v>
      </c>
      <c r="M761" s="58"/>
      <c r="N761" s="58">
        <f>H761*M761</f>
        <v>0</v>
      </c>
      <c r="O761" s="60">
        <v>21</v>
      </c>
      <c r="P761" s="60">
        <f>J761*(O761/100)</f>
        <v>0</v>
      </c>
      <c r="Q761" s="60">
        <f>J761+P761</f>
        <v>0</v>
      </c>
      <c r="R761" s="15"/>
      <c r="S761" s="15"/>
      <c r="T761" s="15"/>
    </row>
    <row r="762" spans="1:20" ht="9.75" outlineLevel="4" x14ac:dyDescent="0.2">
      <c r="A762" s="61"/>
      <c r="B762" s="62"/>
      <c r="C762" s="62"/>
      <c r="D762" s="63"/>
      <c r="E762" s="64" t="s">
        <v>29</v>
      </c>
      <c r="F762" s="65" t="s">
        <v>3963</v>
      </c>
      <c r="G762" s="63"/>
      <c r="H762" s="66">
        <v>5</v>
      </c>
      <c r="I762" s="67"/>
      <c r="J762" s="68"/>
      <c r="K762" s="66"/>
      <c r="L762" s="66"/>
      <c r="M762" s="66"/>
      <c r="N762" s="66"/>
      <c r="O762" s="68"/>
      <c r="P762" s="68"/>
      <c r="Q762" s="68"/>
      <c r="R762" s="10"/>
      <c r="S762" s="15"/>
    </row>
    <row r="763" spans="1:20" ht="7.5" customHeight="1" outlineLevel="4" x14ac:dyDescent="0.15">
      <c r="A763" s="15"/>
      <c r="B763" s="69"/>
      <c r="C763" s="70"/>
      <c r="D763" s="71"/>
      <c r="E763" s="72"/>
      <c r="F763" s="73"/>
      <c r="G763" s="71"/>
      <c r="H763" s="74"/>
      <c r="I763" s="75"/>
      <c r="J763" s="76"/>
      <c r="K763" s="77"/>
      <c r="L763" s="77"/>
      <c r="M763" s="77"/>
      <c r="N763" s="77"/>
      <c r="O763" s="76"/>
      <c r="P763" s="76"/>
      <c r="Q763" s="76"/>
      <c r="R763" s="10"/>
      <c r="S763" s="15"/>
    </row>
    <row r="764" spans="1:20" outlineLevel="3" x14ac:dyDescent="0.15">
      <c r="B764" s="10"/>
      <c r="C764" s="10"/>
      <c r="D764" s="10"/>
      <c r="E764" s="10"/>
      <c r="F764" s="10"/>
      <c r="G764" s="10"/>
      <c r="H764" s="10"/>
      <c r="I764" s="15"/>
      <c r="J764" s="15"/>
      <c r="K764" s="10"/>
      <c r="L764" s="10"/>
      <c r="M764" s="10"/>
      <c r="N764" s="10"/>
      <c r="O764" s="10"/>
      <c r="P764" s="15"/>
      <c r="Q764" s="15"/>
    </row>
    <row r="765" spans="1:20" ht="11.25" outlineLevel="2" x14ac:dyDescent="0.2">
      <c r="A765" s="42" t="s">
        <v>3964</v>
      </c>
      <c r="B765" s="43">
        <v>3</v>
      </c>
      <c r="C765" s="44"/>
      <c r="D765" s="45" t="s">
        <v>23</v>
      </c>
      <c r="E765" s="45"/>
      <c r="F765" s="46" t="s">
        <v>1303</v>
      </c>
      <c r="G765" s="45"/>
      <c r="H765" s="47"/>
      <c r="I765" s="48"/>
      <c r="J765" s="49">
        <f>SUBTOTAL(9,J766:J779)</f>
        <v>0</v>
      </c>
      <c r="K765" s="47"/>
      <c r="L765" s="50">
        <f>SUBTOTAL(9,L766:L779)</f>
        <v>1.4819599999999999</v>
      </c>
      <c r="M765" s="47"/>
      <c r="N765" s="50">
        <f>SUBTOTAL(9,N766:N779)</f>
        <v>0</v>
      </c>
      <c r="O765" s="51"/>
      <c r="P765" s="49">
        <f>SUBTOTAL(9,P766:P779)</f>
        <v>0</v>
      </c>
      <c r="Q765" s="49">
        <f>SUBTOTAL(9,Q766:Q779)</f>
        <v>0</v>
      </c>
      <c r="R765" s="10"/>
      <c r="S765" s="15"/>
      <c r="T765" s="15"/>
    </row>
    <row r="766" spans="1:20" ht="11.25" outlineLevel="3" x14ac:dyDescent="0.2">
      <c r="A766" s="52"/>
      <c r="B766" s="53"/>
      <c r="C766" s="54">
        <v>172</v>
      </c>
      <c r="D766" s="55" t="s">
        <v>25</v>
      </c>
      <c r="E766" s="56" t="s">
        <v>1306</v>
      </c>
      <c r="F766" s="57" t="s">
        <v>1307</v>
      </c>
      <c r="G766" s="55" t="s">
        <v>67</v>
      </c>
      <c r="H766" s="58">
        <v>121.3</v>
      </c>
      <c r="I766" s="59"/>
      <c r="J766" s="60">
        <f>H766*I766</f>
        <v>0</v>
      </c>
      <c r="K766" s="58">
        <v>1.2200000000000001E-2</v>
      </c>
      <c r="L766" s="58">
        <f>H766*K766</f>
        <v>1.47986</v>
      </c>
      <c r="M766" s="58"/>
      <c r="N766" s="58">
        <f>H766*M766</f>
        <v>0</v>
      </c>
      <c r="O766" s="60">
        <v>21</v>
      </c>
      <c r="P766" s="60">
        <f>J766*(O766/100)</f>
        <v>0</v>
      </c>
      <c r="Q766" s="60">
        <f>J766+P766</f>
        <v>0</v>
      </c>
      <c r="R766" s="15"/>
      <c r="S766" s="15"/>
      <c r="T766" s="15"/>
    </row>
    <row r="767" spans="1:20" ht="9.75" outlineLevel="4" x14ac:dyDescent="0.2">
      <c r="A767" s="61"/>
      <c r="B767" s="62"/>
      <c r="C767" s="62"/>
      <c r="D767" s="63"/>
      <c r="E767" s="64" t="s">
        <v>29</v>
      </c>
      <c r="F767" s="65" t="s">
        <v>3965</v>
      </c>
      <c r="G767" s="63"/>
      <c r="H767" s="66">
        <v>121.3</v>
      </c>
      <c r="I767" s="67"/>
      <c r="J767" s="68"/>
      <c r="K767" s="66"/>
      <c r="L767" s="66"/>
      <c r="M767" s="66"/>
      <c r="N767" s="66"/>
      <c r="O767" s="68"/>
      <c r="P767" s="68"/>
      <c r="Q767" s="68"/>
      <c r="R767" s="10"/>
      <c r="S767" s="15"/>
    </row>
    <row r="768" spans="1:20" ht="7.5" customHeight="1" outlineLevel="4" x14ac:dyDescent="0.15">
      <c r="A768" s="15"/>
      <c r="B768" s="69"/>
      <c r="C768" s="70"/>
      <c r="D768" s="71"/>
      <c r="E768" s="72"/>
      <c r="F768" s="73"/>
      <c r="G768" s="71"/>
      <c r="H768" s="74"/>
      <c r="I768" s="75"/>
      <c r="J768" s="76"/>
      <c r="K768" s="77"/>
      <c r="L768" s="77"/>
      <c r="M768" s="77"/>
      <c r="N768" s="77"/>
      <c r="O768" s="76"/>
      <c r="P768" s="76"/>
      <c r="Q768" s="76"/>
      <c r="R768" s="10"/>
      <c r="S768" s="15"/>
    </row>
    <row r="769" spans="1:20" ht="11.25" outlineLevel="3" x14ac:dyDescent="0.2">
      <c r="A769" s="52"/>
      <c r="B769" s="53"/>
      <c r="C769" s="54">
        <v>173</v>
      </c>
      <c r="D769" s="55" t="s">
        <v>25</v>
      </c>
      <c r="E769" s="56" t="s">
        <v>1311</v>
      </c>
      <c r="F769" s="57" t="s">
        <v>1312</v>
      </c>
      <c r="G769" s="55" t="s">
        <v>67</v>
      </c>
      <c r="H769" s="58">
        <v>3</v>
      </c>
      <c r="I769" s="59"/>
      <c r="J769" s="60">
        <f>H769*I769</f>
        <v>0</v>
      </c>
      <c r="K769" s="58"/>
      <c r="L769" s="58">
        <f>H769*K769</f>
        <v>0</v>
      </c>
      <c r="M769" s="58"/>
      <c r="N769" s="58">
        <f>H769*M769</f>
        <v>0</v>
      </c>
      <c r="O769" s="60">
        <v>21</v>
      </c>
      <c r="P769" s="60">
        <f>J769*(O769/100)</f>
        <v>0</v>
      </c>
      <c r="Q769" s="60">
        <f>J769+P769</f>
        <v>0</v>
      </c>
      <c r="R769" s="15"/>
      <c r="S769" s="15"/>
      <c r="T769" s="15"/>
    </row>
    <row r="770" spans="1:20" ht="9.75" outlineLevel="4" x14ac:dyDescent="0.2">
      <c r="A770" s="61"/>
      <c r="B770" s="62"/>
      <c r="C770" s="62"/>
      <c r="D770" s="63"/>
      <c r="E770" s="64" t="s">
        <v>29</v>
      </c>
      <c r="F770" s="65" t="s">
        <v>3966</v>
      </c>
      <c r="G770" s="63"/>
      <c r="H770" s="66">
        <v>3</v>
      </c>
      <c r="I770" s="67"/>
      <c r="J770" s="68"/>
      <c r="K770" s="66"/>
      <c r="L770" s="66"/>
      <c r="M770" s="66"/>
      <c r="N770" s="66"/>
      <c r="O770" s="68"/>
      <c r="P770" s="68"/>
      <c r="Q770" s="68"/>
      <c r="R770" s="10"/>
      <c r="S770" s="15"/>
    </row>
    <row r="771" spans="1:20" ht="7.5" customHeight="1" outlineLevel="4" x14ac:dyDescent="0.15">
      <c r="A771" s="15"/>
      <c r="B771" s="69"/>
      <c r="C771" s="70"/>
      <c r="D771" s="71"/>
      <c r="E771" s="72"/>
      <c r="F771" s="73"/>
      <c r="G771" s="71"/>
      <c r="H771" s="74"/>
      <c r="I771" s="75"/>
      <c r="J771" s="76"/>
      <c r="K771" s="77"/>
      <c r="L771" s="77"/>
      <c r="M771" s="77"/>
      <c r="N771" s="77"/>
      <c r="O771" s="76"/>
      <c r="P771" s="76"/>
      <c r="Q771" s="76"/>
      <c r="R771" s="10"/>
      <c r="S771" s="15"/>
    </row>
    <row r="772" spans="1:20" ht="11.25" outlineLevel="3" x14ac:dyDescent="0.2">
      <c r="A772" s="52"/>
      <c r="B772" s="53"/>
      <c r="C772" s="54">
        <v>174</v>
      </c>
      <c r="D772" s="55" t="s">
        <v>25</v>
      </c>
      <c r="E772" s="56" t="s">
        <v>1321</v>
      </c>
      <c r="F772" s="57" t="s">
        <v>1322</v>
      </c>
      <c r="G772" s="55" t="s">
        <v>72</v>
      </c>
      <c r="H772" s="58">
        <v>2</v>
      </c>
      <c r="I772" s="59"/>
      <c r="J772" s="60">
        <f>H772*I772</f>
        <v>0</v>
      </c>
      <c r="K772" s="58">
        <v>3.0000000000000001E-5</v>
      </c>
      <c r="L772" s="58">
        <f>H772*K772</f>
        <v>6.0000000000000002E-5</v>
      </c>
      <c r="M772" s="58"/>
      <c r="N772" s="58">
        <f>H772*M772</f>
        <v>0</v>
      </c>
      <c r="O772" s="60">
        <v>21</v>
      </c>
      <c r="P772" s="60">
        <f>J772*(O772/100)</f>
        <v>0</v>
      </c>
      <c r="Q772" s="60">
        <f>J772+P772</f>
        <v>0</v>
      </c>
      <c r="R772" s="15"/>
      <c r="S772" s="15"/>
      <c r="T772" s="15"/>
    </row>
    <row r="773" spans="1:20" ht="9.75" outlineLevel="4" x14ac:dyDescent="0.2">
      <c r="A773" s="61"/>
      <c r="B773" s="62"/>
      <c r="C773" s="62"/>
      <c r="D773" s="63"/>
      <c r="E773" s="64" t="s">
        <v>29</v>
      </c>
      <c r="F773" s="65" t="s">
        <v>3396</v>
      </c>
      <c r="G773" s="63"/>
      <c r="H773" s="66">
        <v>2</v>
      </c>
      <c r="I773" s="67"/>
      <c r="J773" s="68"/>
      <c r="K773" s="66"/>
      <c r="L773" s="66"/>
      <c r="M773" s="66"/>
      <c r="N773" s="66"/>
      <c r="O773" s="68"/>
      <c r="P773" s="68"/>
      <c r="Q773" s="68"/>
      <c r="R773" s="10"/>
      <c r="S773" s="15"/>
    </row>
    <row r="774" spans="1:20" ht="7.5" customHeight="1" outlineLevel="4" x14ac:dyDescent="0.15">
      <c r="A774" s="15"/>
      <c r="B774" s="69"/>
      <c r="C774" s="70"/>
      <c r="D774" s="71"/>
      <c r="E774" s="72"/>
      <c r="F774" s="73"/>
      <c r="G774" s="71"/>
      <c r="H774" s="74"/>
      <c r="I774" s="75"/>
      <c r="J774" s="76"/>
      <c r="K774" s="77"/>
      <c r="L774" s="77"/>
      <c r="M774" s="77"/>
      <c r="N774" s="77"/>
      <c r="O774" s="76"/>
      <c r="P774" s="76"/>
      <c r="Q774" s="76"/>
      <c r="R774" s="10"/>
      <c r="S774" s="15"/>
    </row>
    <row r="775" spans="1:20" ht="11.25" outlineLevel="3" x14ac:dyDescent="0.2">
      <c r="A775" s="52"/>
      <c r="B775" s="53"/>
      <c r="C775" s="54">
        <v>175</v>
      </c>
      <c r="D775" s="55" t="s">
        <v>25</v>
      </c>
      <c r="E775" s="56" t="s">
        <v>1324</v>
      </c>
      <c r="F775" s="57" t="s">
        <v>1325</v>
      </c>
      <c r="G775" s="55" t="s">
        <v>60</v>
      </c>
      <c r="H775" s="58">
        <v>1.4819599999999999</v>
      </c>
      <c r="I775" s="59"/>
      <c r="J775" s="60">
        <f>H775*I775</f>
        <v>0</v>
      </c>
      <c r="K775" s="58"/>
      <c r="L775" s="58">
        <f>H775*K775</f>
        <v>0</v>
      </c>
      <c r="M775" s="58"/>
      <c r="N775" s="58">
        <f>H775*M775</f>
        <v>0</v>
      </c>
      <c r="O775" s="60">
        <v>21</v>
      </c>
      <c r="P775" s="60">
        <f>J775*(O775/100)</f>
        <v>0</v>
      </c>
      <c r="Q775" s="60">
        <f>J775+P775</f>
        <v>0</v>
      </c>
      <c r="R775" s="15"/>
      <c r="S775" s="15"/>
      <c r="T775" s="15"/>
    </row>
    <row r="776" spans="1:20" ht="11.25" outlineLevel="3" x14ac:dyDescent="0.2">
      <c r="A776" s="52"/>
      <c r="B776" s="53"/>
      <c r="C776" s="54">
        <v>176</v>
      </c>
      <c r="D776" s="55" t="s">
        <v>342</v>
      </c>
      <c r="E776" s="56" t="s">
        <v>1326</v>
      </c>
      <c r="F776" s="57" t="s">
        <v>1327</v>
      </c>
      <c r="G776" s="55" t="s">
        <v>72</v>
      </c>
      <c r="H776" s="58">
        <v>2</v>
      </c>
      <c r="I776" s="59"/>
      <c r="J776" s="60">
        <f>H776*I776</f>
        <v>0</v>
      </c>
      <c r="K776" s="58">
        <v>1.0200000000000001E-3</v>
      </c>
      <c r="L776" s="58">
        <f>H776*K776</f>
        <v>2.0400000000000001E-3</v>
      </c>
      <c r="M776" s="58"/>
      <c r="N776" s="58">
        <f>H776*M776</f>
        <v>0</v>
      </c>
      <c r="O776" s="60">
        <v>21</v>
      </c>
      <c r="P776" s="60">
        <f>J776*(O776/100)</f>
        <v>0</v>
      </c>
      <c r="Q776" s="60">
        <f>J776+P776</f>
        <v>0</v>
      </c>
      <c r="R776" s="15"/>
      <c r="S776" s="15"/>
      <c r="T776" s="15"/>
    </row>
    <row r="777" spans="1:20" ht="9.75" outlineLevel="4" x14ac:dyDescent="0.2">
      <c r="A777" s="61"/>
      <c r="B777" s="62"/>
      <c r="C777" s="62"/>
      <c r="D777" s="63"/>
      <c r="E777" s="64" t="s">
        <v>29</v>
      </c>
      <c r="F777" s="65" t="s">
        <v>3396</v>
      </c>
      <c r="G777" s="63"/>
      <c r="H777" s="66">
        <v>2</v>
      </c>
      <c r="I777" s="67"/>
      <c r="J777" s="68"/>
      <c r="K777" s="66"/>
      <c r="L777" s="66"/>
      <c r="M777" s="66"/>
      <c r="N777" s="66"/>
      <c r="O777" s="68"/>
      <c r="P777" s="68"/>
      <c r="Q777" s="68"/>
      <c r="R777" s="10"/>
      <c r="S777" s="15"/>
    </row>
    <row r="778" spans="1:20" ht="7.5" customHeight="1" outlineLevel="4" x14ac:dyDescent="0.15">
      <c r="A778" s="15"/>
      <c r="B778" s="69"/>
      <c r="C778" s="70"/>
      <c r="D778" s="71"/>
      <c r="E778" s="72"/>
      <c r="F778" s="73"/>
      <c r="G778" s="71"/>
      <c r="H778" s="74"/>
      <c r="I778" s="75"/>
      <c r="J778" s="76"/>
      <c r="K778" s="77"/>
      <c r="L778" s="77"/>
      <c r="M778" s="77"/>
      <c r="N778" s="77"/>
      <c r="O778" s="76"/>
      <c r="P778" s="76"/>
      <c r="Q778" s="76"/>
      <c r="R778" s="10"/>
      <c r="S778" s="15"/>
    </row>
    <row r="779" spans="1:20" outlineLevel="3" x14ac:dyDescent="0.15">
      <c r="B779" s="10"/>
      <c r="C779" s="10"/>
      <c r="D779" s="10"/>
      <c r="E779" s="10"/>
      <c r="F779" s="10"/>
      <c r="G779" s="10"/>
      <c r="H779" s="10"/>
      <c r="I779" s="15"/>
      <c r="J779" s="15"/>
      <c r="K779" s="10"/>
      <c r="L779" s="10"/>
      <c r="M779" s="10"/>
      <c r="N779" s="10"/>
      <c r="O779" s="10"/>
      <c r="P779" s="15"/>
      <c r="Q779" s="15"/>
    </row>
    <row r="780" spans="1:20" ht="11.25" outlineLevel="2" x14ac:dyDescent="0.2">
      <c r="A780" s="42" t="s">
        <v>1952</v>
      </c>
      <c r="B780" s="43">
        <v>3</v>
      </c>
      <c r="C780" s="44"/>
      <c r="D780" s="45" t="s">
        <v>23</v>
      </c>
      <c r="E780" s="45"/>
      <c r="F780" s="46" t="s">
        <v>1329</v>
      </c>
      <c r="G780" s="45"/>
      <c r="H780" s="47"/>
      <c r="I780" s="48"/>
      <c r="J780" s="49">
        <f>SUBTOTAL(9,J781:J790)</f>
        <v>0</v>
      </c>
      <c r="K780" s="47"/>
      <c r="L780" s="50">
        <f>SUBTOTAL(9,L781:L790)</f>
        <v>0.15937019999999999</v>
      </c>
      <c r="M780" s="47"/>
      <c r="N780" s="50">
        <f>SUBTOTAL(9,N781:N790)</f>
        <v>0</v>
      </c>
      <c r="O780" s="51"/>
      <c r="P780" s="49">
        <f>SUBTOTAL(9,P781:P790)</f>
        <v>0</v>
      </c>
      <c r="Q780" s="49">
        <f>SUBTOTAL(9,Q781:Q790)</f>
        <v>0</v>
      </c>
      <c r="R780" s="10"/>
      <c r="S780" s="15"/>
      <c r="T780" s="15"/>
    </row>
    <row r="781" spans="1:20" ht="22.5" outlineLevel="3" x14ac:dyDescent="0.2">
      <c r="A781" s="52"/>
      <c r="B781" s="53"/>
      <c r="C781" s="54">
        <v>177</v>
      </c>
      <c r="D781" s="55" t="s">
        <v>25</v>
      </c>
      <c r="E781" s="56" t="s">
        <v>1333</v>
      </c>
      <c r="F781" s="57" t="s">
        <v>1334</v>
      </c>
      <c r="G781" s="55" t="s">
        <v>172</v>
      </c>
      <c r="H781" s="58">
        <v>20.91</v>
      </c>
      <c r="I781" s="59"/>
      <c r="J781" s="60">
        <f>H781*I781</f>
        <v>0</v>
      </c>
      <c r="K781" s="58">
        <v>7.1199999999999996E-3</v>
      </c>
      <c r="L781" s="58">
        <f>H781*K781</f>
        <v>0.14887919999999999</v>
      </c>
      <c r="M781" s="58"/>
      <c r="N781" s="58">
        <f>H781*M781</f>
        <v>0</v>
      </c>
      <c r="O781" s="60">
        <v>21</v>
      </c>
      <c r="P781" s="60">
        <f>J781*(O781/100)</f>
        <v>0</v>
      </c>
      <c r="Q781" s="60">
        <f>J781+P781</f>
        <v>0</v>
      </c>
      <c r="R781" s="15"/>
      <c r="S781" s="15"/>
      <c r="T781" s="15"/>
    </row>
    <row r="782" spans="1:20" ht="9.75" outlineLevel="4" x14ac:dyDescent="0.2">
      <c r="A782" s="61"/>
      <c r="B782" s="62"/>
      <c r="C782" s="62"/>
      <c r="D782" s="63"/>
      <c r="E782" s="64" t="s">
        <v>29</v>
      </c>
      <c r="F782" s="65" t="s">
        <v>1335</v>
      </c>
      <c r="G782" s="63"/>
      <c r="H782" s="66">
        <v>0</v>
      </c>
      <c r="I782" s="67"/>
      <c r="J782" s="68"/>
      <c r="K782" s="66"/>
      <c r="L782" s="66"/>
      <c r="M782" s="66"/>
      <c r="N782" s="66"/>
      <c r="O782" s="68"/>
      <c r="P782" s="68"/>
      <c r="Q782" s="68"/>
      <c r="R782" s="10"/>
      <c r="S782" s="15"/>
    </row>
    <row r="783" spans="1:20" ht="9.75" outlineLevel="4" x14ac:dyDescent="0.2">
      <c r="A783" s="61"/>
      <c r="B783" s="62"/>
      <c r="C783" s="62"/>
      <c r="D783" s="63"/>
      <c r="E783" s="64"/>
      <c r="F783" s="65" t="s">
        <v>3967</v>
      </c>
      <c r="G783" s="63"/>
      <c r="H783" s="66">
        <v>20.91</v>
      </c>
      <c r="I783" s="67"/>
      <c r="J783" s="68"/>
      <c r="K783" s="66"/>
      <c r="L783" s="66"/>
      <c r="M783" s="66"/>
      <c r="N783" s="66"/>
      <c r="O783" s="68"/>
      <c r="P783" s="68"/>
      <c r="Q783" s="68"/>
      <c r="R783" s="10"/>
      <c r="S783" s="15"/>
    </row>
    <row r="784" spans="1:20" ht="7.5" customHeight="1" outlineLevel="4" x14ac:dyDescent="0.15">
      <c r="A784" s="15"/>
      <c r="B784" s="69"/>
      <c r="C784" s="70"/>
      <c r="D784" s="71"/>
      <c r="E784" s="72"/>
      <c r="F784" s="73"/>
      <c r="G784" s="71"/>
      <c r="H784" s="74"/>
      <c r="I784" s="75"/>
      <c r="J784" s="76"/>
      <c r="K784" s="77"/>
      <c r="L784" s="77"/>
      <c r="M784" s="77"/>
      <c r="N784" s="77"/>
      <c r="O784" s="76"/>
      <c r="P784" s="76"/>
      <c r="Q784" s="76"/>
      <c r="R784" s="10"/>
      <c r="S784" s="15"/>
    </row>
    <row r="785" spans="1:20" ht="22.5" outlineLevel="3" x14ac:dyDescent="0.2">
      <c r="A785" s="52"/>
      <c r="B785" s="53"/>
      <c r="C785" s="54">
        <v>178</v>
      </c>
      <c r="D785" s="55" t="s">
        <v>25</v>
      </c>
      <c r="E785" s="56" t="s">
        <v>1338</v>
      </c>
      <c r="F785" s="57" t="s">
        <v>1339</v>
      </c>
      <c r="G785" s="55" t="s">
        <v>72</v>
      </c>
      <c r="H785" s="58">
        <v>3</v>
      </c>
      <c r="I785" s="59"/>
      <c r="J785" s="60">
        <f>H785*I785</f>
        <v>0</v>
      </c>
      <c r="K785" s="58"/>
      <c r="L785" s="58">
        <f>H785*K785</f>
        <v>0</v>
      </c>
      <c r="M785" s="58"/>
      <c r="N785" s="58">
        <f>H785*M785</f>
        <v>0</v>
      </c>
      <c r="O785" s="60">
        <v>21</v>
      </c>
      <c r="P785" s="60">
        <f>J785*(O785/100)</f>
        <v>0</v>
      </c>
      <c r="Q785" s="60">
        <f>J785+P785</f>
        <v>0</v>
      </c>
      <c r="R785" s="15"/>
      <c r="S785" s="15"/>
      <c r="T785" s="15"/>
    </row>
    <row r="786" spans="1:20" ht="11.25" outlineLevel="3" x14ac:dyDescent="0.2">
      <c r="A786" s="52"/>
      <c r="B786" s="53"/>
      <c r="C786" s="54">
        <v>179</v>
      </c>
      <c r="D786" s="55" t="s">
        <v>25</v>
      </c>
      <c r="E786" s="56" t="s">
        <v>1340</v>
      </c>
      <c r="F786" s="57" t="s">
        <v>1341</v>
      </c>
      <c r="G786" s="55" t="s">
        <v>172</v>
      </c>
      <c r="H786" s="58">
        <v>3.9000000000000004</v>
      </c>
      <c r="I786" s="59"/>
      <c r="J786" s="60">
        <f>H786*I786</f>
        <v>0</v>
      </c>
      <c r="K786" s="58">
        <v>2.6900000000000001E-3</v>
      </c>
      <c r="L786" s="58">
        <f>H786*K786</f>
        <v>1.0491000000000002E-2</v>
      </c>
      <c r="M786" s="58"/>
      <c r="N786" s="58">
        <f>H786*M786</f>
        <v>0</v>
      </c>
      <c r="O786" s="60">
        <v>21</v>
      </c>
      <c r="P786" s="60">
        <f>J786*(O786/100)</f>
        <v>0</v>
      </c>
      <c r="Q786" s="60">
        <f>J786+P786</f>
        <v>0</v>
      </c>
      <c r="R786" s="15"/>
      <c r="S786" s="15"/>
      <c r="T786" s="15"/>
    </row>
    <row r="787" spans="1:20" ht="9.75" outlineLevel="4" x14ac:dyDescent="0.2">
      <c r="A787" s="61"/>
      <c r="B787" s="62"/>
      <c r="C787" s="62"/>
      <c r="D787" s="63"/>
      <c r="E787" s="64" t="s">
        <v>29</v>
      </c>
      <c r="F787" s="65" t="s">
        <v>3968</v>
      </c>
      <c r="G787" s="63"/>
      <c r="H787" s="66">
        <v>3.9000000000000004</v>
      </c>
      <c r="I787" s="67"/>
      <c r="J787" s="68"/>
      <c r="K787" s="66"/>
      <c r="L787" s="66"/>
      <c r="M787" s="66"/>
      <c r="N787" s="66"/>
      <c r="O787" s="68"/>
      <c r="P787" s="68"/>
      <c r="Q787" s="68"/>
      <c r="R787" s="10"/>
      <c r="S787" s="15"/>
    </row>
    <row r="788" spans="1:20" ht="7.5" customHeight="1" outlineLevel="4" x14ac:dyDescent="0.15">
      <c r="A788" s="15"/>
      <c r="B788" s="69"/>
      <c r="C788" s="70"/>
      <c r="D788" s="71"/>
      <c r="E788" s="72"/>
      <c r="F788" s="73"/>
      <c r="G788" s="71"/>
      <c r="H788" s="74"/>
      <c r="I788" s="75"/>
      <c r="J788" s="76"/>
      <c r="K788" s="77"/>
      <c r="L788" s="77"/>
      <c r="M788" s="77"/>
      <c r="N788" s="77"/>
      <c r="O788" s="76"/>
      <c r="P788" s="76"/>
      <c r="Q788" s="76"/>
      <c r="R788" s="10"/>
      <c r="S788" s="15"/>
    </row>
    <row r="789" spans="1:20" ht="11.25" outlineLevel="3" x14ac:dyDescent="0.2">
      <c r="A789" s="52"/>
      <c r="B789" s="53"/>
      <c r="C789" s="54">
        <v>180</v>
      </c>
      <c r="D789" s="55" t="s">
        <v>25</v>
      </c>
      <c r="E789" s="56" t="s">
        <v>1349</v>
      </c>
      <c r="F789" s="57" t="s">
        <v>1350</v>
      </c>
      <c r="G789" s="55" t="s">
        <v>60</v>
      </c>
      <c r="H789" s="58">
        <v>0.15937019999999999</v>
      </c>
      <c r="I789" s="59"/>
      <c r="J789" s="60">
        <f>H789*I789</f>
        <v>0</v>
      </c>
      <c r="K789" s="58"/>
      <c r="L789" s="58">
        <f>H789*K789</f>
        <v>0</v>
      </c>
      <c r="M789" s="58"/>
      <c r="N789" s="58">
        <f>H789*M789</f>
        <v>0</v>
      </c>
      <c r="O789" s="60">
        <v>21</v>
      </c>
      <c r="P789" s="60">
        <f>J789*(O789/100)</f>
        <v>0</v>
      </c>
      <c r="Q789" s="60">
        <f>J789+P789</f>
        <v>0</v>
      </c>
      <c r="R789" s="15"/>
      <c r="S789" s="15"/>
      <c r="T789" s="15"/>
    </row>
    <row r="790" spans="1:20" outlineLevel="3" x14ac:dyDescent="0.15">
      <c r="B790" s="10"/>
      <c r="C790" s="10"/>
      <c r="D790" s="10"/>
      <c r="E790" s="10"/>
      <c r="F790" s="10"/>
      <c r="G790" s="10"/>
      <c r="H790" s="10"/>
      <c r="I790" s="15"/>
      <c r="J790" s="15"/>
      <c r="K790" s="10"/>
      <c r="L790" s="10"/>
      <c r="M790" s="10"/>
      <c r="N790" s="10"/>
      <c r="O790" s="10"/>
      <c r="P790" s="15"/>
      <c r="Q790" s="15"/>
    </row>
    <row r="791" spans="1:20" ht="11.25" outlineLevel="2" x14ac:dyDescent="0.2">
      <c r="A791" s="42" t="s">
        <v>3969</v>
      </c>
      <c r="B791" s="43">
        <v>3</v>
      </c>
      <c r="C791" s="44"/>
      <c r="D791" s="45" t="s">
        <v>23</v>
      </c>
      <c r="E791" s="45"/>
      <c r="F791" s="46" t="s">
        <v>1358</v>
      </c>
      <c r="G791" s="45"/>
      <c r="H791" s="47"/>
      <c r="I791" s="48"/>
      <c r="J791" s="49">
        <f>SUBTOTAL(9,J792:J820)</f>
        <v>0</v>
      </c>
      <c r="K791" s="47"/>
      <c r="L791" s="50">
        <f>SUBTOTAL(9,L792:L820)</f>
        <v>0.19605</v>
      </c>
      <c r="M791" s="47"/>
      <c r="N791" s="50">
        <f>SUBTOTAL(9,N792:N820)</f>
        <v>0</v>
      </c>
      <c r="O791" s="51"/>
      <c r="P791" s="49">
        <f>SUBTOTAL(9,P792:P820)</f>
        <v>0</v>
      </c>
      <c r="Q791" s="49">
        <f>SUBTOTAL(9,Q792:Q820)</f>
        <v>0</v>
      </c>
      <c r="R791" s="10"/>
      <c r="S791" s="15"/>
      <c r="T791" s="15"/>
    </row>
    <row r="792" spans="1:20" ht="11.25" outlineLevel="3" x14ac:dyDescent="0.2">
      <c r="A792" s="52"/>
      <c r="B792" s="53"/>
      <c r="C792" s="54">
        <v>181</v>
      </c>
      <c r="D792" s="55" t="s">
        <v>25</v>
      </c>
      <c r="E792" s="56" t="s">
        <v>1365</v>
      </c>
      <c r="F792" s="57" t="s">
        <v>1366</v>
      </c>
      <c r="G792" s="55" t="s">
        <v>72</v>
      </c>
      <c r="H792" s="58">
        <v>9</v>
      </c>
      <c r="I792" s="59"/>
      <c r="J792" s="60">
        <f>H792*I792</f>
        <v>0</v>
      </c>
      <c r="K792" s="58"/>
      <c r="L792" s="58">
        <f>H792*K792</f>
        <v>0</v>
      </c>
      <c r="M792" s="58"/>
      <c r="N792" s="58">
        <f>H792*M792</f>
        <v>0</v>
      </c>
      <c r="O792" s="60">
        <v>21</v>
      </c>
      <c r="P792" s="60">
        <f>J792*(O792/100)</f>
        <v>0</v>
      </c>
      <c r="Q792" s="60">
        <f>J792+P792</f>
        <v>0</v>
      </c>
      <c r="R792" s="15"/>
      <c r="S792" s="15"/>
      <c r="T792" s="15"/>
    </row>
    <row r="793" spans="1:20" ht="11.25" outlineLevel="3" x14ac:dyDescent="0.2">
      <c r="A793" s="52"/>
      <c r="B793" s="53"/>
      <c r="C793" s="54">
        <v>182</v>
      </c>
      <c r="D793" s="55" t="s">
        <v>25</v>
      </c>
      <c r="E793" s="56" t="s">
        <v>3403</v>
      </c>
      <c r="F793" s="57" t="s">
        <v>3404</v>
      </c>
      <c r="G793" s="55" t="s">
        <v>72</v>
      </c>
      <c r="H793" s="58">
        <v>4</v>
      </c>
      <c r="I793" s="59"/>
      <c r="J793" s="60">
        <f>H793*I793</f>
        <v>0</v>
      </c>
      <c r="K793" s="58"/>
      <c r="L793" s="58">
        <f>H793*K793</f>
        <v>0</v>
      </c>
      <c r="M793" s="58"/>
      <c r="N793" s="58">
        <f>H793*M793</f>
        <v>0</v>
      </c>
      <c r="O793" s="60">
        <v>21</v>
      </c>
      <c r="P793" s="60">
        <f>J793*(O793/100)</f>
        <v>0</v>
      </c>
      <c r="Q793" s="60">
        <f>J793+P793</f>
        <v>0</v>
      </c>
      <c r="R793" s="15"/>
      <c r="S793" s="15"/>
      <c r="T793" s="15"/>
    </row>
    <row r="794" spans="1:20" ht="9.75" outlineLevel="4" x14ac:dyDescent="0.2">
      <c r="A794" s="61"/>
      <c r="B794" s="62"/>
      <c r="C794" s="62"/>
      <c r="D794" s="63"/>
      <c r="E794" s="64" t="s">
        <v>29</v>
      </c>
      <c r="F794" s="65" t="s">
        <v>3970</v>
      </c>
      <c r="G794" s="63"/>
      <c r="H794" s="66">
        <v>4</v>
      </c>
      <c r="I794" s="67"/>
      <c r="J794" s="68"/>
      <c r="K794" s="66"/>
      <c r="L794" s="66"/>
      <c r="M794" s="66"/>
      <c r="N794" s="66"/>
      <c r="O794" s="68"/>
      <c r="P794" s="68"/>
      <c r="Q794" s="68"/>
      <c r="R794" s="10"/>
      <c r="S794" s="15"/>
    </row>
    <row r="795" spans="1:20" ht="7.5" customHeight="1" outlineLevel="4" x14ac:dyDescent="0.15">
      <c r="A795" s="15"/>
      <c r="B795" s="69"/>
      <c r="C795" s="70"/>
      <c r="D795" s="71"/>
      <c r="E795" s="72"/>
      <c r="F795" s="73"/>
      <c r="G795" s="71"/>
      <c r="H795" s="74"/>
      <c r="I795" s="75"/>
      <c r="J795" s="76"/>
      <c r="K795" s="77"/>
      <c r="L795" s="77"/>
      <c r="M795" s="77"/>
      <c r="N795" s="77"/>
      <c r="O795" s="76"/>
      <c r="P795" s="76"/>
      <c r="Q795" s="76"/>
      <c r="R795" s="10"/>
      <c r="S795" s="15"/>
    </row>
    <row r="796" spans="1:20" ht="11.25" outlineLevel="3" x14ac:dyDescent="0.2">
      <c r="A796" s="52"/>
      <c r="B796" s="53"/>
      <c r="C796" s="54">
        <v>183</v>
      </c>
      <c r="D796" s="55" t="s">
        <v>25</v>
      </c>
      <c r="E796" s="56" t="s">
        <v>1377</v>
      </c>
      <c r="F796" s="57" t="s">
        <v>1378</v>
      </c>
      <c r="G796" s="55" t="s">
        <v>72</v>
      </c>
      <c r="H796" s="58">
        <v>9</v>
      </c>
      <c r="I796" s="59"/>
      <c r="J796" s="60">
        <f>H796*I796</f>
        <v>0</v>
      </c>
      <c r="K796" s="58"/>
      <c r="L796" s="58">
        <f>H796*K796</f>
        <v>0</v>
      </c>
      <c r="M796" s="58"/>
      <c r="N796" s="58">
        <f>H796*M796</f>
        <v>0</v>
      </c>
      <c r="O796" s="60">
        <v>21</v>
      </c>
      <c r="P796" s="60">
        <f>J796*(O796/100)</f>
        <v>0</v>
      </c>
      <c r="Q796" s="60">
        <f>J796+P796</f>
        <v>0</v>
      </c>
      <c r="R796" s="15"/>
      <c r="S796" s="15"/>
      <c r="T796" s="15"/>
    </row>
    <row r="797" spans="1:20" ht="11.25" outlineLevel="3" x14ac:dyDescent="0.2">
      <c r="A797" s="52"/>
      <c r="B797" s="53"/>
      <c r="C797" s="54">
        <v>184</v>
      </c>
      <c r="D797" s="55" t="s">
        <v>25</v>
      </c>
      <c r="E797" s="56" t="s">
        <v>1381</v>
      </c>
      <c r="F797" s="57" t="s">
        <v>1382</v>
      </c>
      <c r="G797" s="55" t="s">
        <v>72</v>
      </c>
      <c r="H797" s="58">
        <v>3</v>
      </c>
      <c r="I797" s="59"/>
      <c r="J797" s="60">
        <f>H797*I797</f>
        <v>0</v>
      </c>
      <c r="K797" s="58"/>
      <c r="L797" s="58">
        <f>H797*K797</f>
        <v>0</v>
      </c>
      <c r="M797" s="58"/>
      <c r="N797" s="58">
        <f>H797*M797</f>
        <v>0</v>
      </c>
      <c r="O797" s="60">
        <v>21</v>
      </c>
      <c r="P797" s="60">
        <f>J797*(O797/100)</f>
        <v>0</v>
      </c>
      <c r="Q797" s="60">
        <f>J797+P797</f>
        <v>0</v>
      </c>
      <c r="R797" s="15"/>
      <c r="S797" s="15"/>
      <c r="T797" s="15"/>
    </row>
    <row r="798" spans="1:20" ht="9.75" outlineLevel="4" x14ac:dyDescent="0.2">
      <c r="A798" s="61"/>
      <c r="B798" s="62"/>
      <c r="C798" s="62"/>
      <c r="D798" s="63"/>
      <c r="E798" s="64" t="s">
        <v>29</v>
      </c>
      <c r="F798" s="65" t="s">
        <v>3971</v>
      </c>
      <c r="G798" s="63"/>
      <c r="H798" s="66">
        <v>3</v>
      </c>
      <c r="I798" s="67"/>
      <c r="J798" s="68"/>
      <c r="K798" s="66"/>
      <c r="L798" s="66"/>
      <c r="M798" s="66"/>
      <c r="N798" s="66"/>
      <c r="O798" s="68"/>
      <c r="P798" s="68"/>
      <c r="Q798" s="68"/>
      <c r="R798" s="10"/>
      <c r="S798" s="15"/>
    </row>
    <row r="799" spans="1:20" ht="7.5" customHeight="1" outlineLevel="4" x14ac:dyDescent="0.15">
      <c r="A799" s="15"/>
      <c r="B799" s="69"/>
      <c r="C799" s="70"/>
      <c r="D799" s="71"/>
      <c r="E799" s="72"/>
      <c r="F799" s="73"/>
      <c r="G799" s="71"/>
      <c r="H799" s="74"/>
      <c r="I799" s="75"/>
      <c r="J799" s="76"/>
      <c r="K799" s="77"/>
      <c r="L799" s="77"/>
      <c r="M799" s="77"/>
      <c r="N799" s="77"/>
      <c r="O799" s="76"/>
      <c r="P799" s="76"/>
      <c r="Q799" s="76"/>
      <c r="R799" s="10"/>
      <c r="S799" s="15"/>
    </row>
    <row r="800" spans="1:20" ht="11.25" outlineLevel="3" x14ac:dyDescent="0.2">
      <c r="A800" s="52"/>
      <c r="B800" s="53"/>
      <c r="C800" s="54">
        <v>185</v>
      </c>
      <c r="D800" s="55" t="s">
        <v>25</v>
      </c>
      <c r="E800" s="56" t="s">
        <v>1388</v>
      </c>
      <c r="F800" s="57" t="s">
        <v>1389</v>
      </c>
      <c r="G800" s="55" t="s">
        <v>60</v>
      </c>
      <c r="H800" s="58">
        <v>0.19604999999999995</v>
      </c>
      <c r="I800" s="59"/>
      <c r="J800" s="60">
        <f>H800*I800</f>
        <v>0</v>
      </c>
      <c r="K800" s="58"/>
      <c r="L800" s="58">
        <f>H800*K800</f>
        <v>0</v>
      </c>
      <c r="M800" s="58"/>
      <c r="N800" s="58">
        <f>H800*M800</f>
        <v>0</v>
      </c>
      <c r="O800" s="60">
        <v>21</v>
      </c>
      <c r="P800" s="60">
        <f>J800*(O800/100)</f>
        <v>0</v>
      </c>
      <c r="Q800" s="60">
        <f>J800+P800</f>
        <v>0</v>
      </c>
      <c r="R800" s="15"/>
      <c r="S800" s="15"/>
      <c r="T800" s="15"/>
    </row>
    <row r="801" spans="1:20" ht="11.25" outlineLevel="3" x14ac:dyDescent="0.2">
      <c r="A801" s="52"/>
      <c r="B801" s="53"/>
      <c r="C801" s="54">
        <v>186</v>
      </c>
      <c r="D801" s="55" t="s">
        <v>342</v>
      </c>
      <c r="E801" s="56" t="s">
        <v>1397</v>
      </c>
      <c r="F801" s="57" t="s">
        <v>1398</v>
      </c>
      <c r="G801" s="55" t="s">
        <v>172</v>
      </c>
      <c r="H801" s="58">
        <v>4.2900000000000009</v>
      </c>
      <c r="I801" s="59"/>
      <c r="J801" s="60">
        <f>H801*I801</f>
        <v>0</v>
      </c>
      <c r="K801" s="58">
        <v>5.0000000000000001E-3</v>
      </c>
      <c r="L801" s="58">
        <f>H801*K801</f>
        <v>2.1450000000000004E-2</v>
      </c>
      <c r="M801" s="58"/>
      <c r="N801" s="58">
        <f>H801*M801</f>
        <v>0</v>
      </c>
      <c r="O801" s="60">
        <v>21</v>
      </c>
      <c r="P801" s="60">
        <f>J801*(O801/100)</f>
        <v>0</v>
      </c>
      <c r="Q801" s="60">
        <f>J801+P801</f>
        <v>0</v>
      </c>
      <c r="R801" s="15"/>
      <c r="S801" s="15"/>
      <c r="T801" s="15"/>
    </row>
    <row r="802" spans="1:20" ht="9.75" outlineLevel="4" x14ac:dyDescent="0.2">
      <c r="A802" s="61"/>
      <c r="B802" s="62"/>
      <c r="C802" s="62"/>
      <c r="D802" s="63"/>
      <c r="E802" s="64" t="s">
        <v>29</v>
      </c>
      <c r="F802" s="65" t="s">
        <v>3972</v>
      </c>
      <c r="G802" s="63"/>
      <c r="H802" s="66">
        <v>4.2900000000000009</v>
      </c>
      <c r="I802" s="67"/>
      <c r="J802" s="68"/>
      <c r="K802" s="66"/>
      <c r="L802" s="66"/>
      <c r="M802" s="66"/>
      <c r="N802" s="66"/>
      <c r="O802" s="68"/>
      <c r="P802" s="68"/>
      <c r="Q802" s="68"/>
      <c r="R802" s="10"/>
      <c r="S802" s="15"/>
    </row>
    <row r="803" spans="1:20" ht="7.5" customHeight="1" outlineLevel="4" x14ac:dyDescent="0.15">
      <c r="A803" s="15"/>
      <c r="B803" s="69"/>
      <c r="C803" s="70"/>
      <c r="D803" s="71"/>
      <c r="E803" s="72"/>
      <c r="F803" s="73"/>
      <c r="G803" s="71"/>
      <c r="H803" s="74"/>
      <c r="I803" s="75"/>
      <c r="J803" s="76"/>
      <c r="K803" s="77"/>
      <c r="L803" s="77"/>
      <c r="M803" s="77"/>
      <c r="N803" s="77"/>
      <c r="O803" s="76"/>
      <c r="P803" s="76"/>
      <c r="Q803" s="76"/>
      <c r="R803" s="10"/>
      <c r="S803" s="15"/>
    </row>
    <row r="804" spans="1:20" ht="11.25" outlineLevel="3" x14ac:dyDescent="0.2">
      <c r="A804" s="52"/>
      <c r="B804" s="53"/>
      <c r="C804" s="54">
        <v>187</v>
      </c>
      <c r="D804" s="55" t="s">
        <v>342</v>
      </c>
      <c r="E804" s="56" t="s">
        <v>3973</v>
      </c>
      <c r="F804" s="57" t="s">
        <v>3409</v>
      </c>
      <c r="G804" s="55" t="s">
        <v>3410</v>
      </c>
      <c r="H804" s="58">
        <v>2</v>
      </c>
      <c r="I804" s="59"/>
      <c r="J804" s="60">
        <f>H804*I804</f>
        <v>0</v>
      </c>
      <c r="K804" s="58">
        <v>2.9999999999999997E-4</v>
      </c>
      <c r="L804" s="58">
        <f>H804*K804</f>
        <v>5.9999999999999995E-4</v>
      </c>
      <c r="M804" s="58"/>
      <c r="N804" s="58">
        <f>H804*M804</f>
        <v>0</v>
      </c>
      <c r="O804" s="60">
        <v>21</v>
      </c>
      <c r="P804" s="60">
        <f>J804*(O804/100)</f>
        <v>0</v>
      </c>
      <c r="Q804" s="60">
        <f>J804+P804</f>
        <v>0</v>
      </c>
      <c r="R804" s="15"/>
      <c r="S804" s="15"/>
      <c r="T804" s="15"/>
    </row>
    <row r="805" spans="1:20" ht="22.5" outlineLevel="3" x14ac:dyDescent="0.2">
      <c r="A805" s="52"/>
      <c r="B805" s="53"/>
      <c r="C805" s="54">
        <v>188</v>
      </c>
      <c r="D805" s="55" t="s">
        <v>342</v>
      </c>
      <c r="E805" s="56" t="s">
        <v>3974</v>
      </c>
      <c r="F805" s="57" t="s">
        <v>3430</v>
      </c>
      <c r="G805" s="55" t="s">
        <v>72</v>
      </c>
      <c r="H805" s="58">
        <v>1</v>
      </c>
      <c r="I805" s="59"/>
      <c r="J805" s="60">
        <f>H805*I805</f>
        <v>0</v>
      </c>
      <c r="K805" s="58">
        <v>2.1999999999999999E-2</v>
      </c>
      <c r="L805" s="58">
        <f>H805*K805</f>
        <v>2.1999999999999999E-2</v>
      </c>
      <c r="M805" s="58"/>
      <c r="N805" s="58">
        <f>H805*M805</f>
        <v>0</v>
      </c>
      <c r="O805" s="60">
        <v>21</v>
      </c>
      <c r="P805" s="60">
        <f>J805*(O805/100)</f>
        <v>0</v>
      </c>
      <c r="Q805" s="60">
        <f>J805+P805</f>
        <v>0</v>
      </c>
      <c r="R805" s="15"/>
      <c r="S805" s="15"/>
      <c r="T805" s="15"/>
    </row>
    <row r="806" spans="1:20" ht="9.75" outlineLevel="4" x14ac:dyDescent="0.2">
      <c r="A806" s="61"/>
      <c r="B806" s="62"/>
      <c r="C806" s="62"/>
      <c r="D806" s="63"/>
      <c r="E806" s="64" t="s">
        <v>29</v>
      </c>
      <c r="F806" s="65" t="s">
        <v>3431</v>
      </c>
      <c r="G806" s="63"/>
      <c r="H806" s="66">
        <v>1</v>
      </c>
      <c r="I806" s="67"/>
      <c r="J806" s="68"/>
      <c r="K806" s="66"/>
      <c r="L806" s="66"/>
      <c r="M806" s="66"/>
      <c r="N806" s="66"/>
      <c r="O806" s="68"/>
      <c r="P806" s="68"/>
      <c r="Q806" s="68"/>
      <c r="R806" s="10"/>
      <c r="S806" s="15"/>
    </row>
    <row r="807" spans="1:20" ht="7.5" customHeight="1" outlineLevel="4" x14ac:dyDescent="0.15">
      <c r="A807" s="15"/>
      <c r="B807" s="69"/>
      <c r="C807" s="70"/>
      <c r="D807" s="71"/>
      <c r="E807" s="72"/>
      <c r="F807" s="73"/>
      <c r="G807" s="71"/>
      <c r="H807" s="74"/>
      <c r="I807" s="75"/>
      <c r="J807" s="76"/>
      <c r="K807" s="77"/>
      <c r="L807" s="77"/>
      <c r="M807" s="77"/>
      <c r="N807" s="77"/>
      <c r="O807" s="76"/>
      <c r="P807" s="76"/>
      <c r="Q807" s="76"/>
      <c r="R807" s="10"/>
      <c r="S807" s="15"/>
    </row>
    <row r="808" spans="1:20" ht="22.5" outlineLevel="3" x14ac:dyDescent="0.2">
      <c r="A808" s="52"/>
      <c r="B808" s="53"/>
      <c r="C808" s="54">
        <v>189</v>
      </c>
      <c r="D808" s="55" t="s">
        <v>342</v>
      </c>
      <c r="E808" s="56" t="s">
        <v>3975</v>
      </c>
      <c r="F808" s="57" t="s">
        <v>3436</v>
      </c>
      <c r="G808" s="55" t="s">
        <v>72</v>
      </c>
      <c r="H808" s="58">
        <v>1</v>
      </c>
      <c r="I808" s="59"/>
      <c r="J808" s="60">
        <f>H808*I808</f>
        <v>0</v>
      </c>
      <c r="K808" s="58">
        <v>0.02</v>
      </c>
      <c r="L808" s="58">
        <f>H808*K808</f>
        <v>0.02</v>
      </c>
      <c r="M808" s="58"/>
      <c r="N808" s="58">
        <f>H808*M808</f>
        <v>0</v>
      </c>
      <c r="O808" s="60">
        <v>21</v>
      </c>
      <c r="P808" s="60">
        <f>J808*(O808/100)</f>
        <v>0</v>
      </c>
      <c r="Q808" s="60">
        <f>J808+P808</f>
        <v>0</v>
      </c>
      <c r="R808" s="15"/>
      <c r="S808" s="15"/>
      <c r="T808" s="15"/>
    </row>
    <row r="809" spans="1:20" ht="9.75" outlineLevel="4" x14ac:dyDescent="0.2">
      <c r="A809" s="61"/>
      <c r="B809" s="62"/>
      <c r="C809" s="62"/>
      <c r="D809" s="63"/>
      <c r="E809" s="64" t="s">
        <v>29</v>
      </c>
      <c r="F809" s="65" t="s">
        <v>3434</v>
      </c>
      <c r="G809" s="63"/>
      <c r="H809" s="66">
        <v>1</v>
      </c>
      <c r="I809" s="67"/>
      <c r="J809" s="68"/>
      <c r="K809" s="66"/>
      <c r="L809" s="66"/>
      <c r="M809" s="66"/>
      <c r="N809" s="66"/>
      <c r="O809" s="68"/>
      <c r="P809" s="68"/>
      <c r="Q809" s="68"/>
      <c r="R809" s="10"/>
      <c r="S809" s="15"/>
    </row>
    <row r="810" spans="1:20" ht="7.5" customHeight="1" outlineLevel="4" x14ac:dyDescent="0.15">
      <c r="A810" s="15"/>
      <c r="B810" s="69"/>
      <c r="C810" s="70"/>
      <c r="D810" s="71"/>
      <c r="E810" s="72"/>
      <c r="F810" s="73"/>
      <c r="G810" s="71"/>
      <c r="H810" s="74"/>
      <c r="I810" s="75"/>
      <c r="J810" s="76"/>
      <c r="K810" s="77"/>
      <c r="L810" s="77"/>
      <c r="M810" s="77"/>
      <c r="N810" s="77"/>
      <c r="O810" s="76"/>
      <c r="P810" s="76"/>
      <c r="Q810" s="76"/>
      <c r="R810" s="10"/>
      <c r="S810" s="15"/>
    </row>
    <row r="811" spans="1:20" ht="22.5" outlineLevel="3" x14ac:dyDescent="0.2">
      <c r="A811" s="52"/>
      <c r="B811" s="53"/>
      <c r="C811" s="54">
        <v>190</v>
      </c>
      <c r="D811" s="55" t="s">
        <v>342</v>
      </c>
      <c r="E811" s="56" t="s">
        <v>3976</v>
      </c>
      <c r="F811" s="57" t="s">
        <v>1429</v>
      </c>
      <c r="G811" s="55" t="s">
        <v>72</v>
      </c>
      <c r="H811" s="58">
        <v>1</v>
      </c>
      <c r="I811" s="59"/>
      <c r="J811" s="60">
        <f>H811*I811</f>
        <v>0</v>
      </c>
      <c r="K811" s="58">
        <v>0.02</v>
      </c>
      <c r="L811" s="58">
        <f>H811*K811</f>
        <v>0.02</v>
      </c>
      <c r="M811" s="58"/>
      <c r="N811" s="58">
        <f>H811*M811</f>
        <v>0</v>
      </c>
      <c r="O811" s="60">
        <v>21</v>
      </c>
      <c r="P811" s="60">
        <f>J811*(O811/100)</f>
        <v>0</v>
      </c>
      <c r="Q811" s="60">
        <f>J811+P811</f>
        <v>0</v>
      </c>
      <c r="R811" s="15"/>
      <c r="S811" s="15"/>
      <c r="T811" s="15"/>
    </row>
    <row r="812" spans="1:20" ht="9.75" outlineLevel="4" x14ac:dyDescent="0.2">
      <c r="A812" s="61"/>
      <c r="B812" s="62"/>
      <c r="C812" s="62"/>
      <c r="D812" s="63"/>
      <c r="E812" s="64" t="s">
        <v>29</v>
      </c>
      <c r="F812" s="65" t="s">
        <v>3438</v>
      </c>
      <c r="G812" s="63"/>
      <c r="H812" s="66">
        <v>1</v>
      </c>
      <c r="I812" s="67"/>
      <c r="J812" s="68"/>
      <c r="K812" s="66"/>
      <c r="L812" s="66"/>
      <c r="M812" s="66"/>
      <c r="N812" s="66"/>
      <c r="O812" s="68"/>
      <c r="P812" s="68"/>
      <c r="Q812" s="68"/>
      <c r="R812" s="10"/>
      <c r="S812" s="15"/>
    </row>
    <row r="813" spans="1:20" ht="7.5" customHeight="1" outlineLevel="4" x14ac:dyDescent="0.15">
      <c r="A813" s="15"/>
      <c r="B813" s="69"/>
      <c r="C813" s="70"/>
      <c r="D813" s="71"/>
      <c r="E813" s="72"/>
      <c r="F813" s="73"/>
      <c r="G813" s="71"/>
      <c r="H813" s="74"/>
      <c r="I813" s="75"/>
      <c r="J813" s="76"/>
      <c r="K813" s="77"/>
      <c r="L813" s="77"/>
      <c r="M813" s="77"/>
      <c r="N813" s="77"/>
      <c r="O813" s="76"/>
      <c r="P813" s="76"/>
      <c r="Q813" s="76"/>
      <c r="R813" s="10"/>
      <c r="S813" s="15"/>
    </row>
    <row r="814" spans="1:20" ht="22.5" outlineLevel="3" x14ac:dyDescent="0.2">
      <c r="A814" s="52"/>
      <c r="B814" s="53"/>
      <c r="C814" s="54">
        <v>191</v>
      </c>
      <c r="D814" s="55" t="s">
        <v>342</v>
      </c>
      <c r="E814" s="56" t="s">
        <v>3977</v>
      </c>
      <c r="F814" s="57" t="s">
        <v>3978</v>
      </c>
      <c r="G814" s="55" t="s">
        <v>72</v>
      </c>
      <c r="H814" s="58">
        <v>1</v>
      </c>
      <c r="I814" s="59"/>
      <c r="J814" s="60">
        <f>H814*I814</f>
        <v>0</v>
      </c>
      <c r="K814" s="58">
        <v>2.1999999999999999E-2</v>
      </c>
      <c r="L814" s="58">
        <f>H814*K814</f>
        <v>2.1999999999999999E-2</v>
      </c>
      <c r="M814" s="58"/>
      <c r="N814" s="58">
        <f>H814*M814</f>
        <v>0</v>
      </c>
      <c r="O814" s="60">
        <v>21</v>
      </c>
      <c r="P814" s="60">
        <f>J814*(O814/100)</f>
        <v>0</v>
      </c>
      <c r="Q814" s="60">
        <f>J814+P814</f>
        <v>0</v>
      </c>
      <c r="R814" s="15"/>
      <c r="S814" s="15"/>
      <c r="T814" s="15"/>
    </row>
    <row r="815" spans="1:20" ht="9.75" outlineLevel="4" x14ac:dyDescent="0.2">
      <c r="A815" s="61"/>
      <c r="B815" s="62"/>
      <c r="C815" s="62"/>
      <c r="D815" s="63"/>
      <c r="E815" s="64" t="s">
        <v>29</v>
      </c>
      <c r="F815" s="65" t="s">
        <v>3979</v>
      </c>
      <c r="G815" s="63"/>
      <c r="H815" s="66">
        <v>1</v>
      </c>
      <c r="I815" s="67"/>
      <c r="J815" s="68"/>
      <c r="K815" s="66"/>
      <c r="L815" s="66"/>
      <c r="M815" s="66"/>
      <c r="N815" s="66"/>
      <c r="O815" s="68"/>
      <c r="P815" s="68"/>
      <c r="Q815" s="68"/>
      <c r="R815" s="10"/>
      <c r="S815" s="15"/>
    </row>
    <row r="816" spans="1:20" ht="7.5" customHeight="1" outlineLevel="4" x14ac:dyDescent="0.15">
      <c r="A816" s="15"/>
      <c r="B816" s="69"/>
      <c r="C816" s="70"/>
      <c r="D816" s="71"/>
      <c r="E816" s="72"/>
      <c r="F816" s="73"/>
      <c r="G816" s="71"/>
      <c r="H816" s="74"/>
      <c r="I816" s="75"/>
      <c r="J816" s="76"/>
      <c r="K816" s="77"/>
      <c r="L816" s="77"/>
      <c r="M816" s="77"/>
      <c r="N816" s="77"/>
      <c r="O816" s="76"/>
      <c r="P816" s="76"/>
      <c r="Q816" s="76"/>
      <c r="R816" s="10"/>
      <c r="S816" s="15"/>
    </row>
    <row r="817" spans="1:20" ht="22.5" outlineLevel="3" x14ac:dyDescent="0.2">
      <c r="A817" s="52"/>
      <c r="B817" s="53"/>
      <c r="C817" s="54">
        <v>192</v>
      </c>
      <c r="D817" s="55" t="s">
        <v>342</v>
      </c>
      <c r="E817" s="56" t="s">
        <v>3980</v>
      </c>
      <c r="F817" s="57" t="s">
        <v>3981</v>
      </c>
      <c r="G817" s="55" t="s">
        <v>72</v>
      </c>
      <c r="H817" s="58">
        <v>5</v>
      </c>
      <c r="I817" s="59"/>
      <c r="J817" s="60">
        <f>H817*I817</f>
        <v>0</v>
      </c>
      <c r="K817" s="58">
        <v>1.7999999999999999E-2</v>
      </c>
      <c r="L817" s="58">
        <f>H817*K817</f>
        <v>0.09</v>
      </c>
      <c r="M817" s="58"/>
      <c r="N817" s="58">
        <f>H817*M817</f>
        <v>0</v>
      </c>
      <c r="O817" s="60">
        <v>21</v>
      </c>
      <c r="P817" s="60">
        <f>J817*(O817/100)</f>
        <v>0</v>
      </c>
      <c r="Q817" s="60">
        <f>J817+P817</f>
        <v>0</v>
      </c>
      <c r="R817" s="15"/>
      <c r="S817" s="15"/>
      <c r="T817" s="15"/>
    </row>
    <row r="818" spans="1:20" ht="9.75" outlineLevel="4" x14ac:dyDescent="0.2">
      <c r="A818" s="61"/>
      <c r="B818" s="62"/>
      <c r="C818" s="62"/>
      <c r="D818" s="63"/>
      <c r="E818" s="64" t="s">
        <v>29</v>
      </c>
      <c r="F818" s="65" t="s">
        <v>3982</v>
      </c>
      <c r="G818" s="63"/>
      <c r="H818" s="66">
        <v>5</v>
      </c>
      <c r="I818" s="67"/>
      <c r="J818" s="68"/>
      <c r="K818" s="66"/>
      <c r="L818" s="66"/>
      <c r="M818" s="66"/>
      <c r="N818" s="66"/>
      <c r="O818" s="68"/>
      <c r="P818" s="68"/>
      <c r="Q818" s="68"/>
      <c r="R818" s="10"/>
      <c r="S818" s="15"/>
    </row>
    <row r="819" spans="1:20" ht="7.5" customHeight="1" outlineLevel="4" x14ac:dyDescent="0.15">
      <c r="A819" s="15"/>
      <c r="B819" s="69"/>
      <c r="C819" s="70"/>
      <c r="D819" s="71"/>
      <c r="E819" s="72"/>
      <c r="F819" s="73"/>
      <c r="G819" s="71"/>
      <c r="H819" s="74"/>
      <c r="I819" s="75"/>
      <c r="J819" s="76"/>
      <c r="K819" s="77"/>
      <c r="L819" s="77"/>
      <c r="M819" s="77"/>
      <c r="N819" s="77"/>
      <c r="O819" s="76"/>
      <c r="P819" s="76"/>
      <c r="Q819" s="76"/>
      <c r="R819" s="10"/>
      <c r="S819" s="15"/>
    </row>
    <row r="820" spans="1:20" outlineLevel="3" x14ac:dyDescent="0.15">
      <c r="B820" s="10"/>
      <c r="C820" s="10"/>
      <c r="D820" s="10"/>
      <c r="E820" s="10"/>
      <c r="F820" s="10"/>
      <c r="G820" s="10"/>
      <c r="H820" s="10"/>
      <c r="I820" s="15"/>
      <c r="J820" s="15"/>
      <c r="K820" s="10"/>
      <c r="L820" s="10"/>
      <c r="M820" s="10"/>
      <c r="N820" s="10"/>
      <c r="O820" s="10"/>
      <c r="P820" s="15"/>
      <c r="Q820" s="15"/>
    </row>
    <row r="821" spans="1:20" ht="11.25" outlineLevel="2" x14ac:dyDescent="0.2">
      <c r="A821" s="42" t="s">
        <v>3983</v>
      </c>
      <c r="B821" s="43">
        <v>3</v>
      </c>
      <c r="C821" s="44"/>
      <c r="D821" s="45" t="s">
        <v>23</v>
      </c>
      <c r="E821" s="45"/>
      <c r="F821" s="46" t="s">
        <v>1441</v>
      </c>
      <c r="G821" s="45"/>
      <c r="H821" s="47"/>
      <c r="I821" s="48"/>
      <c r="J821" s="49">
        <f>SUBTOTAL(9,J822:J839)</f>
        <v>0</v>
      </c>
      <c r="K821" s="47"/>
      <c r="L821" s="50">
        <f>SUBTOTAL(9,L822:L839)</f>
        <v>0.20785385000000001</v>
      </c>
      <c r="M821" s="47"/>
      <c r="N821" s="50">
        <f>SUBTOTAL(9,N822:N839)</f>
        <v>0</v>
      </c>
      <c r="O821" s="51"/>
      <c r="P821" s="49">
        <f>SUBTOTAL(9,P822:P839)</f>
        <v>0</v>
      </c>
      <c r="Q821" s="49">
        <f>SUBTOTAL(9,Q822:Q839)</f>
        <v>0</v>
      </c>
      <c r="R821" s="10"/>
      <c r="S821" s="15"/>
      <c r="T821" s="15"/>
    </row>
    <row r="822" spans="1:20" ht="11.25" outlineLevel="3" x14ac:dyDescent="0.2">
      <c r="A822" s="52"/>
      <c r="B822" s="53"/>
      <c r="C822" s="54">
        <v>193</v>
      </c>
      <c r="D822" s="55" t="s">
        <v>25</v>
      </c>
      <c r="E822" s="56" t="s">
        <v>1463</v>
      </c>
      <c r="F822" s="57" t="s">
        <v>1464</v>
      </c>
      <c r="G822" s="55" t="s">
        <v>67</v>
      </c>
      <c r="H822" s="58">
        <v>6.0449999999999999</v>
      </c>
      <c r="I822" s="59"/>
      <c r="J822" s="60">
        <f>H822*I822</f>
        <v>0</v>
      </c>
      <c r="K822" s="58">
        <v>3.3E-4</v>
      </c>
      <c r="L822" s="58">
        <f>H822*K822</f>
        <v>1.9948499999999998E-3</v>
      </c>
      <c r="M822" s="58"/>
      <c r="N822" s="58">
        <f>H822*M822</f>
        <v>0</v>
      </c>
      <c r="O822" s="60">
        <v>21</v>
      </c>
      <c r="P822" s="60">
        <f>J822*(O822/100)</f>
        <v>0</v>
      </c>
      <c r="Q822" s="60">
        <f>J822+P822</f>
        <v>0</v>
      </c>
      <c r="R822" s="15"/>
      <c r="S822" s="15"/>
      <c r="T822" s="15"/>
    </row>
    <row r="823" spans="1:20" ht="9.75" outlineLevel="4" x14ac:dyDescent="0.2">
      <c r="A823" s="61"/>
      <c r="B823" s="62"/>
      <c r="C823" s="62"/>
      <c r="D823" s="63"/>
      <c r="E823" s="64" t="s">
        <v>29</v>
      </c>
      <c r="F823" s="65" t="s">
        <v>1335</v>
      </c>
      <c r="G823" s="63"/>
      <c r="H823" s="66">
        <v>0</v>
      </c>
      <c r="I823" s="67"/>
      <c r="J823" s="68"/>
      <c r="K823" s="66"/>
      <c r="L823" s="66"/>
      <c r="M823" s="66"/>
      <c r="N823" s="66"/>
      <c r="O823" s="68"/>
      <c r="P823" s="68"/>
      <c r="Q823" s="68"/>
      <c r="R823" s="10"/>
      <c r="S823" s="15"/>
    </row>
    <row r="824" spans="1:20" ht="9.75" outlineLevel="4" x14ac:dyDescent="0.2">
      <c r="A824" s="61"/>
      <c r="B824" s="62"/>
      <c r="C824" s="62"/>
      <c r="D824" s="63"/>
      <c r="E824" s="64"/>
      <c r="F824" s="65" t="s">
        <v>3984</v>
      </c>
      <c r="G824" s="63"/>
      <c r="H824" s="66">
        <v>6.0449999999999999</v>
      </c>
      <c r="I824" s="67"/>
      <c r="J824" s="68"/>
      <c r="K824" s="66"/>
      <c r="L824" s="66"/>
      <c r="M824" s="66"/>
      <c r="N824" s="66"/>
      <c r="O824" s="68"/>
      <c r="P824" s="68"/>
      <c r="Q824" s="68"/>
      <c r="R824" s="10"/>
      <c r="S824" s="15"/>
    </row>
    <row r="825" spans="1:20" ht="7.5" customHeight="1" outlineLevel="4" x14ac:dyDescent="0.15">
      <c r="A825" s="15"/>
      <c r="B825" s="69"/>
      <c r="C825" s="70"/>
      <c r="D825" s="71"/>
      <c r="E825" s="72"/>
      <c r="F825" s="73"/>
      <c r="G825" s="71"/>
      <c r="H825" s="74"/>
      <c r="I825" s="75"/>
      <c r="J825" s="76"/>
      <c r="K825" s="77"/>
      <c r="L825" s="77"/>
      <c r="M825" s="77"/>
      <c r="N825" s="77"/>
      <c r="O825" s="76"/>
      <c r="P825" s="76"/>
      <c r="Q825" s="76"/>
      <c r="R825" s="10"/>
      <c r="S825" s="15"/>
    </row>
    <row r="826" spans="1:20" ht="11.25" outlineLevel="3" x14ac:dyDescent="0.2">
      <c r="A826" s="52"/>
      <c r="B826" s="53"/>
      <c r="C826" s="54">
        <v>194</v>
      </c>
      <c r="D826" s="55" t="s">
        <v>25</v>
      </c>
      <c r="E826" s="56" t="s">
        <v>1476</v>
      </c>
      <c r="F826" s="57" t="s">
        <v>1477</v>
      </c>
      <c r="G826" s="55" t="s">
        <v>172</v>
      </c>
      <c r="H826" s="58">
        <v>17.100000000000001</v>
      </c>
      <c r="I826" s="59"/>
      <c r="J826" s="60">
        <f>H826*I826</f>
        <v>0</v>
      </c>
      <c r="K826" s="58">
        <v>2.9E-4</v>
      </c>
      <c r="L826" s="58">
        <f>H826*K826</f>
        <v>4.9590000000000007E-3</v>
      </c>
      <c r="M826" s="58"/>
      <c r="N826" s="58">
        <f>H826*M826</f>
        <v>0</v>
      </c>
      <c r="O826" s="60">
        <v>21</v>
      </c>
      <c r="P826" s="60">
        <f>J826*(O826/100)</f>
        <v>0</v>
      </c>
      <c r="Q826" s="60">
        <f>J826+P826</f>
        <v>0</v>
      </c>
      <c r="R826" s="15"/>
      <c r="S826" s="15"/>
      <c r="T826" s="15"/>
    </row>
    <row r="827" spans="1:20" ht="9.75" outlineLevel="4" x14ac:dyDescent="0.2">
      <c r="A827" s="61"/>
      <c r="B827" s="62"/>
      <c r="C827" s="62"/>
      <c r="D827" s="63"/>
      <c r="E827" s="64" t="s">
        <v>29</v>
      </c>
      <c r="F827" s="65" t="s">
        <v>3985</v>
      </c>
      <c r="G827" s="63"/>
      <c r="H827" s="66">
        <v>17.100000000000001</v>
      </c>
      <c r="I827" s="67"/>
      <c r="J827" s="68"/>
      <c r="K827" s="66"/>
      <c r="L827" s="66"/>
      <c r="M827" s="66"/>
      <c r="N827" s="66"/>
      <c r="O827" s="68"/>
      <c r="P827" s="68"/>
      <c r="Q827" s="68"/>
      <c r="R827" s="10"/>
      <c r="S827" s="15"/>
    </row>
    <row r="828" spans="1:20" ht="7.5" customHeight="1" outlineLevel="4" x14ac:dyDescent="0.15">
      <c r="A828" s="15"/>
      <c r="B828" s="69"/>
      <c r="C828" s="70"/>
      <c r="D828" s="71"/>
      <c r="E828" s="72"/>
      <c r="F828" s="73"/>
      <c r="G828" s="71"/>
      <c r="H828" s="74"/>
      <c r="I828" s="75"/>
      <c r="J828" s="76"/>
      <c r="K828" s="77"/>
      <c r="L828" s="77"/>
      <c r="M828" s="77"/>
      <c r="N828" s="77"/>
      <c r="O828" s="76"/>
      <c r="P828" s="76"/>
      <c r="Q828" s="76"/>
      <c r="R828" s="10"/>
      <c r="S828" s="15"/>
    </row>
    <row r="829" spans="1:20" ht="11.25" outlineLevel="3" x14ac:dyDescent="0.2">
      <c r="A829" s="52"/>
      <c r="B829" s="53"/>
      <c r="C829" s="54">
        <v>195</v>
      </c>
      <c r="D829" s="55" t="s">
        <v>25</v>
      </c>
      <c r="E829" s="56" t="s">
        <v>1496</v>
      </c>
      <c r="F829" s="57" t="s">
        <v>1497</v>
      </c>
      <c r="G829" s="55" t="s">
        <v>60</v>
      </c>
      <c r="H829" s="58">
        <v>0.20785384999999998</v>
      </c>
      <c r="I829" s="59"/>
      <c r="J829" s="60">
        <f>H829*I829</f>
        <v>0</v>
      </c>
      <c r="K829" s="58"/>
      <c r="L829" s="58">
        <f>H829*K829</f>
        <v>0</v>
      </c>
      <c r="M829" s="58"/>
      <c r="N829" s="58">
        <f>H829*M829</f>
        <v>0</v>
      </c>
      <c r="O829" s="60">
        <v>21</v>
      </c>
      <c r="P829" s="60">
        <f>J829*(O829/100)</f>
        <v>0</v>
      </c>
      <c r="Q829" s="60">
        <f>J829+P829</f>
        <v>0</v>
      </c>
      <c r="R829" s="15"/>
      <c r="S829" s="15"/>
      <c r="T829" s="15"/>
    </row>
    <row r="830" spans="1:20" ht="11.25" outlineLevel="3" x14ac:dyDescent="0.2">
      <c r="A830" s="52"/>
      <c r="B830" s="53"/>
      <c r="C830" s="54">
        <v>196</v>
      </c>
      <c r="D830" s="55" t="s">
        <v>25</v>
      </c>
      <c r="E830" s="56" t="s">
        <v>3986</v>
      </c>
      <c r="F830" s="57" t="s">
        <v>1507</v>
      </c>
      <c r="G830" s="55" t="s">
        <v>72</v>
      </c>
      <c r="H830" s="58">
        <v>9</v>
      </c>
      <c r="I830" s="59"/>
      <c r="J830" s="60">
        <f>H830*I830</f>
        <v>0</v>
      </c>
      <c r="K830" s="58">
        <v>2.0000000000000001E-4</v>
      </c>
      <c r="L830" s="58">
        <f>H830*K830</f>
        <v>1.8000000000000002E-3</v>
      </c>
      <c r="M830" s="58"/>
      <c r="N830" s="58">
        <f>H830*M830</f>
        <v>0</v>
      </c>
      <c r="O830" s="60">
        <v>21</v>
      </c>
      <c r="P830" s="60">
        <f>J830*(O830/100)</f>
        <v>0</v>
      </c>
      <c r="Q830" s="60">
        <f>J830+P830</f>
        <v>0</v>
      </c>
      <c r="R830" s="15"/>
      <c r="S830" s="15"/>
      <c r="T830" s="15"/>
    </row>
    <row r="831" spans="1:20" ht="22.5" outlineLevel="3" x14ac:dyDescent="0.2">
      <c r="A831" s="52"/>
      <c r="B831" s="53"/>
      <c r="C831" s="54">
        <v>197</v>
      </c>
      <c r="D831" s="55" t="s">
        <v>25</v>
      </c>
      <c r="E831" s="56" t="s">
        <v>3987</v>
      </c>
      <c r="F831" s="57" t="s">
        <v>1509</v>
      </c>
      <c r="G831" s="55" t="s">
        <v>72</v>
      </c>
      <c r="H831" s="58">
        <v>11</v>
      </c>
      <c r="I831" s="59"/>
      <c r="J831" s="60">
        <f>H831*I831</f>
        <v>0</v>
      </c>
      <c r="K831" s="58">
        <v>3.0000000000000001E-3</v>
      </c>
      <c r="L831" s="58">
        <f>H831*K831</f>
        <v>3.3000000000000002E-2</v>
      </c>
      <c r="M831" s="58"/>
      <c r="N831" s="58">
        <f>H831*M831</f>
        <v>0</v>
      </c>
      <c r="O831" s="60">
        <v>21</v>
      </c>
      <c r="P831" s="60">
        <f>J831*(O831/100)</f>
        <v>0</v>
      </c>
      <c r="Q831" s="60">
        <f>J831+P831</f>
        <v>0</v>
      </c>
      <c r="R831" s="15"/>
      <c r="S831" s="15"/>
      <c r="T831" s="15"/>
    </row>
    <row r="832" spans="1:20" ht="9.75" outlineLevel="4" x14ac:dyDescent="0.2">
      <c r="A832" s="61"/>
      <c r="B832" s="62"/>
      <c r="C832" s="62"/>
      <c r="D832" s="63"/>
      <c r="E832" s="64" t="s">
        <v>29</v>
      </c>
      <c r="F832" s="65" t="s">
        <v>3988</v>
      </c>
      <c r="G832" s="63"/>
      <c r="H832" s="66">
        <v>11</v>
      </c>
      <c r="I832" s="67"/>
      <c r="J832" s="68"/>
      <c r="K832" s="66"/>
      <c r="L832" s="66"/>
      <c r="M832" s="66"/>
      <c r="N832" s="66"/>
      <c r="O832" s="68"/>
      <c r="P832" s="68"/>
      <c r="Q832" s="68"/>
      <c r="R832" s="10"/>
      <c r="S832" s="15"/>
    </row>
    <row r="833" spans="1:20" ht="7.5" customHeight="1" outlineLevel="4" x14ac:dyDescent="0.15">
      <c r="A833" s="15"/>
      <c r="B833" s="69"/>
      <c r="C833" s="70"/>
      <c r="D833" s="71"/>
      <c r="E833" s="72"/>
      <c r="F833" s="73"/>
      <c r="G833" s="71"/>
      <c r="H833" s="74"/>
      <c r="I833" s="75"/>
      <c r="J833" s="76"/>
      <c r="K833" s="77"/>
      <c r="L833" s="77"/>
      <c r="M833" s="77"/>
      <c r="N833" s="77"/>
      <c r="O833" s="76"/>
      <c r="P833" s="76"/>
      <c r="Q833" s="76"/>
      <c r="R833" s="10"/>
      <c r="S833" s="15"/>
    </row>
    <row r="834" spans="1:20" ht="11.25" outlineLevel="3" x14ac:dyDescent="0.2">
      <c r="A834" s="52"/>
      <c r="B834" s="53"/>
      <c r="C834" s="54">
        <v>198</v>
      </c>
      <c r="D834" s="55" t="s">
        <v>25</v>
      </c>
      <c r="E834" s="56" t="s">
        <v>3989</v>
      </c>
      <c r="F834" s="57" t="s">
        <v>1518</v>
      </c>
      <c r="G834" s="55" t="s">
        <v>169</v>
      </c>
      <c r="H834" s="58">
        <v>1</v>
      </c>
      <c r="I834" s="59"/>
      <c r="J834" s="60">
        <f>H834*I834</f>
        <v>0</v>
      </c>
      <c r="K834" s="58">
        <v>5.0000000000000001E-4</v>
      </c>
      <c r="L834" s="58">
        <f>H834*K834</f>
        <v>5.0000000000000001E-4</v>
      </c>
      <c r="M834" s="58"/>
      <c r="N834" s="58">
        <f>H834*M834</f>
        <v>0</v>
      </c>
      <c r="O834" s="60">
        <v>21</v>
      </c>
      <c r="P834" s="60">
        <f>J834*(O834/100)</f>
        <v>0</v>
      </c>
      <c r="Q834" s="60">
        <f>J834+P834</f>
        <v>0</v>
      </c>
      <c r="R834" s="15"/>
      <c r="S834" s="15"/>
      <c r="T834" s="15"/>
    </row>
    <row r="835" spans="1:20" ht="22.5" outlineLevel="3" x14ac:dyDescent="0.2">
      <c r="A835" s="52"/>
      <c r="B835" s="53"/>
      <c r="C835" s="54">
        <v>199</v>
      </c>
      <c r="D835" s="55" t="s">
        <v>342</v>
      </c>
      <c r="E835" s="56" t="s">
        <v>3990</v>
      </c>
      <c r="F835" s="57" t="s">
        <v>3991</v>
      </c>
      <c r="G835" s="55" t="s">
        <v>72</v>
      </c>
      <c r="H835" s="58">
        <v>3</v>
      </c>
      <c r="I835" s="59"/>
      <c r="J835" s="60">
        <f>H835*I835</f>
        <v>0</v>
      </c>
      <c r="K835" s="58">
        <v>5.5199999999999999E-2</v>
      </c>
      <c r="L835" s="58">
        <f>H835*K835</f>
        <v>0.1656</v>
      </c>
      <c r="M835" s="58"/>
      <c r="N835" s="58">
        <f>H835*M835</f>
        <v>0</v>
      </c>
      <c r="O835" s="60">
        <v>21</v>
      </c>
      <c r="P835" s="60">
        <f>J835*(O835/100)</f>
        <v>0</v>
      </c>
      <c r="Q835" s="60">
        <f>J835+P835</f>
        <v>0</v>
      </c>
      <c r="R835" s="15"/>
      <c r="S835" s="15"/>
      <c r="T835" s="15"/>
    </row>
    <row r="836" spans="1:20" ht="9.75" outlineLevel="4" x14ac:dyDescent="0.2">
      <c r="A836" s="61"/>
      <c r="B836" s="62"/>
      <c r="C836" s="62"/>
      <c r="D836" s="63"/>
      <c r="E836" s="64" t="s">
        <v>29</v>
      </c>
      <c r="F836" s="65" t="s">
        <v>1335</v>
      </c>
      <c r="G836" s="63"/>
      <c r="H836" s="66">
        <v>0</v>
      </c>
      <c r="I836" s="67"/>
      <c r="J836" s="68"/>
      <c r="K836" s="66"/>
      <c r="L836" s="66"/>
      <c r="M836" s="66"/>
      <c r="N836" s="66"/>
      <c r="O836" s="68"/>
      <c r="P836" s="68"/>
      <c r="Q836" s="68"/>
      <c r="R836" s="10"/>
      <c r="S836" s="15"/>
    </row>
    <row r="837" spans="1:20" ht="9.75" outlineLevel="4" x14ac:dyDescent="0.2">
      <c r="A837" s="61"/>
      <c r="B837" s="62"/>
      <c r="C837" s="62"/>
      <c r="D837" s="63"/>
      <c r="E837" s="64"/>
      <c r="F837" s="65" t="s">
        <v>3992</v>
      </c>
      <c r="G837" s="63"/>
      <c r="H837" s="66">
        <v>3</v>
      </c>
      <c r="I837" s="67"/>
      <c r="J837" s="68"/>
      <c r="K837" s="66"/>
      <c r="L837" s="66"/>
      <c r="M837" s="66"/>
      <c r="N837" s="66"/>
      <c r="O837" s="68"/>
      <c r="P837" s="68"/>
      <c r="Q837" s="68"/>
      <c r="R837" s="10"/>
      <c r="S837" s="15"/>
    </row>
    <row r="838" spans="1:20" ht="7.5" customHeight="1" outlineLevel="4" x14ac:dyDescent="0.15">
      <c r="A838" s="15"/>
      <c r="B838" s="69"/>
      <c r="C838" s="70"/>
      <c r="D838" s="71"/>
      <c r="E838" s="72"/>
      <c r="F838" s="73"/>
      <c r="G838" s="71"/>
      <c r="H838" s="74"/>
      <c r="I838" s="75"/>
      <c r="J838" s="76"/>
      <c r="K838" s="77"/>
      <c r="L838" s="77"/>
      <c r="M838" s="77"/>
      <c r="N838" s="77"/>
      <c r="O838" s="76"/>
      <c r="P838" s="76"/>
      <c r="Q838" s="76"/>
      <c r="R838" s="10"/>
      <c r="S838" s="15"/>
    </row>
    <row r="839" spans="1:20" outlineLevel="3" x14ac:dyDescent="0.15">
      <c r="B839" s="10"/>
      <c r="C839" s="10"/>
      <c r="D839" s="10"/>
      <c r="E839" s="10"/>
      <c r="F839" s="10"/>
      <c r="G839" s="10"/>
      <c r="H839" s="10"/>
      <c r="I839" s="15"/>
      <c r="J839" s="15"/>
      <c r="K839" s="10"/>
      <c r="L839" s="10"/>
      <c r="M839" s="10"/>
      <c r="N839" s="10"/>
      <c r="O839" s="10"/>
      <c r="P839" s="15"/>
      <c r="Q839" s="15"/>
    </row>
    <row r="840" spans="1:20" ht="11.25" outlineLevel="2" x14ac:dyDescent="0.2">
      <c r="A840" s="42" t="s">
        <v>3993</v>
      </c>
      <c r="B840" s="43">
        <v>3</v>
      </c>
      <c r="C840" s="44"/>
      <c r="D840" s="45" t="s">
        <v>23</v>
      </c>
      <c r="E840" s="45"/>
      <c r="F840" s="46" t="s">
        <v>1608</v>
      </c>
      <c r="G840" s="45"/>
      <c r="H840" s="47"/>
      <c r="I840" s="48"/>
      <c r="J840" s="49">
        <f>SUBTOTAL(9,J841:J857)</f>
        <v>0</v>
      </c>
      <c r="K840" s="47"/>
      <c r="L840" s="50">
        <f>SUBTOTAL(9,L841:L857)</f>
        <v>2.9212327999999999</v>
      </c>
      <c r="M840" s="47"/>
      <c r="N840" s="50">
        <f>SUBTOTAL(9,N841:N857)</f>
        <v>0</v>
      </c>
      <c r="O840" s="51"/>
      <c r="P840" s="49">
        <f>SUBTOTAL(9,P841:P857)</f>
        <v>0</v>
      </c>
      <c r="Q840" s="49">
        <f>SUBTOTAL(9,Q841:Q857)</f>
        <v>0</v>
      </c>
      <c r="R840" s="10"/>
      <c r="S840" s="15"/>
      <c r="T840" s="15"/>
    </row>
    <row r="841" spans="1:20" ht="11.25" outlineLevel="3" x14ac:dyDescent="0.2">
      <c r="A841" s="52"/>
      <c r="B841" s="53"/>
      <c r="C841" s="54">
        <v>200</v>
      </c>
      <c r="D841" s="55" t="s">
        <v>25</v>
      </c>
      <c r="E841" s="56" t="s">
        <v>1609</v>
      </c>
      <c r="F841" s="57" t="s">
        <v>1610</v>
      </c>
      <c r="G841" s="55" t="s">
        <v>67</v>
      </c>
      <c r="H841" s="58">
        <v>102.9</v>
      </c>
      <c r="I841" s="59"/>
      <c r="J841" s="60">
        <f>H841*I841</f>
        <v>0</v>
      </c>
      <c r="K841" s="58">
        <v>2.9999999999999997E-4</v>
      </c>
      <c r="L841" s="58">
        <f>H841*K841</f>
        <v>3.0869999999999998E-2</v>
      </c>
      <c r="M841" s="58"/>
      <c r="N841" s="58">
        <f>H841*M841</f>
        <v>0</v>
      </c>
      <c r="O841" s="60">
        <v>21</v>
      </c>
      <c r="P841" s="60">
        <f>J841*(O841/100)</f>
        <v>0</v>
      </c>
      <c r="Q841" s="60">
        <f>J841+P841</f>
        <v>0</v>
      </c>
      <c r="R841" s="15"/>
      <c r="S841" s="15"/>
      <c r="T841" s="15"/>
    </row>
    <row r="842" spans="1:20" ht="11.25" outlineLevel="3" x14ac:dyDescent="0.2">
      <c r="A842" s="52"/>
      <c r="B842" s="53"/>
      <c r="C842" s="54">
        <v>201</v>
      </c>
      <c r="D842" s="55" t="s">
        <v>25</v>
      </c>
      <c r="E842" s="56" t="s">
        <v>1612</v>
      </c>
      <c r="F842" s="57" t="s">
        <v>1613</v>
      </c>
      <c r="G842" s="55" t="s">
        <v>172</v>
      </c>
      <c r="H842" s="58">
        <v>16.400000000000002</v>
      </c>
      <c r="I842" s="59"/>
      <c r="J842" s="60">
        <f>H842*I842</f>
        <v>0</v>
      </c>
      <c r="K842" s="58">
        <v>5.8E-4</v>
      </c>
      <c r="L842" s="58">
        <f>H842*K842</f>
        <v>9.5120000000000014E-3</v>
      </c>
      <c r="M842" s="58"/>
      <c r="N842" s="58">
        <f>H842*M842</f>
        <v>0</v>
      </c>
      <c r="O842" s="60">
        <v>21</v>
      </c>
      <c r="P842" s="60">
        <f>J842*(O842/100)</f>
        <v>0</v>
      </c>
      <c r="Q842" s="60">
        <f>J842+P842</f>
        <v>0</v>
      </c>
      <c r="R842" s="15"/>
      <c r="S842" s="15"/>
      <c r="T842" s="15"/>
    </row>
    <row r="843" spans="1:20" ht="9.75" outlineLevel="4" x14ac:dyDescent="0.2">
      <c r="A843" s="61"/>
      <c r="B843" s="62"/>
      <c r="C843" s="62"/>
      <c r="D843" s="63"/>
      <c r="E843" s="64" t="s">
        <v>29</v>
      </c>
      <c r="F843" s="65" t="s">
        <v>3994</v>
      </c>
      <c r="G843" s="63"/>
      <c r="H843" s="66">
        <v>16.400000000000002</v>
      </c>
      <c r="I843" s="67"/>
      <c r="J843" s="68"/>
      <c r="K843" s="66"/>
      <c r="L843" s="66"/>
      <c r="M843" s="66"/>
      <c r="N843" s="66"/>
      <c r="O843" s="68"/>
      <c r="P843" s="68"/>
      <c r="Q843" s="68"/>
      <c r="R843" s="10"/>
      <c r="S843" s="15"/>
    </row>
    <row r="844" spans="1:20" ht="7.5" customHeight="1" outlineLevel="4" x14ac:dyDescent="0.15">
      <c r="A844" s="15"/>
      <c r="B844" s="69"/>
      <c r="C844" s="70"/>
      <c r="D844" s="71"/>
      <c r="E844" s="72"/>
      <c r="F844" s="73"/>
      <c r="G844" s="71"/>
      <c r="H844" s="74"/>
      <c r="I844" s="75"/>
      <c r="J844" s="76"/>
      <c r="K844" s="77"/>
      <c r="L844" s="77"/>
      <c r="M844" s="77"/>
      <c r="N844" s="77"/>
      <c r="O844" s="76"/>
      <c r="P844" s="76"/>
      <c r="Q844" s="76"/>
      <c r="R844" s="10"/>
      <c r="S844" s="15"/>
    </row>
    <row r="845" spans="1:20" ht="11.25" outlineLevel="3" x14ac:dyDescent="0.2">
      <c r="A845" s="52"/>
      <c r="B845" s="53"/>
      <c r="C845" s="54">
        <v>202</v>
      </c>
      <c r="D845" s="55" t="s">
        <v>25</v>
      </c>
      <c r="E845" s="56" t="s">
        <v>1615</v>
      </c>
      <c r="F845" s="57" t="s">
        <v>1616</v>
      </c>
      <c r="G845" s="55" t="s">
        <v>67</v>
      </c>
      <c r="H845" s="58">
        <v>102.9</v>
      </c>
      <c r="I845" s="59"/>
      <c r="J845" s="60">
        <f>H845*I845</f>
        <v>0</v>
      </c>
      <c r="K845" s="58">
        <v>7.4999999999999997E-3</v>
      </c>
      <c r="L845" s="58">
        <f>H845*K845</f>
        <v>0.77175000000000005</v>
      </c>
      <c r="M845" s="58"/>
      <c r="N845" s="58">
        <f>H845*M845</f>
        <v>0</v>
      </c>
      <c r="O845" s="60">
        <v>21</v>
      </c>
      <c r="P845" s="60">
        <f>J845*(O845/100)</f>
        <v>0</v>
      </c>
      <c r="Q845" s="60">
        <f>J845+P845</f>
        <v>0</v>
      </c>
      <c r="R845" s="15"/>
      <c r="S845" s="15"/>
      <c r="T845" s="15"/>
    </row>
    <row r="846" spans="1:20" ht="9.75" outlineLevel="4" x14ac:dyDescent="0.2">
      <c r="A846" s="61"/>
      <c r="B846" s="62"/>
      <c r="C846" s="62"/>
      <c r="D846" s="63"/>
      <c r="E846" s="64" t="s">
        <v>29</v>
      </c>
      <c r="F846" s="65" t="s">
        <v>3995</v>
      </c>
      <c r="G846" s="63"/>
      <c r="H846" s="66">
        <v>102.9</v>
      </c>
      <c r="I846" s="67"/>
      <c r="J846" s="68"/>
      <c r="K846" s="66"/>
      <c r="L846" s="66"/>
      <c r="M846" s="66"/>
      <c r="N846" s="66"/>
      <c r="O846" s="68"/>
      <c r="P846" s="68"/>
      <c r="Q846" s="68"/>
      <c r="R846" s="10"/>
      <c r="S846" s="15"/>
    </row>
    <row r="847" spans="1:20" ht="7.5" customHeight="1" outlineLevel="4" x14ac:dyDescent="0.15">
      <c r="A847" s="15"/>
      <c r="B847" s="69"/>
      <c r="C847" s="70"/>
      <c r="D847" s="71"/>
      <c r="E847" s="72"/>
      <c r="F847" s="73"/>
      <c r="G847" s="71"/>
      <c r="H847" s="74"/>
      <c r="I847" s="75"/>
      <c r="J847" s="76"/>
      <c r="K847" s="77"/>
      <c r="L847" s="77"/>
      <c r="M847" s="77"/>
      <c r="N847" s="77"/>
      <c r="O847" s="76"/>
      <c r="P847" s="76"/>
      <c r="Q847" s="76"/>
      <c r="R847" s="10"/>
      <c r="S847" s="15"/>
    </row>
    <row r="848" spans="1:20" ht="11.25" outlineLevel="3" x14ac:dyDescent="0.2">
      <c r="A848" s="52"/>
      <c r="B848" s="53"/>
      <c r="C848" s="54">
        <v>203</v>
      </c>
      <c r="D848" s="55" t="s">
        <v>25</v>
      </c>
      <c r="E848" s="56" t="s">
        <v>1639</v>
      </c>
      <c r="F848" s="57" t="s">
        <v>1640</v>
      </c>
      <c r="G848" s="55" t="s">
        <v>67</v>
      </c>
      <c r="H848" s="58">
        <v>3</v>
      </c>
      <c r="I848" s="59"/>
      <c r="J848" s="60">
        <f>H848*I848</f>
        <v>0</v>
      </c>
      <c r="K848" s="58"/>
      <c r="L848" s="58">
        <f>H848*K848</f>
        <v>0</v>
      </c>
      <c r="M848" s="58"/>
      <c r="N848" s="58">
        <f>H848*M848</f>
        <v>0</v>
      </c>
      <c r="O848" s="60">
        <v>21</v>
      </c>
      <c r="P848" s="60">
        <f>J848*(O848/100)</f>
        <v>0</v>
      </c>
      <c r="Q848" s="60">
        <f>J848+P848</f>
        <v>0</v>
      </c>
      <c r="R848" s="15"/>
      <c r="S848" s="15"/>
      <c r="T848" s="15"/>
    </row>
    <row r="849" spans="1:20" ht="9.75" outlineLevel="4" x14ac:dyDescent="0.2">
      <c r="A849" s="61"/>
      <c r="B849" s="62"/>
      <c r="C849" s="62"/>
      <c r="D849" s="63"/>
      <c r="E849" s="64" t="s">
        <v>29</v>
      </c>
      <c r="F849" s="65" t="s">
        <v>3966</v>
      </c>
      <c r="G849" s="63"/>
      <c r="H849" s="66">
        <v>3</v>
      </c>
      <c r="I849" s="67"/>
      <c r="J849" s="68"/>
      <c r="K849" s="66"/>
      <c r="L849" s="66"/>
      <c r="M849" s="66"/>
      <c r="N849" s="66"/>
      <c r="O849" s="68"/>
      <c r="P849" s="68"/>
      <c r="Q849" s="68"/>
      <c r="R849" s="10"/>
      <c r="S849" s="15"/>
    </row>
    <row r="850" spans="1:20" ht="7.5" customHeight="1" outlineLevel="4" x14ac:dyDescent="0.15">
      <c r="A850" s="15"/>
      <c r="B850" s="69"/>
      <c r="C850" s="70"/>
      <c r="D850" s="71"/>
      <c r="E850" s="72"/>
      <c r="F850" s="73"/>
      <c r="G850" s="71"/>
      <c r="H850" s="74"/>
      <c r="I850" s="75"/>
      <c r="J850" s="76"/>
      <c r="K850" s="77"/>
      <c r="L850" s="77"/>
      <c r="M850" s="77"/>
      <c r="N850" s="77"/>
      <c r="O850" s="76"/>
      <c r="P850" s="76"/>
      <c r="Q850" s="76"/>
      <c r="R850" s="10"/>
      <c r="S850" s="15"/>
    </row>
    <row r="851" spans="1:20" ht="11.25" outlineLevel="3" x14ac:dyDescent="0.2">
      <c r="A851" s="52"/>
      <c r="B851" s="53"/>
      <c r="C851" s="54">
        <v>204</v>
      </c>
      <c r="D851" s="55" t="s">
        <v>25</v>
      </c>
      <c r="E851" s="56" t="s">
        <v>1642</v>
      </c>
      <c r="F851" s="57" t="s">
        <v>1643</v>
      </c>
      <c r="G851" s="55" t="s">
        <v>60</v>
      </c>
      <c r="H851" s="58">
        <v>2.9212327999999999</v>
      </c>
      <c r="I851" s="59"/>
      <c r="J851" s="60">
        <f>H851*I851</f>
        <v>0</v>
      </c>
      <c r="K851" s="58"/>
      <c r="L851" s="58">
        <f>H851*K851</f>
        <v>0</v>
      </c>
      <c r="M851" s="58"/>
      <c r="N851" s="58">
        <f>H851*M851</f>
        <v>0</v>
      </c>
      <c r="O851" s="60">
        <v>21</v>
      </c>
      <c r="P851" s="60">
        <f>J851*(O851/100)</f>
        <v>0</v>
      </c>
      <c r="Q851" s="60">
        <f>J851+P851</f>
        <v>0</v>
      </c>
      <c r="R851" s="15"/>
      <c r="S851" s="15"/>
      <c r="T851" s="15"/>
    </row>
    <row r="852" spans="1:20" ht="11.25" outlineLevel="3" x14ac:dyDescent="0.2">
      <c r="A852" s="52"/>
      <c r="B852" s="53"/>
      <c r="C852" s="54">
        <v>205</v>
      </c>
      <c r="D852" s="55" t="s">
        <v>25</v>
      </c>
      <c r="E852" s="56" t="s">
        <v>1644</v>
      </c>
      <c r="F852" s="57" t="s">
        <v>1645</v>
      </c>
      <c r="G852" s="55" t="s">
        <v>172</v>
      </c>
      <c r="H852" s="58">
        <v>16.399999999999999</v>
      </c>
      <c r="I852" s="59"/>
      <c r="J852" s="60">
        <f>H852*I852</f>
        <v>0</v>
      </c>
      <c r="K852" s="58"/>
      <c r="L852" s="58">
        <f>H852*K852</f>
        <v>0</v>
      </c>
      <c r="M852" s="58"/>
      <c r="N852" s="58">
        <f>H852*M852</f>
        <v>0</v>
      </c>
      <c r="O852" s="60">
        <v>21</v>
      </c>
      <c r="P852" s="60">
        <f>J852*(O852/100)</f>
        <v>0</v>
      </c>
      <c r="Q852" s="60">
        <f>J852+P852</f>
        <v>0</v>
      </c>
      <c r="R852" s="15"/>
      <c r="S852" s="15"/>
      <c r="T852" s="15"/>
    </row>
    <row r="853" spans="1:20" ht="22.5" outlineLevel="3" x14ac:dyDescent="0.2">
      <c r="A853" s="52"/>
      <c r="B853" s="53"/>
      <c r="C853" s="54">
        <v>206</v>
      </c>
      <c r="D853" s="55" t="s">
        <v>342</v>
      </c>
      <c r="E853" s="56" t="s">
        <v>1647</v>
      </c>
      <c r="F853" s="57" t="s">
        <v>1648</v>
      </c>
      <c r="G853" s="55" t="s">
        <v>67</v>
      </c>
      <c r="H853" s="58">
        <v>109.849</v>
      </c>
      <c r="I853" s="59"/>
      <c r="J853" s="60">
        <f>H853*I853</f>
        <v>0</v>
      </c>
      <c r="K853" s="58">
        <v>1.9199999999999998E-2</v>
      </c>
      <c r="L853" s="58">
        <f>H853*K853</f>
        <v>2.1091007999999998</v>
      </c>
      <c r="M853" s="58"/>
      <c r="N853" s="58">
        <f>H853*M853</f>
        <v>0</v>
      </c>
      <c r="O853" s="60">
        <v>21</v>
      </c>
      <c r="P853" s="60">
        <f>J853*(O853/100)</f>
        <v>0</v>
      </c>
      <c r="Q853" s="60">
        <f>J853+P853</f>
        <v>0</v>
      </c>
      <c r="R853" s="15"/>
      <c r="S853" s="15"/>
      <c r="T853" s="15"/>
    </row>
    <row r="854" spans="1:20" ht="19.5" outlineLevel="4" x14ac:dyDescent="0.2">
      <c r="A854" s="61"/>
      <c r="B854" s="62"/>
      <c r="C854" s="62"/>
      <c r="D854" s="63"/>
      <c r="E854" s="64" t="s">
        <v>29</v>
      </c>
      <c r="F854" s="65" t="s">
        <v>3996</v>
      </c>
      <c r="G854" s="63"/>
      <c r="H854" s="66">
        <v>108.045</v>
      </c>
      <c r="I854" s="67"/>
      <c r="J854" s="68"/>
      <c r="K854" s="66"/>
      <c r="L854" s="66"/>
      <c r="M854" s="66"/>
      <c r="N854" s="66"/>
      <c r="O854" s="68"/>
      <c r="P854" s="68"/>
      <c r="Q854" s="68"/>
      <c r="R854" s="10"/>
      <c r="S854" s="15"/>
    </row>
    <row r="855" spans="1:20" ht="9.75" outlineLevel="4" x14ac:dyDescent="0.2">
      <c r="A855" s="61"/>
      <c r="B855" s="62"/>
      <c r="C855" s="62"/>
      <c r="D855" s="63"/>
      <c r="E855" s="64"/>
      <c r="F855" s="65" t="s">
        <v>3997</v>
      </c>
      <c r="G855" s="63"/>
      <c r="H855" s="66">
        <v>1.804</v>
      </c>
      <c r="I855" s="67"/>
      <c r="J855" s="68"/>
      <c r="K855" s="66"/>
      <c r="L855" s="66"/>
      <c r="M855" s="66"/>
      <c r="N855" s="66"/>
      <c r="O855" s="68"/>
      <c r="P855" s="68"/>
      <c r="Q855" s="68"/>
      <c r="R855" s="10"/>
      <c r="S855" s="15"/>
    </row>
    <row r="856" spans="1:20" ht="7.5" customHeight="1" outlineLevel="4" x14ac:dyDescent="0.15">
      <c r="A856" s="15"/>
      <c r="B856" s="69"/>
      <c r="C856" s="70"/>
      <c r="D856" s="71"/>
      <c r="E856" s="72"/>
      <c r="F856" s="73"/>
      <c r="G856" s="71"/>
      <c r="H856" s="74"/>
      <c r="I856" s="75"/>
      <c r="J856" s="76"/>
      <c r="K856" s="77"/>
      <c r="L856" s="77"/>
      <c r="M856" s="77"/>
      <c r="N856" s="77"/>
      <c r="O856" s="76"/>
      <c r="P856" s="76"/>
      <c r="Q856" s="76"/>
      <c r="R856" s="10"/>
      <c r="S856" s="15"/>
    </row>
    <row r="857" spans="1:20" outlineLevel="3" x14ac:dyDescent="0.15">
      <c r="B857" s="10"/>
      <c r="C857" s="10"/>
      <c r="D857" s="10"/>
      <c r="E857" s="10"/>
      <c r="F857" s="10"/>
      <c r="G857" s="10"/>
      <c r="H857" s="10"/>
      <c r="I857" s="15"/>
      <c r="J857" s="15"/>
      <c r="K857" s="10"/>
      <c r="L857" s="10"/>
      <c r="M857" s="10"/>
      <c r="N857" s="10"/>
      <c r="O857" s="10"/>
      <c r="P857" s="15"/>
      <c r="Q857" s="15"/>
    </row>
    <row r="858" spans="1:20" ht="11.25" outlineLevel="2" x14ac:dyDescent="0.2">
      <c r="A858" s="42" t="s">
        <v>3998</v>
      </c>
      <c r="B858" s="43">
        <v>3</v>
      </c>
      <c r="C858" s="44"/>
      <c r="D858" s="45" t="s">
        <v>23</v>
      </c>
      <c r="E858" s="45"/>
      <c r="F858" s="46" t="s">
        <v>1659</v>
      </c>
      <c r="G858" s="45"/>
      <c r="H858" s="47"/>
      <c r="I858" s="48"/>
      <c r="J858" s="49">
        <f>SUBTOTAL(9,J859:J878)</f>
        <v>0</v>
      </c>
      <c r="K858" s="47"/>
      <c r="L858" s="50">
        <f>SUBTOTAL(9,L859:L878)</f>
        <v>0.60577242499999995</v>
      </c>
      <c r="M858" s="47"/>
      <c r="N858" s="50">
        <f>SUBTOTAL(9,N859:N878)</f>
        <v>0</v>
      </c>
      <c r="O858" s="51"/>
      <c r="P858" s="49">
        <f>SUBTOTAL(9,P859:P878)</f>
        <v>0</v>
      </c>
      <c r="Q858" s="49">
        <f>SUBTOTAL(9,Q859:Q878)</f>
        <v>0</v>
      </c>
      <c r="R858" s="10"/>
      <c r="S858" s="15"/>
      <c r="T858" s="15"/>
    </row>
    <row r="859" spans="1:20" ht="11.25" outlineLevel="3" x14ac:dyDescent="0.2">
      <c r="A859" s="52"/>
      <c r="B859" s="53"/>
      <c r="C859" s="54">
        <v>207</v>
      </c>
      <c r="D859" s="55" t="s">
        <v>25</v>
      </c>
      <c r="E859" s="56" t="s">
        <v>1660</v>
      </c>
      <c r="F859" s="57" t="s">
        <v>1661</v>
      </c>
      <c r="G859" s="55" t="s">
        <v>67</v>
      </c>
      <c r="H859" s="58">
        <v>53.2</v>
      </c>
      <c r="I859" s="59"/>
      <c r="J859" s="60">
        <f>H859*I859</f>
        <v>0</v>
      </c>
      <c r="K859" s="58">
        <v>3.0000000000000001E-5</v>
      </c>
      <c r="L859" s="58">
        <f>H859*K859</f>
        <v>1.5960000000000002E-3</v>
      </c>
      <c r="M859" s="58"/>
      <c r="N859" s="58">
        <f>H859*M859</f>
        <v>0</v>
      </c>
      <c r="O859" s="60">
        <v>21</v>
      </c>
      <c r="P859" s="60">
        <f>J859*(O859/100)</f>
        <v>0</v>
      </c>
      <c r="Q859" s="60">
        <f>J859+P859</f>
        <v>0</v>
      </c>
      <c r="R859" s="15"/>
      <c r="S859" s="15"/>
      <c r="T859" s="15"/>
    </row>
    <row r="860" spans="1:20" ht="11.25" outlineLevel="3" x14ac:dyDescent="0.2">
      <c r="A860" s="52"/>
      <c r="B860" s="53"/>
      <c r="C860" s="54">
        <v>208</v>
      </c>
      <c r="D860" s="55" t="s">
        <v>25</v>
      </c>
      <c r="E860" s="56" t="s">
        <v>1663</v>
      </c>
      <c r="F860" s="57" t="s">
        <v>1664</v>
      </c>
      <c r="G860" s="55" t="s">
        <v>67</v>
      </c>
      <c r="H860" s="58">
        <v>53.2</v>
      </c>
      <c r="I860" s="59"/>
      <c r="J860" s="60">
        <f>H860*I860</f>
        <v>0</v>
      </c>
      <c r="K860" s="58">
        <v>7.5799999999999999E-3</v>
      </c>
      <c r="L860" s="58">
        <f>H860*K860</f>
        <v>0.403256</v>
      </c>
      <c r="M860" s="58"/>
      <c r="N860" s="58">
        <f>H860*M860</f>
        <v>0</v>
      </c>
      <c r="O860" s="60">
        <v>21</v>
      </c>
      <c r="P860" s="60">
        <f>J860*(O860/100)</f>
        <v>0</v>
      </c>
      <c r="Q860" s="60">
        <f>J860+P860</f>
        <v>0</v>
      </c>
      <c r="R860" s="15"/>
      <c r="S860" s="15"/>
      <c r="T860" s="15"/>
    </row>
    <row r="861" spans="1:20" ht="11.25" outlineLevel="3" x14ac:dyDescent="0.2">
      <c r="A861" s="52"/>
      <c r="B861" s="53"/>
      <c r="C861" s="54">
        <v>209</v>
      </c>
      <c r="D861" s="55" t="s">
        <v>25</v>
      </c>
      <c r="E861" s="56" t="s">
        <v>1665</v>
      </c>
      <c r="F861" s="57" t="s">
        <v>1666</v>
      </c>
      <c r="G861" s="55" t="s">
        <v>67</v>
      </c>
      <c r="H861" s="58">
        <v>53.2</v>
      </c>
      <c r="I861" s="59"/>
      <c r="J861" s="60">
        <f>H861*I861</f>
        <v>0</v>
      </c>
      <c r="K861" s="58">
        <v>2.9999999999999997E-4</v>
      </c>
      <c r="L861" s="58">
        <f>H861*K861</f>
        <v>1.5959999999999998E-2</v>
      </c>
      <c r="M861" s="58"/>
      <c r="N861" s="58">
        <f>H861*M861</f>
        <v>0</v>
      </c>
      <c r="O861" s="60">
        <v>21</v>
      </c>
      <c r="P861" s="60">
        <f>J861*(O861/100)</f>
        <v>0</v>
      </c>
      <c r="Q861" s="60">
        <f>J861+P861</f>
        <v>0</v>
      </c>
      <c r="R861" s="15"/>
      <c r="S861" s="15"/>
      <c r="T861" s="15"/>
    </row>
    <row r="862" spans="1:20" ht="9.75" outlineLevel="4" x14ac:dyDescent="0.2">
      <c r="A862" s="61"/>
      <c r="B862" s="62"/>
      <c r="C862" s="62"/>
      <c r="D862" s="63"/>
      <c r="E862" s="64" t="s">
        <v>29</v>
      </c>
      <c r="F862" s="65" t="s">
        <v>3999</v>
      </c>
      <c r="G862" s="63"/>
      <c r="H862" s="66">
        <v>53.2</v>
      </c>
      <c r="I862" s="67"/>
      <c r="J862" s="68"/>
      <c r="K862" s="66"/>
      <c r="L862" s="66"/>
      <c r="M862" s="66"/>
      <c r="N862" s="66"/>
      <c r="O862" s="68"/>
      <c r="P862" s="68"/>
      <c r="Q862" s="68"/>
      <c r="R862" s="10"/>
      <c r="S862" s="15"/>
    </row>
    <row r="863" spans="1:20" ht="7.5" customHeight="1" outlineLevel="4" x14ac:dyDescent="0.15">
      <c r="A863" s="15"/>
      <c r="B863" s="69"/>
      <c r="C863" s="70"/>
      <c r="D863" s="71"/>
      <c r="E863" s="72"/>
      <c r="F863" s="73"/>
      <c r="G863" s="71"/>
      <c r="H863" s="74"/>
      <c r="I863" s="75"/>
      <c r="J863" s="76"/>
      <c r="K863" s="77"/>
      <c r="L863" s="77"/>
      <c r="M863" s="77"/>
      <c r="N863" s="77"/>
      <c r="O863" s="76"/>
      <c r="P863" s="76"/>
      <c r="Q863" s="76"/>
      <c r="R863" s="10"/>
      <c r="S863" s="15"/>
    </row>
    <row r="864" spans="1:20" ht="11.25" outlineLevel="3" x14ac:dyDescent="0.2">
      <c r="A864" s="52"/>
      <c r="B864" s="53"/>
      <c r="C864" s="54">
        <v>210</v>
      </c>
      <c r="D864" s="55" t="s">
        <v>25</v>
      </c>
      <c r="E864" s="56" t="s">
        <v>1676</v>
      </c>
      <c r="F864" s="57" t="s">
        <v>1677</v>
      </c>
      <c r="G864" s="55" t="s">
        <v>172</v>
      </c>
      <c r="H864" s="58">
        <v>42.5</v>
      </c>
      <c r="I864" s="59"/>
      <c r="J864" s="60">
        <f>H864*I864</f>
        <v>0</v>
      </c>
      <c r="K864" s="58">
        <v>1.0000000000000001E-5</v>
      </c>
      <c r="L864" s="58">
        <f>H864*K864</f>
        <v>4.2500000000000003E-4</v>
      </c>
      <c r="M864" s="58"/>
      <c r="N864" s="58">
        <f>H864*M864</f>
        <v>0</v>
      </c>
      <c r="O864" s="60">
        <v>21</v>
      </c>
      <c r="P864" s="60">
        <f>J864*(O864/100)</f>
        <v>0</v>
      </c>
      <c r="Q864" s="60">
        <f>J864+P864</f>
        <v>0</v>
      </c>
      <c r="R864" s="15"/>
      <c r="S864" s="15"/>
      <c r="T864" s="15"/>
    </row>
    <row r="865" spans="1:20" ht="19.5" outlineLevel="4" x14ac:dyDescent="0.2">
      <c r="A865" s="61"/>
      <c r="B865" s="62"/>
      <c r="C865" s="62"/>
      <c r="D865" s="63"/>
      <c r="E865" s="64" t="s">
        <v>29</v>
      </c>
      <c r="F865" s="65" t="s">
        <v>4000</v>
      </c>
      <c r="G865" s="63"/>
      <c r="H865" s="66">
        <v>42.5</v>
      </c>
      <c r="I865" s="67"/>
      <c r="J865" s="68"/>
      <c r="K865" s="66"/>
      <c r="L865" s="66"/>
      <c r="M865" s="66"/>
      <c r="N865" s="66"/>
      <c r="O865" s="68"/>
      <c r="P865" s="68"/>
      <c r="Q865" s="68"/>
      <c r="R865" s="10"/>
      <c r="S865" s="15"/>
    </row>
    <row r="866" spans="1:20" ht="7.5" customHeight="1" outlineLevel="4" x14ac:dyDescent="0.15">
      <c r="A866" s="15"/>
      <c r="B866" s="69"/>
      <c r="C866" s="70"/>
      <c r="D866" s="71"/>
      <c r="E866" s="72"/>
      <c r="F866" s="73"/>
      <c r="G866" s="71"/>
      <c r="H866" s="74"/>
      <c r="I866" s="75"/>
      <c r="J866" s="76"/>
      <c r="K866" s="77"/>
      <c r="L866" s="77"/>
      <c r="M866" s="77"/>
      <c r="N866" s="77"/>
      <c r="O866" s="76"/>
      <c r="P866" s="76"/>
      <c r="Q866" s="76"/>
      <c r="R866" s="10"/>
      <c r="S866" s="15"/>
    </row>
    <row r="867" spans="1:20" ht="11.25" outlineLevel="3" x14ac:dyDescent="0.2">
      <c r="A867" s="52"/>
      <c r="B867" s="53"/>
      <c r="C867" s="54">
        <v>211</v>
      </c>
      <c r="D867" s="55" t="s">
        <v>25</v>
      </c>
      <c r="E867" s="56" t="s">
        <v>1689</v>
      </c>
      <c r="F867" s="57" t="s">
        <v>1690</v>
      </c>
      <c r="G867" s="55" t="s">
        <v>172</v>
      </c>
      <c r="H867" s="58">
        <v>2.5</v>
      </c>
      <c r="I867" s="59"/>
      <c r="J867" s="60">
        <f>H867*I867</f>
        <v>0</v>
      </c>
      <c r="K867" s="58"/>
      <c r="L867" s="58">
        <f>H867*K867</f>
        <v>0</v>
      </c>
      <c r="M867" s="58"/>
      <c r="N867" s="58">
        <f>H867*M867</f>
        <v>0</v>
      </c>
      <c r="O867" s="60">
        <v>21</v>
      </c>
      <c r="P867" s="60">
        <f>J867*(O867/100)</f>
        <v>0</v>
      </c>
      <c r="Q867" s="60">
        <f>J867+P867</f>
        <v>0</v>
      </c>
      <c r="R867" s="15"/>
      <c r="S867" s="15"/>
      <c r="T867" s="15"/>
    </row>
    <row r="868" spans="1:20" ht="9.75" outlineLevel="4" x14ac:dyDescent="0.2">
      <c r="A868" s="61"/>
      <c r="B868" s="62"/>
      <c r="C868" s="62"/>
      <c r="D868" s="63"/>
      <c r="E868" s="64" t="s">
        <v>29</v>
      </c>
      <c r="F868" s="65" t="s">
        <v>4001</v>
      </c>
      <c r="G868" s="63"/>
      <c r="H868" s="66">
        <v>2.5</v>
      </c>
      <c r="I868" s="67"/>
      <c r="J868" s="68"/>
      <c r="K868" s="66"/>
      <c r="L868" s="66"/>
      <c r="M868" s="66"/>
      <c r="N868" s="66"/>
      <c r="O868" s="68"/>
      <c r="P868" s="68"/>
      <c r="Q868" s="68"/>
      <c r="R868" s="10"/>
      <c r="S868" s="15"/>
    </row>
    <row r="869" spans="1:20" ht="7.5" customHeight="1" outlineLevel="4" x14ac:dyDescent="0.15">
      <c r="A869" s="15"/>
      <c r="B869" s="69"/>
      <c r="C869" s="70"/>
      <c r="D869" s="71"/>
      <c r="E869" s="72"/>
      <c r="F869" s="73"/>
      <c r="G869" s="71"/>
      <c r="H869" s="74"/>
      <c r="I869" s="75"/>
      <c r="J869" s="76"/>
      <c r="K869" s="77"/>
      <c r="L869" s="77"/>
      <c r="M869" s="77"/>
      <c r="N869" s="77"/>
      <c r="O869" s="76"/>
      <c r="P869" s="76"/>
      <c r="Q869" s="76"/>
      <c r="R869" s="10"/>
      <c r="S869" s="15"/>
    </row>
    <row r="870" spans="1:20" ht="22.5" outlineLevel="3" x14ac:dyDescent="0.2">
      <c r="A870" s="52"/>
      <c r="B870" s="53"/>
      <c r="C870" s="54">
        <v>212</v>
      </c>
      <c r="D870" s="55" t="s">
        <v>25</v>
      </c>
      <c r="E870" s="56" t="s">
        <v>1694</v>
      </c>
      <c r="F870" s="57" t="s">
        <v>1695</v>
      </c>
      <c r="G870" s="55" t="s">
        <v>67</v>
      </c>
      <c r="H870" s="58">
        <v>53.2</v>
      </c>
      <c r="I870" s="59"/>
      <c r="J870" s="60">
        <f>H870*I870</f>
        <v>0</v>
      </c>
      <c r="K870" s="58">
        <v>3.0000000000000001E-5</v>
      </c>
      <c r="L870" s="58">
        <f>H870*K870</f>
        <v>1.5960000000000002E-3</v>
      </c>
      <c r="M870" s="58"/>
      <c r="N870" s="58">
        <f>H870*M870</f>
        <v>0</v>
      </c>
      <c r="O870" s="60">
        <v>21</v>
      </c>
      <c r="P870" s="60">
        <f>J870*(O870/100)</f>
        <v>0</v>
      </c>
      <c r="Q870" s="60">
        <f>J870+P870</f>
        <v>0</v>
      </c>
      <c r="R870" s="15"/>
      <c r="S870" s="15"/>
      <c r="T870" s="15"/>
    </row>
    <row r="871" spans="1:20" ht="11.25" outlineLevel="3" x14ac:dyDescent="0.2">
      <c r="A871" s="52"/>
      <c r="B871" s="53"/>
      <c r="C871" s="54">
        <v>213</v>
      </c>
      <c r="D871" s="55" t="s">
        <v>25</v>
      </c>
      <c r="E871" s="56" t="s">
        <v>1696</v>
      </c>
      <c r="F871" s="57" t="s">
        <v>1697</v>
      </c>
      <c r="G871" s="55" t="s">
        <v>60</v>
      </c>
      <c r="H871" s="58">
        <v>0.60577242500000006</v>
      </c>
      <c r="I871" s="59"/>
      <c r="J871" s="60">
        <f>H871*I871</f>
        <v>0</v>
      </c>
      <c r="K871" s="58"/>
      <c r="L871" s="58">
        <f>H871*K871</f>
        <v>0</v>
      </c>
      <c r="M871" s="58"/>
      <c r="N871" s="58">
        <f>H871*M871</f>
        <v>0</v>
      </c>
      <c r="O871" s="60">
        <v>21</v>
      </c>
      <c r="P871" s="60">
        <f>J871*(O871/100)</f>
        <v>0</v>
      </c>
      <c r="Q871" s="60">
        <f>J871+P871</f>
        <v>0</v>
      </c>
      <c r="R871" s="15"/>
      <c r="S871" s="15"/>
      <c r="T871" s="15"/>
    </row>
    <row r="872" spans="1:20" ht="11.25" outlineLevel="3" x14ac:dyDescent="0.2">
      <c r="A872" s="52"/>
      <c r="B872" s="53"/>
      <c r="C872" s="54">
        <v>214</v>
      </c>
      <c r="D872" s="55" t="s">
        <v>25</v>
      </c>
      <c r="E872" s="56" t="s">
        <v>1698</v>
      </c>
      <c r="F872" s="57" t="s">
        <v>1699</v>
      </c>
      <c r="G872" s="55" t="s">
        <v>172</v>
      </c>
      <c r="H872" s="58">
        <v>42.5</v>
      </c>
      <c r="I872" s="59"/>
      <c r="J872" s="60">
        <f>H872*I872</f>
        <v>0</v>
      </c>
      <c r="K872" s="58"/>
      <c r="L872" s="58">
        <f>H872*K872</f>
        <v>0</v>
      </c>
      <c r="M872" s="58"/>
      <c r="N872" s="58">
        <f>H872*M872</f>
        <v>0</v>
      </c>
      <c r="O872" s="60">
        <v>21</v>
      </c>
      <c r="P872" s="60">
        <f>J872*(O872/100)</f>
        <v>0</v>
      </c>
      <c r="Q872" s="60">
        <f>J872+P872</f>
        <v>0</v>
      </c>
      <c r="R872" s="15"/>
      <c r="S872" s="15"/>
      <c r="T872" s="15"/>
    </row>
    <row r="873" spans="1:20" ht="22.5" outlineLevel="3" x14ac:dyDescent="0.2">
      <c r="A873" s="52"/>
      <c r="B873" s="53"/>
      <c r="C873" s="54">
        <v>215</v>
      </c>
      <c r="D873" s="55" t="s">
        <v>342</v>
      </c>
      <c r="E873" s="56" t="s">
        <v>1701</v>
      </c>
      <c r="F873" s="57" t="s">
        <v>1702</v>
      </c>
      <c r="G873" s="55" t="s">
        <v>67</v>
      </c>
      <c r="H873" s="58">
        <v>59.132500000000007</v>
      </c>
      <c r="I873" s="59"/>
      <c r="J873" s="60">
        <f>H873*I873</f>
        <v>0</v>
      </c>
      <c r="K873" s="58">
        <v>3.0899999999999999E-3</v>
      </c>
      <c r="L873" s="58">
        <f>H873*K873</f>
        <v>0.18271942500000002</v>
      </c>
      <c r="M873" s="58"/>
      <c r="N873" s="58">
        <f>H873*M873</f>
        <v>0</v>
      </c>
      <c r="O873" s="60">
        <v>21</v>
      </c>
      <c r="P873" s="60">
        <f>J873*(O873/100)</f>
        <v>0</v>
      </c>
      <c r="Q873" s="60">
        <f>J873+P873</f>
        <v>0</v>
      </c>
      <c r="R873" s="15"/>
      <c r="S873" s="15"/>
      <c r="T873" s="15"/>
    </row>
    <row r="874" spans="1:20" ht="9.75" outlineLevel="4" x14ac:dyDescent="0.2">
      <c r="A874" s="61"/>
      <c r="B874" s="62"/>
      <c r="C874" s="62"/>
      <c r="D874" s="63"/>
      <c r="E874" s="64" t="s">
        <v>29</v>
      </c>
      <c r="F874" s="65" t="s">
        <v>4002</v>
      </c>
      <c r="G874" s="63"/>
      <c r="H874" s="66">
        <v>55.860000000000007</v>
      </c>
      <c r="I874" s="67"/>
      <c r="J874" s="68"/>
      <c r="K874" s="66"/>
      <c r="L874" s="66"/>
      <c r="M874" s="66"/>
      <c r="N874" s="66"/>
      <c r="O874" s="68"/>
      <c r="P874" s="68"/>
      <c r="Q874" s="68"/>
      <c r="R874" s="10"/>
      <c r="S874" s="15"/>
    </row>
    <row r="875" spans="1:20" ht="9.75" outlineLevel="4" x14ac:dyDescent="0.2">
      <c r="A875" s="61"/>
      <c r="B875" s="62"/>
      <c r="C875" s="62"/>
      <c r="D875" s="63"/>
      <c r="E875" s="64"/>
      <c r="F875" s="65" t="s">
        <v>4003</v>
      </c>
      <c r="G875" s="63"/>
      <c r="H875" s="66">
        <v>3.2725000000000004</v>
      </c>
      <c r="I875" s="67"/>
      <c r="J875" s="68"/>
      <c r="K875" s="66"/>
      <c r="L875" s="66"/>
      <c r="M875" s="66"/>
      <c r="N875" s="66"/>
      <c r="O875" s="68"/>
      <c r="P875" s="68"/>
      <c r="Q875" s="68"/>
      <c r="R875" s="10"/>
      <c r="S875" s="15"/>
    </row>
    <row r="876" spans="1:20" ht="7.5" customHeight="1" outlineLevel="4" x14ac:dyDescent="0.15">
      <c r="A876" s="15"/>
      <c r="B876" s="69"/>
      <c r="C876" s="70"/>
      <c r="D876" s="71"/>
      <c r="E876" s="72"/>
      <c r="F876" s="73"/>
      <c r="G876" s="71"/>
      <c r="H876" s="74"/>
      <c r="I876" s="75"/>
      <c r="J876" s="76"/>
      <c r="K876" s="77"/>
      <c r="L876" s="77"/>
      <c r="M876" s="77"/>
      <c r="N876" s="77"/>
      <c r="O876" s="76"/>
      <c r="P876" s="76"/>
      <c r="Q876" s="76"/>
      <c r="R876" s="10"/>
      <c r="S876" s="15"/>
    </row>
    <row r="877" spans="1:20" ht="11.25" outlineLevel="3" x14ac:dyDescent="0.2">
      <c r="A877" s="52"/>
      <c r="B877" s="53"/>
      <c r="C877" s="54">
        <v>216</v>
      </c>
      <c r="D877" s="55" t="s">
        <v>342</v>
      </c>
      <c r="E877" s="56" t="s">
        <v>1705</v>
      </c>
      <c r="F877" s="57" t="s">
        <v>1706</v>
      </c>
      <c r="G877" s="55" t="s">
        <v>72</v>
      </c>
      <c r="H877" s="58">
        <v>1</v>
      </c>
      <c r="I877" s="59"/>
      <c r="J877" s="60">
        <f>H877*I877</f>
        <v>0</v>
      </c>
      <c r="K877" s="58">
        <v>2.2000000000000001E-4</v>
      </c>
      <c r="L877" s="58">
        <f>H877*K877</f>
        <v>2.2000000000000001E-4</v>
      </c>
      <c r="M877" s="58"/>
      <c r="N877" s="58">
        <f>H877*M877</f>
        <v>0</v>
      </c>
      <c r="O877" s="60">
        <v>21</v>
      </c>
      <c r="P877" s="60">
        <f>J877*(O877/100)</f>
        <v>0</v>
      </c>
      <c r="Q877" s="60">
        <f>J877+P877</f>
        <v>0</v>
      </c>
      <c r="R877" s="15"/>
      <c r="S877" s="15"/>
      <c r="T877" s="15"/>
    </row>
    <row r="878" spans="1:20" outlineLevel="3" x14ac:dyDescent="0.15">
      <c r="B878" s="10"/>
      <c r="C878" s="10"/>
      <c r="D878" s="10"/>
      <c r="E878" s="10"/>
      <c r="F878" s="10"/>
      <c r="G878" s="10"/>
      <c r="H878" s="10"/>
      <c r="I878" s="15"/>
      <c r="J878" s="15"/>
      <c r="K878" s="10"/>
      <c r="L878" s="10"/>
      <c r="M878" s="10"/>
      <c r="N878" s="10"/>
      <c r="O878" s="10"/>
      <c r="P878" s="15"/>
      <c r="Q878" s="15"/>
    </row>
    <row r="879" spans="1:20" ht="11.25" outlineLevel="2" x14ac:dyDescent="0.2">
      <c r="A879" s="42" t="s">
        <v>4004</v>
      </c>
      <c r="B879" s="43">
        <v>3</v>
      </c>
      <c r="C879" s="44"/>
      <c r="D879" s="45" t="s">
        <v>23</v>
      </c>
      <c r="E879" s="45"/>
      <c r="F879" s="46" t="s">
        <v>1709</v>
      </c>
      <c r="G879" s="45"/>
      <c r="H879" s="47"/>
      <c r="I879" s="48"/>
      <c r="J879" s="49">
        <f>SUBTOTAL(9,J880:J923)</f>
        <v>0</v>
      </c>
      <c r="K879" s="47"/>
      <c r="L879" s="50">
        <f>SUBTOTAL(9,L880:L923)</f>
        <v>2.7264729500000002</v>
      </c>
      <c r="M879" s="47"/>
      <c r="N879" s="50">
        <f>SUBTOTAL(9,N880:N923)</f>
        <v>0</v>
      </c>
      <c r="O879" s="51"/>
      <c r="P879" s="49">
        <f>SUBTOTAL(9,P880:P923)</f>
        <v>0</v>
      </c>
      <c r="Q879" s="49">
        <f>SUBTOTAL(9,Q880:Q923)</f>
        <v>0</v>
      </c>
      <c r="R879" s="10"/>
      <c r="S879" s="15"/>
      <c r="T879" s="15"/>
    </row>
    <row r="880" spans="1:20" ht="11.25" outlineLevel="3" x14ac:dyDescent="0.2">
      <c r="A880" s="52"/>
      <c r="B880" s="53"/>
      <c r="C880" s="54">
        <v>217</v>
      </c>
      <c r="D880" s="55" t="s">
        <v>25</v>
      </c>
      <c r="E880" s="56" t="s">
        <v>1710</v>
      </c>
      <c r="F880" s="57" t="s">
        <v>1711</v>
      </c>
      <c r="G880" s="55" t="s">
        <v>67</v>
      </c>
      <c r="H880" s="58">
        <v>134.625</v>
      </c>
      <c r="I880" s="59"/>
      <c r="J880" s="60">
        <f>H880*I880</f>
        <v>0</v>
      </c>
      <c r="K880" s="58">
        <v>2.9999999999999997E-4</v>
      </c>
      <c r="L880" s="58">
        <f>H880*K880</f>
        <v>4.03875E-2</v>
      </c>
      <c r="M880" s="58"/>
      <c r="N880" s="58">
        <f>H880*M880</f>
        <v>0</v>
      </c>
      <c r="O880" s="60">
        <v>21</v>
      </c>
      <c r="P880" s="60">
        <f>J880*(O880/100)</f>
        <v>0</v>
      </c>
      <c r="Q880" s="60">
        <f>J880+P880</f>
        <v>0</v>
      </c>
      <c r="R880" s="15"/>
      <c r="S880" s="15"/>
      <c r="T880" s="15"/>
    </row>
    <row r="881" spans="1:20" ht="11.25" outlineLevel="3" x14ac:dyDescent="0.2">
      <c r="A881" s="52"/>
      <c r="B881" s="53"/>
      <c r="C881" s="54">
        <v>218</v>
      </c>
      <c r="D881" s="55" t="s">
        <v>25</v>
      </c>
      <c r="E881" s="56" t="s">
        <v>1712</v>
      </c>
      <c r="F881" s="57" t="s">
        <v>1713</v>
      </c>
      <c r="G881" s="55" t="s">
        <v>67</v>
      </c>
      <c r="H881" s="58">
        <v>134.625</v>
      </c>
      <c r="I881" s="59"/>
      <c r="J881" s="60">
        <f>H881*I881</f>
        <v>0</v>
      </c>
      <c r="K881" s="58">
        <v>6.0000000000000001E-3</v>
      </c>
      <c r="L881" s="58">
        <f>H881*K881</f>
        <v>0.80774999999999997</v>
      </c>
      <c r="M881" s="58"/>
      <c r="N881" s="58">
        <f>H881*M881</f>
        <v>0</v>
      </c>
      <c r="O881" s="60">
        <v>21</v>
      </c>
      <c r="P881" s="60">
        <f>J881*(O881/100)</f>
        <v>0</v>
      </c>
      <c r="Q881" s="60">
        <f>J881+P881</f>
        <v>0</v>
      </c>
      <c r="R881" s="15"/>
      <c r="S881" s="15"/>
      <c r="T881" s="15"/>
    </row>
    <row r="882" spans="1:20" ht="9.75" outlineLevel="4" x14ac:dyDescent="0.2">
      <c r="A882" s="61"/>
      <c r="B882" s="62"/>
      <c r="C882" s="62"/>
      <c r="D882" s="63"/>
      <c r="E882" s="64" t="s">
        <v>29</v>
      </c>
      <c r="F882" s="65" t="s">
        <v>4005</v>
      </c>
      <c r="G882" s="63"/>
      <c r="H882" s="66">
        <v>0</v>
      </c>
      <c r="I882" s="67"/>
      <c r="J882" s="68"/>
      <c r="K882" s="66"/>
      <c r="L882" s="66"/>
      <c r="M882" s="66"/>
      <c r="N882" s="66"/>
      <c r="O882" s="68"/>
      <c r="P882" s="68"/>
      <c r="Q882" s="68"/>
      <c r="R882" s="10"/>
      <c r="S882" s="15"/>
    </row>
    <row r="883" spans="1:20" ht="9.75" outlineLevel="4" x14ac:dyDescent="0.2">
      <c r="A883" s="61"/>
      <c r="B883" s="62"/>
      <c r="C883" s="62"/>
      <c r="D883" s="63"/>
      <c r="E883" s="64"/>
      <c r="F883" s="65" t="s">
        <v>4006</v>
      </c>
      <c r="G883" s="63"/>
      <c r="H883" s="66">
        <v>30.70000000000001</v>
      </c>
      <c r="I883" s="67"/>
      <c r="J883" s="68"/>
      <c r="K883" s="66"/>
      <c r="L883" s="66"/>
      <c r="M883" s="66"/>
      <c r="N883" s="66"/>
      <c r="O883" s="68"/>
      <c r="P883" s="68"/>
      <c r="Q883" s="68"/>
      <c r="R883" s="10"/>
      <c r="S883" s="15"/>
    </row>
    <row r="884" spans="1:20" ht="9.75" outlineLevel="4" x14ac:dyDescent="0.2">
      <c r="A884" s="61"/>
      <c r="B884" s="62"/>
      <c r="C884" s="62"/>
      <c r="D884" s="63"/>
      <c r="E884" s="64"/>
      <c r="F884" s="65" t="s">
        <v>4007</v>
      </c>
      <c r="G884" s="63"/>
      <c r="H884" s="66">
        <v>54.924999999999997</v>
      </c>
      <c r="I884" s="67"/>
      <c r="J884" s="68"/>
      <c r="K884" s="66"/>
      <c r="L884" s="66"/>
      <c r="M884" s="66"/>
      <c r="N884" s="66"/>
      <c r="O884" s="68"/>
      <c r="P884" s="68"/>
      <c r="Q884" s="68"/>
      <c r="R884" s="10"/>
      <c r="S884" s="15"/>
    </row>
    <row r="885" spans="1:20" ht="9.75" outlineLevel="4" x14ac:dyDescent="0.2">
      <c r="A885" s="61"/>
      <c r="B885" s="62"/>
      <c r="C885" s="62"/>
      <c r="D885" s="63"/>
      <c r="E885" s="64"/>
      <c r="F885" s="65" t="s">
        <v>4008</v>
      </c>
      <c r="G885" s="63"/>
      <c r="H885" s="66">
        <v>40.800000000000004</v>
      </c>
      <c r="I885" s="67"/>
      <c r="J885" s="68"/>
      <c r="K885" s="66"/>
      <c r="L885" s="66"/>
      <c r="M885" s="66"/>
      <c r="N885" s="66"/>
      <c r="O885" s="68"/>
      <c r="P885" s="68"/>
      <c r="Q885" s="68"/>
      <c r="R885" s="10"/>
      <c r="S885" s="15"/>
    </row>
    <row r="886" spans="1:20" ht="19.5" outlineLevel="4" x14ac:dyDescent="0.2">
      <c r="A886" s="61"/>
      <c r="B886" s="62"/>
      <c r="C886" s="62"/>
      <c r="D886" s="63"/>
      <c r="E886" s="64"/>
      <c r="F886" s="65" t="s">
        <v>4009</v>
      </c>
      <c r="G886" s="63"/>
      <c r="H886" s="66">
        <v>8.1999999999999993</v>
      </c>
      <c r="I886" s="67"/>
      <c r="J886" s="68"/>
      <c r="K886" s="66"/>
      <c r="L886" s="66"/>
      <c r="M886" s="66"/>
      <c r="N886" s="66"/>
      <c r="O886" s="68"/>
      <c r="P886" s="68"/>
      <c r="Q886" s="68"/>
      <c r="R886" s="10"/>
      <c r="S886" s="15"/>
    </row>
    <row r="887" spans="1:20" ht="7.5" customHeight="1" outlineLevel="4" x14ac:dyDescent="0.15">
      <c r="A887" s="15"/>
      <c r="B887" s="69"/>
      <c r="C887" s="70"/>
      <c r="D887" s="71"/>
      <c r="E887" s="72"/>
      <c r="F887" s="73"/>
      <c r="G887" s="71"/>
      <c r="H887" s="74"/>
      <c r="I887" s="75"/>
      <c r="J887" s="76"/>
      <c r="K887" s="77"/>
      <c r="L887" s="77"/>
      <c r="M887" s="77"/>
      <c r="N887" s="77"/>
      <c r="O887" s="76"/>
      <c r="P887" s="76"/>
      <c r="Q887" s="76"/>
      <c r="R887" s="10"/>
      <c r="S887" s="15"/>
    </row>
    <row r="888" spans="1:20" ht="11.25" outlineLevel="3" x14ac:dyDescent="0.2">
      <c r="A888" s="52"/>
      <c r="B888" s="53"/>
      <c r="C888" s="54">
        <v>219</v>
      </c>
      <c r="D888" s="55" t="s">
        <v>25</v>
      </c>
      <c r="E888" s="56" t="s">
        <v>1728</v>
      </c>
      <c r="F888" s="57" t="s">
        <v>1729</v>
      </c>
      <c r="G888" s="55" t="s">
        <v>67</v>
      </c>
      <c r="H888" s="58">
        <v>134.30000000000001</v>
      </c>
      <c r="I888" s="59"/>
      <c r="J888" s="60">
        <f>H888*I888</f>
        <v>0</v>
      </c>
      <c r="K888" s="58"/>
      <c r="L888" s="58">
        <f>H888*K888</f>
        <v>0</v>
      </c>
      <c r="M888" s="58"/>
      <c r="N888" s="58">
        <f>H888*M888</f>
        <v>0</v>
      </c>
      <c r="O888" s="60">
        <v>21</v>
      </c>
      <c r="P888" s="60">
        <f>J888*(O888/100)</f>
        <v>0</v>
      </c>
      <c r="Q888" s="60">
        <f>J888+P888</f>
        <v>0</v>
      </c>
      <c r="R888" s="15"/>
      <c r="S888" s="15"/>
      <c r="T888" s="15"/>
    </row>
    <row r="889" spans="1:20" ht="11.25" outlineLevel="3" x14ac:dyDescent="0.2">
      <c r="A889" s="52"/>
      <c r="B889" s="53"/>
      <c r="C889" s="54">
        <v>220</v>
      </c>
      <c r="D889" s="55" t="s">
        <v>25</v>
      </c>
      <c r="E889" s="56" t="s">
        <v>1730</v>
      </c>
      <c r="F889" s="57" t="s">
        <v>1731</v>
      </c>
      <c r="G889" s="55" t="s">
        <v>172</v>
      </c>
      <c r="H889" s="58">
        <v>95.35</v>
      </c>
      <c r="I889" s="59"/>
      <c r="J889" s="60">
        <f>H889*I889</f>
        <v>0</v>
      </c>
      <c r="K889" s="58">
        <v>5.5000000000000003E-4</v>
      </c>
      <c r="L889" s="58">
        <f>H889*K889</f>
        <v>5.2442500000000003E-2</v>
      </c>
      <c r="M889" s="58"/>
      <c r="N889" s="58">
        <f>H889*M889</f>
        <v>0</v>
      </c>
      <c r="O889" s="60">
        <v>21</v>
      </c>
      <c r="P889" s="60">
        <f>J889*(O889/100)</f>
        <v>0</v>
      </c>
      <c r="Q889" s="60">
        <f>J889+P889</f>
        <v>0</v>
      </c>
      <c r="R889" s="15"/>
      <c r="S889" s="15"/>
      <c r="T889" s="15"/>
    </row>
    <row r="890" spans="1:20" ht="19.5" outlineLevel="4" x14ac:dyDescent="0.2">
      <c r="A890" s="61"/>
      <c r="B890" s="62"/>
      <c r="C890" s="62"/>
      <c r="D890" s="63"/>
      <c r="E890" s="64" t="s">
        <v>29</v>
      </c>
      <c r="F890" s="65" t="s">
        <v>4010</v>
      </c>
      <c r="G890" s="63"/>
      <c r="H890" s="66">
        <v>0</v>
      </c>
      <c r="I890" s="67"/>
      <c r="J890" s="68"/>
      <c r="K890" s="66"/>
      <c r="L890" s="66"/>
      <c r="M890" s="66"/>
      <c r="N890" s="66"/>
      <c r="O890" s="68"/>
      <c r="P890" s="68"/>
      <c r="Q890" s="68"/>
      <c r="R890" s="10"/>
      <c r="S890" s="15"/>
    </row>
    <row r="891" spans="1:20" ht="19.5" outlineLevel="4" x14ac:dyDescent="0.2">
      <c r="A891" s="61"/>
      <c r="B891" s="62"/>
      <c r="C891" s="62"/>
      <c r="D891" s="63"/>
      <c r="E891" s="64"/>
      <c r="F891" s="65" t="s">
        <v>4011</v>
      </c>
      <c r="G891" s="63"/>
      <c r="H891" s="66">
        <v>20.250000000000004</v>
      </c>
      <c r="I891" s="67"/>
      <c r="J891" s="68"/>
      <c r="K891" s="66"/>
      <c r="L891" s="66"/>
      <c r="M891" s="66"/>
      <c r="N891" s="66"/>
      <c r="O891" s="68"/>
      <c r="P891" s="68"/>
      <c r="Q891" s="68"/>
      <c r="R891" s="10"/>
      <c r="S891" s="15"/>
    </row>
    <row r="892" spans="1:20" ht="19.5" outlineLevel="4" x14ac:dyDescent="0.2">
      <c r="A892" s="61"/>
      <c r="B892" s="62"/>
      <c r="C892" s="62"/>
      <c r="D892" s="63"/>
      <c r="E892" s="64"/>
      <c r="F892" s="65" t="s">
        <v>4012</v>
      </c>
      <c r="G892" s="63"/>
      <c r="H892" s="66">
        <v>42.899999999999991</v>
      </c>
      <c r="I892" s="67"/>
      <c r="J892" s="68"/>
      <c r="K892" s="66"/>
      <c r="L892" s="66"/>
      <c r="M892" s="66"/>
      <c r="N892" s="66"/>
      <c r="O892" s="68"/>
      <c r="P892" s="68"/>
      <c r="Q892" s="68"/>
      <c r="R892" s="10"/>
      <c r="S892" s="15"/>
    </row>
    <row r="893" spans="1:20" ht="19.5" outlineLevel="4" x14ac:dyDescent="0.2">
      <c r="A893" s="61"/>
      <c r="B893" s="62"/>
      <c r="C893" s="62"/>
      <c r="D893" s="63"/>
      <c r="E893" s="64"/>
      <c r="F893" s="65" t="s">
        <v>4013</v>
      </c>
      <c r="G893" s="63"/>
      <c r="H893" s="66">
        <v>28.1</v>
      </c>
      <c r="I893" s="67"/>
      <c r="J893" s="68"/>
      <c r="K893" s="66"/>
      <c r="L893" s="66"/>
      <c r="M893" s="66"/>
      <c r="N893" s="66"/>
      <c r="O893" s="68"/>
      <c r="P893" s="68"/>
      <c r="Q893" s="68"/>
      <c r="R893" s="10"/>
      <c r="S893" s="15"/>
    </row>
    <row r="894" spans="1:20" ht="19.5" outlineLevel="4" x14ac:dyDescent="0.2">
      <c r="A894" s="61"/>
      <c r="B894" s="62"/>
      <c r="C894" s="62"/>
      <c r="D894" s="63"/>
      <c r="E894" s="64"/>
      <c r="F894" s="65" t="s">
        <v>4014</v>
      </c>
      <c r="G894" s="63"/>
      <c r="H894" s="66">
        <v>4.0999999999999996</v>
      </c>
      <c r="I894" s="67"/>
      <c r="J894" s="68"/>
      <c r="K894" s="66"/>
      <c r="L894" s="66"/>
      <c r="M894" s="66"/>
      <c r="N894" s="66"/>
      <c r="O894" s="68"/>
      <c r="P894" s="68"/>
      <c r="Q894" s="68"/>
      <c r="R894" s="10"/>
      <c r="S894" s="15"/>
    </row>
    <row r="895" spans="1:20" ht="9.75" outlineLevel="4" x14ac:dyDescent="0.2">
      <c r="A895" s="61"/>
      <c r="B895" s="62"/>
      <c r="C895" s="62"/>
      <c r="D895" s="63"/>
      <c r="E895" s="64"/>
      <c r="F895" s="65"/>
      <c r="G895" s="63"/>
      <c r="H895" s="66">
        <v>0</v>
      </c>
      <c r="I895" s="67"/>
      <c r="J895" s="68"/>
      <c r="K895" s="66"/>
      <c r="L895" s="66"/>
      <c r="M895" s="66"/>
      <c r="N895" s="66"/>
      <c r="O895" s="68"/>
      <c r="P895" s="68"/>
      <c r="Q895" s="68"/>
      <c r="R895" s="10"/>
      <c r="S895" s="15"/>
    </row>
    <row r="896" spans="1:20" ht="7.5" customHeight="1" outlineLevel="4" x14ac:dyDescent="0.15">
      <c r="A896" s="15"/>
      <c r="B896" s="69"/>
      <c r="C896" s="70"/>
      <c r="D896" s="71"/>
      <c r="E896" s="72"/>
      <c r="F896" s="73"/>
      <c r="G896" s="71"/>
      <c r="H896" s="74"/>
      <c r="I896" s="75"/>
      <c r="J896" s="76"/>
      <c r="K896" s="77"/>
      <c r="L896" s="77"/>
      <c r="M896" s="77"/>
      <c r="N896" s="77"/>
      <c r="O896" s="76"/>
      <c r="P896" s="76"/>
      <c r="Q896" s="76"/>
      <c r="R896" s="10"/>
      <c r="S896" s="15"/>
    </row>
    <row r="897" spans="1:20" ht="11.25" outlineLevel="3" x14ac:dyDescent="0.2">
      <c r="A897" s="52"/>
      <c r="B897" s="53"/>
      <c r="C897" s="54">
        <v>221</v>
      </c>
      <c r="D897" s="55" t="s">
        <v>25</v>
      </c>
      <c r="E897" s="56" t="s">
        <v>3523</v>
      </c>
      <c r="F897" s="57" t="s">
        <v>3524</v>
      </c>
      <c r="G897" s="55" t="s">
        <v>172</v>
      </c>
      <c r="H897" s="58">
        <v>47.499999999999993</v>
      </c>
      <c r="I897" s="59"/>
      <c r="J897" s="60">
        <f>H897*I897</f>
        <v>0</v>
      </c>
      <c r="K897" s="58">
        <v>3.0000000000000001E-5</v>
      </c>
      <c r="L897" s="58">
        <f>H897*K897</f>
        <v>1.4249999999999998E-3</v>
      </c>
      <c r="M897" s="58"/>
      <c r="N897" s="58">
        <f>H897*M897</f>
        <v>0</v>
      </c>
      <c r="O897" s="60">
        <v>21</v>
      </c>
      <c r="P897" s="60">
        <f>J897*(O897/100)</f>
        <v>0</v>
      </c>
      <c r="Q897" s="60">
        <f>J897+P897</f>
        <v>0</v>
      </c>
      <c r="R897" s="15"/>
      <c r="S897" s="15"/>
      <c r="T897" s="15"/>
    </row>
    <row r="898" spans="1:20" ht="19.5" outlineLevel="4" x14ac:dyDescent="0.2">
      <c r="A898" s="61"/>
      <c r="B898" s="62"/>
      <c r="C898" s="62"/>
      <c r="D898" s="63"/>
      <c r="E898" s="64" t="s">
        <v>29</v>
      </c>
      <c r="F898" s="65" t="s">
        <v>4010</v>
      </c>
      <c r="G898" s="63"/>
      <c r="H898" s="66">
        <v>0</v>
      </c>
      <c r="I898" s="67"/>
      <c r="J898" s="68"/>
      <c r="K898" s="66"/>
      <c r="L898" s="66"/>
      <c r="M898" s="66"/>
      <c r="N898" s="66"/>
      <c r="O898" s="68"/>
      <c r="P898" s="68"/>
      <c r="Q898" s="68"/>
      <c r="R898" s="10"/>
      <c r="S898" s="15"/>
    </row>
    <row r="899" spans="1:20" ht="19.5" outlineLevel="4" x14ac:dyDescent="0.2">
      <c r="A899" s="61"/>
      <c r="B899" s="62"/>
      <c r="C899" s="62"/>
      <c r="D899" s="63"/>
      <c r="E899" s="64"/>
      <c r="F899" s="65" t="s">
        <v>4015</v>
      </c>
      <c r="G899" s="63"/>
      <c r="H899" s="66">
        <v>26.199999999999996</v>
      </c>
      <c r="I899" s="67"/>
      <c r="J899" s="68"/>
      <c r="K899" s="66"/>
      <c r="L899" s="66"/>
      <c r="M899" s="66"/>
      <c r="N899" s="66"/>
      <c r="O899" s="68"/>
      <c r="P899" s="68"/>
      <c r="Q899" s="68"/>
      <c r="R899" s="10"/>
      <c r="S899" s="15"/>
    </row>
    <row r="900" spans="1:20" ht="19.5" outlineLevel="4" x14ac:dyDescent="0.2">
      <c r="A900" s="61"/>
      <c r="B900" s="62"/>
      <c r="C900" s="62"/>
      <c r="D900" s="63"/>
      <c r="E900" s="64"/>
      <c r="F900" s="65" t="s">
        <v>4016</v>
      </c>
      <c r="G900" s="63"/>
      <c r="H900" s="66">
        <v>21.299999999999997</v>
      </c>
      <c r="I900" s="67"/>
      <c r="J900" s="68"/>
      <c r="K900" s="66"/>
      <c r="L900" s="66"/>
      <c r="M900" s="66"/>
      <c r="N900" s="66"/>
      <c r="O900" s="68"/>
      <c r="P900" s="68"/>
      <c r="Q900" s="68"/>
      <c r="R900" s="10"/>
      <c r="S900" s="15"/>
    </row>
    <row r="901" spans="1:20" ht="7.5" customHeight="1" outlineLevel="4" x14ac:dyDescent="0.15">
      <c r="A901" s="15"/>
      <c r="B901" s="69"/>
      <c r="C901" s="70"/>
      <c r="D901" s="71"/>
      <c r="E901" s="72"/>
      <c r="F901" s="73"/>
      <c r="G901" s="71"/>
      <c r="H901" s="74"/>
      <c r="I901" s="75"/>
      <c r="J901" s="76"/>
      <c r="K901" s="77"/>
      <c r="L901" s="77"/>
      <c r="M901" s="77"/>
      <c r="N901" s="77"/>
      <c r="O901" s="76"/>
      <c r="P901" s="76"/>
      <c r="Q901" s="76"/>
      <c r="R901" s="10"/>
      <c r="S901" s="15"/>
    </row>
    <row r="902" spans="1:20" ht="11.25" outlineLevel="3" x14ac:dyDescent="0.2">
      <c r="A902" s="52"/>
      <c r="B902" s="53"/>
      <c r="C902" s="54">
        <v>222</v>
      </c>
      <c r="D902" s="55" t="s">
        <v>25</v>
      </c>
      <c r="E902" s="56" t="s">
        <v>1744</v>
      </c>
      <c r="F902" s="57" t="s">
        <v>1745</v>
      </c>
      <c r="G902" s="55" t="s">
        <v>172</v>
      </c>
      <c r="H902" s="58">
        <v>8</v>
      </c>
      <c r="I902" s="59"/>
      <c r="J902" s="60">
        <f>H902*I902</f>
        <v>0</v>
      </c>
      <c r="K902" s="58">
        <v>9.5E-4</v>
      </c>
      <c r="L902" s="58">
        <f>H902*K902</f>
        <v>7.6E-3</v>
      </c>
      <c r="M902" s="58"/>
      <c r="N902" s="58">
        <f>H902*M902</f>
        <v>0</v>
      </c>
      <c r="O902" s="60">
        <v>21</v>
      </c>
      <c r="P902" s="60">
        <f>J902*(O902/100)</f>
        <v>0</v>
      </c>
      <c r="Q902" s="60">
        <f>J902+P902</f>
        <v>0</v>
      </c>
      <c r="R902" s="15"/>
      <c r="S902" s="15"/>
      <c r="T902" s="15"/>
    </row>
    <row r="903" spans="1:20" ht="19.5" outlineLevel="4" x14ac:dyDescent="0.2">
      <c r="A903" s="61"/>
      <c r="B903" s="62"/>
      <c r="C903" s="62"/>
      <c r="D903" s="63"/>
      <c r="E903" s="64" t="s">
        <v>29</v>
      </c>
      <c r="F903" s="65" t="s">
        <v>4010</v>
      </c>
      <c r="G903" s="63"/>
      <c r="H903" s="66">
        <v>0</v>
      </c>
      <c r="I903" s="67"/>
      <c r="J903" s="68"/>
      <c r="K903" s="66"/>
      <c r="L903" s="66"/>
      <c r="M903" s="66"/>
      <c r="N903" s="66"/>
      <c r="O903" s="68"/>
      <c r="P903" s="68"/>
      <c r="Q903" s="68"/>
      <c r="R903" s="10"/>
      <c r="S903" s="15"/>
    </row>
    <row r="904" spans="1:20" ht="19.5" outlineLevel="4" x14ac:dyDescent="0.2">
      <c r="A904" s="61"/>
      <c r="B904" s="62"/>
      <c r="C904" s="62"/>
      <c r="D904" s="63"/>
      <c r="E904" s="64"/>
      <c r="F904" s="65" t="s">
        <v>4017</v>
      </c>
      <c r="G904" s="63"/>
      <c r="H904" s="66">
        <v>2</v>
      </c>
      <c r="I904" s="67"/>
      <c r="J904" s="68"/>
      <c r="K904" s="66"/>
      <c r="L904" s="66"/>
      <c r="M904" s="66"/>
      <c r="N904" s="66"/>
      <c r="O904" s="68"/>
      <c r="P904" s="68"/>
      <c r="Q904" s="68"/>
      <c r="R904" s="10"/>
      <c r="S904" s="15"/>
    </row>
    <row r="905" spans="1:20" ht="19.5" outlineLevel="4" x14ac:dyDescent="0.2">
      <c r="A905" s="61"/>
      <c r="B905" s="62"/>
      <c r="C905" s="62"/>
      <c r="D905" s="63"/>
      <c r="E905" s="64"/>
      <c r="F905" s="65" t="s">
        <v>4018</v>
      </c>
      <c r="G905" s="63"/>
      <c r="H905" s="66">
        <v>4</v>
      </c>
      <c r="I905" s="67"/>
      <c r="J905" s="68"/>
      <c r="K905" s="66"/>
      <c r="L905" s="66"/>
      <c r="M905" s="66"/>
      <c r="N905" s="66"/>
      <c r="O905" s="68"/>
      <c r="P905" s="68"/>
      <c r="Q905" s="68"/>
      <c r="R905" s="10"/>
      <c r="S905" s="15"/>
    </row>
    <row r="906" spans="1:20" ht="19.5" outlineLevel="4" x14ac:dyDescent="0.2">
      <c r="A906" s="61"/>
      <c r="B906" s="62"/>
      <c r="C906" s="62"/>
      <c r="D906" s="63"/>
      <c r="E906" s="64"/>
      <c r="F906" s="65" t="s">
        <v>4019</v>
      </c>
      <c r="G906" s="63"/>
      <c r="H906" s="66">
        <v>2</v>
      </c>
      <c r="I906" s="67"/>
      <c r="J906" s="68"/>
      <c r="K906" s="66"/>
      <c r="L906" s="66"/>
      <c r="M906" s="66"/>
      <c r="N906" s="66"/>
      <c r="O906" s="68"/>
      <c r="P906" s="68"/>
      <c r="Q906" s="68"/>
      <c r="R906" s="10"/>
      <c r="S906" s="15"/>
    </row>
    <row r="907" spans="1:20" ht="7.5" customHeight="1" outlineLevel="4" x14ac:dyDescent="0.15">
      <c r="A907" s="15"/>
      <c r="B907" s="69"/>
      <c r="C907" s="70"/>
      <c r="D907" s="71"/>
      <c r="E907" s="72"/>
      <c r="F907" s="73"/>
      <c r="G907" s="71"/>
      <c r="H907" s="74"/>
      <c r="I907" s="75"/>
      <c r="J907" s="76"/>
      <c r="K907" s="77"/>
      <c r="L907" s="77"/>
      <c r="M907" s="77"/>
      <c r="N907" s="77"/>
      <c r="O907" s="76"/>
      <c r="P907" s="76"/>
      <c r="Q907" s="76"/>
      <c r="R907" s="10"/>
      <c r="S907" s="15"/>
    </row>
    <row r="908" spans="1:20" ht="11.25" outlineLevel="3" x14ac:dyDescent="0.2">
      <c r="A908" s="52"/>
      <c r="B908" s="53"/>
      <c r="C908" s="54">
        <v>223</v>
      </c>
      <c r="D908" s="55" t="s">
        <v>25</v>
      </c>
      <c r="E908" s="56" t="s">
        <v>4020</v>
      </c>
      <c r="F908" s="57" t="s">
        <v>4021</v>
      </c>
      <c r="G908" s="55" t="s">
        <v>172</v>
      </c>
      <c r="H908" s="58">
        <v>2.2999999999999998</v>
      </c>
      <c r="I908" s="59"/>
      <c r="J908" s="60">
        <f>H908*I908</f>
        <v>0</v>
      </c>
      <c r="K908" s="58">
        <v>2E-3</v>
      </c>
      <c r="L908" s="58">
        <f>H908*K908</f>
        <v>4.5999999999999999E-3</v>
      </c>
      <c r="M908" s="58"/>
      <c r="N908" s="58">
        <f>H908*M908</f>
        <v>0</v>
      </c>
      <c r="O908" s="60">
        <v>21</v>
      </c>
      <c r="P908" s="60">
        <f>J908*(O908/100)</f>
        <v>0</v>
      </c>
      <c r="Q908" s="60">
        <f>J908+P908</f>
        <v>0</v>
      </c>
      <c r="R908" s="15"/>
      <c r="S908" s="15"/>
      <c r="T908" s="15"/>
    </row>
    <row r="909" spans="1:20" ht="19.5" outlineLevel="4" x14ac:dyDescent="0.2">
      <c r="A909" s="61"/>
      <c r="B909" s="62"/>
      <c r="C909" s="62"/>
      <c r="D909" s="63"/>
      <c r="E909" s="64" t="s">
        <v>29</v>
      </c>
      <c r="F909" s="65" t="s">
        <v>4010</v>
      </c>
      <c r="G909" s="63"/>
      <c r="H909" s="66">
        <v>0</v>
      </c>
      <c r="I909" s="67"/>
      <c r="J909" s="68"/>
      <c r="K909" s="66"/>
      <c r="L909" s="66"/>
      <c r="M909" s="66"/>
      <c r="N909" s="66"/>
      <c r="O909" s="68"/>
      <c r="P909" s="68"/>
      <c r="Q909" s="68"/>
      <c r="R909" s="10"/>
      <c r="S909" s="15"/>
    </row>
    <row r="910" spans="1:20" ht="19.5" outlineLevel="4" x14ac:dyDescent="0.2">
      <c r="A910" s="61"/>
      <c r="B910" s="62"/>
      <c r="C910" s="62"/>
      <c r="D910" s="63"/>
      <c r="E910" s="64"/>
      <c r="F910" s="65" t="s">
        <v>4022</v>
      </c>
      <c r="G910" s="63"/>
      <c r="H910" s="66">
        <v>2.2999999999999998</v>
      </c>
      <c r="I910" s="67"/>
      <c r="J910" s="68"/>
      <c r="K910" s="66"/>
      <c r="L910" s="66"/>
      <c r="M910" s="66"/>
      <c r="N910" s="66"/>
      <c r="O910" s="68"/>
      <c r="P910" s="68"/>
      <c r="Q910" s="68"/>
      <c r="R910" s="10"/>
      <c r="S910" s="15"/>
    </row>
    <row r="911" spans="1:20" ht="7.5" customHeight="1" outlineLevel="4" x14ac:dyDescent="0.15">
      <c r="A911" s="15"/>
      <c r="B911" s="69"/>
      <c r="C911" s="70"/>
      <c r="D911" s="71"/>
      <c r="E911" s="72"/>
      <c r="F911" s="73"/>
      <c r="G911" s="71"/>
      <c r="H911" s="74"/>
      <c r="I911" s="75"/>
      <c r="J911" s="76"/>
      <c r="K911" s="77"/>
      <c r="L911" s="77"/>
      <c r="M911" s="77"/>
      <c r="N911" s="77"/>
      <c r="O911" s="76"/>
      <c r="P911" s="76"/>
      <c r="Q911" s="76"/>
      <c r="R911" s="10"/>
      <c r="S911" s="15"/>
    </row>
    <row r="912" spans="1:20" ht="11.25" outlineLevel="3" x14ac:dyDescent="0.2">
      <c r="A912" s="52"/>
      <c r="B912" s="53"/>
      <c r="C912" s="54">
        <v>224</v>
      </c>
      <c r="D912" s="55" t="s">
        <v>25</v>
      </c>
      <c r="E912" s="56" t="s">
        <v>1747</v>
      </c>
      <c r="F912" s="57" t="s">
        <v>1748</v>
      </c>
      <c r="G912" s="55" t="s">
        <v>172</v>
      </c>
      <c r="H912" s="58">
        <v>4.3</v>
      </c>
      <c r="I912" s="59"/>
      <c r="J912" s="60">
        <f>H912*I912</f>
        <v>0</v>
      </c>
      <c r="K912" s="58">
        <v>7.3999999999999999E-4</v>
      </c>
      <c r="L912" s="58">
        <f>H912*K912</f>
        <v>3.1819999999999999E-3</v>
      </c>
      <c r="M912" s="58"/>
      <c r="N912" s="58">
        <f>H912*M912</f>
        <v>0</v>
      </c>
      <c r="O912" s="60">
        <v>21</v>
      </c>
      <c r="P912" s="60">
        <f>J912*(O912/100)</f>
        <v>0</v>
      </c>
      <c r="Q912" s="60">
        <f>J912+P912</f>
        <v>0</v>
      </c>
      <c r="R912" s="15"/>
      <c r="S912" s="15"/>
      <c r="T912" s="15"/>
    </row>
    <row r="913" spans="1:20" ht="19.5" outlineLevel="4" x14ac:dyDescent="0.2">
      <c r="A913" s="61"/>
      <c r="B913" s="62"/>
      <c r="C913" s="62"/>
      <c r="D913" s="63"/>
      <c r="E913" s="64" t="s">
        <v>29</v>
      </c>
      <c r="F913" s="65" t="s">
        <v>4010</v>
      </c>
      <c r="G913" s="63"/>
      <c r="H913" s="66">
        <v>0</v>
      </c>
      <c r="I913" s="67"/>
      <c r="J913" s="68"/>
      <c r="K913" s="66"/>
      <c r="L913" s="66"/>
      <c r="M913" s="66"/>
      <c r="N913" s="66"/>
      <c r="O913" s="68"/>
      <c r="P913" s="68"/>
      <c r="Q913" s="68"/>
      <c r="R913" s="10"/>
      <c r="S913" s="15"/>
    </row>
    <row r="914" spans="1:20" ht="19.5" outlineLevel="4" x14ac:dyDescent="0.2">
      <c r="A914" s="61"/>
      <c r="B914" s="62"/>
      <c r="C914" s="62"/>
      <c r="D914" s="63"/>
      <c r="E914" s="64"/>
      <c r="F914" s="65" t="s">
        <v>4023</v>
      </c>
      <c r="G914" s="63"/>
      <c r="H914" s="66">
        <v>0.9</v>
      </c>
      <c r="I914" s="67"/>
      <c r="J914" s="68"/>
      <c r="K914" s="66"/>
      <c r="L914" s="66"/>
      <c r="M914" s="66"/>
      <c r="N914" s="66"/>
      <c r="O914" s="68"/>
      <c r="P914" s="68"/>
      <c r="Q914" s="68"/>
      <c r="R914" s="10"/>
      <c r="S914" s="15"/>
    </row>
    <row r="915" spans="1:20" ht="19.5" outlineLevel="4" x14ac:dyDescent="0.2">
      <c r="A915" s="61"/>
      <c r="B915" s="62"/>
      <c r="C915" s="62"/>
      <c r="D915" s="63"/>
      <c r="E915" s="64"/>
      <c r="F915" s="65" t="s">
        <v>4024</v>
      </c>
      <c r="G915" s="63"/>
      <c r="H915" s="66">
        <v>1.7</v>
      </c>
      <c r="I915" s="67"/>
      <c r="J915" s="68"/>
      <c r="K915" s="66"/>
      <c r="L915" s="66"/>
      <c r="M915" s="66"/>
      <c r="N915" s="66"/>
      <c r="O915" s="68"/>
      <c r="P915" s="68"/>
      <c r="Q915" s="68"/>
      <c r="R915" s="10"/>
      <c r="S915" s="15"/>
    </row>
    <row r="916" spans="1:20" ht="19.5" outlineLevel="4" x14ac:dyDescent="0.2">
      <c r="A916" s="61"/>
      <c r="B916" s="62"/>
      <c r="C916" s="62"/>
      <c r="D916" s="63"/>
      <c r="E916" s="64"/>
      <c r="F916" s="65" t="s">
        <v>4025</v>
      </c>
      <c r="G916" s="63"/>
      <c r="H916" s="66">
        <v>1.7</v>
      </c>
      <c r="I916" s="67"/>
      <c r="J916" s="68"/>
      <c r="K916" s="66"/>
      <c r="L916" s="66"/>
      <c r="M916" s="66"/>
      <c r="N916" s="66"/>
      <c r="O916" s="68"/>
      <c r="P916" s="68"/>
      <c r="Q916" s="68"/>
      <c r="R916" s="10"/>
      <c r="S916" s="15"/>
    </row>
    <row r="917" spans="1:20" ht="7.5" customHeight="1" outlineLevel="4" x14ac:dyDescent="0.15">
      <c r="A917" s="15"/>
      <c r="B917" s="69"/>
      <c r="C917" s="70"/>
      <c r="D917" s="71"/>
      <c r="E917" s="72"/>
      <c r="F917" s="73"/>
      <c r="G917" s="71"/>
      <c r="H917" s="74"/>
      <c r="I917" s="75"/>
      <c r="J917" s="76"/>
      <c r="K917" s="77"/>
      <c r="L917" s="77"/>
      <c r="M917" s="77"/>
      <c r="N917" s="77"/>
      <c r="O917" s="76"/>
      <c r="P917" s="76"/>
      <c r="Q917" s="76"/>
      <c r="R917" s="10"/>
      <c r="S917" s="15"/>
    </row>
    <row r="918" spans="1:20" ht="11.25" outlineLevel="3" x14ac:dyDescent="0.2">
      <c r="A918" s="52"/>
      <c r="B918" s="53"/>
      <c r="C918" s="54">
        <v>225</v>
      </c>
      <c r="D918" s="55" t="s">
        <v>25</v>
      </c>
      <c r="E918" s="56" t="s">
        <v>4026</v>
      </c>
      <c r="F918" s="57" t="s">
        <v>4027</v>
      </c>
      <c r="G918" s="55" t="s">
        <v>60</v>
      </c>
      <c r="H918" s="58">
        <v>2.7264729500000002</v>
      </c>
      <c r="I918" s="59"/>
      <c r="J918" s="60">
        <f>H918*I918</f>
        <v>0</v>
      </c>
      <c r="K918" s="58"/>
      <c r="L918" s="58">
        <f>H918*K918</f>
        <v>0</v>
      </c>
      <c r="M918" s="58"/>
      <c r="N918" s="58">
        <f>H918*M918</f>
        <v>0</v>
      </c>
      <c r="O918" s="60">
        <v>21</v>
      </c>
      <c r="P918" s="60">
        <f>J918*(O918/100)</f>
        <v>0</v>
      </c>
      <c r="Q918" s="60">
        <f>J918+P918</f>
        <v>0</v>
      </c>
      <c r="R918" s="15"/>
      <c r="S918" s="15"/>
      <c r="T918" s="15"/>
    </row>
    <row r="919" spans="1:20" ht="11.25" outlineLevel="3" x14ac:dyDescent="0.2">
      <c r="A919" s="52"/>
      <c r="B919" s="53"/>
      <c r="C919" s="54">
        <v>226</v>
      </c>
      <c r="D919" s="55" t="s">
        <v>342</v>
      </c>
      <c r="E919" s="56" t="s">
        <v>1754</v>
      </c>
      <c r="F919" s="57" t="s">
        <v>1755</v>
      </c>
      <c r="G919" s="55" t="s">
        <v>67</v>
      </c>
      <c r="H919" s="58">
        <v>143.57825000000003</v>
      </c>
      <c r="I919" s="59"/>
      <c r="J919" s="60">
        <f>H919*I919</f>
        <v>0</v>
      </c>
      <c r="K919" s="58">
        <v>1.26E-2</v>
      </c>
      <c r="L919" s="58">
        <f>H919*K919</f>
        <v>1.8090859500000003</v>
      </c>
      <c r="M919" s="58"/>
      <c r="N919" s="58">
        <f>H919*M919</f>
        <v>0</v>
      </c>
      <c r="O919" s="60">
        <v>21</v>
      </c>
      <c r="P919" s="60">
        <f>J919*(O919/100)</f>
        <v>0</v>
      </c>
      <c r="Q919" s="60">
        <f>J919+P919</f>
        <v>0</v>
      </c>
      <c r="R919" s="15"/>
      <c r="S919" s="15"/>
      <c r="T919" s="15"/>
    </row>
    <row r="920" spans="1:20" ht="9.75" outlineLevel="4" x14ac:dyDescent="0.2">
      <c r="A920" s="61"/>
      <c r="B920" s="62"/>
      <c r="C920" s="62"/>
      <c r="D920" s="63"/>
      <c r="E920" s="64" t="s">
        <v>29</v>
      </c>
      <c r="F920" s="65" t="s">
        <v>4028</v>
      </c>
      <c r="G920" s="63"/>
      <c r="H920" s="66">
        <v>141.35625000000002</v>
      </c>
      <c r="I920" s="67"/>
      <c r="J920" s="68"/>
      <c r="K920" s="66"/>
      <c r="L920" s="66"/>
      <c r="M920" s="66"/>
      <c r="N920" s="66"/>
      <c r="O920" s="68"/>
      <c r="P920" s="68"/>
      <c r="Q920" s="68"/>
      <c r="R920" s="10"/>
      <c r="S920" s="15"/>
    </row>
    <row r="921" spans="1:20" ht="9.75" outlineLevel="4" x14ac:dyDescent="0.2">
      <c r="A921" s="61"/>
      <c r="B921" s="62"/>
      <c r="C921" s="62"/>
      <c r="D921" s="63"/>
      <c r="E921" s="64"/>
      <c r="F921" s="65" t="s">
        <v>4029</v>
      </c>
      <c r="G921" s="63"/>
      <c r="H921" s="66">
        <v>2.222</v>
      </c>
      <c r="I921" s="67"/>
      <c r="J921" s="68"/>
      <c r="K921" s="66"/>
      <c r="L921" s="66"/>
      <c r="M921" s="66"/>
      <c r="N921" s="66"/>
      <c r="O921" s="68"/>
      <c r="P921" s="68"/>
      <c r="Q921" s="68"/>
      <c r="R921" s="10"/>
      <c r="S921" s="15"/>
    </row>
    <row r="922" spans="1:20" ht="7.5" customHeight="1" outlineLevel="4" x14ac:dyDescent="0.15">
      <c r="A922" s="15"/>
      <c r="B922" s="69"/>
      <c r="C922" s="70"/>
      <c r="D922" s="71"/>
      <c r="E922" s="72"/>
      <c r="F922" s="73"/>
      <c r="G922" s="71"/>
      <c r="H922" s="74"/>
      <c r="I922" s="75"/>
      <c r="J922" s="76"/>
      <c r="K922" s="77"/>
      <c r="L922" s="77"/>
      <c r="M922" s="77"/>
      <c r="N922" s="77"/>
      <c r="O922" s="76"/>
      <c r="P922" s="76"/>
      <c r="Q922" s="76"/>
      <c r="R922" s="10"/>
      <c r="S922" s="15"/>
    </row>
    <row r="923" spans="1:20" outlineLevel="3" x14ac:dyDescent="0.15">
      <c r="B923" s="10"/>
      <c r="C923" s="10"/>
      <c r="D923" s="10"/>
      <c r="E923" s="10"/>
      <c r="F923" s="10"/>
      <c r="G923" s="10"/>
      <c r="H923" s="10"/>
      <c r="I923" s="15"/>
      <c r="J923" s="15"/>
      <c r="K923" s="10"/>
      <c r="L923" s="10"/>
      <c r="M923" s="10"/>
      <c r="N923" s="10"/>
      <c r="O923" s="10"/>
      <c r="P923" s="15"/>
      <c r="Q923" s="15"/>
    </row>
    <row r="924" spans="1:20" ht="11.25" outlineLevel="2" x14ac:dyDescent="0.2">
      <c r="A924" s="42" t="s">
        <v>4030</v>
      </c>
      <c r="B924" s="43">
        <v>3</v>
      </c>
      <c r="C924" s="44"/>
      <c r="D924" s="45" t="s">
        <v>23</v>
      </c>
      <c r="E924" s="45"/>
      <c r="F924" s="46" t="s">
        <v>1760</v>
      </c>
      <c r="G924" s="45"/>
      <c r="H924" s="47"/>
      <c r="I924" s="48"/>
      <c r="J924" s="49">
        <f>SUBTOTAL(9,J925:J931)</f>
        <v>0</v>
      </c>
      <c r="K924" s="47"/>
      <c r="L924" s="50">
        <f>SUBTOTAL(9,L925:L931)</f>
        <v>5.3959999999999998E-3</v>
      </c>
      <c r="M924" s="47"/>
      <c r="N924" s="50">
        <f>SUBTOTAL(9,N925:N931)</f>
        <v>0</v>
      </c>
      <c r="O924" s="51"/>
      <c r="P924" s="49">
        <f>SUBTOTAL(9,P925:P931)</f>
        <v>0</v>
      </c>
      <c r="Q924" s="49">
        <f>SUBTOTAL(9,Q925:Q931)</f>
        <v>0</v>
      </c>
      <c r="R924" s="10"/>
      <c r="S924" s="15"/>
      <c r="T924" s="15"/>
    </row>
    <row r="925" spans="1:20" ht="11.25" outlineLevel="3" x14ac:dyDescent="0.2">
      <c r="A925" s="52"/>
      <c r="B925" s="53"/>
      <c r="C925" s="54">
        <v>227</v>
      </c>
      <c r="D925" s="55" t="s">
        <v>25</v>
      </c>
      <c r="E925" s="56" t="s">
        <v>1761</v>
      </c>
      <c r="F925" s="57" t="s">
        <v>1762</v>
      </c>
      <c r="G925" s="55" t="s">
        <v>67</v>
      </c>
      <c r="H925" s="58">
        <v>14.2</v>
      </c>
      <c r="I925" s="59"/>
      <c r="J925" s="60">
        <f>H925*I925</f>
        <v>0</v>
      </c>
      <c r="K925" s="58">
        <v>1.3999999999999999E-4</v>
      </c>
      <c r="L925" s="58">
        <f>H925*K925</f>
        <v>1.9879999999999997E-3</v>
      </c>
      <c r="M925" s="58"/>
      <c r="N925" s="58">
        <f>H925*M925</f>
        <v>0</v>
      </c>
      <c r="O925" s="60">
        <v>21</v>
      </c>
      <c r="P925" s="60">
        <f>J925*(O925/100)</f>
        <v>0</v>
      </c>
      <c r="Q925" s="60">
        <f>J925+P925</f>
        <v>0</v>
      </c>
      <c r="R925" s="15"/>
      <c r="S925" s="15"/>
      <c r="T925" s="15"/>
    </row>
    <row r="926" spans="1:20" ht="9.75" outlineLevel="4" x14ac:dyDescent="0.2">
      <c r="A926" s="61"/>
      <c r="B926" s="62"/>
      <c r="C926" s="62"/>
      <c r="D926" s="63"/>
      <c r="E926" s="64" t="s">
        <v>29</v>
      </c>
      <c r="F926" s="65" t="s">
        <v>4031</v>
      </c>
      <c r="G926" s="63"/>
      <c r="H926" s="66">
        <v>14.2</v>
      </c>
      <c r="I926" s="67"/>
      <c r="J926" s="68"/>
      <c r="K926" s="66"/>
      <c r="L926" s="66"/>
      <c r="M926" s="66"/>
      <c r="N926" s="66"/>
      <c r="O926" s="68"/>
      <c r="P926" s="68"/>
      <c r="Q926" s="68"/>
      <c r="R926" s="10"/>
      <c r="S926" s="15"/>
    </row>
    <row r="927" spans="1:20" ht="7.5" customHeight="1" outlineLevel="4" x14ac:dyDescent="0.15">
      <c r="A927" s="15"/>
      <c r="B927" s="69"/>
      <c r="C927" s="70"/>
      <c r="D927" s="71"/>
      <c r="E927" s="72"/>
      <c r="F927" s="73"/>
      <c r="G927" s="71"/>
      <c r="H927" s="74"/>
      <c r="I927" s="75"/>
      <c r="J927" s="76"/>
      <c r="K927" s="77"/>
      <c r="L927" s="77"/>
      <c r="M927" s="77"/>
      <c r="N927" s="77"/>
      <c r="O927" s="76"/>
      <c r="P927" s="76"/>
      <c r="Q927" s="76"/>
      <c r="R927" s="10"/>
      <c r="S927" s="15"/>
    </row>
    <row r="928" spans="1:20" ht="11.25" outlineLevel="3" x14ac:dyDescent="0.2">
      <c r="A928" s="52"/>
      <c r="B928" s="53"/>
      <c r="C928" s="54">
        <v>228</v>
      </c>
      <c r="D928" s="55" t="s">
        <v>25</v>
      </c>
      <c r="E928" s="56" t="s">
        <v>1764</v>
      </c>
      <c r="F928" s="57" t="s">
        <v>1765</v>
      </c>
      <c r="G928" s="55" t="s">
        <v>67</v>
      </c>
      <c r="H928" s="58">
        <v>28.4</v>
      </c>
      <c r="I928" s="59"/>
      <c r="J928" s="60">
        <f>H928*I928</f>
        <v>0</v>
      </c>
      <c r="K928" s="58">
        <v>1.2E-4</v>
      </c>
      <c r="L928" s="58">
        <f>H928*K928</f>
        <v>3.408E-3</v>
      </c>
      <c r="M928" s="58"/>
      <c r="N928" s="58">
        <f>H928*M928</f>
        <v>0</v>
      </c>
      <c r="O928" s="60">
        <v>21</v>
      </c>
      <c r="P928" s="60">
        <f>J928*(O928/100)</f>
        <v>0</v>
      </c>
      <c r="Q928" s="60">
        <f>J928+P928</f>
        <v>0</v>
      </c>
      <c r="R928" s="15"/>
      <c r="S928" s="15"/>
      <c r="T928" s="15"/>
    </row>
    <row r="929" spans="1:20" ht="9.75" outlineLevel="4" x14ac:dyDescent="0.2">
      <c r="A929" s="61"/>
      <c r="B929" s="62"/>
      <c r="C929" s="62"/>
      <c r="D929" s="63"/>
      <c r="E929" s="64" t="s">
        <v>29</v>
      </c>
      <c r="F929" s="65" t="s">
        <v>4032</v>
      </c>
      <c r="G929" s="63"/>
      <c r="H929" s="66">
        <v>28.4</v>
      </c>
      <c r="I929" s="67"/>
      <c r="J929" s="68"/>
      <c r="K929" s="66"/>
      <c r="L929" s="66"/>
      <c r="M929" s="66"/>
      <c r="N929" s="66"/>
      <c r="O929" s="68"/>
      <c r="P929" s="68"/>
      <c r="Q929" s="68"/>
      <c r="R929" s="10"/>
      <c r="S929" s="15"/>
    </row>
    <row r="930" spans="1:20" ht="7.5" customHeight="1" outlineLevel="4" x14ac:dyDescent="0.15">
      <c r="A930" s="15"/>
      <c r="B930" s="69"/>
      <c r="C930" s="70"/>
      <c r="D930" s="71"/>
      <c r="E930" s="72"/>
      <c r="F930" s="73"/>
      <c r="G930" s="71"/>
      <c r="H930" s="74"/>
      <c r="I930" s="75"/>
      <c r="J930" s="76"/>
      <c r="K930" s="77"/>
      <c r="L930" s="77"/>
      <c r="M930" s="77"/>
      <c r="N930" s="77"/>
      <c r="O930" s="76"/>
      <c r="P930" s="76"/>
      <c r="Q930" s="76"/>
      <c r="R930" s="10"/>
      <c r="S930" s="15"/>
    </row>
    <row r="931" spans="1:20" outlineLevel="3" x14ac:dyDescent="0.15">
      <c r="B931" s="10"/>
      <c r="C931" s="10"/>
      <c r="D931" s="10"/>
      <c r="E931" s="10"/>
      <c r="F931" s="10"/>
      <c r="G931" s="10"/>
      <c r="H931" s="10"/>
      <c r="I931" s="15"/>
      <c r="J931" s="15"/>
      <c r="K931" s="10"/>
      <c r="L931" s="10"/>
      <c r="M931" s="10"/>
      <c r="N931" s="10"/>
      <c r="O931" s="10"/>
      <c r="P931" s="15"/>
      <c r="Q931" s="15"/>
    </row>
    <row r="932" spans="1:20" ht="11.25" outlineLevel="2" x14ac:dyDescent="0.2">
      <c r="A932" s="42" t="s">
        <v>4033</v>
      </c>
      <c r="B932" s="43">
        <v>3</v>
      </c>
      <c r="C932" s="44"/>
      <c r="D932" s="45" t="s">
        <v>23</v>
      </c>
      <c r="E932" s="45"/>
      <c r="F932" s="46" t="s">
        <v>1773</v>
      </c>
      <c r="G932" s="45"/>
      <c r="H932" s="47"/>
      <c r="I932" s="48"/>
      <c r="J932" s="49">
        <f>SUBTOTAL(9,J933:J960)</f>
        <v>0</v>
      </c>
      <c r="K932" s="47"/>
      <c r="L932" s="50">
        <f>SUBTOTAL(9,L933:L960)</f>
        <v>0.21215114999999996</v>
      </c>
      <c r="M932" s="47"/>
      <c r="N932" s="50">
        <f>SUBTOTAL(9,N933:N960)</f>
        <v>4.2356279999999996E-2</v>
      </c>
      <c r="O932" s="51"/>
      <c r="P932" s="49">
        <f>SUBTOTAL(9,P933:P960)</f>
        <v>0</v>
      </c>
      <c r="Q932" s="49">
        <f>SUBTOTAL(9,Q933:Q960)</f>
        <v>0</v>
      </c>
      <c r="R932" s="10"/>
      <c r="S932" s="15"/>
      <c r="T932" s="15"/>
    </row>
    <row r="933" spans="1:20" ht="11.25" outlineLevel="3" x14ac:dyDescent="0.2">
      <c r="A933" s="52"/>
      <c r="B933" s="53"/>
      <c r="C933" s="54">
        <v>229</v>
      </c>
      <c r="D933" s="55" t="s">
        <v>25</v>
      </c>
      <c r="E933" s="56" t="s">
        <v>1779</v>
      </c>
      <c r="F933" s="57" t="s">
        <v>1780</v>
      </c>
      <c r="G933" s="55" t="s">
        <v>67</v>
      </c>
      <c r="H933" s="58">
        <v>121.3</v>
      </c>
      <c r="I933" s="59"/>
      <c r="J933" s="60">
        <f>H933*I933</f>
        <v>0</v>
      </c>
      <c r="K933" s="58">
        <v>1E-4</v>
      </c>
      <c r="L933" s="58">
        <f>H933*K933</f>
        <v>1.213E-2</v>
      </c>
      <c r="M933" s="58"/>
      <c r="N933" s="58">
        <f>H933*M933</f>
        <v>0</v>
      </c>
      <c r="O933" s="60">
        <v>21</v>
      </c>
      <c r="P933" s="60">
        <f>J933*(O933/100)</f>
        <v>0</v>
      </c>
      <c r="Q933" s="60">
        <f>J933+P933</f>
        <v>0</v>
      </c>
      <c r="R933" s="15"/>
      <c r="S933" s="15"/>
      <c r="T933" s="15"/>
    </row>
    <row r="934" spans="1:20" ht="11.25" outlineLevel="3" x14ac:dyDescent="0.2">
      <c r="A934" s="52"/>
      <c r="B934" s="53"/>
      <c r="C934" s="54">
        <v>230</v>
      </c>
      <c r="D934" s="55" t="s">
        <v>25</v>
      </c>
      <c r="E934" s="56" t="s">
        <v>1782</v>
      </c>
      <c r="F934" s="57" t="s">
        <v>1783</v>
      </c>
      <c r="G934" s="55" t="s">
        <v>67</v>
      </c>
      <c r="H934" s="58">
        <v>282.37520000000001</v>
      </c>
      <c r="I934" s="59"/>
      <c r="J934" s="60">
        <f>H934*I934</f>
        <v>0</v>
      </c>
      <c r="K934" s="58"/>
      <c r="L934" s="58">
        <f>H934*K934</f>
        <v>0</v>
      </c>
      <c r="M934" s="58">
        <v>1.4999999999999999E-4</v>
      </c>
      <c r="N934" s="58">
        <f>H934*M934</f>
        <v>4.2356279999999996E-2</v>
      </c>
      <c r="O934" s="60">
        <v>21</v>
      </c>
      <c r="P934" s="60">
        <f>J934*(O934/100)</f>
        <v>0</v>
      </c>
      <c r="Q934" s="60">
        <f>J934+P934</f>
        <v>0</v>
      </c>
      <c r="R934" s="15"/>
      <c r="S934" s="15"/>
      <c r="T934" s="15"/>
    </row>
    <row r="935" spans="1:20" ht="9.75" outlineLevel="4" x14ac:dyDescent="0.2">
      <c r="A935" s="61"/>
      <c r="B935" s="62"/>
      <c r="C935" s="62"/>
      <c r="D935" s="63"/>
      <c r="E935" s="64" t="s">
        <v>29</v>
      </c>
      <c r="F935" s="65" t="s">
        <v>4034</v>
      </c>
      <c r="G935" s="63"/>
      <c r="H935" s="66">
        <v>282.37520000000001</v>
      </c>
      <c r="I935" s="67"/>
      <c r="J935" s="68"/>
      <c r="K935" s="66"/>
      <c r="L935" s="66"/>
      <c r="M935" s="66"/>
      <c r="N935" s="66"/>
      <c r="O935" s="68"/>
      <c r="P935" s="68"/>
      <c r="Q935" s="68"/>
      <c r="R935" s="10"/>
      <c r="S935" s="15"/>
    </row>
    <row r="936" spans="1:20" ht="7.5" customHeight="1" outlineLevel="4" x14ac:dyDescent="0.15">
      <c r="A936" s="15"/>
      <c r="B936" s="69"/>
      <c r="C936" s="70"/>
      <c r="D936" s="71"/>
      <c r="E936" s="72"/>
      <c r="F936" s="73"/>
      <c r="G936" s="71"/>
      <c r="H936" s="74"/>
      <c r="I936" s="75"/>
      <c r="J936" s="76"/>
      <c r="K936" s="77"/>
      <c r="L936" s="77"/>
      <c r="M936" s="77"/>
      <c r="N936" s="77"/>
      <c r="O936" s="76"/>
      <c r="P936" s="76"/>
      <c r="Q936" s="76"/>
      <c r="R936" s="10"/>
      <c r="S936" s="15"/>
    </row>
    <row r="937" spans="1:20" ht="11.25" outlineLevel="3" x14ac:dyDescent="0.2">
      <c r="A937" s="52"/>
      <c r="B937" s="53"/>
      <c r="C937" s="54">
        <v>231</v>
      </c>
      <c r="D937" s="55" t="s">
        <v>25</v>
      </c>
      <c r="E937" s="56" t="s">
        <v>1785</v>
      </c>
      <c r="F937" s="57" t="s">
        <v>1786</v>
      </c>
      <c r="G937" s="55" t="s">
        <v>67</v>
      </c>
      <c r="H937" s="58">
        <v>229.98249999999996</v>
      </c>
      <c r="I937" s="59"/>
      <c r="J937" s="60">
        <f>H937*I937</f>
        <v>0</v>
      </c>
      <c r="K937" s="58">
        <v>2.0000000000000001E-4</v>
      </c>
      <c r="L937" s="58">
        <f>H937*K937</f>
        <v>4.5996499999999996E-2</v>
      </c>
      <c r="M937" s="58"/>
      <c r="N937" s="58">
        <f>H937*M937</f>
        <v>0</v>
      </c>
      <c r="O937" s="60">
        <v>21</v>
      </c>
      <c r="P937" s="60">
        <f>J937*(O937/100)</f>
        <v>0</v>
      </c>
      <c r="Q937" s="60">
        <f>J937+P937</f>
        <v>0</v>
      </c>
      <c r="R937" s="15"/>
      <c r="S937" s="15"/>
      <c r="T937" s="15"/>
    </row>
    <row r="938" spans="1:20" ht="19.5" outlineLevel="4" x14ac:dyDescent="0.2">
      <c r="A938" s="61"/>
      <c r="B938" s="62"/>
      <c r="C938" s="62"/>
      <c r="D938" s="63"/>
      <c r="E938" s="64" t="s">
        <v>29</v>
      </c>
      <c r="F938" s="65" t="s">
        <v>4035</v>
      </c>
      <c r="G938" s="63"/>
      <c r="H938" s="66">
        <v>51.014999999999993</v>
      </c>
      <c r="I938" s="67"/>
      <c r="J938" s="68"/>
      <c r="K938" s="66"/>
      <c r="L938" s="66"/>
      <c r="M938" s="66"/>
      <c r="N938" s="66"/>
      <c r="O938" s="68"/>
      <c r="P938" s="68"/>
      <c r="Q938" s="68"/>
      <c r="R938" s="10"/>
      <c r="S938" s="15"/>
    </row>
    <row r="939" spans="1:20" ht="19.5" outlineLevel="4" x14ac:dyDescent="0.2">
      <c r="A939" s="61"/>
      <c r="B939" s="62"/>
      <c r="C939" s="62"/>
      <c r="D939" s="63"/>
      <c r="E939" s="64"/>
      <c r="F939" s="65" t="s">
        <v>4036</v>
      </c>
      <c r="G939" s="63"/>
      <c r="H939" s="66">
        <v>20.16</v>
      </c>
      <c r="I939" s="67"/>
      <c r="J939" s="68"/>
      <c r="K939" s="66"/>
      <c r="L939" s="66"/>
      <c r="M939" s="66"/>
      <c r="N939" s="66"/>
      <c r="O939" s="68"/>
      <c r="P939" s="68"/>
      <c r="Q939" s="68"/>
      <c r="R939" s="10"/>
      <c r="S939" s="15"/>
    </row>
    <row r="940" spans="1:20" ht="19.5" outlineLevel="4" x14ac:dyDescent="0.2">
      <c r="A940" s="61"/>
      <c r="B940" s="62"/>
      <c r="C940" s="62"/>
      <c r="D940" s="63"/>
      <c r="E940" s="64"/>
      <c r="F940" s="65" t="s">
        <v>4037</v>
      </c>
      <c r="G940" s="63"/>
      <c r="H940" s="66">
        <v>129.86500000000001</v>
      </c>
      <c r="I940" s="67"/>
      <c r="J940" s="68"/>
      <c r="K940" s="66"/>
      <c r="L940" s="66"/>
      <c r="M940" s="66"/>
      <c r="N940" s="66"/>
      <c r="O940" s="68"/>
      <c r="P940" s="68"/>
      <c r="Q940" s="68"/>
      <c r="R940" s="10"/>
      <c r="S940" s="15"/>
    </row>
    <row r="941" spans="1:20" ht="19.5" outlineLevel="4" x14ac:dyDescent="0.2">
      <c r="A941" s="61"/>
      <c r="B941" s="62"/>
      <c r="C941" s="62"/>
      <c r="D941" s="63"/>
      <c r="E941" s="64"/>
      <c r="F941" s="65" t="s">
        <v>4038</v>
      </c>
      <c r="G941" s="63"/>
      <c r="H941" s="66">
        <v>39.14</v>
      </c>
      <c r="I941" s="67"/>
      <c r="J941" s="68"/>
      <c r="K941" s="66"/>
      <c r="L941" s="66"/>
      <c r="M941" s="66"/>
      <c r="N941" s="66"/>
      <c r="O941" s="68"/>
      <c r="P941" s="68"/>
      <c r="Q941" s="68"/>
      <c r="R941" s="10"/>
      <c r="S941" s="15"/>
    </row>
    <row r="942" spans="1:20" ht="19.5" outlineLevel="4" x14ac:dyDescent="0.2">
      <c r="A942" s="61"/>
      <c r="B942" s="62"/>
      <c r="C942" s="62"/>
      <c r="D942" s="63"/>
      <c r="E942" s="64"/>
      <c r="F942" s="65" t="s">
        <v>4039</v>
      </c>
      <c r="G942" s="63"/>
      <c r="H942" s="66">
        <v>75.447500000000005</v>
      </c>
      <c r="I942" s="67"/>
      <c r="J942" s="68"/>
      <c r="K942" s="66"/>
      <c r="L942" s="66"/>
      <c r="M942" s="66"/>
      <c r="N942" s="66"/>
      <c r="O942" s="68"/>
      <c r="P942" s="68"/>
      <c r="Q942" s="68"/>
      <c r="R942" s="10"/>
      <c r="S942" s="15"/>
    </row>
    <row r="943" spans="1:20" ht="19.5" outlineLevel="4" x14ac:dyDescent="0.2">
      <c r="A943" s="61"/>
      <c r="B943" s="62"/>
      <c r="C943" s="62"/>
      <c r="D943" s="63"/>
      <c r="E943" s="64"/>
      <c r="F943" s="65" t="s">
        <v>4040</v>
      </c>
      <c r="G943" s="63"/>
      <c r="H943" s="66">
        <v>30.074999999999996</v>
      </c>
      <c r="I943" s="67"/>
      <c r="J943" s="68"/>
      <c r="K943" s="66"/>
      <c r="L943" s="66"/>
      <c r="M943" s="66"/>
      <c r="N943" s="66"/>
      <c r="O943" s="68"/>
      <c r="P943" s="68"/>
      <c r="Q943" s="68"/>
      <c r="R943" s="10"/>
      <c r="S943" s="15"/>
    </row>
    <row r="944" spans="1:20" ht="19.5" outlineLevel="4" x14ac:dyDescent="0.2">
      <c r="A944" s="61"/>
      <c r="B944" s="62"/>
      <c r="C944" s="62"/>
      <c r="D944" s="63"/>
      <c r="E944" s="64"/>
      <c r="F944" s="65" t="s">
        <v>4041</v>
      </c>
      <c r="G944" s="63"/>
      <c r="H944" s="66">
        <v>5.58</v>
      </c>
      <c r="I944" s="67"/>
      <c r="J944" s="68"/>
      <c r="K944" s="66"/>
      <c r="L944" s="66"/>
      <c r="M944" s="66"/>
      <c r="N944" s="66"/>
      <c r="O944" s="68"/>
      <c r="P944" s="68"/>
      <c r="Q944" s="68"/>
      <c r="R944" s="10"/>
      <c r="S944" s="15"/>
    </row>
    <row r="945" spans="1:20" ht="9.75" outlineLevel="4" x14ac:dyDescent="0.2">
      <c r="A945" s="61"/>
      <c r="B945" s="62"/>
      <c r="C945" s="62"/>
      <c r="D945" s="63"/>
      <c r="E945" s="64"/>
      <c r="F945" s="65" t="s">
        <v>4042</v>
      </c>
      <c r="G945" s="63"/>
      <c r="H945" s="66">
        <v>-121.3</v>
      </c>
      <c r="I945" s="67"/>
      <c r="J945" s="68"/>
      <c r="K945" s="66"/>
      <c r="L945" s="66"/>
      <c r="M945" s="66"/>
      <c r="N945" s="66"/>
      <c r="O945" s="68"/>
      <c r="P945" s="68"/>
      <c r="Q945" s="68"/>
      <c r="R945" s="10"/>
      <c r="S945" s="15"/>
    </row>
    <row r="946" spans="1:20" ht="7.5" customHeight="1" outlineLevel="4" x14ac:dyDescent="0.15">
      <c r="A946" s="15"/>
      <c r="B946" s="69"/>
      <c r="C946" s="70"/>
      <c r="D946" s="71"/>
      <c r="E946" s="72"/>
      <c r="F946" s="73"/>
      <c r="G946" s="71"/>
      <c r="H946" s="74"/>
      <c r="I946" s="75"/>
      <c r="J946" s="76"/>
      <c r="K946" s="77"/>
      <c r="L946" s="77"/>
      <c r="M946" s="77"/>
      <c r="N946" s="77"/>
      <c r="O946" s="76"/>
      <c r="P946" s="76"/>
      <c r="Q946" s="76"/>
      <c r="R946" s="10"/>
      <c r="S946" s="15"/>
    </row>
    <row r="947" spans="1:20" ht="11.25" outlineLevel="3" x14ac:dyDescent="0.2">
      <c r="A947" s="52"/>
      <c r="B947" s="53"/>
      <c r="C947" s="54">
        <v>232</v>
      </c>
      <c r="D947" s="55" t="s">
        <v>25</v>
      </c>
      <c r="E947" s="56" t="s">
        <v>1788</v>
      </c>
      <c r="F947" s="57" t="s">
        <v>1789</v>
      </c>
      <c r="G947" s="55" t="s">
        <v>67</v>
      </c>
      <c r="H947" s="58">
        <v>592.40249999999992</v>
      </c>
      <c r="I947" s="59"/>
      <c r="J947" s="60">
        <f>H947*I947</f>
        <v>0</v>
      </c>
      <c r="K947" s="58">
        <v>2.5999999999999998E-4</v>
      </c>
      <c r="L947" s="58">
        <f>H947*K947</f>
        <v>0.15402464999999996</v>
      </c>
      <c r="M947" s="58"/>
      <c r="N947" s="58">
        <f>H947*M947</f>
        <v>0</v>
      </c>
      <c r="O947" s="60">
        <v>21</v>
      </c>
      <c r="P947" s="60">
        <f>J947*(O947/100)</f>
        <v>0</v>
      </c>
      <c r="Q947" s="60">
        <f>J947+P947</f>
        <v>0</v>
      </c>
      <c r="R947" s="15"/>
      <c r="S947" s="15"/>
      <c r="T947" s="15"/>
    </row>
    <row r="948" spans="1:20" ht="19.5" outlineLevel="4" x14ac:dyDescent="0.2">
      <c r="A948" s="61"/>
      <c r="B948" s="62"/>
      <c r="C948" s="62"/>
      <c r="D948" s="63"/>
      <c r="E948" s="64" t="s">
        <v>29</v>
      </c>
      <c r="F948" s="65" t="s">
        <v>4035</v>
      </c>
      <c r="G948" s="63"/>
      <c r="H948" s="66">
        <v>51.014999999999993</v>
      </c>
      <c r="I948" s="67"/>
      <c r="J948" s="68"/>
      <c r="K948" s="66"/>
      <c r="L948" s="66"/>
      <c r="M948" s="66"/>
      <c r="N948" s="66"/>
      <c r="O948" s="68"/>
      <c r="P948" s="68"/>
      <c r="Q948" s="68"/>
      <c r="R948" s="10"/>
      <c r="S948" s="15"/>
    </row>
    <row r="949" spans="1:20" ht="19.5" outlineLevel="4" x14ac:dyDescent="0.2">
      <c r="A949" s="61"/>
      <c r="B949" s="62"/>
      <c r="C949" s="62"/>
      <c r="D949" s="63"/>
      <c r="E949" s="64"/>
      <c r="F949" s="65" t="s">
        <v>4036</v>
      </c>
      <c r="G949" s="63"/>
      <c r="H949" s="66">
        <v>20.16</v>
      </c>
      <c r="I949" s="67"/>
      <c r="J949" s="68"/>
      <c r="K949" s="66"/>
      <c r="L949" s="66"/>
      <c r="M949" s="66"/>
      <c r="N949" s="66"/>
      <c r="O949" s="68"/>
      <c r="P949" s="68"/>
      <c r="Q949" s="68"/>
      <c r="R949" s="10"/>
      <c r="S949" s="15"/>
    </row>
    <row r="950" spans="1:20" ht="19.5" outlineLevel="4" x14ac:dyDescent="0.2">
      <c r="A950" s="61"/>
      <c r="B950" s="62"/>
      <c r="C950" s="62"/>
      <c r="D950" s="63"/>
      <c r="E950" s="64"/>
      <c r="F950" s="65" t="s">
        <v>4037</v>
      </c>
      <c r="G950" s="63"/>
      <c r="H950" s="66">
        <v>129.86500000000001</v>
      </c>
      <c r="I950" s="67"/>
      <c r="J950" s="68"/>
      <c r="K950" s="66"/>
      <c r="L950" s="66"/>
      <c r="M950" s="66"/>
      <c r="N950" s="66"/>
      <c r="O950" s="68"/>
      <c r="P950" s="68"/>
      <c r="Q950" s="68"/>
      <c r="R950" s="10"/>
      <c r="S950" s="15"/>
    </row>
    <row r="951" spans="1:20" ht="9.75" outlineLevel="4" x14ac:dyDescent="0.2">
      <c r="A951" s="61"/>
      <c r="B951" s="62"/>
      <c r="C951" s="62"/>
      <c r="D951" s="63"/>
      <c r="E951" s="64"/>
      <c r="F951" s="65" t="s">
        <v>4043</v>
      </c>
      <c r="G951" s="63"/>
      <c r="H951" s="66">
        <v>73.599999999999994</v>
      </c>
      <c r="I951" s="67"/>
      <c r="J951" s="68"/>
      <c r="K951" s="66"/>
      <c r="L951" s="66"/>
      <c r="M951" s="66"/>
      <c r="N951" s="66"/>
      <c r="O951" s="68"/>
      <c r="P951" s="68"/>
      <c r="Q951" s="68"/>
      <c r="R951" s="10"/>
      <c r="S951" s="15"/>
    </row>
    <row r="952" spans="1:20" ht="19.5" outlineLevel="4" x14ac:dyDescent="0.2">
      <c r="A952" s="61"/>
      <c r="B952" s="62"/>
      <c r="C952" s="62"/>
      <c r="D952" s="63"/>
      <c r="E952" s="64"/>
      <c r="F952" s="65" t="s">
        <v>4038</v>
      </c>
      <c r="G952" s="63"/>
      <c r="H952" s="66">
        <v>39.14</v>
      </c>
      <c r="I952" s="67"/>
      <c r="J952" s="68"/>
      <c r="K952" s="66"/>
      <c r="L952" s="66"/>
      <c r="M952" s="66"/>
      <c r="N952" s="66"/>
      <c r="O952" s="68"/>
      <c r="P952" s="68"/>
      <c r="Q952" s="68"/>
      <c r="R952" s="10"/>
      <c r="S952" s="15"/>
    </row>
    <row r="953" spans="1:20" ht="9.75" outlineLevel="4" x14ac:dyDescent="0.2">
      <c r="A953" s="61"/>
      <c r="B953" s="62"/>
      <c r="C953" s="62"/>
      <c r="D953" s="63"/>
      <c r="E953" s="64"/>
      <c r="F953" s="65" t="s">
        <v>4044</v>
      </c>
      <c r="G953" s="63"/>
      <c r="H953" s="66">
        <v>75.447500000000005</v>
      </c>
      <c r="I953" s="67"/>
      <c r="J953" s="68"/>
      <c r="K953" s="66"/>
      <c r="L953" s="66"/>
      <c r="M953" s="66"/>
      <c r="N953" s="66"/>
      <c r="O953" s="68"/>
      <c r="P953" s="68"/>
      <c r="Q953" s="68"/>
      <c r="R953" s="10"/>
      <c r="S953" s="15"/>
    </row>
    <row r="954" spans="1:20" ht="9.75" outlineLevel="4" x14ac:dyDescent="0.2">
      <c r="A954" s="61"/>
      <c r="B954" s="62"/>
      <c r="C954" s="62"/>
      <c r="D954" s="63"/>
      <c r="E954" s="64"/>
      <c r="F954" s="65" t="s">
        <v>4045</v>
      </c>
      <c r="G954" s="63"/>
      <c r="H954" s="66">
        <v>30.074999999999996</v>
      </c>
      <c r="I954" s="67"/>
      <c r="J954" s="68"/>
      <c r="K954" s="66"/>
      <c r="L954" s="66"/>
      <c r="M954" s="66"/>
      <c r="N954" s="66"/>
      <c r="O954" s="68"/>
      <c r="P954" s="68"/>
      <c r="Q954" s="68"/>
      <c r="R954" s="10"/>
      <c r="S954" s="15"/>
    </row>
    <row r="955" spans="1:20" ht="9.75" outlineLevel="4" x14ac:dyDescent="0.2">
      <c r="A955" s="61"/>
      <c r="B955" s="62"/>
      <c r="C955" s="62"/>
      <c r="D955" s="63"/>
      <c r="E955" s="64"/>
      <c r="F955" s="65" t="s">
        <v>4046</v>
      </c>
      <c r="G955" s="63"/>
      <c r="H955" s="66">
        <v>5.58</v>
      </c>
      <c r="I955" s="67"/>
      <c r="J955" s="68"/>
      <c r="K955" s="66"/>
      <c r="L955" s="66"/>
      <c r="M955" s="66"/>
      <c r="N955" s="66"/>
      <c r="O955" s="68"/>
      <c r="P955" s="68"/>
      <c r="Q955" s="68"/>
      <c r="R955" s="10"/>
      <c r="S955" s="15"/>
    </row>
    <row r="956" spans="1:20" ht="9.75" outlineLevel="4" x14ac:dyDescent="0.2">
      <c r="A956" s="61"/>
      <c r="B956" s="62"/>
      <c r="C956" s="62"/>
      <c r="D956" s="63"/>
      <c r="E956" s="64"/>
      <c r="F956" s="65" t="s">
        <v>126</v>
      </c>
      <c r="G956" s="63"/>
      <c r="H956" s="66">
        <v>0</v>
      </c>
      <c r="I956" s="67"/>
      <c r="J956" s="68"/>
      <c r="K956" s="66"/>
      <c r="L956" s="66"/>
      <c r="M956" s="66"/>
      <c r="N956" s="66"/>
      <c r="O956" s="68"/>
      <c r="P956" s="68"/>
      <c r="Q956" s="68"/>
      <c r="R956" s="10"/>
      <c r="S956" s="15"/>
    </row>
    <row r="957" spans="1:20" ht="9.75" outlineLevel="4" x14ac:dyDescent="0.2">
      <c r="A957" s="61"/>
      <c r="B957" s="62"/>
      <c r="C957" s="62"/>
      <c r="D957" s="63"/>
      <c r="E957" s="64"/>
      <c r="F957" s="65" t="s">
        <v>4047</v>
      </c>
      <c r="G957" s="63"/>
      <c r="H957" s="66">
        <v>60.22</v>
      </c>
      <c r="I957" s="67"/>
      <c r="J957" s="68"/>
      <c r="K957" s="66"/>
      <c r="L957" s="66"/>
      <c r="M957" s="66"/>
      <c r="N957" s="66"/>
      <c r="O957" s="68"/>
      <c r="P957" s="68"/>
      <c r="Q957" s="68"/>
      <c r="R957" s="10"/>
      <c r="S957" s="15"/>
    </row>
    <row r="958" spans="1:20" ht="9.75" outlineLevel="4" x14ac:dyDescent="0.2">
      <c r="A958" s="61"/>
      <c r="B958" s="62"/>
      <c r="C958" s="62"/>
      <c r="D958" s="63"/>
      <c r="E958" s="64"/>
      <c r="F958" s="65" t="s">
        <v>4048</v>
      </c>
      <c r="G958" s="63"/>
      <c r="H958" s="66">
        <v>107.3</v>
      </c>
      <c r="I958" s="67"/>
      <c r="J958" s="68"/>
      <c r="K958" s="66"/>
      <c r="L958" s="66"/>
      <c r="M958" s="66"/>
      <c r="N958" s="66"/>
      <c r="O958" s="68"/>
      <c r="P958" s="68"/>
      <c r="Q958" s="68"/>
      <c r="R958" s="10"/>
      <c r="S958" s="15"/>
    </row>
    <row r="959" spans="1:20" ht="7.5" customHeight="1" outlineLevel="4" x14ac:dyDescent="0.15">
      <c r="A959" s="15"/>
      <c r="B959" s="69"/>
      <c r="C959" s="70"/>
      <c r="D959" s="71"/>
      <c r="E959" s="72"/>
      <c r="F959" s="73"/>
      <c r="G959" s="71"/>
      <c r="H959" s="74"/>
      <c r="I959" s="75"/>
      <c r="J959" s="76"/>
      <c r="K959" s="77"/>
      <c r="L959" s="77"/>
      <c r="M959" s="77"/>
      <c r="N959" s="77"/>
      <c r="O959" s="76"/>
      <c r="P959" s="76"/>
      <c r="Q959" s="76"/>
      <c r="R959" s="10"/>
      <c r="S959" s="15"/>
    </row>
    <row r="960" spans="1:20" outlineLevel="3" x14ac:dyDescent="0.15">
      <c r="B960" s="10"/>
      <c r="C960" s="10"/>
      <c r="D960" s="10"/>
      <c r="E960" s="10"/>
      <c r="F960" s="10"/>
      <c r="G960" s="10"/>
      <c r="H960" s="10"/>
      <c r="I960" s="15"/>
      <c r="J960" s="15"/>
      <c r="K960" s="10"/>
      <c r="L960" s="10"/>
      <c r="M960" s="10"/>
      <c r="N960" s="10"/>
      <c r="O960" s="10"/>
      <c r="P960" s="15"/>
      <c r="Q960" s="15"/>
    </row>
    <row r="961" spans="1:20" ht="11.25" outlineLevel="2" x14ac:dyDescent="0.2">
      <c r="A961" s="42" t="s">
        <v>4049</v>
      </c>
      <c r="B961" s="43">
        <v>3</v>
      </c>
      <c r="C961" s="44"/>
      <c r="D961" s="45" t="s">
        <v>23</v>
      </c>
      <c r="E961" s="45"/>
      <c r="F961" s="46" t="s">
        <v>1824</v>
      </c>
      <c r="G961" s="45"/>
      <c r="H961" s="47"/>
      <c r="I961" s="48"/>
      <c r="J961" s="49">
        <f>SUBTOTAL(9,J962:J977)</f>
        <v>0</v>
      </c>
      <c r="K961" s="47"/>
      <c r="L961" s="50">
        <f>SUBTOTAL(9,L962:L977)</f>
        <v>6.6495000000000009E-3</v>
      </c>
      <c r="M961" s="47"/>
      <c r="N961" s="50">
        <f>SUBTOTAL(9,N962:N977)</f>
        <v>0</v>
      </c>
      <c r="O961" s="51"/>
      <c r="P961" s="49">
        <f>SUBTOTAL(9,P962:P977)</f>
        <v>0</v>
      </c>
      <c r="Q961" s="49">
        <f>SUBTOTAL(9,Q962:Q977)</f>
        <v>0</v>
      </c>
      <c r="R961" s="10"/>
      <c r="S961" s="15"/>
      <c r="T961" s="15"/>
    </row>
    <row r="962" spans="1:20" ht="11.25" outlineLevel="3" x14ac:dyDescent="0.2">
      <c r="A962" s="52"/>
      <c r="B962" s="53"/>
      <c r="C962" s="54">
        <v>233</v>
      </c>
      <c r="D962" s="55" t="s">
        <v>25</v>
      </c>
      <c r="E962" s="56" t="s">
        <v>1825</v>
      </c>
      <c r="F962" s="57" t="s">
        <v>1826</v>
      </c>
      <c r="G962" s="55" t="s">
        <v>67</v>
      </c>
      <c r="H962" s="58">
        <v>6.0449999999999999</v>
      </c>
      <c r="I962" s="59"/>
      <c r="J962" s="60">
        <f>H962*I962</f>
        <v>0</v>
      </c>
      <c r="K962" s="58"/>
      <c r="L962" s="58">
        <f>H962*K962</f>
        <v>0</v>
      </c>
      <c r="M962" s="58"/>
      <c r="N962" s="58">
        <f>H962*M962</f>
        <v>0</v>
      </c>
      <c r="O962" s="60">
        <v>21</v>
      </c>
      <c r="P962" s="60">
        <f>J962*(O962/100)</f>
        <v>0</v>
      </c>
      <c r="Q962" s="60">
        <f>J962+P962</f>
        <v>0</v>
      </c>
      <c r="R962" s="15"/>
      <c r="S962" s="15"/>
      <c r="T962" s="15"/>
    </row>
    <row r="963" spans="1:20" ht="9.75" outlineLevel="4" x14ac:dyDescent="0.2">
      <c r="A963" s="61"/>
      <c r="B963" s="62"/>
      <c r="C963" s="62"/>
      <c r="D963" s="63"/>
      <c r="E963" s="64" t="s">
        <v>29</v>
      </c>
      <c r="F963" s="65" t="s">
        <v>1335</v>
      </c>
      <c r="G963" s="63"/>
      <c r="H963" s="66">
        <v>0</v>
      </c>
      <c r="I963" s="67"/>
      <c r="J963" s="68"/>
      <c r="K963" s="66"/>
      <c r="L963" s="66"/>
      <c r="M963" s="66"/>
      <c r="N963" s="66"/>
      <c r="O963" s="68"/>
      <c r="P963" s="68"/>
      <c r="Q963" s="68"/>
      <c r="R963" s="10"/>
      <c r="S963" s="15"/>
    </row>
    <row r="964" spans="1:20" ht="9.75" outlineLevel="4" x14ac:dyDescent="0.2">
      <c r="A964" s="61"/>
      <c r="B964" s="62"/>
      <c r="C964" s="62"/>
      <c r="D964" s="63"/>
      <c r="E964" s="64"/>
      <c r="F964" s="65" t="s">
        <v>3984</v>
      </c>
      <c r="G964" s="63"/>
      <c r="H964" s="66">
        <v>6.0449999999999999</v>
      </c>
      <c r="I964" s="67"/>
      <c r="J964" s="68"/>
      <c r="K964" s="66"/>
      <c r="L964" s="66"/>
      <c r="M964" s="66"/>
      <c r="N964" s="66"/>
      <c r="O964" s="68"/>
      <c r="P964" s="68"/>
      <c r="Q964" s="68"/>
      <c r="R964" s="10"/>
      <c r="S964" s="15"/>
    </row>
    <row r="965" spans="1:20" ht="7.5" customHeight="1" outlineLevel="4" x14ac:dyDescent="0.15">
      <c r="A965" s="15"/>
      <c r="B965" s="69"/>
      <c r="C965" s="70"/>
      <c r="D965" s="71"/>
      <c r="E965" s="72"/>
      <c r="F965" s="73"/>
      <c r="G965" s="71"/>
      <c r="H965" s="74"/>
      <c r="I965" s="75"/>
      <c r="J965" s="76"/>
      <c r="K965" s="77"/>
      <c r="L965" s="77"/>
      <c r="M965" s="77"/>
      <c r="N965" s="77"/>
      <c r="O965" s="76"/>
      <c r="P965" s="76"/>
      <c r="Q965" s="76"/>
      <c r="R965" s="10"/>
      <c r="S965" s="15"/>
    </row>
    <row r="966" spans="1:20" ht="11.25" outlineLevel="3" x14ac:dyDescent="0.2">
      <c r="A966" s="52"/>
      <c r="B966" s="53"/>
      <c r="C966" s="54">
        <v>234</v>
      </c>
      <c r="D966" s="55" t="s">
        <v>25</v>
      </c>
      <c r="E966" s="56" t="s">
        <v>1830</v>
      </c>
      <c r="F966" s="57" t="s">
        <v>1831</v>
      </c>
      <c r="G966" s="55" t="s">
        <v>60</v>
      </c>
      <c r="H966" s="58">
        <v>6.6495000000000009E-3</v>
      </c>
      <c r="I966" s="59"/>
      <c r="J966" s="60">
        <f>H966*I966</f>
        <v>0</v>
      </c>
      <c r="K966" s="58"/>
      <c r="L966" s="58">
        <f>H966*K966</f>
        <v>0</v>
      </c>
      <c r="M966" s="58"/>
      <c r="N966" s="58">
        <f>H966*M966</f>
        <v>0</v>
      </c>
      <c r="O966" s="60">
        <v>21</v>
      </c>
      <c r="P966" s="60">
        <f>J966*(O966/100)</f>
        <v>0</v>
      </c>
      <c r="Q966" s="60">
        <f>J966+P966</f>
        <v>0</v>
      </c>
      <c r="R966" s="15"/>
      <c r="S966" s="15"/>
      <c r="T966" s="15"/>
    </row>
    <row r="967" spans="1:20" ht="11.25" outlineLevel="3" x14ac:dyDescent="0.2">
      <c r="A967" s="52"/>
      <c r="B967" s="53"/>
      <c r="C967" s="54">
        <v>235</v>
      </c>
      <c r="D967" s="55" t="s">
        <v>25</v>
      </c>
      <c r="E967" s="56" t="s">
        <v>1834</v>
      </c>
      <c r="F967" s="57" t="s">
        <v>1835</v>
      </c>
      <c r="G967" s="55" t="s">
        <v>72</v>
      </c>
      <c r="H967" s="58">
        <v>3</v>
      </c>
      <c r="I967" s="59"/>
      <c r="J967" s="60">
        <f>H967*I967</f>
        <v>0</v>
      </c>
      <c r="K967" s="58"/>
      <c r="L967" s="58">
        <f>H967*K967</f>
        <v>0</v>
      </c>
      <c r="M967" s="58"/>
      <c r="N967" s="58">
        <f>H967*M967</f>
        <v>0</v>
      </c>
      <c r="O967" s="60">
        <v>21</v>
      </c>
      <c r="P967" s="60">
        <f>J967*(O967/100)</f>
        <v>0</v>
      </c>
      <c r="Q967" s="60">
        <f>J967+P967</f>
        <v>0</v>
      </c>
      <c r="R967" s="15"/>
      <c r="S967" s="15"/>
      <c r="T967" s="15"/>
    </row>
    <row r="968" spans="1:20" ht="9.75" outlineLevel="4" x14ac:dyDescent="0.2">
      <c r="A968" s="61"/>
      <c r="B968" s="62"/>
      <c r="C968" s="62"/>
      <c r="D968" s="63"/>
      <c r="E968" s="64" t="s">
        <v>29</v>
      </c>
      <c r="F968" s="65" t="s">
        <v>1335</v>
      </c>
      <c r="G968" s="63"/>
      <c r="H968" s="66">
        <v>0</v>
      </c>
      <c r="I968" s="67"/>
      <c r="J968" s="68"/>
      <c r="K968" s="66"/>
      <c r="L968" s="66"/>
      <c r="M968" s="66"/>
      <c r="N968" s="66"/>
      <c r="O968" s="68"/>
      <c r="P968" s="68"/>
      <c r="Q968" s="68"/>
      <c r="R968" s="10"/>
      <c r="S968" s="15"/>
    </row>
    <row r="969" spans="1:20" ht="9.75" outlineLevel="4" x14ac:dyDescent="0.2">
      <c r="A969" s="61"/>
      <c r="B969" s="62"/>
      <c r="C969" s="62"/>
      <c r="D969" s="63"/>
      <c r="E969" s="64"/>
      <c r="F969" s="65" t="s">
        <v>3992</v>
      </c>
      <c r="G969" s="63"/>
      <c r="H969" s="66">
        <v>3</v>
      </c>
      <c r="I969" s="67"/>
      <c r="J969" s="68"/>
      <c r="K969" s="66"/>
      <c r="L969" s="66"/>
      <c r="M969" s="66"/>
      <c r="N969" s="66"/>
      <c r="O969" s="68"/>
      <c r="P969" s="68"/>
      <c r="Q969" s="68"/>
      <c r="R969" s="10"/>
      <c r="S969" s="15"/>
    </row>
    <row r="970" spans="1:20" ht="7.5" customHeight="1" outlineLevel="4" x14ac:dyDescent="0.15">
      <c r="A970" s="15"/>
      <c r="B970" s="69"/>
      <c r="C970" s="70"/>
      <c r="D970" s="71"/>
      <c r="E970" s="72"/>
      <c r="F970" s="73"/>
      <c r="G970" s="71"/>
      <c r="H970" s="74"/>
      <c r="I970" s="75"/>
      <c r="J970" s="76"/>
      <c r="K970" s="77"/>
      <c r="L970" s="77"/>
      <c r="M970" s="77"/>
      <c r="N970" s="77"/>
      <c r="O970" s="76"/>
      <c r="P970" s="76"/>
      <c r="Q970" s="76"/>
      <c r="R970" s="10"/>
      <c r="S970" s="15"/>
    </row>
    <row r="971" spans="1:20" ht="11.25" outlineLevel="3" x14ac:dyDescent="0.2">
      <c r="A971" s="52"/>
      <c r="B971" s="53"/>
      <c r="C971" s="54">
        <v>236</v>
      </c>
      <c r="D971" s="55" t="s">
        <v>342</v>
      </c>
      <c r="E971" s="56" t="s">
        <v>1836</v>
      </c>
      <c r="F971" s="57" t="s">
        <v>1837</v>
      </c>
      <c r="G971" s="55" t="s">
        <v>67</v>
      </c>
      <c r="H971" s="58">
        <v>3.3247500000000003</v>
      </c>
      <c r="I971" s="59"/>
      <c r="J971" s="60">
        <f>H971*I971</f>
        <v>0</v>
      </c>
      <c r="K971" s="58"/>
      <c r="L971" s="58">
        <f>H971*K971</f>
        <v>0</v>
      </c>
      <c r="M971" s="58"/>
      <c r="N971" s="58">
        <f>H971*M971</f>
        <v>0</v>
      </c>
      <c r="O971" s="60">
        <v>21</v>
      </c>
      <c r="P971" s="60">
        <f>J971*(O971/100)</f>
        <v>0</v>
      </c>
      <c r="Q971" s="60">
        <f>J971+P971</f>
        <v>0</v>
      </c>
      <c r="R971" s="15"/>
      <c r="S971" s="15"/>
      <c r="T971" s="15"/>
    </row>
    <row r="972" spans="1:20" ht="9.75" outlineLevel="4" x14ac:dyDescent="0.2">
      <c r="A972" s="61"/>
      <c r="B972" s="62"/>
      <c r="C972" s="62"/>
      <c r="D972" s="63"/>
      <c r="E972" s="64" t="s">
        <v>29</v>
      </c>
      <c r="F972" s="65" t="s">
        <v>4050</v>
      </c>
      <c r="G972" s="63"/>
      <c r="H972" s="66">
        <v>3.3247500000000003</v>
      </c>
      <c r="I972" s="67"/>
      <c r="J972" s="68"/>
      <c r="K972" s="66"/>
      <c r="L972" s="66"/>
      <c r="M972" s="66"/>
      <c r="N972" s="66"/>
      <c r="O972" s="68"/>
      <c r="P972" s="68"/>
      <c r="Q972" s="68"/>
      <c r="R972" s="10"/>
      <c r="S972" s="15"/>
    </row>
    <row r="973" spans="1:20" ht="7.5" customHeight="1" outlineLevel="4" x14ac:dyDescent="0.15">
      <c r="A973" s="15"/>
      <c r="B973" s="69"/>
      <c r="C973" s="70"/>
      <c r="D973" s="71"/>
      <c r="E973" s="72"/>
      <c r="F973" s="73"/>
      <c r="G973" s="71"/>
      <c r="H973" s="74"/>
      <c r="I973" s="75"/>
      <c r="J973" s="76"/>
      <c r="K973" s="77"/>
      <c r="L973" s="77"/>
      <c r="M973" s="77"/>
      <c r="N973" s="77"/>
      <c r="O973" s="76"/>
      <c r="P973" s="76"/>
      <c r="Q973" s="76"/>
      <c r="R973" s="10"/>
      <c r="S973" s="15"/>
    </row>
    <row r="974" spans="1:20" ht="11.25" outlineLevel="3" x14ac:dyDescent="0.2">
      <c r="A974" s="52"/>
      <c r="B974" s="53"/>
      <c r="C974" s="54">
        <v>237</v>
      </c>
      <c r="D974" s="55" t="s">
        <v>342</v>
      </c>
      <c r="E974" s="56" t="s">
        <v>1840</v>
      </c>
      <c r="F974" s="57" t="s">
        <v>1841</v>
      </c>
      <c r="G974" s="55" t="s">
        <v>67</v>
      </c>
      <c r="H974" s="58">
        <v>6.6495000000000006</v>
      </c>
      <c r="I974" s="59"/>
      <c r="J974" s="60">
        <f>H974*I974</f>
        <v>0</v>
      </c>
      <c r="K974" s="58">
        <v>1E-3</v>
      </c>
      <c r="L974" s="58">
        <f>H974*K974</f>
        <v>6.6495000000000009E-3</v>
      </c>
      <c r="M974" s="58"/>
      <c r="N974" s="58">
        <f>H974*M974</f>
        <v>0</v>
      </c>
      <c r="O974" s="60">
        <v>21</v>
      </c>
      <c r="P974" s="60">
        <f>J974*(O974/100)</f>
        <v>0</v>
      </c>
      <c r="Q974" s="60">
        <f>J974+P974</f>
        <v>0</v>
      </c>
      <c r="R974" s="15"/>
      <c r="S974" s="15"/>
      <c r="T974" s="15"/>
    </row>
    <row r="975" spans="1:20" ht="9.75" outlineLevel="4" x14ac:dyDescent="0.2">
      <c r="A975" s="61"/>
      <c r="B975" s="62"/>
      <c r="C975" s="62"/>
      <c r="D975" s="63"/>
      <c r="E975" s="64" t="s">
        <v>29</v>
      </c>
      <c r="F975" s="65" t="s">
        <v>4051</v>
      </c>
      <c r="G975" s="63"/>
      <c r="H975" s="66">
        <v>6.6495000000000006</v>
      </c>
      <c r="I975" s="67"/>
      <c r="J975" s="68"/>
      <c r="K975" s="66"/>
      <c r="L975" s="66"/>
      <c r="M975" s="66"/>
      <c r="N975" s="66"/>
      <c r="O975" s="68"/>
      <c r="P975" s="68"/>
      <c r="Q975" s="68"/>
      <c r="R975" s="10"/>
      <c r="S975" s="15"/>
    </row>
    <row r="976" spans="1:20" ht="7.5" customHeight="1" outlineLevel="4" x14ac:dyDescent="0.15">
      <c r="A976" s="15"/>
      <c r="B976" s="69"/>
      <c r="C976" s="70"/>
      <c r="D976" s="71"/>
      <c r="E976" s="72"/>
      <c r="F976" s="73"/>
      <c r="G976" s="71"/>
      <c r="H976" s="74"/>
      <c r="I976" s="75"/>
      <c r="J976" s="76"/>
      <c r="K976" s="77"/>
      <c r="L976" s="77"/>
      <c r="M976" s="77"/>
      <c r="N976" s="77"/>
      <c r="O976" s="76"/>
      <c r="P976" s="76"/>
      <c r="Q976" s="76"/>
      <c r="R976" s="10"/>
      <c r="S976" s="15"/>
    </row>
    <row r="977" spans="2:17" outlineLevel="3" x14ac:dyDescent="0.15">
      <c r="B977" s="10"/>
      <c r="C977" s="10"/>
      <c r="D977" s="10"/>
      <c r="E977" s="10"/>
      <c r="F977" s="10"/>
      <c r="G977" s="10"/>
      <c r="H977" s="10"/>
      <c r="I977" s="15"/>
      <c r="J977" s="15"/>
      <c r="K977" s="10"/>
      <c r="L977" s="10"/>
      <c r="M977" s="10"/>
      <c r="N977" s="10"/>
      <c r="O977" s="10"/>
      <c r="P977" s="15"/>
      <c r="Q977" s="15"/>
    </row>
    <row r="978" spans="2:17" outlineLevel="1" x14ac:dyDescent="0.15"/>
  </sheetData>
  <pageMargins left="0.7" right="0.7" top="0.78740157499999996" bottom="0.78740157499999996"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CC78D2-DB57-4786-B50C-61822D15E396}">
  <dimension ref="A1:Z132"/>
  <sheetViews>
    <sheetView topLeftCell="F1" workbookViewId="0">
      <selection activeCell="O7" sqref="O7:O131"/>
    </sheetView>
  </sheetViews>
  <sheetFormatPr defaultRowHeight="15" outlineLevelRow="3" x14ac:dyDescent="0.25"/>
  <cols>
    <col min="1" max="5" width="0" hidden="1" customWidth="1"/>
    <col min="6" max="6" width="5.42578125" style="207" customWidth="1"/>
    <col min="7" max="7" width="4.28515625" style="208" customWidth="1"/>
    <col min="8" max="8" width="14.28515625" style="209" customWidth="1"/>
    <col min="9" max="9" width="10" style="209" hidden="1" customWidth="1"/>
    <col min="10" max="10" width="80.7109375" style="210" customWidth="1"/>
    <col min="11" max="11" width="5.7109375" style="208" customWidth="1"/>
    <col min="12" max="12" width="13.7109375" style="211" customWidth="1"/>
    <col min="13" max="13" width="6.85546875" style="212" hidden="1" customWidth="1"/>
    <col min="14" max="14" width="13.42578125" style="211" hidden="1" customWidth="1"/>
    <col min="15" max="15" width="12.42578125" style="212" customWidth="1"/>
    <col min="16" max="16" width="15.7109375" style="213" customWidth="1"/>
    <col min="17" max="17" width="11.42578125" style="214" hidden="1" customWidth="1"/>
    <col min="18" max="18" width="14.28515625" style="212" hidden="1" customWidth="1"/>
    <col min="19" max="19" width="11.42578125" style="212" hidden="1" customWidth="1"/>
    <col min="20" max="20" width="14.28515625" style="212" hidden="1" customWidth="1"/>
    <col min="21" max="21" width="9.7109375" style="212" hidden="1" customWidth="1"/>
    <col min="22" max="22" width="14.5703125" style="212" hidden="1" customWidth="1"/>
    <col min="23" max="23" width="15.7109375" style="212" hidden="1" customWidth="1"/>
    <col min="24" max="24" width="25.7109375" style="212" hidden="1" customWidth="1"/>
    <col min="25" max="26" width="10" style="209" hidden="1" customWidth="1"/>
    <col min="27" max="27" width="9.42578125" customWidth="1"/>
    <col min="257" max="261" width="0" hidden="1" customWidth="1"/>
    <col min="262" max="262" width="5.42578125" customWidth="1"/>
    <col min="263" max="263" width="4.28515625" customWidth="1"/>
    <col min="264" max="264" width="14.28515625" customWidth="1"/>
    <col min="265" max="265" width="0" hidden="1" customWidth="1"/>
    <col min="266" max="266" width="80.7109375" customWidth="1"/>
    <col min="267" max="267" width="5.7109375" customWidth="1"/>
    <col min="268" max="268" width="13.7109375" customWidth="1"/>
    <col min="269" max="270" width="0" hidden="1" customWidth="1"/>
    <col min="271" max="271" width="12.42578125" customWidth="1"/>
    <col min="272" max="272" width="15.7109375" customWidth="1"/>
    <col min="273" max="282" width="0" hidden="1" customWidth="1"/>
    <col min="283" max="283" width="9.42578125" customWidth="1"/>
    <col min="513" max="517" width="0" hidden="1" customWidth="1"/>
    <col min="518" max="518" width="5.42578125" customWidth="1"/>
    <col min="519" max="519" width="4.28515625" customWidth="1"/>
    <col min="520" max="520" width="14.28515625" customWidth="1"/>
    <col min="521" max="521" width="0" hidden="1" customWidth="1"/>
    <col min="522" max="522" width="80.7109375" customWidth="1"/>
    <col min="523" max="523" width="5.7109375" customWidth="1"/>
    <col min="524" max="524" width="13.7109375" customWidth="1"/>
    <col min="525" max="526" width="0" hidden="1" customWidth="1"/>
    <col min="527" max="527" width="12.42578125" customWidth="1"/>
    <col min="528" max="528" width="15.7109375" customWidth="1"/>
    <col min="529" max="538" width="0" hidden="1" customWidth="1"/>
    <col min="539" max="539" width="9.42578125" customWidth="1"/>
    <col min="769" max="773" width="0" hidden="1" customWidth="1"/>
    <col min="774" max="774" width="5.42578125" customWidth="1"/>
    <col min="775" max="775" width="4.28515625" customWidth="1"/>
    <col min="776" max="776" width="14.28515625" customWidth="1"/>
    <col min="777" max="777" width="0" hidden="1" customWidth="1"/>
    <col min="778" max="778" width="80.7109375" customWidth="1"/>
    <col min="779" max="779" width="5.7109375" customWidth="1"/>
    <col min="780" max="780" width="13.7109375" customWidth="1"/>
    <col min="781" max="782" width="0" hidden="1" customWidth="1"/>
    <col min="783" max="783" width="12.42578125" customWidth="1"/>
    <col min="784" max="784" width="15.7109375" customWidth="1"/>
    <col min="785" max="794" width="0" hidden="1" customWidth="1"/>
    <col min="795" max="795" width="9.42578125" customWidth="1"/>
    <col min="1025" max="1029" width="0" hidden="1" customWidth="1"/>
    <col min="1030" max="1030" width="5.42578125" customWidth="1"/>
    <col min="1031" max="1031" width="4.28515625" customWidth="1"/>
    <col min="1032" max="1032" width="14.28515625" customWidth="1"/>
    <col min="1033" max="1033" width="0" hidden="1" customWidth="1"/>
    <col min="1034" max="1034" width="80.7109375" customWidth="1"/>
    <col min="1035" max="1035" width="5.7109375" customWidth="1"/>
    <col min="1036" max="1036" width="13.7109375" customWidth="1"/>
    <col min="1037" max="1038" width="0" hidden="1" customWidth="1"/>
    <col min="1039" max="1039" width="12.42578125" customWidth="1"/>
    <col min="1040" max="1040" width="15.7109375" customWidth="1"/>
    <col min="1041" max="1050" width="0" hidden="1" customWidth="1"/>
    <col min="1051" max="1051" width="9.42578125" customWidth="1"/>
    <col min="1281" max="1285" width="0" hidden="1" customWidth="1"/>
    <col min="1286" max="1286" width="5.42578125" customWidth="1"/>
    <col min="1287" max="1287" width="4.28515625" customWidth="1"/>
    <col min="1288" max="1288" width="14.28515625" customWidth="1"/>
    <col min="1289" max="1289" width="0" hidden="1" customWidth="1"/>
    <col min="1290" max="1290" width="80.7109375" customWidth="1"/>
    <col min="1291" max="1291" width="5.7109375" customWidth="1"/>
    <col min="1292" max="1292" width="13.7109375" customWidth="1"/>
    <col min="1293" max="1294" width="0" hidden="1" customWidth="1"/>
    <col min="1295" max="1295" width="12.42578125" customWidth="1"/>
    <col min="1296" max="1296" width="15.7109375" customWidth="1"/>
    <col min="1297" max="1306" width="0" hidden="1" customWidth="1"/>
    <col min="1307" max="1307" width="9.42578125" customWidth="1"/>
    <col min="1537" max="1541" width="0" hidden="1" customWidth="1"/>
    <col min="1542" max="1542" width="5.42578125" customWidth="1"/>
    <col min="1543" max="1543" width="4.28515625" customWidth="1"/>
    <col min="1544" max="1544" width="14.28515625" customWidth="1"/>
    <col min="1545" max="1545" width="0" hidden="1" customWidth="1"/>
    <col min="1546" max="1546" width="80.7109375" customWidth="1"/>
    <col min="1547" max="1547" width="5.7109375" customWidth="1"/>
    <col min="1548" max="1548" width="13.7109375" customWidth="1"/>
    <col min="1549" max="1550" width="0" hidden="1" customWidth="1"/>
    <col min="1551" max="1551" width="12.42578125" customWidth="1"/>
    <col min="1552" max="1552" width="15.7109375" customWidth="1"/>
    <col min="1553" max="1562" width="0" hidden="1" customWidth="1"/>
    <col min="1563" max="1563" width="9.42578125" customWidth="1"/>
    <col min="1793" max="1797" width="0" hidden="1" customWidth="1"/>
    <col min="1798" max="1798" width="5.42578125" customWidth="1"/>
    <col min="1799" max="1799" width="4.28515625" customWidth="1"/>
    <col min="1800" max="1800" width="14.28515625" customWidth="1"/>
    <col min="1801" max="1801" width="0" hidden="1" customWidth="1"/>
    <col min="1802" max="1802" width="80.7109375" customWidth="1"/>
    <col min="1803" max="1803" width="5.7109375" customWidth="1"/>
    <col min="1804" max="1804" width="13.7109375" customWidth="1"/>
    <col min="1805" max="1806" width="0" hidden="1" customWidth="1"/>
    <col min="1807" max="1807" width="12.42578125" customWidth="1"/>
    <col min="1808" max="1808" width="15.7109375" customWidth="1"/>
    <col min="1809" max="1818" width="0" hidden="1" customWidth="1"/>
    <col min="1819" max="1819" width="9.42578125" customWidth="1"/>
    <col min="2049" max="2053" width="0" hidden="1" customWidth="1"/>
    <col min="2054" max="2054" width="5.42578125" customWidth="1"/>
    <col min="2055" max="2055" width="4.28515625" customWidth="1"/>
    <col min="2056" max="2056" width="14.28515625" customWidth="1"/>
    <col min="2057" max="2057" width="0" hidden="1" customWidth="1"/>
    <col min="2058" max="2058" width="80.7109375" customWidth="1"/>
    <col min="2059" max="2059" width="5.7109375" customWidth="1"/>
    <col min="2060" max="2060" width="13.7109375" customWidth="1"/>
    <col min="2061" max="2062" width="0" hidden="1" customWidth="1"/>
    <col min="2063" max="2063" width="12.42578125" customWidth="1"/>
    <col min="2064" max="2064" width="15.7109375" customWidth="1"/>
    <col min="2065" max="2074" width="0" hidden="1" customWidth="1"/>
    <col min="2075" max="2075" width="9.42578125" customWidth="1"/>
    <col min="2305" max="2309" width="0" hidden="1" customWidth="1"/>
    <col min="2310" max="2310" width="5.42578125" customWidth="1"/>
    <col min="2311" max="2311" width="4.28515625" customWidth="1"/>
    <col min="2312" max="2312" width="14.28515625" customWidth="1"/>
    <col min="2313" max="2313" width="0" hidden="1" customWidth="1"/>
    <col min="2314" max="2314" width="80.7109375" customWidth="1"/>
    <col min="2315" max="2315" width="5.7109375" customWidth="1"/>
    <col min="2316" max="2316" width="13.7109375" customWidth="1"/>
    <col min="2317" max="2318" width="0" hidden="1" customWidth="1"/>
    <col min="2319" max="2319" width="12.42578125" customWidth="1"/>
    <col min="2320" max="2320" width="15.7109375" customWidth="1"/>
    <col min="2321" max="2330" width="0" hidden="1" customWidth="1"/>
    <col min="2331" max="2331" width="9.42578125" customWidth="1"/>
    <col min="2561" max="2565" width="0" hidden="1" customWidth="1"/>
    <col min="2566" max="2566" width="5.42578125" customWidth="1"/>
    <col min="2567" max="2567" width="4.28515625" customWidth="1"/>
    <col min="2568" max="2568" width="14.28515625" customWidth="1"/>
    <col min="2569" max="2569" width="0" hidden="1" customWidth="1"/>
    <col min="2570" max="2570" width="80.7109375" customWidth="1"/>
    <col min="2571" max="2571" width="5.7109375" customWidth="1"/>
    <col min="2572" max="2572" width="13.7109375" customWidth="1"/>
    <col min="2573" max="2574" width="0" hidden="1" customWidth="1"/>
    <col min="2575" max="2575" width="12.42578125" customWidth="1"/>
    <col min="2576" max="2576" width="15.7109375" customWidth="1"/>
    <col min="2577" max="2586" width="0" hidden="1" customWidth="1"/>
    <col min="2587" max="2587" width="9.42578125" customWidth="1"/>
    <col min="2817" max="2821" width="0" hidden="1" customWidth="1"/>
    <col min="2822" max="2822" width="5.42578125" customWidth="1"/>
    <col min="2823" max="2823" width="4.28515625" customWidth="1"/>
    <col min="2824" max="2824" width="14.28515625" customWidth="1"/>
    <col min="2825" max="2825" width="0" hidden="1" customWidth="1"/>
    <col min="2826" max="2826" width="80.7109375" customWidth="1"/>
    <col min="2827" max="2827" width="5.7109375" customWidth="1"/>
    <col min="2828" max="2828" width="13.7109375" customWidth="1"/>
    <col min="2829" max="2830" width="0" hidden="1" customWidth="1"/>
    <col min="2831" max="2831" width="12.42578125" customWidth="1"/>
    <col min="2832" max="2832" width="15.7109375" customWidth="1"/>
    <col min="2833" max="2842" width="0" hidden="1" customWidth="1"/>
    <col min="2843" max="2843" width="9.42578125" customWidth="1"/>
    <col min="3073" max="3077" width="0" hidden="1" customWidth="1"/>
    <col min="3078" max="3078" width="5.42578125" customWidth="1"/>
    <col min="3079" max="3079" width="4.28515625" customWidth="1"/>
    <col min="3080" max="3080" width="14.28515625" customWidth="1"/>
    <col min="3081" max="3081" width="0" hidden="1" customWidth="1"/>
    <col min="3082" max="3082" width="80.7109375" customWidth="1"/>
    <col min="3083" max="3083" width="5.7109375" customWidth="1"/>
    <col min="3084" max="3084" width="13.7109375" customWidth="1"/>
    <col min="3085" max="3086" width="0" hidden="1" customWidth="1"/>
    <col min="3087" max="3087" width="12.42578125" customWidth="1"/>
    <col min="3088" max="3088" width="15.7109375" customWidth="1"/>
    <col min="3089" max="3098" width="0" hidden="1" customWidth="1"/>
    <col min="3099" max="3099" width="9.42578125" customWidth="1"/>
    <col min="3329" max="3333" width="0" hidden="1" customWidth="1"/>
    <col min="3334" max="3334" width="5.42578125" customWidth="1"/>
    <col min="3335" max="3335" width="4.28515625" customWidth="1"/>
    <col min="3336" max="3336" width="14.28515625" customWidth="1"/>
    <col min="3337" max="3337" width="0" hidden="1" customWidth="1"/>
    <col min="3338" max="3338" width="80.7109375" customWidth="1"/>
    <col min="3339" max="3339" width="5.7109375" customWidth="1"/>
    <col min="3340" max="3340" width="13.7109375" customWidth="1"/>
    <col min="3341" max="3342" width="0" hidden="1" customWidth="1"/>
    <col min="3343" max="3343" width="12.42578125" customWidth="1"/>
    <col min="3344" max="3344" width="15.7109375" customWidth="1"/>
    <col min="3345" max="3354" width="0" hidden="1" customWidth="1"/>
    <col min="3355" max="3355" width="9.42578125" customWidth="1"/>
    <col min="3585" max="3589" width="0" hidden="1" customWidth="1"/>
    <col min="3590" max="3590" width="5.42578125" customWidth="1"/>
    <col min="3591" max="3591" width="4.28515625" customWidth="1"/>
    <col min="3592" max="3592" width="14.28515625" customWidth="1"/>
    <col min="3593" max="3593" width="0" hidden="1" customWidth="1"/>
    <col min="3594" max="3594" width="80.7109375" customWidth="1"/>
    <col min="3595" max="3595" width="5.7109375" customWidth="1"/>
    <col min="3596" max="3596" width="13.7109375" customWidth="1"/>
    <col min="3597" max="3598" width="0" hidden="1" customWidth="1"/>
    <col min="3599" max="3599" width="12.42578125" customWidth="1"/>
    <col min="3600" max="3600" width="15.7109375" customWidth="1"/>
    <col min="3601" max="3610" width="0" hidden="1" customWidth="1"/>
    <col min="3611" max="3611" width="9.42578125" customWidth="1"/>
    <col min="3841" max="3845" width="0" hidden="1" customWidth="1"/>
    <col min="3846" max="3846" width="5.42578125" customWidth="1"/>
    <col min="3847" max="3847" width="4.28515625" customWidth="1"/>
    <col min="3848" max="3848" width="14.28515625" customWidth="1"/>
    <col min="3849" max="3849" width="0" hidden="1" customWidth="1"/>
    <col min="3850" max="3850" width="80.7109375" customWidth="1"/>
    <col min="3851" max="3851" width="5.7109375" customWidth="1"/>
    <col min="3852" max="3852" width="13.7109375" customWidth="1"/>
    <col min="3853" max="3854" width="0" hidden="1" customWidth="1"/>
    <col min="3855" max="3855" width="12.42578125" customWidth="1"/>
    <col min="3856" max="3856" width="15.7109375" customWidth="1"/>
    <col min="3857" max="3866" width="0" hidden="1" customWidth="1"/>
    <col min="3867" max="3867" width="9.42578125" customWidth="1"/>
    <col min="4097" max="4101" width="0" hidden="1" customWidth="1"/>
    <col min="4102" max="4102" width="5.42578125" customWidth="1"/>
    <col min="4103" max="4103" width="4.28515625" customWidth="1"/>
    <col min="4104" max="4104" width="14.28515625" customWidth="1"/>
    <col min="4105" max="4105" width="0" hidden="1" customWidth="1"/>
    <col min="4106" max="4106" width="80.7109375" customWidth="1"/>
    <col min="4107" max="4107" width="5.7109375" customWidth="1"/>
    <col min="4108" max="4108" width="13.7109375" customWidth="1"/>
    <col min="4109" max="4110" width="0" hidden="1" customWidth="1"/>
    <col min="4111" max="4111" width="12.42578125" customWidth="1"/>
    <col min="4112" max="4112" width="15.7109375" customWidth="1"/>
    <col min="4113" max="4122" width="0" hidden="1" customWidth="1"/>
    <col min="4123" max="4123" width="9.42578125" customWidth="1"/>
    <col min="4353" max="4357" width="0" hidden="1" customWidth="1"/>
    <col min="4358" max="4358" width="5.42578125" customWidth="1"/>
    <col min="4359" max="4359" width="4.28515625" customWidth="1"/>
    <col min="4360" max="4360" width="14.28515625" customWidth="1"/>
    <col min="4361" max="4361" width="0" hidden="1" customWidth="1"/>
    <col min="4362" max="4362" width="80.7109375" customWidth="1"/>
    <col min="4363" max="4363" width="5.7109375" customWidth="1"/>
    <col min="4364" max="4364" width="13.7109375" customWidth="1"/>
    <col min="4365" max="4366" width="0" hidden="1" customWidth="1"/>
    <col min="4367" max="4367" width="12.42578125" customWidth="1"/>
    <col min="4368" max="4368" width="15.7109375" customWidth="1"/>
    <col min="4369" max="4378" width="0" hidden="1" customWidth="1"/>
    <col min="4379" max="4379" width="9.42578125" customWidth="1"/>
    <col min="4609" max="4613" width="0" hidden="1" customWidth="1"/>
    <col min="4614" max="4614" width="5.42578125" customWidth="1"/>
    <col min="4615" max="4615" width="4.28515625" customWidth="1"/>
    <col min="4616" max="4616" width="14.28515625" customWidth="1"/>
    <col min="4617" max="4617" width="0" hidden="1" customWidth="1"/>
    <col min="4618" max="4618" width="80.7109375" customWidth="1"/>
    <col min="4619" max="4619" width="5.7109375" customWidth="1"/>
    <col min="4620" max="4620" width="13.7109375" customWidth="1"/>
    <col min="4621" max="4622" width="0" hidden="1" customWidth="1"/>
    <col min="4623" max="4623" width="12.42578125" customWidth="1"/>
    <col min="4624" max="4624" width="15.7109375" customWidth="1"/>
    <col min="4625" max="4634" width="0" hidden="1" customWidth="1"/>
    <col min="4635" max="4635" width="9.42578125" customWidth="1"/>
    <col min="4865" max="4869" width="0" hidden="1" customWidth="1"/>
    <col min="4870" max="4870" width="5.42578125" customWidth="1"/>
    <col min="4871" max="4871" width="4.28515625" customWidth="1"/>
    <col min="4872" max="4872" width="14.28515625" customWidth="1"/>
    <col min="4873" max="4873" width="0" hidden="1" customWidth="1"/>
    <col min="4874" max="4874" width="80.7109375" customWidth="1"/>
    <col min="4875" max="4875" width="5.7109375" customWidth="1"/>
    <col min="4876" max="4876" width="13.7109375" customWidth="1"/>
    <col min="4877" max="4878" width="0" hidden="1" customWidth="1"/>
    <col min="4879" max="4879" width="12.42578125" customWidth="1"/>
    <col min="4880" max="4880" width="15.7109375" customWidth="1"/>
    <col min="4881" max="4890" width="0" hidden="1" customWidth="1"/>
    <col min="4891" max="4891" width="9.42578125" customWidth="1"/>
    <col min="5121" max="5125" width="0" hidden="1" customWidth="1"/>
    <col min="5126" max="5126" width="5.42578125" customWidth="1"/>
    <col min="5127" max="5127" width="4.28515625" customWidth="1"/>
    <col min="5128" max="5128" width="14.28515625" customWidth="1"/>
    <col min="5129" max="5129" width="0" hidden="1" customWidth="1"/>
    <col min="5130" max="5130" width="80.7109375" customWidth="1"/>
    <col min="5131" max="5131" width="5.7109375" customWidth="1"/>
    <col min="5132" max="5132" width="13.7109375" customWidth="1"/>
    <col min="5133" max="5134" width="0" hidden="1" customWidth="1"/>
    <col min="5135" max="5135" width="12.42578125" customWidth="1"/>
    <col min="5136" max="5136" width="15.7109375" customWidth="1"/>
    <col min="5137" max="5146" width="0" hidden="1" customWidth="1"/>
    <col min="5147" max="5147" width="9.42578125" customWidth="1"/>
    <col min="5377" max="5381" width="0" hidden="1" customWidth="1"/>
    <col min="5382" max="5382" width="5.42578125" customWidth="1"/>
    <col min="5383" max="5383" width="4.28515625" customWidth="1"/>
    <col min="5384" max="5384" width="14.28515625" customWidth="1"/>
    <col min="5385" max="5385" width="0" hidden="1" customWidth="1"/>
    <col min="5386" max="5386" width="80.7109375" customWidth="1"/>
    <col min="5387" max="5387" width="5.7109375" customWidth="1"/>
    <col min="5388" max="5388" width="13.7109375" customWidth="1"/>
    <col min="5389" max="5390" width="0" hidden="1" customWidth="1"/>
    <col min="5391" max="5391" width="12.42578125" customWidth="1"/>
    <col min="5392" max="5392" width="15.7109375" customWidth="1"/>
    <col min="5393" max="5402" width="0" hidden="1" customWidth="1"/>
    <col min="5403" max="5403" width="9.42578125" customWidth="1"/>
    <col min="5633" max="5637" width="0" hidden="1" customWidth="1"/>
    <col min="5638" max="5638" width="5.42578125" customWidth="1"/>
    <col min="5639" max="5639" width="4.28515625" customWidth="1"/>
    <col min="5640" max="5640" width="14.28515625" customWidth="1"/>
    <col min="5641" max="5641" width="0" hidden="1" customWidth="1"/>
    <col min="5642" max="5642" width="80.7109375" customWidth="1"/>
    <col min="5643" max="5643" width="5.7109375" customWidth="1"/>
    <col min="5644" max="5644" width="13.7109375" customWidth="1"/>
    <col min="5645" max="5646" width="0" hidden="1" customWidth="1"/>
    <col min="5647" max="5647" width="12.42578125" customWidth="1"/>
    <col min="5648" max="5648" width="15.7109375" customWidth="1"/>
    <col min="5649" max="5658" width="0" hidden="1" customWidth="1"/>
    <col min="5659" max="5659" width="9.42578125" customWidth="1"/>
    <col min="5889" max="5893" width="0" hidden="1" customWidth="1"/>
    <col min="5894" max="5894" width="5.42578125" customWidth="1"/>
    <col min="5895" max="5895" width="4.28515625" customWidth="1"/>
    <col min="5896" max="5896" width="14.28515625" customWidth="1"/>
    <col min="5897" max="5897" width="0" hidden="1" customWidth="1"/>
    <col min="5898" max="5898" width="80.7109375" customWidth="1"/>
    <col min="5899" max="5899" width="5.7109375" customWidth="1"/>
    <col min="5900" max="5900" width="13.7109375" customWidth="1"/>
    <col min="5901" max="5902" width="0" hidden="1" customWidth="1"/>
    <col min="5903" max="5903" width="12.42578125" customWidth="1"/>
    <col min="5904" max="5904" width="15.7109375" customWidth="1"/>
    <col min="5905" max="5914" width="0" hidden="1" customWidth="1"/>
    <col min="5915" max="5915" width="9.42578125" customWidth="1"/>
    <col min="6145" max="6149" width="0" hidden="1" customWidth="1"/>
    <col min="6150" max="6150" width="5.42578125" customWidth="1"/>
    <col min="6151" max="6151" width="4.28515625" customWidth="1"/>
    <col min="6152" max="6152" width="14.28515625" customWidth="1"/>
    <col min="6153" max="6153" width="0" hidden="1" customWidth="1"/>
    <col min="6154" max="6154" width="80.7109375" customWidth="1"/>
    <col min="6155" max="6155" width="5.7109375" customWidth="1"/>
    <col min="6156" max="6156" width="13.7109375" customWidth="1"/>
    <col min="6157" max="6158" width="0" hidden="1" customWidth="1"/>
    <col min="6159" max="6159" width="12.42578125" customWidth="1"/>
    <col min="6160" max="6160" width="15.7109375" customWidth="1"/>
    <col min="6161" max="6170" width="0" hidden="1" customWidth="1"/>
    <col min="6171" max="6171" width="9.42578125" customWidth="1"/>
    <col min="6401" max="6405" width="0" hidden="1" customWidth="1"/>
    <col min="6406" max="6406" width="5.42578125" customWidth="1"/>
    <col min="6407" max="6407" width="4.28515625" customWidth="1"/>
    <col min="6408" max="6408" width="14.28515625" customWidth="1"/>
    <col min="6409" max="6409" width="0" hidden="1" customWidth="1"/>
    <col min="6410" max="6410" width="80.7109375" customWidth="1"/>
    <col min="6411" max="6411" width="5.7109375" customWidth="1"/>
    <col min="6412" max="6412" width="13.7109375" customWidth="1"/>
    <col min="6413" max="6414" width="0" hidden="1" customWidth="1"/>
    <col min="6415" max="6415" width="12.42578125" customWidth="1"/>
    <col min="6416" max="6416" width="15.7109375" customWidth="1"/>
    <col min="6417" max="6426" width="0" hidden="1" customWidth="1"/>
    <col min="6427" max="6427" width="9.42578125" customWidth="1"/>
    <col min="6657" max="6661" width="0" hidden="1" customWidth="1"/>
    <col min="6662" max="6662" width="5.42578125" customWidth="1"/>
    <col min="6663" max="6663" width="4.28515625" customWidth="1"/>
    <col min="6664" max="6664" width="14.28515625" customWidth="1"/>
    <col min="6665" max="6665" width="0" hidden="1" customWidth="1"/>
    <col min="6666" max="6666" width="80.7109375" customWidth="1"/>
    <col min="6667" max="6667" width="5.7109375" customWidth="1"/>
    <col min="6668" max="6668" width="13.7109375" customWidth="1"/>
    <col min="6669" max="6670" width="0" hidden="1" customWidth="1"/>
    <col min="6671" max="6671" width="12.42578125" customWidth="1"/>
    <col min="6672" max="6672" width="15.7109375" customWidth="1"/>
    <col min="6673" max="6682" width="0" hidden="1" customWidth="1"/>
    <col min="6683" max="6683" width="9.42578125" customWidth="1"/>
    <col min="6913" max="6917" width="0" hidden="1" customWidth="1"/>
    <col min="6918" max="6918" width="5.42578125" customWidth="1"/>
    <col min="6919" max="6919" width="4.28515625" customWidth="1"/>
    <col min="6920" max="6920" width="14.28515625" customWidth="1"/>
    <col min="6921" max="6921" width="0" hidden="1" customWidth="1"/>
    <col min="6922" max="6922" width="80.7109375" customWidth="1"/>
    <col min="6923" max="6923" width="5.7109375" customWidth="1"/>
    <col min="6924" max="6924" width="13.7109375" customWidth="1"/>
    <col min="6925" max="6926" width="0" hidden="1" customWidth="1"/>
    <col min="6927" max="6927" width="12.42578125" customWidth="1"/>
    <col min="6928" max="6928" width="15.7109375" customWidth="1"/>
    <col min="6929" max="6938" width="0" hidden="1" customWidth="1"/>
    <col min="6939" max="6939" width="9.42578125" customWidth="1"/>
    <col min="7169" max="7173" width="0" hidden="1" customWidth="1"/>
    <col min="7174" max="7174" width="5.42578125" customWidth="1"/>
    <col min="7175" max="7175" width="4.28515625" customWidth="1"/>
    <col min="7176" max="7176" width="14.28515625" customWidth="1"/>
    <col min="7177" max="7177" width="0" hidden="1" customWidth="1"/>
    <col min="7178" max="7178" width="80.7109375" customWidth="1"/>
    <col min="7179" max="7179" width="5.7109375" customWidth="1"/>
    <col min="7180" max="7180" width="13.7109375" customWidth="1"/>
    <col min="7181" max="7182" width="0" hidden="1" customWidth="1"/>
    <col min="7183" max="7183" width="12.42578125" customWidth="1"/>
    <col min="7184" max="7184" width="15.7109375" customWidth="1"/>
    <col min="7185" max="7194" width="0" hidden="1" customWidth="1"/>
    <col min="7195" max="7195" width="9.42578125" customWidth="1"/>
    <col min="7425" max="7429" width="0" hidden="1" customWidth="1"/>
    <col min="7430" max="7430" width="5.42578125" customWidth="1"/>
    <col min="7431" max="7431" width="4.28515625" customWidth="1"/>
    <col min="7432" max="7432" width="14.28515625" customWidth="1"/>
    <col min="7433" max="7433" width="0" hidden="1" customWidth="1"/>
    <col min="7434" max="7434" width="80.7109375" customWidth="1"/>
    <col min="7435" max="7435" width="5.7109375" customWidth="1"/>
    <col min="7436" max="7436" width="13.7109375" customWidth="1"/>
    <col min="7437" max="7438" width="0" hidden="1" customWidth="1"/>
    <col min="7439" max="7439" width="12.42578125" customWidth="1"/>
    <col min="7440" max="7440" width="15.7109375" customWidth="1"/>
    <col min="7441" max="7450" width="0" hidden="1" customWidth="1"/>
    <col min="7451" max="7451" width="9.42578125" customWidth="1"/>
    <col min="7681" max="7685" width="0" hidden="1" customWidth="1"/>
    <col min="7686" max="7686" width="5.42578125" customWidth="1"/>
    <col min="7687" max="7687" width="4.28515625" customWidth="1"/>
    <col min="7688" max="7688" width="14.28515625" customWidth="1"/>
    <col min="7689" max="7689" width="0" hidden="1" customWidth="1"/>
    <col min="7690" max="7690" width="80.7109375" customWidth="1"/>
    <col min="7691" max="7691" width="5.7109375" customWidth="1"/>
    <col min="7692" max="7692" width="13.7109375" customWidth="1"/>
    <col min="7693" max="7694" width="0" hidden="1" customWidth="1"/>
    <col min="7695" max="7695" width="12.42578125" customWidth="1"/>
    <col min="7696" max="7696" width="15.7109375" customWidth="1"/>
    <col min="7697" max="7706" width="0" hidden="1" customWidth="1"/>
    <col min="7707" max="7707" width="9.42578125" customWidth="1"/>
    <col min="7937" max="7941" width="0" hidden="1" customWidth="1"/>
    <col min="7942" max="7942" width="5.42578125" customWidth="1"/>
    <col min="7943" max="7943" width="4.28515625" customWidth="1"/>
    <col min="7944" max="7944" width="14.28515625" customWidth="1"/>
    <col min="7945" max="7945" width="0" hidden="1" customWidth="1"/>
    <col min="7946" max="7946" width="80.7109375" customWidth="1"/>
    <col min="7947" max="7947" width="5.7109375" customWidth="1"/>
    <col min="7948" max="7948" width="13.7109375" customWidth="1"/>
    <col min="7949" max="7950" width="0" hidden="1" customWidth="1"/>
    <col min="7951" max="7951" width="12.42578125" customWidth="1"/>
    <col min="7952" max="7952" width="15.7109375" customWidth="1"/>
    <col min="7953" max="7962" width="0" hidden="1" customWidth="1"/>
    <col min="7963" max="7963" width="9.42578125" customWidth="1"/>
    <col min="8193" max="8197" width="0" hidden="1" customWidth="1"/>
    <col min="8198" max="8198" width="5.42578125" customWidth="1"/>
    <col min="8199" max="8199" width="4.28515625" customWidth="1"/>
    <col min="8200" max="8200" width="14.28515625" customWidth="1"/>
    <col min="8201" max="8201" width="0" hidden="1" customWidth="1"/>
    <col min="8202" max="8202" width="80.7109375" customWidth="1"/>
    <col min="8203" max="8203" width="5.7109375" customWidth="1"/>
    <col min="8204" max="8204" width="13.7109375" customWidth="1"/>
    <col min="8205" max="8206" width="0" hidden="1" customWidth="1"/>
    <col min="8207" max="8207" width="12.42578125" customWidth="1"/>
    <col min="8208" max="8208" width="15.7109375" customWidth="1"/>
    <col min="8209" max="8218" width="0" hidden="1" customWidth="1"/>
    <col min="8219" max="8219" width="9.42578125" customWidth="1"/>
    <col min="8449" max="8453" width="0" hidden="1" customWidth="1"/>
    <col min="8454" max="8454" width="5.42578125" customWidth="1"/>
    <col min="8455" max="8455" width="4.28515625" customWidth="1"/>
    <col min="8456" max="8456" width="14.28515625" customWidth="1"/>
    <col min="8457" max="8457" width="0" hidden="1" customWidth="1"/>
    <col min="8458" max="8458" width="80.7109375" customWidth="1"/>
    <col min="8459" max="8459" width="5.7109375" customWidth="1"/>
    <col min="8460" max="8460" width="13.7109375" customWidth="1"/>
    <col min="8461" max="8462" width="0" hidden="1" customWidth="1"/>
    <col min="8463" max="8463" width="12.42578125" customWidth="1"/>
    <col min="8464" max="8464" width="15.7109375" customWidth="1"/>
    <col min="8465" max="8474" width="0" hidden="1" customWidth="1"/>
    <col min="8475" max="8475" width="9.42578125" customWidth="1"/>
    <col min="8705" max="8709" width="0" hidden="1" customWidth="1"/>
    <col min="8710" max="8710" width="5.42578125" customWidth="1"/>
    <col min="8711" max="8711" width="4.28515625" customWidth="1"/>
    <col min="8712" max="8712" width="14.28515625" customWidth="1"/>
    <col min="8713" max="8713" width="0" hidden="1" customWidth="1"/>
    <col min="8714" max="8714" width="80.7109375" customWidth="1"/>
    <col min="8715" max="8715" width="5.7109375" customWidth="1"/>
    <col min="8716" max="8716" width="13.7109375" customWidth="1"/>
    <col min="8717" max="8718" width="0" hidden="1" customWidth="1"/>
    <col min="8719" max="8719" width="12.42578125" customWidth="1"/>
    <col min="8720" max="8720" width="15.7109375" customWidth="1"/>
    <col min="8721" max="8730" width="0" hidden="1" customWidth="1"/>
    <col min="8731" max="8731" width="9.42578125" customWidth="1"/>
    <col min="8961" max="8965" width="0" hidden="1" customWidth="1"/>
    <col min="8966" max="8966" width="5.42578125" customWidth="1"/>
    <col min="8967" max="8967" width="4.28515625" customWidth="1"/>
    <col min="8968" max="8968" width="14.28515625" customWidth="1"/>
    <col min="8969" max="8969" width="0" hidden="1" customWidth="1"/>
    <col min="8970" max="8970" width="80.7109375" customWidth="1"/>
    <col min="8971" max="8971" width="5.7109375" customWidth="1"/>
    <col min="8972" max="8972" width="13.7109375" customWidth="1"/>
    <col min="8973" max="8974" width="0" hidden="1" customWidth="1"/>
    <col min="8975" max="8975" width="12.42578125" customWidth="1"/>
    <col min="8976" max="8976" width="15.7109375" customWidth="1"/>
    <col min="8977" max="8986" width="0" hidden="1" customWidth="1"/>
    <col min="8987" max="8987" width="9.42578125" customWidth="1"/>
    <col min="9217" max="9221" width="0" hidden="1" customWidth="1"/>
    <col min="9222" max="9222" width="5.42578125" customWidth="1"/>
    <col min="9223" max="9223" width="4.28515625" customWidth="1"/>
    <col min="9224" max="9224" width="14.28515625" customWidth="1"/>
    <col min="9225" max="9225" width="0" hidden="1" customWidth="1"/>
    <col min="9226" max="9226" width="80.7109375" customWidth="1"/>
    <col min="9227" max="9227" width="5.7109375" customWidth="1"/>
    <col min="9228" max="9228" width="13.7109375" customWidth="1"/>
    <col min="9229" max="9230" width="0" hidden="1" customWidth="1"/>
    <col min="9231" max="9231" width="12.42578125" customWidth="1"/>
    <col min="9232" max="9232" width="15.7109375" customWidth="1"/>
    <col min="9233" max="9242" width="0" hidden="1" customWidth="1"/>
    <col min="9243" max="9243" width="9.42578125" customWidth="1"/>
    <col min="9473" max="9477" width="0" hidden="1" customWidth="1"/>
    <col min="9478" max="9478" width="5.42578125" customWidth="1"/>
    <col min="9479" max="9479" width="4.28515625" customWidth="1"/>
    <col min="9480" max="9480" width="14.28515625" customWidth="1"/>
    <col min="9481" max="9481" width="0" hidden="1" customWidth="1"/>
    <col min="9482" max="9482" width="80.7109375" customWidth="1"/>
    <col min="9483" max="9483" width="5.7109375" customWidth="1"/>
    <col min="9484" max="9484" width="13.7109375" customWidth="1"/>
    <col min="9485" max="9486" width="0" hidden="1" customWidth="1"/>
    <col min="9487" max="9487" width="12.42578125" customWidth="1"/>
    <col min="9488" max="9488" width="15.7109375" customWidth="1"/>
    <col min="9489" max="9498" width="0" hidden="1" customWidth="1"/>
    <col min="9499" max="9499" width="9.42578125" customWidth="1"/>
    <col min="9729" max="9733" width="0" hidden="1" customWidth="1"/>
    <col min="9734" max="9734" width="5.42578125" customWidth="1"/>
    <col min="9735" max="9735" width="4.28515625" customWidth="1"/>
    <col min="9736" max="9736" width="14.28515625" customWidth="1"/>
    <col min="9737" max="9737" width="0" hidden="1" customWidth="1"/>
    <col min="9738" max="9738" width="80.7109375" customWidth="1"/>
    <col min="9739" max="9739" width="5.7109375" customWidth="1"/>
    <col min="9740" max="9740" width="13.7109375" customWidth="1"/>
    <col min="9741" max="9742" width="0" hidden="1" customWidth="1"/>
    <col min="9743" max="9743" width="12.42578125" customWidth="1"/>
    <col min="9744" max="9744" width="15.7109375" customWidth="1"/>
    <col min="9745" max="9754" width="0" hidden="1" customWidth="1"/>
    <col min="9755" max="9755" width="9.42578125" customWidth="1"/>
    <col min="9985" max="9989" width="0" hidden="1" customWidth="1"/>
    <col min="9990" max="9990" width="5.42578125" customWidth="1"/>
    <col min="9991" max="9991" width="4.28515625" customWidth="1"/>
    <col min="9992" max="9992" width="14.28515625" customWidth="1"/>
    <col min="9993" max="9993" width="0" hidden="1" customWidth="1"/>
    <col min="9994" max="9994" width="80.7109375" customWidth="1"/>
    <col min="9995" max="9995" width="5.7109375" customWidth="1"/>
    <col min="9996" max="9996" width="13.7109375" customWidth="1"/>
    <col min="9997" max="9998" width="0" hidden="1" customWidth="1"/>
    <col min="9999" max="9999" width="12.42578125" customWidth="1"/>
    <col min="10000" max="10000" width="15.7109375" customWidth="1"/>
    <col min="10001" max="10010" width="0" hidden="1" customWidth="1"/>
    <col min="10011" max="10011" width="9.42578125" customWidth="1"/>
    <col min="10241" max="10245" width="0" hidden="1" customWidth="1"/>
    <col min="10246" max="10246" width="5.42578125" customWidth="1"/>
    <col min="10247" max="10247" width="4.28515625" customWidth="1"/>
    <col min="10248" max="10248" width="14.28515625" customWidth="1"/>
    <col min="10249" max="10249" width="0" hidden="1" customWidth="1"/>
    <col min="10250" max="10250" width="80.7109375" customWidth="1"/>
    <col min="10251" max="10251" width="5.7109375" customWidth="1"/>
    <col min="10252" max="10252" width="13.7109375" customWidth="1"/>
    <col min="10253" max="10254" width="0" hidden="1" customWidth="1"/>
    <col min="10255" max="10255" width="12.42578125" customWidth="1"/>
    <col min="10256" max="10256" width="15.7109375" customWidth="1"/>
    <col min="10257" max="10266" width="0" hidden="1" customWidth="1"/>
    <col min="10267" max="10267" width="9.42578125" customWidth="1"/>
    <col min="10497" max="10501" width="0" hidden="1" customWidth="1"/>
    <col min="10502" max="10502" width="5.42578125" customWidth="1"/>
    <col min="10503" max="10503" width="4.28515625" customWidth="1"/>
    <col min="10504" max="10504" width="14.28515625" customWidth="1"/>
    <col min="10505" max="10505" width="0" hidden="1" customWidth="1"/>
    <col min="10506" max="10506" width="80.7109375" customWidth="1"/>
    <col min="10507" max="10507" width="5.7109375" customWidth="1"/>
    <col min="10508" max="10508" width="13.7109375" customWidth="1"/>
    <col min="10509" max="10510" width="0" hidden="1" customWidth="1"/>
    <col min="10511" max="10511" width="12.42578125" customWidth="1"/>
    <col min="10512" max="10512" width="15.7109375" customWidth="1"/>
    <col min="10513" max="10522" width="0" hidden="1" customWidth="1"/>
    <col min="10523" max="10523" width="9.42578125" customWidth="1"/>
    <col min="10753" max="10757" width="0" hidden="1" customWidth="1"/>
    <col min="10758" max="10758" width="5.42578125" customWidth="1"/>
    <col min="10759" max="10759" width="4.28515625" customWidth="1"/>
    <col min="10760" max="10760" width="14.28515625" customWidth="1"/>
    <col min="10761" max="10761" width="0" hidden="1" customWidth="1"/>
    <col min="10762" max="10762" width="80.7109375" customWidth="1"/>
    <col min="10763" max="10763" width="5.7109375" customWidth="1"/>
    <col min="10764" max="10764" width="13.7109375" customWidth="1"/>
    <col min="10765" max="10766" width="0" hidden="1" customWidth="1"/>
    <col min="10767" max="10767" width="12.42578125" customWidth="1"/>
    <col min="10768" max="10768" width="15.7109375" customWidth="1"/>
    <col min="10769" max="10778" width="0" hidden="1" customWidth="1"/>
    <col min="10779" max="10779" width="9.42578125" customWidth="1"/>
    <col min="11009" max="11013" width="0" hidden="1" customWidth="1"/>
    <col min="11014" max="11014" width="5.42578125" customWidth="1"/>
    <col min="11015" max="11015" width="4.28515625" customWidth="1"/>
    <col min="11016" max="11016" width="14.28515625" customWidth="1"/>
    <col min="11017" max="11017" width="0" hidden="1" customWidth="1"/>
    <col min="11018" max="11018" width="80.7109375" customWidth="1"/>
    <col min="11019" max="11019" width="5.7109375" customWidth="1"/>
    <col min="11020" max="11020" width="13.7109375" customWidth="1"/>
    <col min="11021" max="11022" width="0" hidden="1" customWidth="1"/>
    <col min="11023" max="11023" width="12.42578125" customWidth="1"/>
    <col min="11024" max="11024" width="15.7109375" customWidth="1"/>
    <col min="11025" max="11034" width="0" hidden="1" customWidth="1"/>
    <col min="11035" max="11035" width="9.42578125" customWidth="1"/>
    <col min="11265" max="11269" width="0" hidden="1" customWidth="1"/>
    <col min="11270" max="11270" width="5.42578125" customWidth="1"/>
    <col min="11271" max="11271" width="4.28515625" customWidth="1"/>
    <col min="11272" max="11272" width="14.28515625" customWidth="1"/>
    <col min="11273" max="11273" width="0" hidden="1" customWidth="1"/>
    <col min="11274" max="11274" width="80.7109375" customWidth="1"/>
    <col min="11275" max="11275" width="5.7109375" customWidth="1"/>
    <col min="11276" max="11276" width="13.7109375" customWidth="1"/>
    <col min="11277" max="11278" width="0" hidden="1" customWidth="1"/>
    <col min="11279" max="11279" width="12.42578125" customWidth="1"/>
    <col min="11280" max="11280" width="15.7109375" customWidth="1"/>
    <col min="11281" max="11290" width="0" hidden="1" customWidth="1"/>
    <col min="11291" max="11291" width="9.42578125" customWidth="1"/>
    <col min="11521" max="11525" width="0" hidden="1" customWidth="1"/>
    <col min="11526" max="11526" width="5.42578125" customWidth="1"/>
    <col min="11527" max="11527" width="4.28515625" customWidth="1"/>
    <col min="11528" max="11528" width="14.28515625" customWidth="1"/>
    <col min="11529" max="11529" width="0" hidden="1" customWidth="1"/>
    <col min="11530" max="11530" width="80.7109375" customWidth="1"/>
    <col min="11531" max="11531" width="5.7109375" customWidth="1"/>
    <col min="11532" max="11532" width="13.7109375" customWidth="1"/>
    <col min="11533" max="11534" width="0" hidden="1" customWidth="1"/>
    <col min="11535" max="11535" width="12.42578125" customWidth="1"/>
    <col min="11536" max="11536" width="15.7109375" customWidth="1"/>
    <col min="11537" max="11546" width="0" hidden="1" customWidth="1"/>
    <col min="11547" max="11547" width="9.42578125" customWidth="1"/>
    <col min="11777" max="11781" width="0" hidden="1" customWidth="1"/>
    <col min="11782" max="11782" width="5.42578125" customWidth="1"/>
    <col min="11783" max="11783" width="4.28515625" customWidth="1"/>
    <col min="11784" max="11784" width="14.28515625" customWidth="1"/>
    <col min="11785" max="11785" width="0" hidden="1" customWidth="1"/>
    <col min="11786" max="11786" width="80.7109375" customWidth="1"/>
    <col min="11787" max="11787" width="5.7109375" customWidth="1"/>
    <col min="11788" max="11788" width="13.7109375" customWidth="1"/>
    <col min="11789" max="11790" width="0" hidden="1" customWidth="1"/>
    <col min="11791" max="11791" width="12.42578125" customWidth="1"/>
    <col min="11792" max="11792" width="15.7109375" customWidth="1"/>
    <col min="11793" max="11802" width="0" hidden="1" customWidth="1"/>
    <col min="11803" max="11803" width="9.42578125" customWidth="1"/>
    <col min="12033" max="12037" width="0" hidden="1" customWidth="1"/>
    <col min="12038" max="12038" width="5.42578125" customWidth="1"/>
    <col min="12039" max="12039" width="4.28515625" customWidth="1"/>
    <col min="12040" max="12040" width="14.28515625" customWidth="1"/>
    <col min="12041" max="12041" width="0" hidden="1" customWidth="1"/>
    <col min="12042" max="12042" width="80.7109375" customWidth="1"/>
    <col min="12043" max="12043" width="5.7109375" customWidth="1"/>
    <col min="12044" max="12044" width="13.7109375" customWidth="1"/>
    <col min="12045" max="12046" width="0" hidden="1" customWidth="1"/>
    <col min="12047" max="12047" width="12.42578125" customWidth="1"/>
    <col min="12048" max="12048" width="15.7109375" customWidth="1"/>
    <col min="12049" max="12058" width="0" hidden="1" customWidth="1"/>
    <col min="12059" max="12059" width="9.42578125" customWidth="1"/>
    <col min="12289" max="12293" width="0" hidden="1" customWidth="1"/>
    <col min="12294" max="12294" width="5.42578125" customWidth="1"/>
    <col min="12295" max="12295" width="4.28515625" customWidth="1"/>
    <col min="12296" max="12296" width="14.28515625" customWidth="1"/>
    <col min="12297" max="12297" width="0" hidden="1" customWidth="1"/>
    <col min="12298" max="12298" width="80.7109375" customWidth="1"/>
    <col min="12299" max="12299" width="5.7109375" customWidth="1"/>
    <col min="12300" max="12300" width="13.7109375" customWidth="1"/>
    <col min="12301" max="12302" width="0" hidden="1" customWidth="1"/>
    <col min="12303" max="12303" width="12.42578125" customWidth="1"/>
    <col min="12304" max="12304" width="15.7109375" customWidth="1"/>
    <col min="12305" max="12314" width="0" hidden="1" customWidth="1"/>
    <col min="12315" max="12315" width="9.42578125" customWidth="1"/>
    <col min="12545" max="12549" width="0" hidden="1" customWidth="1"/>
    <col min="12550" max="12550" width="5.42578125" customWidth="1"/>
    <col min="12551" max="12551" width="4.28515625" customWidth="1"/>
    <col min="12552" max="12552" width="14.28515625" customWidth="1"/>
    <col min="12553" max="12553" width="0" hidden="1" customWidth="1"/>
    <col min="12554" max="12554" width="80.7109375" customWidth="1"/>
    <col min="12555" max="12555" width="5.7109375" customWidth="1"/>
    <col min="12556" max="12556" width="13.7109375" customWidth="1"/>
    <col min="12557" max="12558" width="0" hidden="1" customWidth="1"/>
    <col min="12559" max="12559" width="12.42578125" customWidth="1"/>
    <col min="12560" max="12560" width="15.7109375" customWidth="1"/>
    <col min="12561" max="12570" width="0" hidden="1" customWidth="1"/>
    <col min="12571" max="12571" width="9.42578125" customWidth="1"/>
    <col min="12801" max="12805" width="0" hidden="1" customWidth="1"/>
    <col min="12806" max="12806" width="5.42578125" customWidth="1"/>
    <col min="12807" max="12807" width="4.28515625" customWidth="1"/>
    <col min="12808" max="12808" width="14.28515625" customWidth="1"/>
    <col min="12809" max="12809" width="0" hidden="1" customWidth="1"/>
    <col min="12810" max="12810" width="80.7109375" customWidth="1"/>
    <col min="12811" max="12811" width="5.7109375" customWidth="1"/>
    <col min="12812" max="12812" width="13.7109375" customWidth="1"/>
    <col min="12813" max="12814" width="0" hidden="1" customWidth="1"/>
    <col min="12815" max="12815" width="12.42578125" customWidth="1"/>
    <col min="12816" max="12816" width="15.7109375" customWidth="1"/>
    <col min="12817" max="12826" width="0" hidden="1" customWidth="1"/>
    <col min="12827" max="12827" width="9.42578125" customWidth="1"/>
    <col min="13057" max="13061" width="0" hidden="1" customWidth="1"/>
    <col min="13062" max="13062" width="5.42578125" customWidth="1"/>
    <col min="13063" max="13063" width="4.28515625" customWidth="1"/>
    <col min="13064" max="13064" width="14.28515625" customWidth="1"/>
    <col min="13065" max="13065" width="0" hidden="1" customWidth="1"/>
    <col min="13066" max="13066" width="80.7109375" customWidth="1"/>
    <col min="13067" max="13067" width="5.7109375" customWidth="1"/>
    <col min="13068" max="13068" width="13.7109375" customWidth="1"/>
    <col min="13069" max="13070" width="0" hidden="1" customWidth="1"/>
    <col min="13071" max="13071" width="12.42578125" customWidth="1"/>
    <col min="13072" max="13072" width="15.7109375" customWidth="1"/>
    <col min="13073" max="13082" width="0" hidden="1" customWidth="1"/>
    <col min="13083" max="13083" width="9.42578125" customWidth="1"/>
    <col min="13313" max="13317" width="0" hidden="1" customWidth="1"/>
    <col min="13318" max="13318" width="5.42578125" customWidth="1"/>
    <col min="13319" max="13319" width="4.28515625" customWidth="1"/>
    <col min="13320" max="13320" width="14.28515625" customWidth="1"/>
    <col min="13321" max="13321" width="0" hidden="1" customWidth="1"/>
    <col min="13322" max="13322" width="80.7109375" customWidth="1"/>
    <col min="13323" max="13323" width="5.7109375" customWidth="1"/>
    <col min="13324" max="13324" width="13.7109375" customWidth="1"/>
    <col min="13325" max="13326" width="0" hidden="1" customWidth="1"/>
    <col min="13327" max="13327" width="12.42578125" customWidth="1"/>
    <col min="13328" max="13328" width="15.7109375" customWidth="1"/>
    <col min="13329" max="13338" width="0" hidden="1" customWidth="1"/>
    <col min="13339" max="13339" width="9.42578125" customWidth="1"/>
    <col min="13569" max="13573" width="0" hidden="1" customWidth="1"/>
    <col min="13574" max="13574" width="5.42578125" customWidth="1"/>
    <col min="13575" max="13575" width="4.28515625" customWidth="1"/>
    <col min="13576" max="13576" width="14.28515625" customWidth="1"/>
    <col min="13577" max="13577" width="0" hidden="1" customWidth="1"/>
    <col min="13578" max="13578" width="80.7109375" customWidth="1"/>
    <col min="13579" max="13579" width="5.7109375" customWidth="1"/>
    <col min="13580" max="13580" width="13.7109375" customWidth="1"/>
    <col min="13581" max="13582" width="0" hidden="1" customWidth="1"/>
    <col min="13583" max="13583" width="12.42578125" customWidth="1"/>
    <col min="13584" max="13584" width="15.7109375" customWidth="1"/>
    <col min="13585" max="13594" width="0" hidden="1" customWidth="1"/>
    <col min="13595" max="13595" width="9.42578125" customWidth="1"/>
    <col min="13825" max="13829" width="0" hidden="1" customWidth="1"/>
    <col min="13830" max="13830" width="5.42578125" customWidth="1"/>
    <col min="13831" max="13831" width="4.28515625" customWidth="1"/>
    <col min="13832" max="13832" width="14.28515625" customWidth="1"/>
    <col min="13833" max="13833" width="0" hidden="1" customWidth="1"/>
    <col min="13834" max="13834" width="80.7109375" customWidth="1"/>
    <col min="13835" max="13835" width="5.7109375" customWidth="1"/>
    <col min="13836" max="13836" width="13.7109375" customWidth="1"/>
    <col min="13837" max="13838" width="0" hidden="1" customWidth="1"/>
    <col min="13839" max="13839" width="12.42578125" customWidth="1"/>
    <col min="13840" max="13840" width="15.7109375" customWidth="1"/>
    <col min="13841" max="13850" width="0" hidden="1" customWidth="1"/>
    <col min="13851" max="13851" width="9.42578125" customWidth="1"/>
    <col min="14081" max="14085" width="0" hidden="1" customWidth="1"/>
    <col min="14086" max="14086" width="5.42578125" customWidth="1"/>
    <col min="14087" max="14087" width="4.28515625" customWidth="1"/>
    <col min="14088" max="14088" width="14.28515625" customWidth="1"/>
    <col min="14089" max="14089" width="0" hidden="1" customWidth="1"/>
    <col min="14090" max="14090" width="80.7109375" customWidth="1"/>
    <col min="14091" max="14091" width="5.7109375" customWidth="1"/>
    <col min="14092" max="14092" width="13.7109375" customWidth="1"/>
    <col min="14093" max="14094" width="0" hidden="1" customWidth="1"/>
    <col min="14095" max="14095" width="12.42578125" customWidth="1"/>
    <col min="14096" max="14096" width="15.7109375" customWidth="1"/>
    <col min="14097" max="14106" width="0" hidden="1" customWidth="1"/>
    <col min="14107" max="14107" width="9.42578125" customWidth="1"/>
    <col min="14337" max="14341" width="0" hidden="1" customWidth="1"/>
    <col min="14342" max="14342" width="5.42578125" customWidth="1"/>
    <col min="14343" max="14343" width="4.28515625" customWidth="1"/>
    <col min="14344" max="14344" width="14.28515625" customWidth="1"/>
    <col min="14345" max="14345" width="0" hidden="1" customWidth="1"/>
    <col min="14346" max="14346" width="80.7109375" customWidth="1"/>
    <col min="14347" max="14347" width="5.7109375" customWidth="1"/>
    <col min="14348" max="14348" width="13.7109375" customWidth="1"/>
    <col min="14349" max="14350" width="0" hidden="1" customWidth="1"/>
    <col min="14351" max="14351" width="12.42578125" customWidth="1"/>
    <col min="14352" max="14352" width="15.7109375" customWidth="1"/>
    <col min="14353" max="14362" width="0" hidden="1" customWidth="1"/>
    <col min="14363" max="14363" width="9.42578125" customWidth="1"/>
    <col min="14593" max="14597" width="0" hidden="1" customWidth="1"/>
    <col min="14598" max="14598" width="5.42578125" customWidth="1"/>
    <col min="14599" max="14599" width="4.28515625" customWidth="1"/>
    <col min="14600" max="14600" width="14.28515625" customWidth="1"/>
    <col min="14601" max="14601" width="0" hidden="1" customWidth="1"/>
    <col min="14602" max="14602" width="80.7109375" customWidth="1"/>
    <col min="14603" max="14603" width="5.7109375" customWidth="1"/>
    <col min="14604" max="14604" width="13.7109375" customWidth="1"/>
    <col min="14605" max="14606" width="0" hidden="1" customWidth="1"/>
    <col min="14607" max="14607" width="12.42578125" customWidth="1"/>
    <col min="14608" max="14608" width="15.7109375" customWidth="1"/>
    <col min="14609" max="14618" width="0" hidden="1" customWidth="1"/>
    <col min="14619" max="14619" width="9.42578125" customWidth="1"/>
    <col min="14849" max="14853" width="0" hidden="1" customWidth="1"/>
    <col min="14854" max="14854" width="5.42578125" customWidth="1"/>
    <col min="14855" max="14855" width="4.28515625" customWidth="1"/>
    <col min="14856" max="14856" width="14.28515625" customWidth="1"/>
    <col min="14857" max="14857" width="0" hidden="1" customWidth="1"/>
    <col min="14858" max="14858" width="80.7109375" customWidth="1"/>
    <col min="14859" max="14859" width="5.7109375" customWidth="1"/>
    <col min="14860" max="14860" width="13.7109375" customWidth="1"/>
    <col min="14861" max="14862" width="0" hidden="1" customWidth="1"/>
    <col min="14863" max="14863" width="12.42578125" customWidth="1"/>
    <col min="14864" max="14864" width="15.7109375" customWidth="1"/>
    <col min="14865" max="14874" width="0" hidden="1" customWidth="1"/>
    <col min="14875" max="14875" width="9.42578125" customWidth="1"/>
    <col min="15105" max="15109" width="0" hidden="1" customWidth="1"/>
    <col min="15110" max="15110" width="5.42578125" customWidth="1"/>
    <col min="15111" max="15111" width="4.28515625" customWidth="1"/>
    <col min="15112" max="15112" width="14.28515625" customWidth="1"/>
    <col min="15113" max="15113" width="0" hidden="1" customWidth="1"/>
    <col min="15114" max="15114" width="80.7109375" customWidth="1"/>
    <col min="15115" max="15115" width="5.7109375" customWidth="1"/>
    <col min="15116" max="15116" width="13.7109375" customWidth="1"/>
    <col min="15117" max="15118" width="0" hidden="1" customWidth="1"/>
    <col min="15119" max="15119" width="12.42578125" customWidth="1"/>
    <col min="15120" max="15120" width="15.7109375" customWidth="1"/>
    <col min="15121" max="15130" width="0" hidden="1" customWidth="1"/>
    <col min="15131" max="15131" width="9.42578125" customWidth="1"/>
    <col min="15361" max="15365" width="0" hidden="1" customWidth="1"/>
    <col min="15366" max="15366" width="5.42578125" customWidth="1"/>
    <col min="15367" max="15367" width="4.28515625" customWidth="1"/>
    <col min="15368" max="15368" width="14.28515625" customWidth="1"/>
    <col min="15369" max="15369" width="0" hidden="1" customWidth="1"/>
    <col min="15370" max="15370" width="80.7109375" customWidth="1"/>
    <col min="15371" max="15371" width="5.7109375" customWidth="1"/>
    <col min="15372" max="15372" width="13.7109375" customWidth="1"/>
    <col min="15373" max="15374" width="0" hidden="1" customWidth="1"/>
    <col min="15375" max="15375" width="12.42578125" customWidth="1"/>
    <col min="15376" max="15376" width="15.7109375" customWidth="1"/>
    <col min="15377" max="15386" width="0" hidden="1" customWidth="1"/>
    <col min="15387" max="15387" width="9.42578125" customWidth="1"/>
    <col min="15617" max="15621" width="0" hidden="1" customWidth="1"/>
    <col min="15622" max="15622" width="5.42578125" customWidth="1"/>
    <col min="15623" max="15623" width="4.28515625" customWidth="1"/>
    <col min="15624" max="15624" width="14.28515625" customWidth="1"/>
    <col min="15625" max="15625" width="0" hidden="1" customWidth="1"/>
    <col min="15626" max="15626" width="80.7109375" customWidth="1"/>
    <col min="15627" max="15627" width="5.7109375" customWidth="1"/>
    <col min="15628" max="15628" width="13.7109375" customWidth="1"/>
    <col min="15629" max="15630" width="0" hidden="1" customWidth="1"/>
    <col min="15631" max="15631" width="12.42578125" customWidth="1"/>
    <col min="15632" max="15632" width="15.7109375" customWidth="1"/>
    <col min="15633" max="15642" width="0" hidden="1" customWidth="1"/>
    <col min="15643" max="15643" width="9.42578125" customWidth="1"/>
    <col min="15873" max="15877" width="0" hidden="1" customWidth="1"/>
    <col min="15878" max="15878" width="5.42578125" customWidth="1"/>
    <col min="15879" max="15879" width="4.28515625" customWidth="1"/>
    <col min="15880" max="15880" width="14.28515625" customWidth="1"/>
    <col min="15881" max="15881" width="0" hidden="1" customWidth="1"/>
    <col min="15882" max="15882" width="80.7109375" customWidth="1"/>
    <col min="15883" max="15883" width="5.7109375" customWidth="1"/>
    <col min="15884" max="15884" width="13.7109375" customWidth="1"/>
    <col min="15885" max="15886" width="0" hidden="1" customWidth="1"/>
    <col min="15887" max="15887" width="12.42578125" customWidth="1"/>
    <col min="15888" max="15888" width="15.7109375" customWidth="1"/>
    <col min="15889" max="15898" width="0" hidden="1" customWidth="1"/>
    <col min="15899" max="15899" width="9.42578125" customWidth="1"/>
    <col min="16129" max="16133" width="0" hidden="1" customWidth="1"/>
    <col min="16134" max="16134" width="5.42578125" customWidth="1"/>
    <col min="16135" max="16135" width="4.28515625" customWidth="1"/>
    <col min="16136" max="16136" width="14.28515625" customWidth="1"/>
    <col min="16137" max="16137" width="0" hidden="1" customWidth="1"/>
    <col min="16138" max="16138" width="80.7109375" customWidth="1"/>
    <col min="16139" max="16139" width="5.7109375" customWidth="1"/>
    <col min="16140" max="16140" width="13.7109375" customWidth="1"/>
    <col min="16141" max="16142" width="0" hidden="1" customWidth="1"/>
    <col min="16143" max="16143" width="12.42578125" customWidth="1"/>
    <col min="16144" max="16144" width="15.7109375" customWidth="1"/>
    <col min="16145" max="16154" width="0" hidden="1" customWidth="1"/>
    <col min="16155" max="16155" width="9.42578125" customWidth="1"/>
  </cols>
  <sheetData>
    <row r="1" spans="1:26" ht="21.6" customHeight="1" x14ac:dyDescent="0.25">
      <c r="F1" s="144"/>
      <c r="G1" s="145"/>
      <c r="H1" s="145"/>
      <c r="I1" s="145"/>
      <c r="J1" s="145"/>
      <c r="K1" s="145"/>
      <c r="L1" s="146"/>
      <c r="M1" s="147"/>
      <c r="N1" s="146"/>
      <c r="O1" s="147"/>
      <c r="P1" s="148"/>
      <c r="Q1" s="149"/>
      <c r="R1" s="147"/>
      <c r="S1" s="147"/>
      <c r="T1" s="147"/>
      <c r="U1" s="147"/>
      <c r="V1" s="147"/>
      <c r="W1" s="147"/>
      <c r="X1" s="147"/>
      <c r="Y1" s="145"/>
      <c r="Z1" s="145"/>
    </row>
    <row r="2" spans="1:26" ht="21.6" customHeight="1" x14ac:dyDescent="0.25">
      <c r="F2" s="144"/>
      <c r="G2" s="145"/>
      <c r="H2" s="145"/>
      <c r="I2" s="145"/>
      <c r="J2" s="145"/>
      <c r="K2" s="145"/>
      <c r="L2" s="146"/>
      <c r="M2" s="147"/>
      <c r="N2" s="146"/>
      <c r="O2" s="147"/>
      <c r="P2" s="148"/>
      <c r="Q2" s="149"/>
      <c r="R2" s="147"/>
      <c r="S2" s="147"/>
      <c r="T2" s="147"/>
      <c r="U2" s="147"/>
      <c r="V2" s="147"/>
      <c r="W2" s="147"/>
      <c r="X2" s="147"/>
      <c r="Y2" s="145"/>
      <c r="Z2" s="145"/>
    </row>
    <row r="3" spans="1:26" s="150" customFormat="1" ht="13.5" thickBot="1" x14ac:dyDescent="0.25">
      <c r="F3" s="151" t="s">
        <v>2</v>
      </c>
      <c r="G3" s="151" t="s">
        <v>3</v>
      </c>
      <c r="H3" s="151" t="s">
        <v>4</v>
      </c>
      <c r="I3" s="151" t="s">
        <v>2037</v>
      </c>
      <c r="J3" s="152" t="s">
        <v>5</v>
      </c>
      <c r="K3" s="151" t="s">
        <v>6</v>
      </c>
      <c r="L3" s="151" t="s">
        <v>7</v>
      </c>
      <c r="M3" s="151" t="s">
        <v>2038</v>
      </c>
      <c r="N3" s="151" t="s">
        <v>7</v>
      </c>
      <c r="O3" s="151" t="s">
        <v>2039</v>
      </c>
      <c r="P3" s="151" t="s">
        <v>9</v>
      </c>
      <c r="Q3" s="151" t="s">
        <v>10</v>
      </c>
      <c r="R3" s="151" t="s">
        <v>11</v>
      </c>
      <c r="S3" s="151" t="s">
        <v>12</v>
      </c>
      <c r="T3" s="151" t="s">
        <v>13</v>
      </c>
      <c r="U3" s="151" t="s">
        <v>14</v>
      </c>
      <c r="V3" s="151" t="s">
        <v>15</v>
      </c>
      <c r="W3" s="151" t="s">
        <v>16</v>
      </c>
      <c r="X3" s="152" t="s">
        <v>2040</v>
      </c>
      <c r="Y3" s="151" t="s">
        <v>20</v>
      </c>
      <c r="Z3" s="151" t="s">
        <v>23</v>
      </c>
    </row>
    <row r="4" spans="1:26" ht="11.25" customHeight="1" x14ac:dyDescent="0.25">
      <c r="F4" s="153"/>
      <c r="G4" s="154"/>
      <c r="H4" s="155"/>
      <c r="I4" s="155"/>
      <c r="J4" s="156"/>
      <c r="K4" s="154"/>
      <c r="L4" s="153"/>
      <c r="M4" s="153"/>
      <c r="N4" s="153"/>
      <c r="O4" s="153"/>
      <c r="P4" s="153"/>
      <c r="Q4" s="153"/>
      <c r="R4" s="153"/>
      <c r="S4" s="153"/>
      <c r="T4" s="153"/>
      <c r="U4" s="153"/>
      <c r="V4" s="153"/>
      <c r="W4" s="153"/>
      <c r="X4" s="157"/>
      <c r="Y4" s="155"/>
      <c r="Z4" s="155"/>
    </row>
    <row r="5" spans="1:26" s="158" customFormat="1" ht="20.25" customHeight="1" x14ac:dyDescent="0.25">
      <c r="F5" s="159"/>
      <c r="G5" s="160"/>
      <c r="H5" s="161"/>
      <c r="I5" s="161"/>
      <c r="J5" s="161" t="s">
        <v>2041</v>
      </c>
      <c r="K5" s="160"/>
      <c r="L5" s="162"/>
      <c r="M5" s="163"/>
      <c r="N5" s="162"/>
      <c r="O5" s="163"/>
      <c r="P5" s="164">
        <f>SUBTOTAL(9,P6:P131)</f>
        <v>0</v>
      </c>
      <c r="Q5" s="165"/>
      <c r="R5" s="166">
        <f>SUBTOTAL(9,R6:R131)</f>
        <v>1.006955</v>
      </c>
      <c r="S5" s="163"/>
      <c r="T5" s="166">
        <f>SUBTOTAL(9,T6:T131)</f>
        <v>0</v>
      </c>
      <c r="U5" s="167" t="s">
        <v>2042</v>
      </c>
      <c r="V5" s="164">
        <f>SUBTOTAL(9,V6:V131)</f>
        <v>0</v>
      </c>
      <c r="W5" s="164">
        <f>SUBTOTAL(9,W6:W131)</f>
        <v>0</v>
      </c>
      <c r="Y5" s="168"/>
      <c r="Z5" s="168"/>
    </row>
    <row r="6" spans="1:26" s="169" customFormat="1" ht="16.5" customHeight="1" outlineLevel="1" x14ac:dyDescent="0.2">
      <c r="F6" s="170"/>
      <c r="G6" s="154"/>
      <c r="H6" s="171"/>
      <c r="I6" s="171"/>
      <c r="J6" s="171" t="s">
        <v>2043</v>
      </c>
      <c r="K6" s="154"/>
      <c r="L6" s="172"/>
      <c r="M6" s="173"/>
      <c r="N6" s="172"/>
      <c r="O6" s="173"/>
      <c r="P6" s="174">
        <f>SUBTOTAL(9,P7:P130)</f>
        <v>0</v>
      </c>
      <c r="Q6" s="175"/>
      <c r="R6" s="176">
        <f>SUBTOTAL(9,R7:R130)</f>
        <v>1.006955</v>
      </c>
      <c r="S6" s="173"/>
      <c r="T6" s="176">
        <f>SUBTOTAL(9,T7:T130)</f>
        <v>0</v>
      </c>
      <c r="U6" s="177" t="s">
        <v>2042</v>
      </c>
      <c r="V6" s="174">
        <f>SUBTOTAL(9,V7:V130)</f>
        <v>0</v>
      </c>
      <c r="W6" s="174">
        <f>SUBTOTAL(9,W7:W130)</f>
        <v>0</v>
      </c>
      <c r="Y6" s="155"/>
      <c r="Z6" s="155"/>
    </row>
    <row r="7" spans="1:26" s="178" customFormat="1" ht="12" outlineLevel="2" x14ac:dyDescent="0.2">
      <c r="A7" s="178" t="s">
        <v>2044</v>
      </c>
      <c r="B7" s="178" t="s">
        <v>2045</v>
      </c>
      <c r="C7" s="178" t="s">
        <v>2046</v>
      </c>
      <c r="D7" s="178" t="s">
        <v>2047</v>
      </c>
      <c r="E7" s="178" t="s">
        <v>2048</v>
      </c>
      <c r="F7" s="179">
        <v>1</v>
      </c>
      <c r="G7" s="180" t="s">
        <v>342</v>
      </c>
      <c r="H7" s="181" t="s">
        <v>2049</v>
      </c>
      <c r="I7" s="181"/>
      <c r="J7" s="182" t="s">
        <v>2050</v>
      </c>
      <c r="K7" s="180" t="s">
        <v>172</v>
      </c>
      <c r="L7" s="183">
        <v>272</v>
      </c>
      <c r="M7" s="184"/>
      <c r="N7" s="183">
        <f t="shared" ref="N7:N35" si="0">L7*(1+M7/100)</f>
        <v>272</v>
      </c>
      <c r="O7" s="184"/>
      <c r="P7" s="185">
        <f t="shared" ref="P7:P35" si="1">N7*O7</f>
        <v>0</v>
      </c>
      <c r="Q7" s="186">
        <v>1E-4</v>
      </c>
      <c r="R7" s="187">
        <f t="shared" ref="R7:R35" si="2">N7*Q7</f>
        <v>2.7200000000000002E-2</v>
      </c>
      <c r="S7" s="186"/>
      <c r="T7" s="187">
        <f t="shared" ref="T7:T35" si="3">N7*S7</f>
        <v>0</v>
      </c>
      <c r="U7" s="185">
        <v>21</v>
      </c>
      <c r="V7" s="185">
        <f t="shared" ref="V7:V35" si="4">P7*(U7/100)</f>
        <v>0</v>
      </c>
      <c r="W7" s="185">
        <f t="shared" ref="W7:W35" si="5">P7+V7</f>
        <v>0</v>
      </c>
      <c r="X7" s="182"/>
      <c r="Y7" s="181" t="s">
        <v>2051</v>
      </c>
      <c r="Z7" s="181" t="s">
        <v>2052</v>
      </c>
    </row>
    <row r="8" spans="1:26" s="178" customFormat="1" ht="12" outlineLevel="2" x14ac:dyDescent="0.2">
      <c r="F8" s="179">
        <v>2</v>
      </c>
      <c r="G8" s="180" t="s">
        <v>342</v>
      </c>
      <c r="H8" s="181" t="s">
        <v>2053</v>
      </c>
      <c r="I8" s="181"/>
      <c r="J8" s="182" t="s">
        <v>2054</v>
      </c>
      <c r="K8" s="180" t="s">
        <v>172</v>
      </c>
      <c r="L8" s="183">
        <v>2559</v>
      </c>
      <c r="M8" s="184"/>
      <c r="N8" s="183">
        <f t="shared" si="0"/>
        <v>2559</v>
      </c>
      <c r="O8" s="184"/>
      <c r="P8" s="185">
        <f t="shared" si="1"/>
        <v>0</v>
      </c>
      <c r="Q8" s="186">
        <v>1.2E-4</v>
      </c>
      <c r="R8" s="187">
        <f t="shared" si="2"/>
        <v>0.30708000000000002</v>
      </c>
      <c r="S8" s="186"/>
      <c r="T8" s="187">
        <f t="shared" si="3"/>
        <v>0</v>
      </c>
      <c r="U8" s="185">
        <v>21</v>
      </c>
      <c r="V8" s="185">
        <f t="shared" si="4"/>
        <v>0</v>
      </c>
      <c r="W8" s="185">
        <f t="shared" si="5"/>
        <v>0</v>
      </c>
      <c r="X8" s="182"/>
      <c r="Y8" s="181" t="s">
        <v>2051</v>
      </c>
      <c r="Z8" s="181" t="s">
        <v>2052</v>
      </c>
    </row>
    <row r="9" spans="1:26" s="178" customFormat="1" ht="12" outlineLevel="2" x14ac:dyDescent="0.2">
      <c r="F9" s="179">
        <v>3</v>
      </c>
      <c r="G9" s="180" t="s">
        <v>342</v>
      </c>
      <c r="H9" s="181" t="s">
        <v>2055</v>
      </c>
      <c r="I9" s="181"/>
      <c r="J9" s="182" t="s">
        <v>2056</v>
      </c>
      <c r="K9" s="180" t="s">
        <v>172</v>
      </c>
      <c r="L9" s="183">
        <v>1016</v>
      </c>
      <c r="M9" s="184"/>
      <c r="N9" s="183">
        <f t="shared" si="0"/>
        <v>1016</v>
      </c>
      <c r="O9" s="184"/>
      <c r="P9" s="185">
        <f t="shared" si="1"/>
        <v>0</v>
      </c>
      <c r="Q9" s="186">
        <v>1.7000000000000001E-4</v>
      </c>
      <c r="R9" s="187">
        <f t="shared" si="2"/>
        <v>0.17272000000000001</v>
      </c>
      <c r="S9" s="186"/>
      <c r="T9" s="187">
        <f t="shared" si="3"/>
        <v>0</v>
      </c>
      <c r="U9" s="185">
        <v>21</v>
      </c>
      <c r="V9" s="185">
        <f t="shared" si="4"/>
        <v>0</v>
      </c>
      <c r="W9" s="185">
        <f t="shared" si="5"/>
        <v>0</v>
      </c>
      <c r="X9" s="182"/>
      <c r="Y9" s="181" t="s">
        <v>2051</v>
      </c>
      <c r="Z9" s="181" t="s">
        <v>2052</v>
      </c>
    </row>
    <row r="10" spans="1:26" s="178" customFormat="1" ht="12" outlineLevel="2" x14ac:dyDescent="0.2">
      <c r="F10" s="179">
        <v>4</v>
      </c>
      <c r="G10" s="180" t="s">
        <v>342</v>
      </c>
      <c r="H10" s="181" t="s">
        <v>2057</v>
      </c>
      <c r="I10" s="181"/>
      <c r="J10" s="182" t="s">
        <v>2058</v>
      </c>
      <c r="K10" s="180" t="s">
        <v>172</v>
      </c>
      <c r="L10" s="183">
        <v>195</v>
      </c>
      <c r="M10" s="184"/>
      <c r="N10" s="183">
        <f t="shared" si="0"/>
        <v>195</v>
      </c>
      <c r="O10" s="184"/>
      <c r="P10" s="185">
        <f t="shared" si="1"/>
        <v>0</v>
      </c>
      <c r="Q10" s="186">
        <v>1.6000000000000001E-4</v>
      </c>
      <c r="R10" s="187">
        <f t="shared" si="2"/>
        <v>3.1200000000000002E-2</v>
      </c>
      <c r="S10" s="186"/>
      <c r="T10" s="187">
        <f t="shared" si="3"/>
        <v>0</v>
      </c>
      <c r="U10" s="185">
        <v>21</v>
      </c>
      <c r="V10" s="185">
        <f t="shared" si="4"/>
        <v>0</v>
      </c>
      <c r="W10" s="185">
        <f t="shared" si="5"/>
        <v>0</v>
      </c>
      <c r="X10" s="182"/>
      <c r="Y10" s="181" t="s">
        <v>2051</v>
      </c>
      <c r="Z10" s="181" t="s">
        <v>2052</v>
      </c>
    </row>
    <row r="11" spans="1:26" s="178" customFormat="1" ht="12" outlineLevel="2" x14ac:dyDescent="0.2">
      <c r="F11" s="179">
        <v>5</v>
      </c>
      <c r="G11" s="180" t="s">
        <v>342</v>
      </c>
      <c r="H11" s="181" t="s">
        <v>2059</v>
      </c>
      <c r="I11" s="181"/>
      <c r="J11" s="182" t="s">
        <v>2060</v>
      </c>
      <c r="K11" s="180" t="s">
        <v>172</v>
      </c>
      <c r="L11" s="183">
        <v>57</v>
      </c>
      <c r="M11" s="184"/>
      <c r="N11" s="183">
        <f t="shared" si="0"/>
        <v>57</v>
      </c>
      <c r="O11" s="184"/>
      <c r="P11" s="185">
        <f t="shared" si="1"/>
        <v>0</v>
      </c>
      <c r="Q11" s="186">
        <v>2.5000000000000001E-4</v>
      </c>
      <c r="R11" s="187">
        <f t="shared" si="2"/>
        <v>1.4250000000000001E-2</v>
      </c>
      <c r="S11" s="186"/>
      <c r="T11" s="187">
        <f t="shared" si="3"/>
        <v>0</v>
      </c>
      <c r="U11" s="185">
        <v>21</v>
      </c>
      <c r="V11" s="185">
        <f t="shared" si="4"/>
        <v>0</v>
      </c>
      <c r="W11" s="185">
        <f t="shared" si="5"/>
        <v>0</v>
      </c>
      <c r="X11" s="182"/>
      <c r="Y11" s="181" t="s">
        <v>2051</v>
      </c>
      <c r="Z11" s="181" t="s">
        <v>2052</v>
      </c>
    </row>
    <row r="12" spans="1:26" s="178" customFormat="1" ht="12" outlineLevel="2" x14ac:dyDescent="0.2">
      <c r="F12" s="179">
        <v>6</v>
      </c>
      <c r="G12" s="180" t="s">
        <v>342</v>
      </c>
      <c r="H12" s="181" t="s">
        <v>2061</v>
      </c>
      <c r="I12" s="181"/>
      <c r="J12" s="182" t="s">
        <v>2062</v>
      </c>
      <c r="K12" s="180" t="s">
        <v>172</v>
      </c>
      <c r="L12" s="183">
        <v>51</v>
      </c>
      <c r="M12" s="184"/>
      <c r="N12" s="183">
        <f t="shared" si="0"/>
        <v>51</v>
      </c>
      <c r="O12" s="184"/>
      <c r="P12" s="185">
        <f t="shared" si="1"/>
        <v>0</v>
      </c>
      <c r="Q12" s="186">
        <v>5.3000000000000009E-4</v>
      </c>
      <c r="R12" s="187">
        <f t="shared" si="2"/>
        <v>2.7030000000000005E-2</v>
      </c>
      <c r="S12" s="186"/>
      <c r="T12" s="187">
        <f t="shared" si="3"/>
        <v>0</v>
      </c>
      <c r="U12" s="185">
        <v>21</v>
      </c>
      <c r="V12" s="185">
        <f t="shared" si="4"/>
        <v>0</v>
      </c>
      <c r="W12" s="185">
        <f t="shared" si="5"/>
        <v>0</v>
      </c>
      <c r="X12" s="182"/>
      <c r="Y12" s="181" t="s">
        <v>2051</v>
      </c>
      <c r="Z12" s="181" t="s">
        <v>2052</v>
      </c>
    </row>
    <row r="13" spans="1:26" s="178" customFormat="1" ht="12" outlineLevel="2" x14ac:dyDescent="0.2">
      <c r="F13" s="179">
        <v>7</v>
      </c>
      <c r="G13" s="180" t="s">
        <v>342</v>
      </c>
      <c r="H13" s="181" t="s">
        <v>2063</v>
      </c>
      <c r="I13" s="181"/>
      <c r="J13" s="182" t="s">
        <v>2064</v>
      </c>
      <c r="K13" s="180" t="s">
        <v>172</v>
      </c>
      <c r="L13" s="183">
        <v>72</v>
      </c>
      <c r="M13" s="184"/>
      <c r="N13" s="183">
        <f t="shared" si="0"/>
        <v>72</v>
      </c>
      <c r="O13" s="184"/>
      <c r="P13" s="185">
        <f t="shared" si="1"/>
        <v>0</v>
      </c>
      <c r="Q13" s="186">
        <v>3.6100000000000004E-3</v>
      </c>
      <c r="R13" s="187">
        <f t="shared" si="2"/>
        <v>0.25992000000000004</v>
      </c>
      <c r="S13" s="186"/>
      <c r="T13" s="187">
        <f t="shared" si="3"/>
        <v>0</v>
      </c>
      <c r="U13" s="185">
        <v>21</v>
      </c>
      <c r="V13" s="185">
        <f t="shared" si="4"/>
        <v>0</v>
      </c>
      <c r="W13" s="185">
        <f t="shared" si="5"/>
        <v>0</v>
      </c>
      <c r="X13" s="182"/>
      <c r="Y13" s="181" t="s">
        <v>2051</v>
      </c>
      <c r="Z13" s="181" t="s">
        <v>2052</v>
      </c>
    </row>
    <row r="14" spans="1:26" s="178" customFormat="1" ht="12" outlineLevel="2" x14ac:dyDescent="0.2">
      <c r="F14" s="179">
        <v>8</v>
      </c>
      <c r="G14" s="180" t="s">
        <v>342</v>
      </c>
      <c r="H14" s="181" t="s">
        <v>2065</v>
      </c>
      <c r="I14" s="181"/>
      <c r="J14" s="182" t="s">
        <v>2066</v>
      </c>
      <c r="K14" s="180" t="s">
        <v>172</v>
      </c>
      <c r="L14" s="183">
        <v>40</v>
      </c>
      <c r="M14" s="184"/>
      <c r="N14" s="183">
        <f t="shared" si="0"/>
        <v>40</v>
      </c>
      <c r="O14" s="184"/>
      <c r="P14" s="185">
        <f t="shared" si="1"/>
        <v>0</v>
      </c>
      <c r="Q14" s="186">
        <v>7.7000000000000007E-4</v>
      </c>
      <c r="R14" s="187">
        <f t="shared" si="2"/>
        <v>3.0800000000000001E-2</v>
      </c>
      <c r="S14" s="186"/>
      <c r="T14" s="187">
        <f t="shared" si="3"/>
        <v>0</v>
      </c>
      <c r="U14" s="185">
        <v>21</v>
      </c>
      <c r="V14" s="185">
        <f t="shared" si="4"/>
        <v>0</v>
      </c>
      <c r="W14" s="185">
        <f t="shared" si="5"/>
        <v>0</v>
      </c>
      <c r="X14" s="182"/>
      <c r="Y14" s="181" t="s">
        <v>2051</v>
      </c>
      <c r="Z14" s="181" t="s">
        <v>2052</v>
      </c>
    </row>
    <row r="15" spans="1:26" s="178" customFormat="1" ht="12" outlineLevel="2" x14ac:dyDescent="0.2">
      <c r="F15" s="179">
        <v>9</v>
      </c>
      <c r="G15" s="180" t="s">
        <v>342</v>
      </c>
      <c r="H15" s="181" t="s">
        <v>2067</v>
      </c>
      <c r="I15" s="181"/>
      <c r="J15" s="182" t="s">
        <v>2068</v>
      </c>
      <c r="K15" s="180" t="s">
        <v>172</v>
      </c>
      <c r="L15" s="183">
        <v>15</v>
      </c>
      <c r="M15" s="184"/>
      <c r="N15" s="183">
        <f t="shared" si="0"/>
        <v>15</v>
      </c>
      <c r="O15" s="184"/>
      <c r="P15" s="185">
        <f t="shared" si="1"/>
        <v>0</v>
      </c>
      <c r="Q15" s="186">
        <v>3.4999999999999997E-5</v>
      </c>
      <c r="R15" s="187">
        <f t="shared" si="2"/>
        <v>5.2499999999999997E-4</v>
      </c>
      <c r="S15" s="186"/>
      <c r="T15" s="187">
        <f t="shared" si="3"/>
        <v>0</v>
      </c>
      <c r="U15" s="185">
        <v>21</v>
      </c>
      <c r="V15" s="185">
        <f t="shared" si="4"/>
        <v>0</v>
      </c>
      <c r="W15" s="185">
        <f t="shared" si="5"/>
        <v>0</v>
      </c>
      <c r="X15" s="182"/>
      <c r="Y15" s="181" t="s">
        <v>2051</v>
      </c>
      <c r="Z15" s="181" t="s">
        <v>2052</v>
      </c>
    </row>
    <row r="16" spans="1:26" s="178" customFormat="1" ht="12" outlineLevel="2" x14ac:dyDescent="0.2">
      <c r="F16" s="179">
        <v>10</v>
      </c>
      <c r="G16" s="180" t="s">
        <v>342</v>
      </c>
      <c r="H16" s="181" t="s">
        <v>2069</v>
      </c>
      <c r="I16" s="181"/>
      <c r="J16" s="182" t="s">
        <v>2070</v>
      </c>
      <c r="K16" s="180" t="s">
        <v>172</v>
      </c>
      <c r="L16" s="183">
        <v>40</v>
      </c>
      <c r="M16" s="184"/>
      <c r="N16" s="183">
        <f t="shared" si="0"/>
        <v>40</v>
      </c>
      <c r="O16" s="184"/>
      <c r="P16" s="185">
        <f t="shared" si="1"/>
        <v>0</v>
      </c>
      <c r="Q16" s="186">
        <v>3.4999999999999997E-5</v>
      </c>
      <c r="R16" s="187">
        <f t="shared" si="2"/>
        <v>1.3999999999999998E-3</v>
      </c>
      <c r="S16" s="186"/>
      <c r="T16" s="187">
        <f t="shared" si="3"/>
        <v>0</v>
      </c>
      <c r="U16" s="185">
        <v>21</v>
      </c>
      <c r="V16" s="185">
        <f t="shared" si="4"/>
        <v>0</v>
      </c>
      <c r="W16" s="185">
        <f t="shared" si="5"/>
        <v>0</v>
      </c>
      <c r="X16" s="182"/>
      <c r="Y16" s="181" t="s">
        <v>2051</v>
      </c>
      <c r="Z16" s="181" t="s">
        <v>2052</v>
      </c>
    </row>
    <row r="17" spans="6:26" s="178" customFormat="1" ht="12" outlineLevel="2" x14ac:dyDescent="0.2">
      <c r="F17" s="179">
        <v>11</v>
      </c>
      <c r="G17" s="180" t="s">
        <v>342</v>
      </c>
      <c r="H17" s="181" t="s">
        <v>2071</v>
      </c>
      <c r="I17" s="181"/>
      <c r="J17" s="182" t="s">
        <v>2072</v>
      </c>
      <c r="K17" s="180" t="s">
        <v>172</v>
      </c>
      <c r="L17" s="183">
        <v>40</v>
      </c>
      <c r="M17" s="184"/>
      <c r="N17" s="183">
        <f t="shared" si="0"/>
        <v>40</v>
      </c>
      <c r="O17" s="184"/>
      <c r="P17" s="185">
        <f t="shared" si="1"/>
        <v>0</v>
      </c>
      <c r="Q17" s="186">
        <v>4.8000000000000001E-5</v>
      </c>
      <c r="R17" s="187">
        <f t="shared" si="2"/>
        <v>1.92E-3</v>
      </c>
      <c r="S17" s="186"/>
      <c r="T17" s="187">
        <f t="shared" si="3"/>
        <v>0</v>
      </c>
      <c r="U17" s="185">
        <v>21</v>
      </c>
      <c r="V17" s="185">
        <f t="shared" si="4"/>
        <v>0</v>
      </c>
      <c r="W17" s="185">
        <f t="shared" si="5"/>
        <v>0</v>
      </c>
      <c r="X17" s="182"/>
      <c r="Y17" s="181" t="s">
        <v>2051</v>
      </c>
      <c r="Z17" s="181" t="s">
        <v>2052</v>
      </c>
    </row>
    <row r="18" spans="6:26" s="178" customFormat="1" ht="12" outlineLevel="2" x14ac:dyDescent="0.2">
      <c r="F18" s="179">
        <v>12</v>
      </c>
      <c r="G18" s="180" t="s">
        <v>342</v>
      </c>
      <c r="H18" s="181" t="s">
        <v>2073</v>
      </c>
      <c r="I18" s="181"/>
      <c r="J18" s="182" t="s">
        <v>2074</v>
      </c>
      <c r="K18" s="180" t="s">
        <v>172</v>
      </c>
      <c r="L18" s="183">
        <v>25</v>
      </c>
      <c r="M18" s="184"/>
      <c r="N18" s="183">
        <f t="shared" si="0"/>
        <v>25</v>
      </c>
      <c r="O18" s="184"/>
      <c r="P18" s="185">
        <f t="shared" si="1"/>
        <v>0</v>
      </c>
      <c r="Q18" s="186">
        <v>4.8000000000000001E-5</v>
      </c>
      <c r="R18" s="187">
        <f t="shared" si="2"/>
        <v>1.2000000000000001E-3</v>
      </c>
      <c r="S18" s="186"/>
      <c r="T18" s="187">
        <f t="shared" si="3"/>
        <v>0</v>
      </c>
      <c r="U18" s="185">
        <v>21</v>
      </c>
      <c r="V18" s="185">
        <f t="shared" si="4"/>
        <v>0</v>
      </c>
      <c r="W18" s="185">
        <f t="shared" si="5"/>
        <v>0</v>
      </c>
      <c r="X18" s="182"/>
      <c r="Y18" s="181" t="s">
        <v>2051</v>
      </c>
      <c r="Z18" s="181" t="s">
        <v>2052</v>
      </c>
    </row>
    <row r="19" spans="6:26" s="178" customFormat="1" ht="12" outlineLevel="2" x14ac:dyDescent="0.2">
      <c r="F19" s="179">
        <v>13</v>
      </c>
      <c r="G19" s="180" t="s">
        <v>342</v>
      </c>
      <c r="H19" s="181" t="s">
        <v>2075</v>
      </c>
      <c r="I19" s="181"/>
      <c r="J19" s="182" t="s">
        <v>2076</v>
      </c>
      <c r="K19" s="180" t="s">
        <v>172</v>
      </c>
      <c r="L19" s="183">
        <v>60</v>
      </c>
      <c r="M19" s="184"/>
      <c r="N19" s="183">
        <f t="shared" si="0"/>
        <v>60</v>
      </c>
      <c r="O19" s="184"/>
      <c r="P19" s="185">
        <f t="shared" si="1"/>
        <v>0</v>
      </c>
      <c r="Q19" s="186">
        <v>7.0000000000000007E-5</v>
      </c>
      <c r="R19" s="187">
        <f t="shared" si="2"/>
        <v>4.2000000000000006E-3</v>
      </c>
      <c r="S19" s="186"/>
      <c r="T19" s="187">
        <f t="shared" si="3"/>
        <v>0</v>
      </c>
      <c r="U19" s="185">
        <v>21</v>
      </c>
      <c r="V19" s="185">
        <f t="shared" si="4"/>
        <v>0</v>
      </c>
      <c r="W19" s="185">
        <f t="shared" si="5"/>
        <v>0</v>
      </c>
      <c r="X19" s="182"/>
      <c r="Y19" s="181" t="s">
        <v>2051</v>
      </c>
      <c r="Z19" s="181" t="s">
        <v>2052</v>
      </c>
    </row>
    <row r="20" spans="6:26" s="178" customFormat="1" ht="12" outlineLevel="2" x14ac:dyDescent="0.2">
      <c r="F20" s="179">
        <v>14</v>
      </c>
      <c r="G20" s="180" t="s">
        <v>342</v>
      </c>
      <c r="H20" s="181" t="s">
        <v>2077</v>
      </c>
      <c r="I20" s="181"/>
      <c r="J20" s="182" t="s">
        <v>2078</v>
      </c>
      <c r="K20" s="180" t="s">
        <v>172</v>
      </c>
      <c r="L20" s="183">
        <v>80</v>
      </c>
      <c r="M20" s="184"/>
      <c r="N20" s="183">
        <f t="shared" si="0"/>
        <v>80</v>
      </c>
      <c r="O20" s="184"/>
      <c r="P20" s="185">
        <f t="shared" si="1"/>
        <v>0</v>
      </c>
      <c r="Q20" s="186">
        <v>9.0000000000000006E-5</v>
      </c>
      <c r="R20" s="187">
        <f t="shared" si="2"/>
        <v>7.2000000000000007E-3</v>
      </c>
      <c r="S20" s="186"/>
      <c r="T20" s="187">
        <f t="shared" si="3"/>
        <v>0</v>
      </c>
      <c r="U20" s="185">
        <v>21</v>
      </c>
      <c r="V20" s="185">
        <f t="shared" si="4"/>
        <v>0</v>
      </c>
      <c r="W20" s="185">
        <f t="shared" si="5"/>
        <v>0</v>
      </c>
      <c r="X20" s="182"/>
      <c r="Y20" s="181" t="s">
        <v>2051</v>
      </c>
      <c r="Z20" s="181" t="s">
        <v>2052</v>
      </c>
    </row>
    <row r="21" spans="6:26" s="178" customFormat="1" ht="12" outlineLevel="2" x14ac:dyDescent="0.2">
      <c r="F21" s="179">
        <v>15</v>
      </c>
      <c r="G21" s="180" t="s">
        <v>342</v>
      </c>
      <c r="H21" s="181" t="s">
        <v>2079</v>
      </c>
      <c r="I21" s="181"/>
      <c r="J21" s="182" t="s">
        <v>2080</v>
      </c>
      <c r="K21" s="180" t="s">
        <v>172</v>
      </c>
      <c r="L21" s="183">
        <v>15</v>
      </c>
      <c r="M21" s="184"/>
      <c r="N21" s="183">
        <f t="shared" si="0"/>
        <v>15</v>
      </c>
      <c r="O21" s="184"/>
      <c r="P21" s="185">
        <f t="shared" si="1"/>
        <v>0</v>
      </c>
      <c r="Q21" s="186">
        <v>1.5000000000000001E-4</v>
      </c>
      <c r="R21" s="187">
        <f t="shared" si="2"/>
        <v>2.2500000000000003E-3</v>
      </c>
      <c r="S21" s="186"/>
      <c r="T21" s="187">
        <f t="shared" si="3"/>
        <v>0</v>
      </c>
      <c r="U21" s="185">
        <v>21</v>
      </c>
      <c r="V21" s="185">
        <f t="shared" si="4"/>
        <v>0</v>
      </c>
      <c r="W21" s="185">
        <f t="shared" si="5"/>
        <v>0</v>
      </c>
      <c r="X21" s="182"/>
      <c r="Y21" s="181" t="s">
        <v>2051</v>
      </c>
      <c r="Z21" s="181" t="s">
        <v>2052</v>
      </c>
    </row>
    <row r="22" spans="6:26" s="178" customFormat="1" ht="12" outlineLevel="2" x14ac:dyDescent="0.2">
      <c r="F22" s="179">
        <v>16</v>
      </c>
      <c r="G22" s="180" t="s">
        <v>342</v>
      </c>
      <c r="H22" s="181" t="s">
        <v>2081</v>
      </c>
      <c r="I22" s="181"/>
      <c r="J22" s="182" t="s">
        <v>2082</v>
      </c>
      <c r="K22" s="180" t="s">
        <v>172</v>
      </c>
      <c r="L22" s="183">
        <v>72</v>
      </c>
      <c r="M22" s="184"/>
      <c r="N22" s="183">
        <f t="shared" si="0"/>
        <v>72</v>
      </c>
      <c r="O22" s="184"/>
      <c r="P22" s="185">
        <f t="shared" si="1"/>
        <v>0</v>
      </c>
      <c r="Q22" s="186">
        <v>4.4000000000000002E-4</v>
      </c>
      <c r="R22" s="187">
        <f t="shared" si="2"/>
        <v>3.168E-2</v>
      </c>
      <c r="S22" s="186"/>
      <c r="T22" s="187">
        <f t="shared" si="3"/>
        <v>0</v>
      </c>
      <c r="U22" s="185">
        <v>21</v>
      </c>
      <c r="V22" s="185">
        <f t="shared" si="4"/>
        <v>0</v>
      </c>
      <c r="W22" s="185">
        <f t="shared" si="5"/>
        <v>0</v>
      </c>
      <c r="X22" s="182"/>
      <c r="Y22" s="181" t="s">
        <v>2051</v>
      </c>
      <c r="Z22" s="181" t="s">
        <v>2052</v>
      </c>
    </row>
    <row r="23" spans="6:26" s="178" customFormat="1" ht="12" outlineLevel="2" x14ac:dyDescent="0.2">
      <c r="F23" s="179">
        <v>17</v>
      </c>
      <c r="G23" s="180" t="s">
        <v>342</v>
      </c>
      <c r="H23" s="181" t="s">
        <v>2083</v>
      </c>
      <c r="I23" s="181"/>
      <c r="J23" s="182" t="s">
        <v>2084</v>
      </c>
      <c r="K23" s="180" t="s">
        <v>72</v>
      </c>
      <c r="L23" s="183">
        <v>36</v>
      </c>
      <c r="M23" s="184"/>
      <c r="N23" s="183">
        <f t="shared" si="0"/>
        <v>36</v>
      </c>
      <c r="O23" s="184"/>
      <c r="P23" s="185">
        <f t="shared" si="1"/>
        <v>0</v>
      </c>
      <c r="Q23" s="186">
        <v>4.0000000000000003E-5</v>
      </c>
      <c r="R23" s="187">
        <f t="shared" si="2"/>
        <v>1.4400000000000001E-3</v>
      </c>
      <c r="S23" s="186"/>
      <c r="T23" s="187">
        <f t="shared" si="3"/>
        <v>0</v>
      </c>
      <c r="U23" s="185">
        <v>21</v>
      </c>
      <c r="V23" s="185">
        <f t="shared" si="4"/>
        <v>0</v>
      </c>
      <c r="W23" s="185">
        <f t="shared" si="5"/>
        <v>0</v>
      </c>
      <c r="X23" s="182"/>
      <c r="Y23" s="181" t="s">
        <v>2051</v>
      </c>
      <c r="Z23" s="181" t="s">
        <v>2052</v>
      </c>
    </row>
    <row r="24" spans="6:26" s="178" customFormat="1" ht="12" outlineLevel="2" x14ac:dyDescent="0.2">
      <c r="F24" s="179">
        <v>18</v>
      </c>
      <c r="G24" s="180" t="s">
        <v>342</v>
      </c>
      <c r="H24" s="181" t="s">
        <v>2085</v>
      </c>
      <c r="I24" s="181"/>
      <c r="J24" s="182" t="s">
        <v>2086</v>
      </c>
      <c r="K24" s="180" t="s">
        <v>72</v>
      </c>
      <c r="L24" s="183">
        <v>2</v>
      </c>
      <c r="M24" s="184"/>
      <c r="N24" s="183">
        <f t="shared" si="0"/>
        <v>2</v>
      </c>
      <c r="O24" s="184"/>
      <c r="P24" s="185">
        <f t="shared" si="1"/>
        <v>0</v>
      </c>
      <c r="Q24" s="186">
        <v>5.0000000000000002E-5</v>
      </c>
      <c r="R24" s="187">
        <f t="shared" si="2"/>
        <v>1E-4</v>
      </c>
      <c r="S24" s="186"/>
      <c r="T24" s="187">
        <f t="shared" si="3"/>
        <v>0</v>
      </c>
      <c r="U24" s="185">
        <v>21</v>
      </c>
      <c r="V24" s="185">
        <f t="shared" si="4"/>
        <v>0</v>
      </c>
      <c r="W24" s="185">
        <f t="shared" si="5"/>
        <v>0</v>
      </c>
      <c r="X24" s="182"/>
      <c r="Y24" s="181" t="s">
        <v>2051</v>
      </c>
      <c r="Z24" s="181" t="s">
        <v>2052</v>
      </c>
    </row>
    <row r="25" spans="6:26" s="178" customFormat="1" ht="12" outlineLevel="2" x14ac:dyDescent="0.2">
      <c r="F25" s="179">
        <v>19</v>
      </c>
      <c r="G25" s="180" t="s">
        <v>342</v>
      </c>
      <c r="H25" s="181" t="s">
        <v>2087</v>
      </c>
      <c r="I25" s="181"/>
      <c r="J25" s="182" t="s">
        <v>2088</v>
      </c>
      <c r="K25" s="180" t="s">
        <v>72</v>
      </c>
      <c r="L25" s="183">
        <v>16</v>
      </c>
      <c r="M25" s="184"/>
      <c r="N25" s="183">
        <f t="shared" si="0"/>
        <v>16</v>
      </c>
      <c r="O25" s="184"/>
      <c r="P25" s="185">
        <f t="shared" si="1"/>
        <v>0</v>
      </c>
      <c r="Q25" s="186">
        <v>4.0000000000000003E-5</v>
      </c>
      <c r="R25" s="187">
        <f t="shared" si="2"/>
        <v>6.4000000000000005E-4</v>
      </c>
      <c r="S25" s="186"/>
      <c r="T25" s="187">
        <f t="shared" si="3"/>
        <v>0</v>
      </c>
      <c r="U25" s="185">
        <v>21</v>
      </c>
      <c r="V25" s="185">
        <f t="shared" si="4"/>
        <v>0</v>
      </c>
      <c r="W25" s="185">
        <f t="shared" si="5"/>
        <v>0</v>
      </c>
      <c r="X25" s="182"/>
      <c r="Y25" s="181" t="s">
        <v>2051</v>
      </c>
      <c r="Z25" s="181" t="s">
        <v>2052</v>
      </c>
    </row>
    <row r="26" spans="6:26" s="178" customFormat="1" ht="12" outlineLevel="2" x14ac:dyDescent="0.2">
      <c r="F26" s="179">
        <v>20</v>
      </c>
      <c r="G26" s="180" t="s">
        <v>342</v>
      </c>
      <c r="H26" s="181" t="s">
        <v>2089</v>
      </c>
      <c r="I26" s="181"/>
      <c r="J26" s="182" t="s">
        <v>2090</v>
      </c>
      <c r="K26" s="180" t="s">
        <v>72</v>
      </c>
      <c r="L26" s="183">
        <v>22</v>
      </c>
      <c r="M26" s="184"/>
      <c r="N26" s="183">
        <f t="shared" si="0"/>
        <v>22</v>
      </c>
      <c r="O26" s="184"/>
      <c r="P26" s="185">
        <f t="shared" si="1"/>
        <v>0</v>
      </c>
      <c r="Q26" s="186">
        <v>6.0000000000000008E-5</v>
      </c>
      <c r="R26" s="187">
        <f t="shared" si="2"/>
        <v>1.3200000000000002E-3</v>
      </c>
      <c r="S26" s="186"/>
      <c r="T26" s="187">
        <f t="shared" si="3"/>
        <v>0</v>
      </c>
      <c r="U26" s="185">
        <v>21</v>
      </c>
      <c r="V26" s="185">
        <f t="shared" si="4"/>
        <v>0</v>
      </c>
      <c r="W26" s="185">
        <f t="shared" si="5"/>
        <v>0</v>
      </c>
      <c r="X26" s="182"/>
      <c r="Y26" s="181" t="s">
        <v>2051</v>
      </c>
      <c r="Z26" s="181" t="s">
        <v>2052</v>
      </c>
    </row>
    <row r="27" spans="6:26" s="178" customFormat="1" ht="12" outlineLevel="2" x14ac:dyDescent="0.2">
      <c r="F27" s="179">
        <v>21</v>
      </c>
      <c r="G27" s="180" t="s">
        <v>342</v>
      </c>
      <c r="H27" s="181" t="s">
        <v>2091</v>
      </c>
      <c r="I27" s="181"/>
      <c r="J27" s="182" t="s">
        <v>2092</v>
      </c>
      <c r="K27" s="180" t="s">
        <v>72</v>
      </c>
      <c r="L27" s="183">
        <v>1</v>
      </c>
      <c r="M27" s="184"/>
      <c r="N27" s="183">
        <f t="shared" si="0"/>
        <v>1</v>
      </c>
      <c r="O27" s="184"/>
      <c r="P27" s="185">
        <f t="shared" si="1"/>
        <v>0</v>
      </c>
      <c r="Q27" s="186">
        <v>4.0000000000000003E-5</v>
      </c>
      <c r="R27" s="187">
        <f t="shared" si="2"/>
        <v>4.0000000000000003E-5</v>
      </c>
      <c r="S27" s="186"/>
      <c r="T27" s="187">
        <f t="shared" si="3"/>
        <v>0</v>
      </c>
      <c r="U27" s="185">
        <v>21</v>
      </c>
      <c r="V27" s="185">
        <f t="shared" si="4"/>
        <v>0</v>
      </c>
      <c r="W27" s="185">
        <f t="shared" si="5"/>
        <v>0</v>
      </c>
      <c r="X27" s="182"/>
      <c r="Y27" s="181" t="s">
        <v>2051</v>
      </c>
      <c r="Z27" s="181" t="s">
        <v>2052</v>
      </c>
    </row>
    <row r="28" spans="6:26" s="178" customFormat="1" ht="12" outlineLevel="2" x14ac:dyDescent="0.2">
      <c r="F28" s="179">
        <v>22</v>
      </c>
      <c r="G28" s="180" t="s">
        <v>342</v>
      </c>
      <c r="H28" s="181" t="s">
        <v>2093</v>
      </c>
      <c r="I28" s="181"/>
      <c r="J28" s="182" t="s">
        <v>2094</v>
      </c>
      <c r="K28" s="180" t="s">
        <v>72</v>
      </c>
      <c r="L28" s="183">
        <v>2</v>
      </c>
      <c r="M28" s="184"/>
      <c r="N28" s="183">
        <f t="shared" si="0"/>
        <v>2</v>
      </c>
      <c r="O28" s="184"/>
      <c r="P28" s="185">
        <f t="shared" si="1"/>
        <v>0</v>
      </c>
      <c r="Q28" s="186">
        <v>2.0000000000000002E-5</v>
      </c>
      <c r="R28" s="187">
        <f t="shared" si="2"/>
        <v>4.0000000000000003E-5</v>
      </c>
      <c r="S28" s="186"/>
      <c r="T28" s="187">
        <f t="shared" si="3"/>
        <v>0</v>
      </c>
      <c r="U28" s="185">
        <v>21</v>
      </c>
      <c r="V28" s="185">
        <f t="shared" si="4"/>
        <v>0</v>
      </c>
      <c r="W28" s="185">
        <f t="shared" si="5"/>
        <v>0</v>
      </c>
      <c r="X28" s="182"/>
      <c r="Y28" s="181" t="s">
        <v>2051</v>
      </c>
      <c r="Z28" s="181" t="s">
        <v>2052</v>
      </c>
    </row>
    <row r="29" spans="6:26" s="178" customFormat="1" ht="12" outlineLevel="2" x14ac:dyDescent="0.2">
      <c r="F29" s="179">
        <v>23</v>
      </c>
      <c r="G29" s="180" t="s">
        <v>342</v>
      </c>
      <c r="H29" s="181" t="s">
        <v>2095</v>
      </c>
      <c r="I29" s="181"/>
      <c r="J29" s="182" t="s">
        <v>2096</v>
      </c>
      <c r="K29" s="180" t="s">
        <v>72</v>
      </c>
      <c r="L29" s="183">
        <v>3</v>
      </c>
      <c r="M29" s="184"/>
      <c r="N29" s="183">
        <f t="shared" si="0"/>
        <v>3</v>
      </c>
      <c r="O29" s="184"/>
      <c r="P29" s="185">
        <f t="shared" si="1"/>
        <v>0</v>
      </c>
      <c r="Q29" s="186">
        <v>8.0000000000000007E-5</v>
      </c>
      <c r="R29" s="187">
        <f t="shared" si="2"/>
        <v>2.4000000000000003E-4</v>
      </c>
      <c r="S29" s="186"/>
      <c r="T29" s="187">
        <f t="shared" si="3"/>
        <v>0</v>
      </c>
      <c r="U29" s="185">
        <v>21</v>
      </c>
      <c r="V29" s="185">
        <f t="shared" si="4"/>
        <v>0</v>
      </c>
      <c r="W29" s="185">
        <f t="shared" si="5"/>
        <v>0</v>
      </c>
      <c r="X29" s="182"/>
      <c r="Y29" s="181" t="s">
        <v>2051</v>
      </c>
      <c r="Z29" s="181" t="s">
        <v>2052</v>
      </c>
    </row>
    <row r="30" spans="6:26" s="178" customFormat="1" ht="12" outlineLevel="2" x14ac:dyDescent="0.2">
      <c r="F30" s="179">
        <v>24</v>
      </c>
      <c r="G30" s="180" t="s">
        <v>342</v>
      </c>
      <c r="H30" s="181" t="s">
        <v>2097</v>
      </c>
      <c r="I30" s="181"/>
      <c r="J30" s="182" t="s">
        <v>2098</v>
      </c>
      <c r="K30" s="180" t="s">
        <v>72</v>
      </c>
      <c r="L30" s="183">
        <v>2</v>
      </c>
      <c r="M30" s="184"/>
      <c r="N30" s="183">
        <f t="shared" si="0"/>
        <v>2</v>
      </c>
      <c r="O30" s="184"/>
      <c r="P30" s="185">
        <f t="shared" si="1"/>
        <v>0</v>
      </c>
      <c r="Q30" s="186">
        <v>1.1E-4</v>
      </c>
      <c r="R30" s="187">
        <f t="shared" si="2"/>
        <v>2.2000000000000001E-4</v>
      </c>
      <c r="S30" s="186"/>
      <c r="T30" s="187">
        <f t="shared" si="3"/>
        <v>0</v>
      </c>
      <c r="U30" s="185">
        <v>21</v>
      </c>
      <c r="V30" s="185">
        <f t="shared" si="4"/>
        <v>0</v>
      </c>
      <c r="W30" s="185">
        <f t="shared" si="5"/>
        <v>0</v>
      </c>
      <c r="X30" s="182"/>
      <c r="Y30" s="181" t="s">
        <v>2051</v>
      </c>
      <c r="Z30" s="181" t="s">
        <v>2052</v>
      </c>
    </row>
    <row r="31" spans="6:26" s="178" customFormat="1" ht="12" outlineLevel="2" x14ac:dyDescent="0.2">
      <c r="F31" s="179">
        <v>25</v>
      </c>
      <c r="G31" s="180" t="s">
        <v>342</v>
      </c>
      <c r="H31" s="181" t="s">
        <v>2099</v>
      </c>
      <c r="I31" s="181"/>
      <c r="J31" s="182" t="s">
        <v>2100</v>
      </c>
      <c r="K31" s="180" t="s">
        <v>72</v>
      </c>
      <c r="L31" s="183">
        <v>1</v>
      </c>
      <c r="M31" s="184"/>
      <c r="N31" s="183">
        <f t="shared" si="0"/>
        <v>1</v>
      </c>
      <c r="O31" s="184"/>
      <c r="P31" s="185">
        <f t="shared" si="1"/>
        <v>0</v>
      </c>
      <c r="Q31" s="186">
        <v>1.2000000000000002E-4</v>
      </c>
      <c r="R31" s="187">
        <f t="shared" si="2"/>
        <v>1.2000000000000002E-4</v>
      </c>
      <c r="S31" s="186"/>
      <c r="T31" s="187">
        <f t="shared" si="3"/>
        <v>0</v>
      </c>
      <c r="U31" s="185">
        <v>21</v>
      </c>
      <c r="V31" s="185">
        <f t="shared" si="4"/>
        <v>0</v>
      </c>
      <c r="W31" s="185">
        <f t="shared" si="5"/>
        <v>0</v>
      </c>
      <c r="X31" s="182"/>
      <c r="Y31" s="181" t="s">
        <v>2051</v>
      </c>
      <c r="Z31" s="181" t="s">
        <v>2052</v>
      </c>
    </row>
    <row r="32" spans="6:26" s="178" customFormat="1" ht="12" outlineLevel="2" x14ac:dyDescent="0.2">
      <c r="F32" s="179">
        <v>26</v>
      </c>
      <c r="G32" s="180" t="s">
        <v>342</v>
      </c>
      <c r="H32" s="181" t="s">
        <v>2101</v>
      </c>
      <c r="I32" s="181"/>
      <c r="J32" s="182" t="s">
        <v>2102</v>
      </c>
      <c r="K32" s="180" t="s">
        <v>72</v>
      </c>
      <c r="L32" s="183">
        <v>72</v>
      </c>
      <c r="M32" s="184"/>
      <c r="N32" s="183">
        <f t="shared" si="0"/>
        <v>72</v>
      </c>
      <c r="O32" s="184"/>
      <c r="P32" s="185">
        <f t="shared" si="1"/>
        <v>0</v>
      </c>
      <c r="Q32" s="186">
        <v>7.0000000000000007E-5</v>
      </c>
      <c r="R32" s="187">
        <f t="shared" si="2"/>
        <v>5.0400000000000002E-3</v>
      </c>
      <c r="S32" s="186"/>
      <c r="T32" s="187">
        <f t="shared" si="3"/>
        <v>0</v>
      </c>
      <c r="U32" s="185">
        <v>21</v>
      </c>
      <c r="V32" s="185">
        <f t="shared" si="4"/>
        <v>0</v>
      </c>
      <c r="W32" s="185">
        <f t="shared" si="5"/>
        <v>0</v>
      </c>
      <c r="X32" s="182"/>
      <c r="Y32" s="181" t="s">
        <v>2051</v>
      </c>
      <c r="Z32" s="181" t="s">
        <v>2052</v>
      </c>
    </row>
    <row r="33" spans="6:26" s="178" customFormat="1" ht="12" outlineLevel="2" x14ac:dyDescent="0.2">
      <c r="F33" s="179">
        <v>27</v>
      </c>
      <c r="G33" s="180" t="s">
        <v>342</v>
      </c>
      <c r="H33" s="181" t="s">
        <v>2103</v>
      </c>
      <c r="I33" s="181"/>
      <c r="J33" s="182" t="s">
        <v>2104</v>
      </c>
      <c r="K33" s="180" t="s">
        <v>72</v>
      </c>
      <c r="L33" s="183">
        <v>10</v>
      </c>
      <c r="M33" s="184"/>
      <c r="N33" s="183">
        <f t="shared" si="0"/>
        <v>10</v>
      </c>
      <c r="O33" s="184"/>
      <c r="P33" s="185">
        <f t="shared" si="1"/>
        <v>0</v>
      </c>
      <c r="Q33" s="186">
        <v>1.4000000000000001E-4</v>
      </c>
      <c r="R33" s="187">
        <f t="shared" si="2"/>
        <v>1.4000000000000002E-3</v>
      </c>
      <c r="S33" s="186"/>
      <c r="T33" s="187">
        <f t="shared" si="3"/>
        <v>0</v>
      </c>
      <c r="U33" s="185">
        <v>21</v>
      </c>
      <c r="V33" s="185">
        <f t="shared" si="4"/>
        <v>0</v>
      </c>
      <c r="W33" s="185">
        <f t="shared" si="5"/>
        <v>0</v>
      </c>
      <c r="X33" s="182"/>
      <c r="Y33" s="181" t="s">
        <v>2051</v>
      </c>
      <c r="Z33" s="181" t="s">
        <v>2052</v>
      </c>
    </row>
    <row r="34" spans="6:26" s="178" customFormat="1" ht="12" outlineLevel="2" x14ac:dyDescent="0.2">
      <c r="F34" s="179">
        <v>28</v>
      </c>
      <c r="G34" s="180" t="s">
        <v>342</v>
      </c>
      <c r="H34" s="181" t="s">
        <v>2105</v>
      </c>
      <c r="I34" s="181"/>
      <c r="J34" s="182" t="s">
        <v>2106</v>
      </c>
      <c r="K34" s="180" t="s">
        <v>72</v>
      </c>
      <c r="L34" s="183">
        <v>14</v>
      </c>
      <c r="M34" s="184"/>
      <c r="N34" s="183">
        <f t="shared" si="0"/>
        <v>14</v>
      </c>
      <c r="O34" s="184"/>
      <c r="P34" s="185">
        <f t="shared" si="1"/>
        <v>0</v>
      </c>
      <c r="Q34" s="186">
        <v>1E-4</v>
      </c>
      <c r="R34" s="187">
        <f t="shared" si="2"/>
        <v>1.4E-3</v>
      </c>
      <c r="S34" s="186"/>
      <c r="T34" s="187">
        <f t="shared" si="3"/>
        <v>0</v>
      </c>
      <c r="U34" s="185">
        <v>21</v>
      </c>
      <c r="V34" s="185">
        <f t="shared" si="4"/>
        <v>0</v>
      </c>
      <c r="W34" s="185">
        <f t="shared" si="5"/>
        <v>0</v>
      </c>
      <c r="X34" s="182"/>
      <c r="Y34" s="181" t="s">
        <v>2051</v>
      </c>
      <c r="Z34" s="181" t="s">
        <v>2052</v>
      </c>
    </row>
    <row r="35" spans="6:26" s="178" customFormat="1" ht="12" outlineLevel="2" x14ac:dyDescent="0.2">
      <c r="F35" s="179">
        <v>29</v>
      </c>
      <c r="G35" s="180" t="s">
        <v>342</v>
      </c>
      <c r="H35" s="181" t="s">
        <v>2107</v>
      </c>
      <c r="I35" s="181"/>
      <c r="J35" s="182" t="s">
        <v>2108</v>
      </c>
      <c r="K35" s="180" t="s">
        <v>172</v>
      </c>
      <c r="L35" s="183">
        <v>40</v>
      </c>
      <c r="M35" s="184"/>
      <c r="N35" s="183">
        <f t="shared" si="0"/>
        <v>40</v>
      </c>
      <c r="O35" s="184"/>
      <c r="P35" s="185">
        <f t="shared" si="1"/>
        <v>0</v>
      </c>
      <c r="Q35" s="186">
        <v>1E-4</v>
      </c>
      <c r="R35" s="187">
        <f t="shared" si="2"/>
        <v>4.0000000000000001E-3</v>
      </c>
      <c r="S35" s="186"/>
      <c r="T35" s="187">
        <f t="shared" si="3"/>
        <v>0</v>
      </c>
      <c r="U35" s="185">
        <v>21</v>
      </c>
      <c r="V35" s="185">
        <f t="shared" si="4"/>
        <v>0</v>
      </c>
      <c r="W35" s="185">
        <f t="shared" si="5"/>
        <v>0</v>
      </c>
      <c r="X35" s="182"/>
      <c r="Y35" s="181" t="s">
        <v>2051</v>
      </c>
      <c r="Z35" s="181" t="s">
        <v>2052</v>
      </c>
    </row>
    <row r="36" spans="6:26" s="188" customFormat="1" ht="11.25" outlineLevel="3" x14ac:dyDescent="0.25">
      <c r="F36" s="189"/>
      <c r="G36" s="190"/>
      <c r="H36" s="190"/>
      <c r="I36" s="190"/>
      <c r="J36" s="191" t="s">
        <v>2109</v>
      </c>
      <c r="K36" s="190"/>
      <c r="L36" s="192">
        <v>40</v>
      </c>
      <c r="M36" s="193"/>
      <c r="N36" s="194"/>
      <c r="O36" s="193"/>
      <c r="P36" s="195"/>
      <c r="Q36" s="196"/>
      <c r="R36" s="193"/>
      <c r="S36" s="193"/>
      <c r="T36" s="193"/>
      <c r="U36" s="197" t="s">
        <v>2042</v>
      </c>
      <c r="V36" s="193"/>
      <c r="W36" s="193"/>
      <c r="X36" s="191"/>
      <c r="Y36" s="190"/>
      <c r="Z36" s="190"/>
    </row>
    <row r="37" spans="6:26" s="188" customFormat="1" ht="11.25" outlineLevel="3" x14ac:dyDescent="0.25">
      <c r="F37" s="189"/>
      <c r="G37" s="190"/>
      <c r="H37" s="190"/>
      <c r="I37" s="190"/>
      <c r="J37" s="191" t="s">
        <v>2110</v>
      </c>
      <c r="K37" s="190"/>
      <c r="L37" s="192">
        <v>0</v>
      </c>
      <c r="M37" s="193"/>
      <c r="N37" s="194"/>
      <c r="O37" s="193"/>
      <c r="P37" s="195"/>
      <c r="Q37" s="196"/>
      <c r="R37" s="193"/>
      <c r="S37" s="193"/>
      <c r="T37" s="193"/>
      <c r="U37" s="197" t="s">
        <v>2042</v>
      </c>
      <c r="V37" s="193"/>
      <c r="W37" s="193"/>
      <c r="X37" s="191"/>
      <c r="Y37" s="190"/>
      <c r="Z37" s="190"/>
    </row>
    <row r="38" spans="6:26" s="178" customFormat="1" ht="12" outlineLevel="2" x14ac:dyDescent="0.2">
      <c r="F38" s="179">
        <v>30</v>
      </c>
      <c r="G38" s="180" t="s">
        <v>342</v>
      </c>
      <c r="H38" s="181" t="s">
        <v>2111</v>
      </c>
      <c r="I38" s="181"/>
      <c r="J38" s="182" t="s">
        <v>2112</v>
      </c>
      <c r="K38" s="180" t="s">
        <v>172</v>
      </c>
      <c r="L38" s="183">
        <v>30</v>
      </c>
      <c r="M38" s="184"/>
      <c r="N38" s="183">
        <f t="shared" ref="N38:N101" si="6">L38*(1+M38/100)</f>
        <v>30</v>
      </c>
      <c r="O38" s="184"/>
      <c r="P38" s="185">
        <f t="shared" ref="P38:P101" si="7">N38*O38</f>
        <v>0</v>
      </c>
      <c r="Q38" s="186">
        <v>1.7000000000000001E-4</v>
      </c>
      <c r="R38" s="187">
        <f t="shared" ref="R38:R101" si="8">N38*Q38</f>
        <v>5.1000000000000004E-3</v>
      </c>
      <c r="S38" s="186"/>
      <c r="T38" s="187">
        <f t="shared" ref="T38:T101" si="9">N38*S38</f>
        <v>0</v>
      </c>
      <c r="U38" s="185">
        <v>21</v>
      </c>
      <c r="V38" s="185">
        <f t="shared" ref="V38:V101" si="10">P38*(U38/100)</f>
        <v>0</v>
      </c>
      <c r="W38" s="185">
        <f t="shared" ref="W38:W101" si="11">P38+V38</f>
        <v>0</v>
      </c>
      <c r="X38" s="182"/>
      <c r="Y38" s="181" t="s">
        <v>2051</v>
      </c>
      <c r="Z38" s="181" t="s">
        <v>2052</v>
      </c>
    </row>
    <row r="39" spans="6:26" s="178" customFormat="1" ht="12" outlineLevel="2" x14ac:dyDescent="0.2">
      <c r="F39" s="179">
        <v>31</v>
      </c>
      <c r="G39" s="180" t="s">
        <v>342</v>
      </c>
      <c r="H39" s="181" t="s">
        <v>2113</v>
      </c>
      <c r="I39" s="181"/>
      <c r="J39" s="182" t="s">
        <v>2114</v>
      </c>
      <c r="K39" s="180" t="s">
        <v>172</v>
      </c>
      <c r="L39" s="183">
        <v>72</v>
      </c>
      <c r="M39" s="184"/>
      <c r="N39" s="183">
        <f t="shared" si="6"/>
        <v>72</v>
      </c>
      <c r="O39" s="184"/>
      <c r="P39" s="185">
        <f t="shared" si="7"/>
        <v>0</v>
      </c>
      <c r="Q39" s="186">
        <v>5.5000000000000003E-4</v>
      </c>
      <c r="R39" s="187">
        <f t="shared" si="8"/>
        <v>3.9600000000000003E-2</v>
      </c>
      <c r="S39" s="186"/>
      <c r="T39" s="187">
        <f t="shared" si="9"/>
        <v>0</v>
      </c>
      <c r="U39" s="185">
        <v>21</v>
      </c>
      <c r="V39" s="185">
        <f t="shared" si="10"/>
        <v>0</v>
      </c>
      <c r="W39" s="185">
        <f t="shared" si="11"/>
        <v>0</v>
      </c>
      <c r="X39" s="182"/>
      <c r="Y39" s="181" t="s">
        <v>2051</v>
      </c>
      <c r="Z39" s="181" t="s">
        <v>2052</v>
      </c>
    </row>
    <row r="40" spans="6:26" s="178" customFormat="1" ht="12" outlineLevel="2" x14ac:dyDescent="0.2">
      <c r="F40" s="179">
        <v>32</v>
      </c>
      <c r="G40" s="180" t="s">
        <v>342</v>
      </c>
      <c r="H40" s="181" t="s">
        <v>2115</v>
      </c>
      <c r="I40" s="181"/>
      <c r="J40" s="182" t="s">
        <v>2116</v>
      </c>
      <c r="K40" s="180" t="s">
        <v>72</v>
      </c>
      <c r="L40" s="183">
        <v>205</v>
      </c>
      <c r="M40" s="184"/>
      <c r="N40" s="183">
        <f t="shared" si="6"/>
        <v>205</v>
      </c>
      <c r="O40" s="184"/>
      <c r="P40" s="185">
        <f t="shared" si="7"/>
        <v>0</v>
      </c>
      <c r="Q40" s="186">
        <v>5.0000000000000002E-5</v>
      </c>
      <c r="R40" s="187">
        <f t="shared" si="8"/>
        <v>1.025E-2</v>
      </c>
      <c r="S40" s="186"/>
      <c r="T40" s="187">
        <f t="shared" si="9"/>
        <v>0</v>
      </c>
      <c r="U40" s="185">
        <v>21</v>
      </c>
      <c r="V40" s="185">
        <f t="shared" si="10"/>
        <v>0</v>
      </c>
      <c r="W40" s="185">
        <f t="shared" si="11"/>
        <v>0</v>
      </c>
      <c r="X40" s="182"/>
      <c r="Y40" s="181" t="s">
        <v>2051</v>
      </c>
      <c r="Z40" s="181" t="s">
        <v>2052</v>
      </c>
    </row>
    <row r="41" spans="6:26" s="178" customFormat="1" ht="12" outlineLevel="2" x14ac:dyDescent="0.2">
      <c r="F41" s="179">
        <v>33</v>
      </c>
      <c r="G41" s="180" t="s">
        <v>342</v>
      </c>
      <c r="H41" s="181" t="s">
        <v>2117</v>
      </c>
      <c r="I41" s="181"/>
      <c r="J41" s="182" t="s">
        <v>2118</v>
      </c>
      <c r="K41" s="180" t="s">
        <v>72</v>
      </c>
      <c r="L41" s="183">
        <v>110</v>
      </c>
      <c r="M41" s="184"/>
      <c r="N41" s="183">
        <f t="shared" si="6"/>
        <v>110</v>
      </c>
      <c r="O41" s="184"/>
      <c r="P41" s="185">
        <f t="shared" si="7"/>
        <v>0</v>
      </c>
      <c r="Q41" s="186">
        <v>9.0000000000000006E-5</v>
      </c>
      <c r="R41" s="187">
        <f t="shared" si="8"/>
        <v>9.9000000000000008E-3</v>
      </c>
      <c r="S41" s="186"/>
      <c r="T41" s="187">
        <f t="shared" si="9"/>
        <v>0</v>
      </c>
      <c r="U41" s="185">
        <v>21</v>
      </c>
      <c r="V41" s="185">
        <f t="shared" si="10"/>
        <v>0</v>
      </c>
      <c r="W41" s="185">
        <f t="shared" si="11"/>
        <v>0</v>
      </c>
      <c r="X41" s="182"/>
      <c r="Y41" s="181" t="s">
        <v>2051</v>
      </c>
      <c r="Z41" s="181" t="s">
        <v>2052</v>
      </c>
    </row>
    <row r="42" spans="6:26" s="178" customFormat="1" ht="12" outlineLevel="2" x14ac:dyDescent="0.2">
      <c r="F42" s="179">
        <v>34</v>
      </c>
      <c r="G42" s="180" t="s">
        <v>342</v>
      </c>
      <c r="H42" s="181" t="s">
        <v>2119</v>
      </c>
      <c r="I42" s="181"/>
      <c r="J42" s="182" t="s">
        <v>2120</v>
      </c>
      <c r="K42" s="180" t="s">
        <v>72</v>
      </c>
      <c r="L42" s="183">
        <v>20</v>
      </c>
      <c r="M42" s="184"/>
      <c r="N42" s="183">
        <f t="shared" si="6"/>
        <v>20</v>
      </c>
      <c r="O42" s="184"/>
      <c r="P42" s="185">
        <f t="shared" si="7"/>
        <v>0</v>
      </c>
      <c r="Q42" s="186">
        <v>1.6000000000000001E-4</v>
      </c>
      <c r="R42" s="187">
        <f t="shared" si="8"/>
        <v>3.2000000000000002E-3</v>
      </c>
      <c r="S42" s="186"/>
      <c r="T42" s="187">
        <f t="shared" si="9"/>
        <v>0</v>
      </c>
      <c r="U42" s="185">
        <v>21</v>
      </c>
      <c r="V42" s="185">
        <f t="shared" si="10"/>
        <v>0</v>
      </c>
      <c r="W42" s="185">
        <f t="shared" si="11"/>
        <v>0</v>
      </c>
      <c r="X42" s="182"/>
      <c r="Y42" s="181" t="s">
        <v>2051</v>
      </c>
      <c r="Z42" s="181" t="s">
        <v>2052</v>
      </c>
    </row>
    <row r="43" spans="6:26" s="178" customFormat="1" ht="12" outlineLevel="2" x14ac:dyDescent="0.2">
      <c r="F43" s="179">
        <v>35</v>
      </c>
      <c r="G43" s="180" t="s">
        <v>342</v>
      </c>
      <c r="H43" s="181" t="s">
        <v>2121</v>
      </c>
      <c r="I43" s="181"/>
      <c r="J43" s="182" t="s">
        <v>2122</v>
      </c>
      <c r="K43" s="180" t="s">
        <v>72</v>
      </c>
      <c r="L43" s="183">
        <v>10</v>
      </c>
      <c r="M43" s="184"/>
      <c r="N43" s="183">
        <f t="shared" si="6"/>
        <v>10</v>
      </c>
      <c r="O43" s="184"/>
      <c r="P43" s="185">
        <f t="shared" si="7"/>
        <v>0</v>
      </c>
      <c r="Q43" s="186">
        <v>6.9999999999999994E-5</v>
      </c>
      <c r="R43" s="187">
        <f t="shared" si="8"/>
        <v>6.9999999999999988E-4</v>
      </c>
      <c r="S43" s="186"/>
      <c r="T43" s="187">
        <f t="shared" si="9"/>
        <v>0</v>
      </c>
      <c r="U43" s="185">
        <v>21</v>
      </c>
      <c r="V43" s="185">
        <f t="shared" si="10"/>
        <v>0</v>
      </c>
      <c r="W43" s="185">
        <f t="shared" si="11"/>
        <v>0</v>
      </c>
      <c r="X43" s="182"/>
      <c r="Y43" s="181" t="s">
        <v>2051</v>
      </c>
      <c r="Z43" s="181" t="s">
        <v>2052</v>
      </c>
    </row>
    <row r="44" spans="6:26" s="178" customFormat="1" ht="12" outlineLevel="2" x14ac:dyDescent="0.2">
      <c r="F44" s="179">
        <v>36</v>
      </c>
      <c r="G44" s="180" t="s">
        <v>342</v>
      </c>
      <c r="H44" s="181" t="s">
        <v>2123</v>
      </c>
      <c r="I44" s="181"/>
      <c r="J44" s="182" t="s">
        <v>2124</v>
      </c>
      <c r="K44" s="180" t="s">
        <v>72</v>
      </c>
      <c r="L44" s="183">
        <v>1</v>
      </c>
      <c r="M44" s="184"/>
      <c r="N44" s="183">
        <f t="shared" si="6"/>
        <v>1</v>
      </c>
      <c r="O44" s="184"/>
      <c r="P44" s="185">
        <f t="shared" si="7"/>
        <v>0</v>
      </c>
      <c r="Q44" s="186">
        <v>2.5000000000000001E-4</v>
      </c>
      <c r="R44" s="187">
        <f t="shared" si="8"/>
        <v>2.5000000000000001E-4</v>
      </c>
      <c r="S44" s="186"/>
      <c r="T44" s="187">
        <f t="shared" si="9"/>
        <v>0</v>
      </c>
      <c r="U44" s="185">
        <v>21</v>
      </c>
      <c r="V44" s="185">
        <f t="shared" si="10"/>
        <v>0</v>
      </c>
      <c r="W44" s="185">
        <f t="shared" si="11"/>
        <v>0</v>
      </c>
      <c r="X44" s="182"/>
      <c r="Y44" s="181" t="s">
        <v>2051</v>
      </c>
      <c r="Z44" s="181" t="s">
        <v>2052</v>
      </c>
    </row>
    <row r="45" spans="6:26" s="178" customFormat="1" ht="12" outlineLevel="2" x14ac:dyDescent="0.2">
      <c r="F45" s="179">
        <v>37</v>
      </c>
      <c r="G45" s="180" t="s">
        <v>342</v>
      </c>
      <c r="H45" s="181" t="s">
        <v>2125</v>
      </c>
      <c r="I45" s="181"/>
      <c r="J45" s="182" t="s">
        <v>2126</v>
      </c>
      <c r="K45" s="180" t="s">
        <v>72</v>
      </c>
      <c r="L45" s="183">
        <v>3</v>
      </c>
      <c r="M45" s="184"/>
      <c r="N45" s="183">
        <f t="shared" si="6"/>
        <v>3</v>
      </c>
      <c r="O45" s="184"/>
      <c r="P45" s="185">
        <f t="shared" si="7"/>
        <v>0</v>
      </c>
      <c r="Q45" s="186">
        <v>4.6000000000000001E-4</v>
      </c>
      <c r="R45" s="187">
        <f t="shared" si="8"/>
        <v>1.3800000000000002E-3</v>
      </c>
      <c r="S45" s="186"/>
      <c r="T45" s="187">
        <f t="shared" si="9"/>
        <v>0</v>
      </c>
      <c r="U45" s="185">
        <v>21</v>
      </c>
      <c r="V45" s="185">
        <f t="shared" si="10"/>
        <v>0</v>
      </c>
      <c r="W45" s="185">
        <f t="shared" si="11"/>
        <v>0</v>
      </c>
      <c r="X45" s="182"/>
      <c r="Y45" s="181" t="s">
        <v>2051</v>
      </c>
      <c r="Z45" s="181" t="s">
        <v>2052</v>
      </c>
    </row>
    <row r="46" spans="6:26" s="178" customFormat="1" ht="12" outlineLevel="2" x14ac:dyDescent="0.2">
      <c r="F46" s="179">
        <v>38</v>
      </c>
      <c r="G46" s="180" t="s">
        <v>2127</v>
      </c>
      <c r="H46" s="181" t="s">
        <v>2128</v>
      </c>
      <c r="I46" s="181"/>
      <c r="J46" s="182" t="s">
        <v>2129</v>
      </c>
      <c r="K46" s="180" t="s">
        <v>172</v>
      </c>
      <c r="L46" s="183">
        <v>40</v>
      </c>
      <c r="M46" s="184"/>
      <c r="N46" s="183">
        <f t="shared" si="6"/>
        <v>40</v>
      </c>
      <c r="O46" s="184"/>
      <c r="P46" s="185">
        <f t="shared" si="7"/>
        <v>0</v>
      </c>
      <c r="Q46" s="186"/>
      <c r="R46" s="187">
        <f t="shared" si="8"/>
        <v>0</v>
      </c>
      <c r="S46" s="186"/>
      <c r="T46" s="187">
        <f t="shared" si="9"/>
        <v>0</v>
      </c>
      <c r="U46" s="185">
        <v>21</v>
      </c>
      <c r="V46" s="185">
        <f t="shared" si="10"/>
        <v>0</v>
      </c>
      <c r="W46" s="185">
        <f t="shared" si="11"/>
        <v>0</v>
      </c>
      <c r="X46" s="182"/>
      <c r="Y46" s="181" t="s">
        <v>2051</v>
      </c>
      <c r="Z46" s="181" t="s">
        <v>2052</v>
      </c>
    </row>
    <row r="47" spans="6:26" s="178" customFormat="1" ht="12" outlineLevel="2" x14ac:dyDescent="0.2">
      <c r="F47" s="179">
        <v>39</v>
      </c>
      <c r="G47" s="180" t="s">
        <v>2127</v>
      </c>
      <c r="H47" s="181" t="s">
        <v>2130</v>
      </c>
      <c r="I47" s="181"/>
      <c r="J47" s="182" t="s">
        <v>2131</v>
      </c>
      <c r="K47" s="180" t="s">
        <v>172</v>
      </c>
      <c r="L47" s="183">
        <v>30</v>
      </c>
      <c r="M47" s="184"/>
      <c r="N47" s="183">
        <f t="shared" si="6"/>
        <v>30</v>
      </c>
      <c r="O47" s="184"/>
      <c r="P47" s="185">
        <f t="shared" si="7"/>
        <v>0</v>
      </c>
      <c r="Q47" s="186"/>
      <c r="R47" s="187">
        <f t="shared" si="8"/>
        <v>0</v>
      </c>
      <c r="S47" s="186"/>
      <c r="T47" s="187">
        <f t="shared" si="9"/>
        <v>0</v>
      </c>
      <c r="U47" s="185">
        <v>21</v>
      </c>
      <c r="V47" s="185">
        <f t="shared" si="10"/>
        <v>0</v>
      </c>
      <c r="W47" s="185">
        <f t="shared" si="11"/>
        <v>0</v>
      </c>
      <c r="X47" s="182"/>
      <c r="Y47" s="181" t="s">
        <v>2051</v>
      </c>
      <c r="Z47" s="181" t="s">
        <v>2052</v>
      </c>
    </row>
    <row r="48" spans="6:26" s="178" customFormat="1" ht="12" outlineLevel="2" x14ac:dyDescent="0.2">
      <c r="F48" s="179">
        <v>40</v>
      </c>
      <c r="G48" s="180" t="s">
        <v>2127</v>
      </c>
      <c r="H48" s="181" t="s">
        <v>2132</v>
      </c>
      <c r="I48" s="181"/>
      <c r="J48" s="182" t="s">
        <v>2133</v>
      </c>
      <c r="K48" s="180" t="s">
        <v>172</v>
      </c>
      <c r="L48" s="183">
        <v>72</v>
      </c>
      <c r="M48" s="184"/>
      <c r="N48" s="183">
        <f t="shared" si="6"/>
        <v>72</v>
      </c>
      <c r="O48" s="184"/>
      <c r="P48" s="185">
        <f t="shared" si="7"/>
        <v>0</v>
      </c>
      <c r="Q48" s="186"/>
      <c r="R48" s="187">
        <f t="shared" si="8"/>
        <v>0</v>
      </c>
      <c r="S48" s="186"/>
      <c r="T48" s="187">
        <f t="shared" si="9"/>
        <v>0</v>
      </c>
      <c r="U48" s="185">
        <v>21</v>
      </c>
      <c r="V48" s="185">
        <f t="shared" si="10"/>
        <v>0</v>
      </c>
      <c r="W48" s="185">
        <f t="shared" si="11"/>
        <v>0</v>
      </c>
      <c r="X48" s="182"/>
      <c r="Y48" s="181" t="s">
        <v>2051</v>
      </c>
      <c r="Z48" s="181" t="s">
        <v>2052</v>
      </c>
    </row>
    <row r="49" spans="6:26" s="178" customFormat="1" ht="12" outlineLevel="2" x14ac:dyDescent="0.2">
      <c r="F49" s="179">
        <v>41</v>
      </c>
      <c r="G49" s="180" t="s">
        <v>2127</v>
      </c>
      <c r="H49" s="181" t="s">
        <v>2134</v>
      </c>
      <c r="I49" s="181"/>
      <c r="J49" s="182" t="s">
        <v>2135</v>
      </c>
      <c r="K49" s="180" t="s">
        <v>72</v>
      </c>
      <c r="L49" s="183">
        <v>110</v>
      </c>
      <c r="M49" s="184"/>
      <c r="N49" s="183">
        <f t="shared" si="6"/>
        <v>110</v>
      </c>
      <c r="O49" s="184"/>
      <c r="P49" s="185">
        <f t="shared" si="7"/>
        <v>0</v>
      </c>
      <c r="Q49" s="186"/>
      <c r="R49" s="187">
        <f t="shared" si="8"/>
        <v>0</v>
      </c>
      <c r="S49" s="186"/>
      <c r="T49" s="187">
        <f t="shared" si="9"/>
        <v>0</v>
      </c>
      <c r="U49" s="185">
        <v>21</v>
      </c>
      <c r="V49" s="185">
        <f t="shared" si="10"/>
        <v>0</v>
      </c>
      <c r="W49" s="185">
        <f t="shared" si="11"/>
        <v>0</v>
      </c>
      <c r="X49" s="182"/>
      <c r="Y49" s="181" t="s">
        <v>2051</v>
      </c>
      <c r="Z49" s="181" t="s">
        <v>2052</v>
      </c>
    </row>
    <row r="50" spans="6:26" s="178" customFormat="1" ht="12" outlineLevel="2" x14ac:dyDescent="0.2">
      <c r="F50" s="179">
        <v>42</v>
      </c>
      <c r="G50" s="180" t="s">
        <v>2127</v>
      </c>
      <c r="H50" s="181" t="s">
        <v>2136</v>
      </c>
      <c r="I50" s="181"/>
      <c r="J50" s="182" t="s">
        <v>2137</v>
      </c>
      <c r="K50" s="180" t="s">
        <v>72</v>
      </c>
      <c r="L50" s="183">
        <v>205</v>
      </c>
      <c r="M50" s="184"/>
      <c r="N50" s="183">
        <f t="shared" si="6"/>
        <v>205</v>
      </c>
      <c r="O50" s="184"/>
      <c r="P50" s="185">
        <f t="shared" si="7"/>
        <v>0</v>
      </c>
      <c r="Q50" s="186"/>
      <c r="R50" s="187">
        <f t="shared" si="8"/>
        <v>0</v>
      </c>
      <c r="S50" s="186"/>
      <c r="T50" s="187">
        <f t="shared" si="9"/>
        <v>0</v>
      </c>
      <c r="U50" s="185">
        <v>21</v>
      </c>
      <c r="V50" s="185">
        <f t="shared" si="10"/>
        <v>0</v>
      </c>
      <c r="W50" s="185">
        <f t="shared" si="11"/>
        <v>0</v>
      </c>
      <c r="X50" s="182"/>
      <c r="Y50" s="181" t="s">
        <v>2051</v>
      </c>
      <c r="Z50" s="181" t="s">
        <v>2052</v>
      </c>
    </row>
    <row r="51" spans="6:26" s="178" customFormat="1" ht="12" outlineLevel="2" x14ac:dyDescent="0.2">
      <c r="F51" s="179">
        <v>43</v>
      </c>
      <c r="G51" s="180" t="s">
        <v>2127</v>
      </c>
      <c r="H51" s="181" t="s">
        <v>2138</v>
      </c>
      <c r="I51" s="181"/>
      <c r="J51" s="182" t="s">
        <v>2139</v>
      </c>
      <c r="K51" s="180" t="s">
        <v>172</v>
      </c>
      <c r="L51" s="183">
        <v>140</v>
      </c>
      <c r="M51" s="184"/>
      <c r="N51" s="183">
        <f t="shared" si="6"/>
        <v>140</v>
      </c>
      <c r="O51" s="184"/>
      <c r="P51" s="185">
        <f t="shared" si="7"/>
        <v>0</v>
      </c>
      <c r="Q51" s="186"/>
      <c r="R51" s="187">
        <f t="shared" si="8"/>
        <v>0</v>
      </c>
      <c r="S51" s="186"/>
      <c r="T51" s="187">
        <f t="shared" si="9"/>
        <v>0</v>
      </c>
      <c r="U51" s="185">
        <v>21</v>
      </c>
      <c r="V51" s="185">
        <f t="shared" si="10"/>
        <v>0</v>
      </c>
      <c r="W51" s="185">
        <f t="shared" si="11"/>
        <v>0</v>
      </c>
      <c r="X51" s="182"/>
      <c r="Y51" s="181" t="s">
        <v>2051</v>
      </c>
      <c r="Z51" s="181" t="s">
        <v>2052</v>
      </c>
    </row>
    <row r="52" spans="6:26" s="178" customFormat="1" ht="12" outlineLevel="2" x14ac:dyDescent="0.2">
      <c r="F52" s="179">
        <v>44</v>
      </c>
      <c r="G52" s="180" t="s">
        <v>2127</v>
      </c>
      <c r="H52" s="181" t="s">
        <v>2140</v>
      </c>
      <c r="I52" s="181"/>
      <c r="J52" s="182" t="s">
        <v>2141</v>
      </c>
      <c r="K52" s="180" t="s">
        <v>172</v>
      </c>
      <c r="L52" s="183">
        <v>15</v>
      </c>
      <c r="M52" s="184"/>
      <c r="N52" s="183">
        <f t="shared" si="6"/>
        <v>15</v>
      </c>
      <c r="O52" s="184"/>
      <c r="P52" s="185">
        <f t="shared" si="7"/>
        <v>0</v>
      </c>
      <c r="Q52" s="186"/>
      <c r="R52" s="187">
        <f t="shared" si="8"/>
        <v>0</v>
      </c>
      <c r="S52" s="186"/>
      <c r="T52" s="187">
        <f t="shared" si="9"/>
        <v>0</v>
      </c>
      <c r="U52" s="185">
        <v>21</v>
      </c>
      <c r="V52" s="185">
        <f t="shared" si="10"/>
        <v>0</v>
      </c>
      <c r="W52" s="185">
        <f t="shared" si="11"/>
        <v>0</v>
      </c>
      <c r="X52" s="182"/>
      <c r="Y52" s="181" t="s">
        <v>2051</v>
      </c>
      <c r="Z52" s="181" t="s">
        <v>2052</v>
      </c>
    </row>
    <row r="53" spans="6:26" s="178" customFormat="1" ht="12" outlineLevel="2" x14ac:dyDescent="0.2">
      <c r="F53" s="179">
        <v>45</v>
      </c>
      <c r="G53" s="180" t="s">
        <v>2127</v>
      </c>
      <c r="H53" s="181" t="s">
        <v>2142</v>
      </c>
      <c r="I53" s="181"/>
      <c r="J53" s="182" t="s">
        <v>2143</v>
      </c>
      <c r="K53" s="180" t="s">
        <v>172</v>
      </c>
      <c r="L53" s="183">
        <v>72</v>
      </c>
      <c r="M53" s="184"/>
      <c r="N53" s="183">
        <f t="shared" si="6"/>
        <v>72</v>
      </c>
      <c r="O53" s="184"/>
      <c r="P53" s="185">
        <f t="shared" si="7"/>
        <v>0</v>
      </c>
      <c r="Q53" s="186"/>
      <c r="R53" s="187">
        <f t="shared" si="8"/>
        <v>0</v>
      </c>
      <c r="S53" s="186"/>
      <c r="T53" s="187">
        <f t="shared" si="9"/>
        <v>0</v>
      </c>
      <c r="U53" s="185">
        <v>21</v>
      </c>
      <c r="V53" s="185">
        <f t="shared" si="10"/>
        <v>0</v>
      </c>
      <c r="W53" s="185">
        <f t="shared" si="11"/>
        <v>0</v>
      </c>
      <c r="X53" s="182"/>
      <c r="Y53" s="181" t="s">
        <v>2051</v>
      </c>
      <c r="Z53" s="181" t="s">
        <v>2052</v>
      </c>
    </row>
    <row r="54" spans="6:26" s="178" customFormat="1" ht="12" outlineLevel="2" x14ac:dyDescent="0.2">
      <c r="F54" s="179">
        <v>46</v>
      </c>
      <c r="G54" s="180" t="s">
        <v>2127</v>
      </c>
      <c r="H54" s="181" t="s">
        <v>2144</v>
      </c>
      <c r="I54" s="181"/>
      <c r="J54" s="182" t="s">
        <v>2145</v>
      </c>
      <c r="K54" s="180" t="s">
        <v>172</v>
      </c>
      <c r="L54" s="183">
        <v>272</v>
      </c>
      <c r="M54" s="184"/>
      <c r="N54" s="183">
        <f t="shared" si="6"/>
        <v>272</v>
      </c>
      <c r="O54" s="184"/>
      <c r="P54" s="185">
        <f t="shared" si="7"/>
        <v>0</v>
      </c>
      <c r="Q54" s="186"/>
      <c r="R54" s="187">
        <f t="shared" si="8"/>
        <v>0</v>
      </c>
      <c r="S54" s="186"/>
      <c r="T54" s="187">
        <f t="shared" si="9"/>
        <v>0</v>
      </c>
      <c r="U54" s="185">
        <v>21</v>
      </c>
      <c r="V54" s="185">
        <f t="shared" si="10"/>
        <v>0</v>
      </c>
      <c r="W54" s="185">
        <f t="shared" si="11"/>
        <v>0</v>
      </c>
      <c r="X54" s="182"/>
      <c r="Y54" s="181" t="s">
        <v>2051</v>
      </c>
      <c r="Z54" s="181" t="s">
        <v>2052</v>
      </c>
    </row>
    <row r="55" spans="6:26" s="178" customFormat="1" ht="12" outlineLevel="2" x14ac:dyDescent="0.2">
      <c r="F55" s="179">
        <v>47</v>
      </c>
      <c r="G55" s="180" t="s">
        <v>2127</v>
      </c>
      <c r="H55" s="181" t="s">
        <v>2146</v>
      </c>
      <c r="I55" s="181"/>
      <c r="J55" s="182" t="s">
        <v>2147</v>
      </c>
      <c r="K55" s="180" t="s">
        <v>172</v>
      </c>
      <c r="L55" s="183">
        <v>3575</v>
      </c>
      <c r="M55" s="184"/>
      <c r="N55" s="183">
        <f t="shared" si="6"/>
        <v>3575</v>
      </c>
      <c r="O55" s="184"/>
      <c r="P55" s="185">
        <f t="shared" si="7"/>
        <v>0</v>
      </c>
      <c r="Q55" s="186"/>
      <c r="R55" s="187">
        <f t="shared" si="8"/>
        <v>0</v>
      </c>
      <c r="S55" s="186"/>
      <c r="T55" s="187">
        <f t="shared" si="9"/>
        <v>0</v>
      </c>
      <c r="U55" s="185">
        <v>21</v>
      </c>
      <c r="V55" s="185">
        <f t="shared" si="10"/>
        <v>0</v>
      </c>
      <c r="W55" s="185">
        <f t="shared" si="11"/>
        <v>0</v>
      </c>
      <c r="X55" s="182"/>
      <c r="Y55" s="181" t="s">
        <v>2051</v>
      </c>
      <c r="Z55" s="181" t="s">
        <v>2052</v>
      </c>
    </row>
    <row r="56" spans="6:26" s="178" customFormat="1" ht="12" outlineLevel="2" x14ac:dyDescent="0.2">
      <c r="F56" s="179">
        <v>48</v>
      </c>
      <c r="G56" s="180" t="s">
        <v>2127</v>
      </c>
      <c r="H56" s="181" t="s">
        <v>2148</v>
      </c>
      <c r="I56" s="181"/>
      <c r="J56" s="182" t="s">
        <v>2149</v>
      </c>
      <c r="K56" s="180" t="s">
        <v>172</v>
      </c>
      <c r="L56" s="183">
        <v>72</v>
      </c>
      <c r="M56" s="184"/>
      <c r="N56" s="183">
        <f t="shared" si="6"/>
        <v>72</v>
      </c>
      <c r="O56" s="184"/>
      <c r="P56" s="185">
        <f t="shared" si="7"/>
        <v>0</v>
      </c>
      <c r="Q56" s="186"/>
      <c r="R56" s="187">
        <f t="shared" si="8"/>
        <v>0</v>
      </c>
      <c r="S56" s="186"/>
      <c r="T56" s="187">
        <f t="shared" si="9"/>
        <v>0</v>
      </c>
      <c r="U56" s="185">
        <v>21</v>
      </c>
      <c r="V56" s="185">
        <f t="shared" si="10"/>
        <v>0</v>
      </c>
      <c r="W56" s="185">
        <f t="shared" si="11"/>
        <v>0</v>
      </c>
      <c r="X56" s="182"/>
      <c r="Y56" s="181" t="s">
        <v>2051</v>
      </c>
      <c r="Z56" s="181" t="s">
        <v>2052</v>
      </c>
    </row>
    <row r="57" spans="6:26" s="178" customFormat="1" ht="12" outlineLevel="2" x14ac:dyDescent="0.2">
      <c r="F57" s="179">
        <v>49</v>
      </c>
      <c r="G57" s="180" t="s">
        <v>2127</v>
      </c>
      <c r="H57" s="181" t="s">
        <v>2150</v>
      </c>
      <c r="I57" s="181"/>
      <c r="J57" s="182" t="s">
        <v>2151</v>
      </c>
      <c r="K57" s="180" t="s">
        <v>172</v>
      </c>
      <c r="L57" s="183">
        <v>252</v>
      </c>
      <c r="M57" s="184"/>
      <c r="N57" s="183">
        <f t="shared" si="6"/>
        <v>252</v>
      </c>
      <c r="O57" s="184"/>
      <c r="P57" s="185">
        <f t="shared" si="7"/>
        <v>0</v>
      </c>
      <c r="Q57" s="186"/>
      <c r="R57" s="187">
        <f t="shared" si="8"/>
        <v>0</v>
      </c>
      <c r="S57" s="186"/>
      <c r="T57" s="187">
        <f t="shared" si="9"/>
        <v>0</v>
      </c>
      <c r="U57" s="185">
        <v>21</v>
      </c>
      <c r="V57" s="185">
        <f t="shared" si="10"/>
        <v>0</v>
      </c>
      <c r="W57" s="185">
        <f t="shared" si="11"/>
        <v>0</v>
      </c>
      <c r="X57" s="182"/>
      <c r="Y57" s="181" t="s">
        <v>2051</v>
      </c>
      <c r="Z57" s="181" t="s">
        <v>2052</v>
      </c>
    </row>
    <row r="58" spans="6:26" s="178" customFormat="1" ht="12" outlineLevel="2" x14ac:dyDescent="0.2">
      <c r="F58" s="179">
        <v>50</v>
      </c>
      <c r="G58" s="180" t="s">
        <v>2127</v>
      </c>
      <c r="H58" s="181" t="s">
        <v>2152</v>
      </c>
      <c r="I58" s="181"/>
      <c r="J58" s="182" t="s">
        <v>2153</v>
      </c>
      <c r="K58" s="180" t="s">
        <v>172</v>
      </c>
      <c r="L58" s="183">
        <v>51</v>
      </c>
      <c r="M58" s="184"/>
      <c r="N58" s="183">
        <f t="shared" si="6"/>
        <v>51</v>
      </c>
      <c r="O58" s="184"/>
      <c r="P58" s="185">
        <f t="shared" si="7"/>
        <v>0</v>
      </c>
      <c r="Q58" s="186"/>
      <c r="R58" s="187">
        <f t="shared" si="8"/>
        <v>0</v>
      </c>
      <c r="S58" s="186"/>
      <c r="T58" s="187">
        <f t="shared" si="9"/>
        <v>0</v>
      </c>
      <c r="U58" s="185">
        <v>21</v>
      </c>
      <c r="V58" s="185">
        <f t="shared" si="10"/>
        <v>0</v>
      </c>
      <c r="W58" s="185">
        <f t="shared" si="11"/>
        <v>0</v>
      </c>
      <c r="X58" s="182"/>
      <c r="Y58" s="181" t="s">
        <v>2051</v>
      </c>
      <c r="Z58" s="181" t="s">
        <v>2052</v>
      </c>
    </row>
    <row r="59" spans="6:26" s="178" customFormat="1" ht="12" outlineLevel="2" x14ac:dyDescent="0.2">
      <c r="F59" s="179">
        <v>51</v>
      </c>
      <c r="G59" s="180" t="s">
        <v>2127</v>
      </c>
      <c r="H59" s="181" t="s">
        <v>2154</v>
      </c>
      <c r="I59" s="181"/>
      <c r="J59" s="182" t="s">
        <v>2155</v>
      </c>
      <c r="K59" s="180" t="s">
        <v>172</v>
      </c>
      <c r="L59" s="183">
        <v>40</v>
      </c>
      <c r="M59" s="184"/>
      <c r="N59" s="183">
        <f t="shared" si="6"/>
        <v>40</v>
      </c>
      <c r="O59" s="184"/>
      <c r="P59" s="185">
        <f t="shared" si="7"/>
        <v>0</v>
      </c>
      <c r="Q59" s="186"/>
      <c r="R59" s="187">
        <f t="shared" si="8"/>
        <v>0</v>
      </c>
      <c r="S59" s="186"/>
      <c r="T59" s="187">
        <f t="shared" si="9"/>
        <v>0</v>
      </c>
      <c r="U59" s="185">
        <v>21</v>
      </c>
      <c r="V59" s="185">
        <f t="shared" si="10"/>
        <v>0</v>
      </c>
      <c r="W59" s="185">
        <f t="shared" si="11"/>
        <v>0</v>
      </c>
      <c r="X59" s="182"/>
      <c r="Y59" s="181" t="s">
        <v>2051</v>
      </c>
      <c r="Z59" s="181" t="s">
        <v>2052</v>
      </c>
    </row>
    <row r="60" spans="6:26" s="178" customFormat="1" ht="12" outlineLevel="2" x14ac:dyDescent="0.2">
      <c r="F60" s="179">
        <v>52</v>
      </c>
      <c r="G60" s="180" t="s">
        <v>2127</v>
      </c>
      <c r="H60" s="181" t="s">
        <v>2156</v>
      </c>
      <c r="I60" s="181"/>
      <c r="J60" s="182" t="s">
        <v>2157</v>
      </c>
      <c r="K60" s="180" t="s">
        <v>72</v>
      </c>
      <c r="L60" s="183">
        <v>141</v>
      </c>
      <c r="M60" s="184"/>
      <c r="N60" s="183">
        <f t="shared" si="6"/>
        <v>141</v>
      </c>
      <c r="O60" s="184"/>
      <c r="P60" s="185">
        <f t="shared" si="7"/>
        <v>0</v>
      </c>
      <c r="Q60" s="186"/>
      <c r="R60" s="187">
        <f t="shared" si="8"/>
        <v>0</v>
      </c>
      <c r="S60" s="186"/>
      <c r="T60" s="187">
        <f t="shared" si="9"/>
        <v>0</v>
      </c>
      <c r="U60" s="185">
        <v>21</v>
      </c>
      <c r="V60" s="185">
        <f t="shared" si="10"/>
        <v>0</v>
      </c>
      <c r="W60" s="185">
        <f t="shared" si="11"/>
        <v>0</v>
      </c>
      <c r="X60" s="182"/>
      <c r="Y60" s="181" t="s">
        <v>2051</v>
      </c>
      <c r="Z60" s="181" t="s">
        <v>2052</v>
      </c>
    </row>
    <row r="61" spans="6:26" s="178" customFormat="1" ht="12" outlineLevel="2" x14ac:dyDescent="0.2">
      <c r="F61" s="179">
        <v>53</v>
      </c>
      <c r="G61" s="180" t="s">
        <v>2127</v>
      </c>
      <c r="H61" s="181" t="s">
        <v>2158</v>
      </c>
      <c r="I61" s="181"/>
      <c r="J61" s="182" t="s">
        <v>2159</v>
      </c>
      <c r="K61" s="180" t="s">
        <v>72</v>
      </c>
      <c r="L61" s="183">
        <v>10</v>
      </c>
      <c r="M61" s="184"/>
      <c r="N61" s="183">
        <f t="shared" si="6"/>
        <v>10</v>
      </c>
      <c r="O61" s="184"/>
      <c r="P61" s="185">
        <f t="shared" si="7"/>
        <v>0</v>
      </c>
      <c r="Q61" s="186"/>
      <c r="R61" s="187">
        <f t="shared" si="8"/>
        <v>0</v>
      </c>
      <c r="S61" s="186"/>
      <c r="T61" s="187">
        <f t="shared" si="9"/>
        <v>0</v>
      </c>
      <c r="U61" s="185">
        <v>21</v>
      </c>
      <c r="V61" s="185">
        <f t="shared" si="10"/>
        <v>0</v>
      </c>
      <c r="W61" s="185">
        <f t="shared" si="11"/>
        <v>0</v>
      </c>
      <c r="X61" s="182"/>
      <c r="Y61" s="181" t="s">
        <v>2051</v>
      </c>
      <c r="Z61" s="181" t="s">
        <v>2052</v>
      </c>
    </row>
    <row r="62" spans="6:26" s="178" customFormat="1" ht="12" outlineLevel="2" x14ac:dyDescent="0.2">
      <c r="F62" s="179">
        <v>54</v>
      </c>
      <c r="G62" s="180" t="s">
        <v>2127</v>
      </c>
      <c r="H62" s="181" t="s">
        <v>2160</v>
      </c>
      <c r="I62" s="181"/>
      <c r="J62" s="182" t="s">
        <v>2161</v>
      </c>
      <c r="K62" s="180" t="s">
        <v>72</v>
      </c>
      <c r="L62" s="183">
        <v>20</v>
      </c>
      <c r="M62" s="184"/>
      <c r="N62" s="183">
        <f t="shared" si="6"/>
        <v>20</v>
      </c>
      <c r="O62" s="184"/>
      <c r="P62" s="185">
        <f t="shared" si="7"/>
        <v>0</v>
      </c>
      <c r="Q62" s="186"/>
      <c r="R62" s="187">
        <f t="shared" si="8"/>
        <v>0</v>
      </c>
      <c r="S62" s="186"/>
      <c r="T62" s="187">
        <f t="shared" si="9"/>
        <v>0</v>
      </c>
      <c r="U62" s="185">
        <v>21</v>
      </c>
      <c r="V62" s="185">
        <f t="shared" si="10"/>
        <v>0</v>
      </c>
      <c r="W62" s="185">
        <f t="shared" si="11"/>
        <v>0</v>
      </c>
      <c r="X62" s="182"/>
      <c r="Y62" s="181" t="s">
        <v>2051</v>
      </c>
      <c r="Z62" s="181" t="s">
        <v>2052</v>
      </c>
    </row>
    <row r="63" spans="6:26" s="178" customFormat="1" ht="12" outlineLevel="2" x14ac:dyDescent="0.2">
      <c r="F63" s="179">
        <v>55</v>
      </c>
      <c r="G63" s="180" t="s">
        <v>2127</v>
      </c>
      <c r="H63" s="181" t="s">
        <v>2162</v>
      </c>
      <c r="I63" s="181"/>
      <c r="J63" s="182" t="s">
        <v>2163</v>
      </c>
      <c r="K63" s="180" t="s">
        <v>72</v>
      </c>
      <c r="L63" s="183">
        <v>3</v>
      </c>
      <c r="M63" s="184"/>
      <c r="N63" s="183">
        <f t="shared" si="6"/>
        <v>3</v>
      </c>
      <c r="O63" s="184"/>
      <c r="P63" s="185">
        <f t="shared" si="7"/>
        <v>0</v>
      </c>
      <c r="Q63" s="186"/>
      <c r="R63" s="187">
        <f t="shared" si="8"/>
        <v>0</v>
      </c>
      <c r="S63" s="186"/>
      <c r="T63" s="187">
        <f t="shared" si="9"/>
        <v>0</v>
      </c>
      <c r="U63" s="185">
        <v>21</v>
      </c>
      <c r="V63" s="185">
        <f t="shared" si="10"/>
        <v>0</v>
      </c>
      <c r="W63" s="185">
        <f t="shared" si="11"/>
        <v>0</v>
      </c>
      <c r="X63" s="182"/>
      <c r="Y63" s="181" t="s">
        <v>2051</v>
      </c>
      <c r="Z63" s="181" t="s">
        <v>2052</v>
      </c>
    </row>
    <row r="64" spans="6:26" s="178" customFormat="1" ht="12" outlineLevel="2" x14ac:dyDescent="0.2">
      <c r="F64" s="179">
        <v>56</v>
      </c>
      <c r="G64" s="180" t="s">
        <v>2127</v>
      </c>
      <c r="H64" s="181" t="s">
        <v>2164</v>
      </c>
      <c r="I64" s="181"/>
      <c r="J64" s="182" t="s">
        <v>2165</v>
      </c>
      <c r="K64" s="180" t="s">
        <v>72</v>
      </c>
      <c r="L64" s="183">
        <v>2</v>
      </c>
      <c r="M64" s="184"/>
      <c r="N64" s="183">
        <f t="shared" si="6"/>
        <v>2</v>
      </c>
      <c r="O64" s="184"/>
      <c r="P64" s="185">
        <f t="shared" si="7"/>
        <v>0</v>
      </c>
      <c r="Q64" s="186"/>
      <c r="R64" s="187">
        <f t="shared" si="8"/>
        <v>0</v>
      </c>
      <c r="S64" s="186"/>
      <c r="T64" s="187">
        <f t="shared" si="9"/>
        <v>0</v>
      </c>
      <c r="U64" s="185">
        <v>21</v>
      </c>
      <c r="V64" s="185">
        <f t="shared" si="10"/>
        <v>0</v>
      </c>
      <c r="W64" s="185">
        <f t="shared" si="11"/>
        <v>0</v>
      </c>
      <c r="X64" s="182"/>
      <c r="Y64" s="181" t="s">
        <v>2051</v>
      </c>
      <c r="Z64" s="181" t="s">
        <v>2052</v>
      </c>
    </row>
    <row r="65" spans="6:26" s="178" customFormat="1" ht="12" outlineLevel="2" x14ac:dyDescent="0.2">
      <c r="F65" s="179">
        <v>57</v>
      </c>
      <c r="G65" s="180" t="s">
        <v>2127</v>
      </c>
      <c r="H65" s="181" t="s">
        <v>2166</v>
      </c>
      <c r="I65" s="181"/>
      <c r="J65" s="182" t="s">
        <v>2167</v>
      </c>
      <c r="K65" s="180" t="s">
        <v>72</v>
      </c>
      <c r="L65" s="183">
        <v>36</v>
      </c>
      <c r="M65" s="184"/>
      <c r="N65" s="183">
        <f t="shared" si="6"/>
        <v>36</v>
      </c>
      <c r="O65" s="184"/>
      <c r="P65" s="185">
        <f t="shared" si="7"/>
        <v>0</v>
      </c>
      <c r="Q65" s="186"/>
      <c r="R65" s="187">
        <f t="shared" si="8"/>
        <v>0</v>
      </c>
      <c r="S65" s="186"/>
      <c r="T65" s="187">
        <f t="shared" si="9"/>
        <v>0</v>
      </c>
      <c r="U65" s="185">
        <v>21</v>
      </c>
      <c r="V65" s="185">
        <f t="shared" si="10"/>
        <v>0</v>
      </c>
      <c r="W65" s="185">
        <f t="shared" si="11"/>
        <v>0</v>
      </c>
      <c r="X65" s="182"/>
      <c r="Y65" s="181" t="s">
        <v>2051</v>
      </c>
      <c r="Z65" s="181" t="s">
        <v>2052</v>
      </c>
    </row>
    <row r="66" spans="6:26" s="178" customFormat="1" ht="12" outlineLevel="2" x14ac:dyDescent="0.2">
      <c r="F66" s="179">
        <v>58</v>
      </c>
      <c r="G66" s="180" t="s">
        <v>2127</v>
      </c>
      <c r="H66" s="181" t="s">
        <v>2168</v>
      </c>
      <c r="I66" s="181"/>
      <c r="J66" s="182" t="s">
        <v>2169</v>
      </c>
      <c r="K66" s="180" t="s">
        <v>72</v>
      </c>
      <c r="L66" s="183">
        <v>1</v>
      </c>
      <c r="M66" s="184"/>
      <c r="N66" s="183">
        <f t="shared" si="6"/>
        <v>1</v>
      </c>
      <c r="O66" s="184"/>
      <c r="P66" s="185">
        <f t="shared" si="7"/>
        <v>0</v>
      </c>
      <c r="Q66" s="186"/>
      <c r="R66" s="187">
        <f t="shared" si="8"/>
        <v>0</v>
      </c>
      <c r="S66" s="186"/>
      <c r="T66" s="187">
        <f t="shared" si="9"/>
        <v>0</v>
      </c>
      <c r="U66" s="185">
        <v>21</v>
      </c>
      <c r="V66" s="185">
        <f t="shared" si="10"/>
        <v>0</v>
      </c>
      <c r="W66" s="185">
        <f t="shared" si="11"/>
        <v>0</v>
      </c>
      <c r="X66" s="182"/>
      <c r="Y66" s="181" t="s">
        <v>2051</v>
      </c>
      <c r="Z66" s="181" t="s">
        <v>2052</v>
      </c>
    </row>
    <row r="67" spans="6:26" s="178" customFormat="1" ht="12" outlineLevel="2" x14ac:dyDescent="0.2">
      <c r="F67" s="179">
        <v>59</v>
      </c>
      <c r="G67" s="180" t="s">
        <v>2127</v>
      </c>
      <c r="H67" s="181" t="s">
        <v>2170</v>
      </c>
      <c r="I67" s="181"/>
      <c r="J67" s="182" t="s">
        <v>2171</v>
      </c>
      <c r="K67" s="180" t="s">
        <v>72</v>
      </c>
      <c r="L67" s="183">
        <v>2</v>
      </c>
      <c r="M67" s="184"/>
      <c r="N67" s="183">
        <f t="shared" si="6"/>
        <v>2</v>
      </c>
      <c r="O67" s="184"/>
      <c r="P67" s="185">
        <f t="shared" si="7"/>
        <v>0</v>
      </c>
      <c r="Q67" s="186"/>
      <c r="R67" s="187">
        <f t="shared" si="8"/>
        <v>0</v>
      </c>
      <c r="S67" s="186"/>
      <c r="T67" s="187">
        <f t="shared" si="9"/>
        <v>0</v>
      </c>
      <c r="U67" s="185">
        <v>21</v>
      </c>
      <c r="V67" s="185">
        <f t="shared" si="10"/>
        <v>0</v>
      </c>
      <c r="W67" s="185">
        <f t="shared" si="11"/>
        <v>0</v>
      </c>
      <c r="X67" s="182"/>
      <c r="Y67" s="181" t="s">
        <v>2051</v>
      </c>
      <c r="Z67" s="181" t="s">
        <v>2052</v>
      </c>
    </row>
    <row r="68" spans="6:26" s="178" customFormat="1" ht="12" outlineLevel="2" x14ac:dyDescent="0.2">
      <c r="F68" s="179">
        <v>60</v>
      </c>
      <c r="G68" s="180" t="s">
        <v>2127</v>
      </c>
      <c r="H68" s="181" t="s">
        <v>2172</v>
      </c>
      <c r="I68" s="181"/>
      <c r="J68" s="182" t="s">
        <v>2173</v>
      </c>
      <c r="K68" s="180" t="s">
        <v>72</v>
      </c>
      <c r="L68" s="183">
        <v>16</v>
      </c>
      <c r="M68" s="184"/>
      <c r="N68" s="183">
        <f t="shared" si="6"/>
        <v>16</v>
      </c>
      <c r="O68" s="184"/>
      <c r="P68" s="185">
        <f t="shared" si="7"/>
        <v>0</v>
      </c>
      <c r="Q68" s="186"/>
      <c r="R68" s="187">
        <f t="shared" si="8"/>
        <v>0</v>
      </c>
      <c r="S68" s="186"/>
      <c r="T68" s="187">
        <f t="shared" si="9"/>
        <v>0</v>
      </c>
      <c r="U68" s="185">
        <v>21</v>
      </c>
      <c r="V68" s="185">
        <f t="shared" si="10"/>
        <v>0</v>
      </c>
      <c r="W68" s="185">
        <f t="shared" si="11"/>
        <v>0</v>
      </c>
      <c r="X68" s="182"/>
      <c r="Y68" s="181" t="s">
        <v>2051</v>
      </c>
      <c r="Z68" s="181" t="s">
        <v>2052</v>
      </c>
    </row>
    <row r="69" spans="6:26" s="178" customFormat="1" ht="12" outlineLevel="2" x14ac:dyDescent="0.2">
      <c r="F69" s="179">
        <v>61</v>
      </c>
      <c r="G69" s="180" t="s">
        <v>2127</v>
      </c>
      <c r="H69" s="181" t="s">
        <v>2174</v>
      </c>
      <c r="I69" s="181"/>
      <c r="J69" s="182" t="s">
        <v>2175</v>
      </c>
      <c r="K69" s="180" t="s">
        <v>72</v>
      </c>
      <c r="L69" s="183">
        <v>22</v>
      </c>
      <c r="M69" s="184"/>
      <c r="N69" s="183">
        <f t="shared" si="6"/>
        <v>22</v>
      </c>
      <c r="O69" s="184"/>
      <c r="P69" s="185">
        <f t="shared" si="7"/>
        <v>0</v>
      </c>
      <c r="Q69" s="186"/>
      <c r="R69" s="187">
        <f t="shared" si="8"/>
        <v>0</v>
      </c>
      <c r="S69" s="186"/>
      <c r="T69" s="187">
        <f t="shared" si="9"/>
        <v>0</v>
      </c>
      <c r="U69" s="185">
        <v>21</v>
      </c>
      <c r="V69" s="185">
        <f t="shared" si="10"/>
        <v>0</v>
      </c>
      <c r="W69" s="185">
        <f t="shared" si="11"/>
        <v>0</v>
      </c>
      <c r="X69" s="182"/>
      <c r="Y69" s="181" t="s">
        <v>2051</v>
      </c>
      <c r="Z69" s="181" t="s">
        <v>2052</v>
      </c>
    </row>
    <row r="70" spans="6:26" s="178" customFormat="1" ht="24" outlineLevel="2" x14ac:dyDescent="0.2">
      <c r="F70" s="179">
        <v>62</v>
      </c>
      <c r="G70" s="180" t="s">
        <v>2127</v>
      </c>
      <c r="H70" s="181" t="s">
        <v>2176</v>
      </c>
      <c r="I70" s="181"/>
      <c r="J70" s="182" t="s">
        <v>2177</v>
      </c>
      <c r="K70" s="180" t="s">
        <v>72</v>
      </c>
      <c r="L70" s="183">
        <v>72</v>
      </c>
      <c r="M70" s="184"/>
      <c r="N70" s="183">
        <f t="shared" si="6"/>
        <v>72</v>
      </c>
      <c r="O70" s="184"/>
      <c r="P70" s="185">
        <f t="shared" si="7"/>
        <v>0</v>
      </c>
      <c r="Q70" s="186"/>
      <c r="R70" s="187">
        <f t="shared" si="8"/>
        <v>0</v>
      </c>
      <c r="S70" s="186"/>
      <c r="T70" s="187">
        <f t="shared" si="9"/>
        <v>0</v>
      </c>
      <c r="U70" s="185">
        <v>21</v>
      </c>
      <c r="V70" s="185">
        <f t="shared" si="10"/>
        <v>0</v>
      </c>
      <c r="W70" s="185">
        <f t="shared" si="11"/>
        <v>0</v>
      </c>
      <c r="X70" s="182"/>
      <c r="Y70" s="181" t="s">
        <v>2051</v>
      </c>
      <c r="Z70" s="181" t="s">
        <v>2052</v>
      </c>
    </row>
    <row r="71" spans="6:26" s="178" customFormat="1" ht="24" outlineLevel="2" x14ac:dyDescent="0.2">
      <c r="F71" s="179">
        <v>63</v>
      </c>
      <c r="G71" s="180" t="s">
        <v>2127</v>
      </c>
      <c r="H71" s="181" t="s">
        <v>2178</v>
      </c>
      <c r="I71" s="181"/>
      <c r="J71" s="182" t="s">
        <v>2179</v>
      </c>
      <c r="K71" s="180" t="s">
        <v>72</v>
      </c>
      <c r="L71" s="183">
        <v>10</v>
      </c>
      <c r="M71" s="184"/>
      <c r="N71" s="183">
        <f t="shared" si="6"/>
        <v>10</v>
      </c>
      <c r="O71" s="184"/>
      <c r="P71" s="185">
        <f t="shared" si="7"/>
        <v>0</v>
      </c>
      <c r="Q71" s="186"/>
      <c r="R71" s="187">
        <f t="shared" si="8"/>
        <v>0</v>
      </c>
      <c r="S71" s="186"/>
      <c r="T71" s="187">
        <f t="shared" si="9"/>
        <v>0</v>
      </c>
      <c r="U71" s="185">
        <v>21</v>
      </c>
      <c r="V71" s="185">
        <f t="shared" si="10"/>
        <v>0</v>
      </c>
      <c r="W71" s="185">
        <f t="shared" si="11"/>
        <v>0</v>
      </c>
      <c r="X71" s="182"/>
      <c r="Y71" s="181" t="s">
        <v>2051</v>
      </c>
      <c r="Z71" s="181" t="s">
        <v>2052</v>
      </c>
    </row>
    <row r="72" spans="6:26" s="178" customFormat="1" ht="24" outlineLevel="2" x14ac:dyDescent="0.2">
      <c r="F72" s="179">
        <v>64</v>
      </c>
      <c r="G72" s="180" t="s">
        <v>2127</v>
      </c>
      <c r="H72" s="181" t="s">
        <v>2180</v>
      </c>
      <c r="I72" s="181"/>
      <c r="J72" s="182" t="s">
        <v>2181</v>
      </c>
      <c r="K72" s="180" t="s">
        <v>72</v>
      </c>
      <c r="L72" s="183">
        <v>14</v>
      </c>
      <c r="M72" s="184"/>
      <c r="N72" s="183">
        <f t="shared" si="6"/>
        <v>14</v>
      </c>
      <c r="O72" s="184"/>
      <c r="P72" s="185">
        <f t="shared" si="7"/>
        <v>0</v>
      </c>
      <c r="Q72" s="186"/>
      <c r="R72" s="187">
        <f t="shared" si="8"/>
        <v>0</v>
      </c>
      <c r="S72" s="186"/>
      <c r="T72" s="187">
        <f t="shared" si="9"/>
        <v>0</v>
      </c>
      <c r="U72" s="185">
        <v>21</v>
      </c>
      <c r="V72" s="185">
        <f t="shared" si="10"/>
        <v>0</v>
      </c>
      <c r="W72" s="185">
        <f t="shared" si="11"/>
        <v>0</v>
      </c>
      <c r="X72" s="182"/>
      <c r="Y72" s="181" t="s">
        <v>2051</v>
      </c>
      <c r="Z72" s="181" t="s">
        <v>2052</v>
      </c>
    </row>
    <row r="73" spans="6:26" s="178" customFormat="1" ht="12" outlineLevel="2" x14ac:dyDescent="0.2">
      <c r="F73" s="179">
        <v>65</v>
      </c>
      <c r="G73" s="180" t="s">
        <v>2127</v>
      </c>
      <c r="H73" s="181" t="s">
        <v>2182</v>
      </c>
      <c r="I73" s="181"/>
      <c r="J73" s="182" t="s">
        <v>2183</v>
      </c>
      <c r="K73" s="180" t="s">
        <v>72</v>
      </c>
      <c r="L73" s="183">
        <v>1</v>
      </c>
      <c r="M73" s="184"/>
      <c r="N73" s="183">
        <f t="shared" si="6"/>
        <v>1</v>
      </c>
      <c r="O73" s="184"/>
      <c r="P73" s="185">
        <f t="shared" si="7"/>
        <v>0</v>
      </c>
      <c r="Q73" s="186"/>
      <c r="R73" s="187">
        <f t="shared" si="8"/>
        <v>0</v>
      </c>
      <c r="S73" s="186"/>
      <c r="T73" s="187">
        <f t="shared" si="9"/>
        <v>0</v>
      </c>
      <c r="U73" s="185">
        <v>21</v>
      </c>
      <c r="V73" s="185">
        <f t="shared" si="10"/>
        <v>0</v>
      </c>
      <c r="W73" s="185">
        <f t="shared" si="11"/>
        <v>0</v>
      </c>
      <c r="X73" s="182"/>
      <c r="Y73" s="181" t="s">
        <v>2051</v>
      </c>
      <c r="Z73" s="181" t="s">
        <v>2052</v>
      </c>
    </row>
    <row r="74" spans="6:26" s="178" customFormat="1" ht="12" outlineLevel="2" x14ac:dyDescent="0.2">
      <c r="F74" s="179">
        <v>66</v>
      </c>
      <c r="G74" s="180" t="s">
        <v>2127</v>
      </c>
      <c r="H74" s="181" t="s">
        <v>2184</v>
      </c>
      <c r="I74" s="181"/>
      <c r="J74" s="182" t="s">
        <v>2185</v>
      </c>
      <c r="K74" s="180" t="s">
        <v>72</v>
      </c>
      <c r="L74" s="183">
        <v>20</v>
      </c>
      <c r="M74" s="184"/>
      <c r="N74" s="183">
        <f t="shared" si="6"/>
        <v>20</v>
      </c>
      <c r="O74" s="184"/>
      <c r="P74" s="185">
        <f t="shared" si="7"/>
        <v>0</v>
      </c>
      <c r="Q74" s="186"/>
      <c r="R74" s="187">
        <f t="shared" si="8"/>
        <v>0</v>
      </c>
      <c r="S74" s="186"/>
      <c r="T74" s="187">
        <f t="shared" si="9"/>
        <v>0</v>
      </c>
      <c r="U74" s="185">
        <v>21</v>
      </c>
      <c r="V74" s="185">
        <f t="shared" si="10"/>
        <v>0</v>
      </c>
      <c r="W74" s="185">
        <f t="shared" si="11"/>
        <v>0</v>
      </c>
      <c r="X74" s="182"/>
      <c r="Y74" s="181" t="s">
        <v>2051</v>
      </c>
      <c r="Z74" s="181" t="s">
        <v>2052</v>
      </c>
    </row>
    <row r="75" spans="6:26" s="178" customFormat="1" ht="12" outlineLevel="2" x14ac:dyDescent="0.2">
      <c r="F75" s="179">
        <v>67</v>
      </c>
      <c r="G75" s="180" t="s">
        <v>2127</v>
      </c>
      <c r="H75" s="181" t="s">
        <v>2186</v>
      </c>
      <c r="I75" s="181"/>
      <c r="J75" s="182" t="s">
        <v>2187</v>
      </c>
      <c r="K75" s="180" t="s">
        <v>72</v>
      </c>
      <c r="L75" s="183">
        <v>10</v>
      </c>
      <c r="M75" s="184"/>
      <c r="N75" s="183">
        <f t="shared" si="6"/>
        <v>10</v>
      </c>
      <c r="O75" s="184"/>
      <c r="P75" s="185">
        <f t="shared" si="7"/>
        <v>0</v>
      </c>
      <c r="Q75" s="186"/>
      <c r="R75" s="187">
        <f t="shared" si="8"/>
        <v>0</v>
      </c>
      <c r="S75" s="186"/>
      <c r="T75" s="187">
        <f t="shared" si="9"/>
        <v>0</v>
      </c>
      <c r="U75" s="185">
        <v>21</v>
      </c>
      <c r="V75" s="185">
        <f t="shared" si="10"/>
        <v>0</v>
      </c>
      <c r="W75" s="185">
        <f t="shared" si="11"/>
        <v>0</v>
      </c>
      <c r="X75" s="182"/>
      <c r="Y75" s="181" t="s">
        <v>2051</v>
      </c>
      <c r="Z75" s="181" t="s">
        <v>2052</v>
      </c>
    </row>
    <row r="76" spans="6:26" s="178" customFormat="1" ht="12" outlineLevel="2" x14ac:dyDescent="0.2">
      <c r="F76" s="179">
        <v>68</v>
      </c>
      <c r="G76" s="180" t="s">
        <v>2127</v>
      </c>
      <c r="H76" s="181" t="s">
        <v>2188</v>
      </c>
      <c r="I76" s="181"/>
      <c r="J76" s="182" t="s">
        <v>2189</v>
      </c>
      <c r="K76" s="180" t="s">
        <v>72</v>
      </c>
      <c r="L76" s="183">
        <v>10</v>
      </c>
      <c r="M76" s="184"/>
      <c r="N76" s="183">
        <f t="shared" si="6"/>
        <v>10</v>
      </c>
      <c r="O76" s="184"/>
      <c r="P76" s="185">
        <f t="shared" si="7"/>
        <v>0</v>
      </c>
      <c r="Q76" s="186"/>
      <c r="R76" s="187">
        <f t="shared" si="8"/>
        <v>0</v>
      </c>
      <c r="S76" s="186"/>
      <c r="T76" s="187">
        <f t="shared" si="9"/>
        <v>0</v>
      </c>
      <c r="U76" s="185">
        <v>21</v>
      </c>
      <c r="V76" s="185">
        <f t="shared" si="10"/>
        <v>0</v>
      </c>
      <c r="W76" s="185">
        <f t="shared" si="11"/>
        <v>0</v>
      </c>
      <c r="X76" s="182"/>
      <c r="Y76" s="181" t="s">
        <v>2051</v>
      </c>
      <c r="Z76" s="181" t="s">
        <v>2052</v>
      </c>
    </row>
    <row r="77" spans="6:26" s="178" customFormat="1" ht="12" outlineLevel="2" x14ac:dyDescent="0.2">
      <c r="F77" s="179">
        <v>69</v>
      </c>
      <c r="G77" s="180" t="s">
        <v>2127</v>
      </c>
      <c r="H77" s="181" t="s">
        <v>2190</v>
      </c>
      <c r="I77" s="181"/>
      <c r="J77" s="182" t="s">
        <v>2191</v>
      </c>
      <c r="K77" s="180" t="s">
        <v>172</v>
      </c>
      <c r="L77" s="183">
        <v>120</v>
      </c>
      <c r="M77" s="184"/>
      <c r="N77" s="183">
        <f t="shared" si="6"/>
        <v>120</v>
      </c>
      <c r="O77" s="184"/>
      <c r="P77" s="185">
        <f t="shared" si="7"/>
        <v>0</v>
      </c>
      <c r="Q77" s="186"/>
      <c r="R77" s="187">
        <f t="shared" si="8"/>
        <v>0</v>
      </c>
      <c r="S77" s="186"/>
      <c r="T77" s="187">
        <f t="shared" si="9"/>
        <v>0</v>
      </c>
      <c r="U77" s="185">
        <v>21</v>
      </c>
      <c r="V77" s="185">
        <f t="shared" si="10"/>
        <v>0</v>
      </c>
      <c r="W77" s="185">
        <f t="shared" si="11"/>
        <v>0</v>
      </c>
      <c r="X77" s="182"/>
      <c r="Y77" s="181" t="s">
        <v>2051</v>
      </c>
      <c r="Z77" s="181" t="s">
        <v>2052</v>
      </c>
    </row>
    <row r="78" spans="6:26" s="178" customFormat="1" ht="12" outlineLevel="2" x14ac:dyDescent="0.2">
      <c r="F78" s="179">
        <v>70</v>
      </c>
      <c r="G78" s="180" t="s">
        <v>342</v>
      </c>
      <c r="H78" s="181" t="s">
        <v>2192</v>
      </c>
      <c r="I78" s="181"/>
      <c r="J78" s="182" t="s">
        <v>2193</v>
      </c>
      <c r="K78" s="180" t="s">
        <v>72</v>
      </c>
      <c r="L78" s="183">
        <v>1</v>
      </c>
      <c r="M78" s="184"/>
      <c r="N78" s="183">
        <f t="shared" si="6"/>
        <v>1</v>
      </c>
      <c r="O78" s="184"/>
      <c r="P78" s="185">
        <f t="shared" si="7"/>
        <v>0</v>
      </c>
      <c r="Q78" s="186"/>
      <c r="R78" s="187">
        <f t="shared" si="8"/>
        <v>0</v>
      </c>
      <c r="S78" s="186"/>
      <c r="T78" s="187">
        <f t="shared" si="9"/>
        <v>0</v>
      </c>
      <c r="U78" s="185">
        <v>21</v>
      </c>
      <c r="V78" s="185">
        <f t="shared" si="10"/>
        <v>0</v>
      </c>
      <c r="W78" s="185">
        <f t="shared" si="11"/>
        <v>0</v>
      </c>
      <c r="X78" s="182"/>
      <c r="Y78" s="181" t="s">
        <v>2051</v>
      </c>
      <c r="Z78" s="181" t="s">
        <v>2052</v>
      </c>
    </row>
    <row r="79" spans="6:26" s="178" customFormat="1" ht="12" outlineLevel="2" x14ac:dyDescent="0.2">
      <c r="F79" s="179">
        <v>71</v>
      </c>
      <c r="G79" s="180" t="s">
        <v>342</v>
      </c>
      <c r="H79" s="181" t="s">
        <v>2194</v>
      </c>
      <c r="I79" s="181"/>
      <c r="J79" s="182" t="s">
        <v>2195</v>
      </c>
      <c r="K79" s="180" t="s">
        <v>72</v>
      </c>
      <c r="L79" s="183">
        <v>10</v>
      </c>
      <c r="M79" s="184"/>
      <c r="N79" s="183">
        <f t="shared" si="6"/>
        <v>10</v>
      </c>
      <c r="O79" s="184"/>
      <c r="P79" s="185">
        <f t="shared" si="7"/>
        <v>0</v>
      </c>
      <c r="Q79" s="186"/>
      <c r="R79" s="187">
        <f t="shared" si="8"/>
        <v>0</v>
      </c>
      <c r="S79" s="186"/>
      <c r="T79" s="187">
        <f t="shared" si="9"/>
        <v>0</v>
      </c>
      <c r="U79" s="185">
        <v>21</v>
      </c>
      <c r="V79" s="185">
        <f t="shared" si="10"/>
        <v>0</v>
      </c>
      <c r="W79" s="185">
        <f t="shared" si="11"/>
        <v>0</v>
      </c>
      <c r="X79" s="182"/>
      <c r="Y79" s="181" t="s">
        <v>2051</v>
      </c>
      <c r="Z79" s="181" t="s">
        <v>2052</v>
      </c>
    </row>
    <row r="80" spans="6:26" s="178" customFormat="1" ht="12" outlineLevel="2" x14ac:dyDescent="0.2">
      <c r="F80" s="179">
        <v>72</v>
      </c>
      <c r="G80" s="180" t="s">
        <v>342</v>
      </c>
      <c r="H80" s="181" t="s">
        <v>2196</v>
      </c>
      <c r="I80" s="181"/>
      <c r="J80" s="182" t="s">
        <v>2197</v>
      </c>
      <c r="K80" s="180" t="s">
        <v>72</v>
      </c>
      <c r="L80" s="183">
        <v>19</v>
      </c>
      <c r="M80" s="184"/>
      <c r="N80" s="183">
        <f t="shared" si="6"/>
        <v>19</v>
      </c>
      <c r="O80" s="184"/>
      <c r="P80" s="185">
        <f t="shared" si="7"/>
        <v>0</v>
      </c>
      <c r="Q80" s="186"/>
      <c r="R80" s="187">
        <f t="shared" si="8"/>
        <v>0</v>
      </c>
      <c r="S80" s="186"/>
      <c r="T80" s="187">
        <f t="shared" si="9"/>
        <v>0</v>
      </c>
      <c r="U80" s="185">
        <v>21</v>
      </c>
      <c r="V80" s="185">
        <f t="shared" si="10"/>
        <v>0</v>
      </c>
      <c r="W80" s="185">
        <f t="shared" si="11"/>
        <v>0</v>
      </c>
      <c r="X80" s="182"/>
      <c r="Y80" s="181" t="s">
        <v>2051</v>
      </c>
      <c r="Z80" s="181" t="s">
        <v>2052</v>
      </c>
    </row>
    <row r="81" spans="6:26" s="178" customFormat="1" ht="12" outlineLevel="2" x14ac:dyDescent="0.2">
      <c r="F81" s="179">
        <v>73</v>
      </c>
      <c r="G81" s="180" t="s">
        <v>342</v>
      </c>
      <c r="H81" s="181" t="s">
        <v>2198</v>
      </c>
      <c r="I81" s="181"/>
      <c r="J81" s="182" t="s">
        <v>2199</v>
      </c>
      <c r="K81" s="180" t="s">
        <v>72</v>
      </c>
      <c r="L81" s="183">
        <v>10</v>
      </c>
      <c r="M81" s="184"/>
      <c r="N81" s="183">
        <f t="shared" si="6"/>
        <v>10</v>
      </c>
      <c r="O81" s="184"/>
      <c r="P81" s="185">
        <f t="shared" si="7"/>
        <v>0</v>
      </c>
      <c r="Q81" s="186"/>
      <c r="R81" s="187">
        <f t="shared" si="8"/>
        <v>0</v>
      </c>
      <c r="S81" s="186"/>
      <c r="T81" s="187">
        <f t="shared" si="9"/>
        <v>0</v>
      </c>
      <c r="U81" s="185">
        <v>21</v>
      </c>
      <c r="V81" s="185">
        <f t="shared" si="10"/>
        <v>0</v>
      </c>
      <c r="W81" s="185">
        <f t="shared" si="11"/>
        <v>0</v>
      </c>
      <c r="X81" s="182"/>
      <c r="Y81" s="181" t="s">
        <v>2051</v>
      </c>
      <c r="Z81" s="181" t="s">
        <v>2052</v>
      </c>
    </row>
    <row r="82" spans="6:26" s="178" customFormat="1" ht="12" outlineLevel="2" x14ac:dyDescent="0.2">
      <c r="F82" s="179">
        <v>74</v>
      </c>
      <c r="G82" s="180" t="s">
        <v>342</v>
      </c>
      <c r="H82" s="181" t="s">
        <v>2200</v>
      </c>
      <c r="I82" s="181"/>
      <c r="J82" s="182" t="s">
        <v>2201</v>
      </c>
      <c r="K82" s="180" t="s">
        <v>72</v>
      </c>
      <c r="L82" s="183">
        <v>16</v>
      </c>
      <c r="M82" s="184"/>
      <c r="N82" s="183">
        <f t="shared" si="6"/>
        <v>16</v>
      </c>
      <c r="O82" s="184"/>
      <c r="P82" s="185">
        <f t="shared" si="7"/>
        <v>0</v>
      </c>
      <c r="Q82" s="186"/>
      <c r="R82" s="187">
        <f t="shared" si="8"/>
        <v>0</v>
      </c>
      <c r="S82" s="186"/>
      <c r="T82" s="187">
        <f t="shared" si="9"/>
        <v>0</v>
      </c>
      <c r="U82" s="185">
        <v>21</v>
      </c>
      <c r="V82" s="185">
        <f t="shared" si="10"/>
        <v>0</v>
      </c>
      <c r="W82" s="185">
        <f t="shared" si="11"/>
        <v>0</v>
      </c>
      <c r="X82" s="182"/>
      <c r="Y82" s="181" t="s">
        <v>2051</v>
      </c>
      <c r="Z82" s="181" t="s">
        <v>2052</v>
      </c>
    </row>
    <row r="83" spans="6:26" s="178" customFormat="1" ht="12" outlineLevel="2" x14ac:dyDescent="0.2">
      <c r="F83" s="179">
        <v>75</v>
      </c>
      <c r="G83" s="180" t="s">
        <v>342</v>
      </c>
      <c r="H83" s="181" t="s">
        <v>2202</v>
      </c>
      <c r="I83" s="181"/>
      <c r="J83" s="182" t="s">
        <v>2203</v>
      </c>
      <c r="K83" s="180" t="s">
        <v>72</v>
      </c>
      <c r="L83" s="183">
        <v>16</v>
      </c>
      <c r="M83" s="184"/>
      <c r="N83" s="183">
        <f t="shared" si="6"/>
        <v>16</v>
      </c>
      <c r="O83" s="184"/>
      <c r="P83" s="185">
        <f t="shared" si="7"/>
        <v>0</v>
      </c>
      <c r="Q83" s="186"/>
      <c r="R83" s="187">
        <f t="shared" si="8"/>
        <v>0</v>
      </c>
      <c r="S83" s="186"/>
      <c r="T83" s="187">
        <f t="shared" si="9"/>
        <v>0</v>
      </c>
      <c r="U83" s="185">
        <v>21</v>
      </c>
      <c r="V83" s="185">
        <f t="shared" si="10"/>
        <v>0</v>
      </c>
      <c r="W83" s="185">
        <f t="shared" si="11"/>
        <v>0</v>
      </c>
      <c r="X83" s="182"/>
      <c r="Y83" s="181" t="s">
        <v>2051</v>
      </c>
      <c r="Z83" s="181" t="s">
        <v>2052</v>
      </c>
    </row>
    <row r="84" spans="6:26" s="178" customFormat="1" ht="12" outlineLevel="2" x14ac:dyDescent="0.2">
      <c r="F84" s="179">
        <v>76</v>
      </c>
      <c r="G84" s="180" t="s">
        <v>342</v>
      </c>
      <c r="H84" s="181" t="s">
        <v>2204</v>
      </c>
      <c r="I84" s="181"/>
      <c r="J84" s="182" t="s">
        <v>2205</v>
      </c>
      <c r="K84" s="180" t="s">
        <v>72</v>
      </c>
      <c r="L84" s="183">
        <v>32</v>
      </c>
      <c r="M84" s="184"/>
      <c r="N84" s="183">
        <f t="shared" si="6"/>
        <v>32</v>
      </c>
      <c r="O84" s="184"/>
      <c r="P84" s="185">
        <f t="shared" si="7"/>
        <v>0</v>
      </c>
      <c r="Q84" s="186"/>
      <c r="R84" s="187">
        <f t="shared" si="8"/>
        <v>0</v>
      </c>
      <c r="S84" s="186"/>
      <c r="T84" s="187">
        <f t="shared" si="9"/>
        <v>0</v>
      </c>
      <c r="U84" s="185">
        <v>21</v>
      </c>
      <c r="V84" s="185">
        <f t="shared" si="10"/>
        <v>0</v>
      </c>
      <c r="W84" s="185">
        <f t="shared" si="11"/>
        <v>0</v>
      </c>
      <c r="X84" s="182"/>
      <c r="Y84" s="181" t="s">
        <v>2051</v>
      </c>
      <c r="Z84" s="181" t="s">
        <v>2052</v>
      </c>
    </row>
    <row r="85" spans="6:26" s="178" customFormat="1" ht="12" outlineLevel="2" x14ac:dyDescent="0.2">
      <c r="F85" s="179">
        <v>77</v>
      </c>
      <c r="G85" s="180" t="s">
        <v>342</v>
      </c>
      <c r="H85" s="181" t="s">
        <v>2206</v>
      </c>
      <c r="I85" s="181"/>
      <c r="J85" s="182" t="s">
        <v>2207</v>
      </c>
      <c r="K85" s="180" t="s">
        <v>72</v>
      </c>
      <c r="L85" s="183">
        <v>32</v>
      </c>
      <c r="M85" s="184"/>
      <c r="N85" s="183">
        <f t="shared" si="6"/>
        <v>32</v>
      </c>
      <c r="O85" s="184"/>
      <c r="P85" s="185">
        <f t="shared" si="7"/>
        <v>0</v>
      </c>
      <c r="Q85" s="186"/>
      <c r="R85" s="187">
        <f t="shared" si="8"/>
        <v>0</v>
      </c>
      <c r="S85" s="186"/>
      <c r="T85" s="187">
        <f t="shared" si="9"/>
        <v>0</v>
      </c>
      <c r="U85" s="185">
        <v>21</v>
      </c>
      <c r="V85" s="185">
        <f t="shared" si="10"/>
        <v>0</v>
      </c>
      <c r="W85" s="185">
        <f t="shared" si="11"/>
        <v>0</v>
      </c>
      <c r="X85" s="182"/>
      <c r="Y85" s="181" t="s">
        <v>2051</v>
      </c>
      <c r="Z85" s="181" t="s">
        <v>2052</v>
      </c>
    </row>
    <row r="86" spans="6:26" s="178" customFormat="1" ht="24" outlineLevel="2" x14ac:dyDescent="0.2">
      <c r="F86" s="179">
        <v>78</v>
      </c>
      <c r="G86" s="180" t="s">
        <v>342</v>
      </c>
      <c r="H86" s="181" t="s">
        <v>2208</v>
      </c>
      <c r="I86" s="181"/>
      <c r="J86" s="182" t="s">
        <v>2209</v>
      </c>
      <c r="K86" s="180" t="s">
        <v>72</v>
      </c>
      <c r="L86" s="183">
        <v>64</v>
      </c>
      <c r="M86" s="184"/>
      <c r="N86" s="183">
        <f t="shared" si="6"/>
        <v>64</v>
      </c>
      <c r="O86" s="184"/>
      <c r="P86" s="185">
        <f t="shared" si="7"/>
        <v>0</v>
      </c>
      <c r="Q86" s="186"/>
      <c r="R86" s="187">
        <f t="shared" si="8"/>
        <v>0</v>
      </c>
      <c r="S86" s="186"/>
      <c r="T86" s="187">
        <f t="shared" si="9"/>
        <v>0</v>
      </c>
      <c r="U86" s="185">
        <v>21</v>
      </c>
      <c r="V86" s="185">
        <f t="shared" si="10"/>
        <v>0</v>
      </c>
      <c r="W86" s="185">
        <f t="shared" si="11"/>
        <v>0</v>
      </c>
      <c r="X86" s="182"/>
      <c r="Y86" s="181" t="s">
        <v>2051</v>
      </c>
      <c r="Z86" s="181" t="s">
        <v>2052</v>
      </c>
    </row>
    <row r="87" spans="6:26" s="178" customFormat="1" ht="12" outlineLevel="2" x14ac:dyDescent="0.2">
      <c r="F87" s="179">
        <v>79</v>
      </c>
      <c r="G87" s="180" t="s">
        <v>342</v>
      </c>
      <c r="H87" s="181" t="s">
        <v>2210</v>
      </c>
      <c r="I87" s="181"/>
      <c r="J87" s="182" t="s">
        <v>2211</v>
      </c>
      <c r="K87" s="180" t="s">
        <v>72</v>
      </c>
      <c r="L87" s="183">
        <v>1</v>
      </c>
      <c r="M87" s="184"/>
      <c r="N87" s="183">
        <f t="shared" si="6"/>
        <v>1</v>
      </c>
      <c r="O87" s="184"/>
      <c r="P87" s="185">
        <f t="shared" si="7"/>
        <v>0</v>
      </c>
      <c r="Q87" s="186"/>
      <c r="R87" s="187">
        <f t="shared" si="8"/>
        <v>0</v>
      </c>
      <c r="S87" s="186"/>
      <c r="T87" s="187">
        <f t="shared" si="9"/>
        <v>0</v>
      </c>
      <c r="U87" s="185">
        <v>21</v>
      </c>
      <c r="V87" s="185">
        <f t="shared" si="10"/>
        <v>0</v>
      </c>
      <c r="W87" s="185">
        <f t="shared" si="11"/>
        <v>0</v>
      </c>
      <c r="X87" s="182"/>
      <c r="Y87" s="181" t="s">
        <v>2051</v>
      </c>
      <c r="Z87" s="181" t="s">
        <v>2052</v>
      </c>
    </row>
    <row r="88" spans="6:26" s="178" customFormat="1" ht="12" outlineLevel="2" x14ac:dyDescent="0.2">
      <c r="F88" s="179">
        <v>80</v>
      </c>
      <c r="G88" s="180" t="s">
        <v>342</v>
      </c>
      <c r="H88" s="181" t="s">
        <v>2212</v>
      </c>
      <c r="I88" s="181"/>
      <c r="J88" s="182" t="s">
        <v>2213</v>
      </c>
      <c r="K88" s="180" t="s">
        <v>72</v>
      </c>
      <c r="L88" s="183">
        <v>11</v>
      </c>
      <c r="M88" s="184"/>
      <c r="N88" s="183">
        <f t="shared" si="6"/>
        <v>11</v>
      </c>
      <c r="O88" s="184"/>
      <c r="P88" s="185">
        <f t="shared" si="7"/>
        <v>0</v>
      </c>
      <c r="Q88" s="186"/>
      <c r="R88" s="187">
        <f t="shared" si="8"/>
        <v>0</v>
      </c>
      <c r="S88" s="186"/>
      <c r="T88" s="187">
        <f t="shared" si="9"/>
        <v>0</v>
      </c>
      <c r="U88" s="185">
        <v>21</v>
      </c>
      <c r="V88" s="185">
        <f t="shared" si="10"/>
        <v>0</v>
      </c>
      <c r="W88" s="185">
        <f t="shared" si="11"/>
        <v>0</v>
      </c>
      <c r="X88" s="182"/>
      <c r="Y88" s="181" t="s">
        <v>2051</v>
      </c>
      <c r="Z88" s="181" t="s">
        <v>2052</v>
      </c>
    </row>
    <row r="89" spans="6:26" s="178" customFormat="1" ht="12" outlineLevel="2" x14ac:dyDescent="0.2">
      <c r="F89" s="179">
        <v>81</v>
      </c>
      <c r="G89" s="180" t="s">
        <v>342</v>
      </c>
      <c r="H89" s="181" t="s">
        <v>2214</v>
      </c>
      <c r="I89" s="181"/>
      <c r="J89" s="182" t="s">
        <v>2215</v>
      </c>
      <c r="K89" s="180" t="s">
        <v>72</v>
      </c>
      <c r="L89" s="183">
        <v>15</v>
      </c>
      <c r="M89" s="184"/>
      <c r="N89" s="183">
        <f t="shared" si="6"/>
        <v>15</v>
      </c>
      <c r="O89" s="184"/>
      <c r="P89" s="185">
        <f t="shared" si="7"/>
        <v>0</v>
      </c>
      <c r="Q89" s="186"/>
      <c r="R89" s="187">
        <f t="shared" si="8"/>
        <v>0</v>
      </c>
      <c r="S89" s="186"/>
      <c r="T89" s="187">
        <f t="shared" si="9"/>
        <v>0</v>
      </c>
      <c r="U89" s="185">
        <v>21</v>
      </c>
      <c r="V89" s="185">
        <f t="shared" si="10"/>
        <v>0</v>
      </c>
      <c r="W89" s="185">
        <f t="shared" si="11"/>
        <v>0</v>
      </c>
      <c r="X89" s="182"/>
      <c r="Y89" s="181" t="s">
        <v>2051</v>
      </c>
      <c r="Z89" s="181" t="s">
        <v>2052</v>
      </c>
    </row>
    <row r="90" spans="6:26" s="178" customFormat="1" ht="12" outlineLevel="2" x14ac:dyDescent="0.2">
      <c r="F90" s="179">
        <v>82</v>
      </c>
      <c r="G90" s="180" t="s">
        <v>342</v>
      </c>
      <c r="H90" s="181" t="s">
        <v>2216</v>
      </c>
      <c r="I90" s="181"/>
      <c r="J90" s="182" t="s">
        <v>2217</v>
      </c>
      <c r="K90" s="180" t="s">
        <v>72</v>
      </c>
      <c r="L90" s="183">
        <v>8</v>
      </c>
      <c r="M90" s="184"/>
      <c r="N90" s="183">
        <f t="shared" si="6"/>
        <v>8</v>
      </c>
      <c r="O90" s="184"/>
      <c r="P90" s="185">
        <f t="shared" si="7"/>
        <v>0</v>
      </c>
      <c r="Q90" s="186"/>
      <c r="R90" s="187">
        <f t="shared" si="8"/>
        <v>0</v>
      </c>
      <c r="S90" s="186"/>
      <c r="T90" s="187">
        <f t="shared" si="9"/>
        <v>0</v>
      </c>
      <c r="U90" s="185">
        <v>21</v>
      </c>
      <c r="V90" s="185">
        <f t="shared" si="10"/>
        <v>0</v>
      </c>
      <c r="W90" s="185">
        <f t="shared" si="11"/>
        <v>0</v>
      </c>
      <c r="X90" s="182"/>
      <c r="Y90" s="181" t="s">
        <v>2051</v>
      </c>
      <c r="Z90" s="181" t="s">
        <v>2052</v>
      </c>
    </row>
    <row r="91" spans="6:26" s="178" customFormat="1" ht="12" outlineLevel="2" x14ac:dyDescent="0.2">
      <c r="F91" s="179">
        <v>83</v>
      </c>
      <c r="G91" s="180" t="s">
        <v>342</v>
      </c>
      <c r="H91" s="181" t="s">
        <v>2218</v>
      </c>
      <c r="I91" s="181"/>
      <c r="J91" s="182" t="s">
        <v>2219</v>
      </c>
      <c r="K91" s="180" t="s">
        <v>72</v>
      </c>
      <c r="L91" s="183">
        <v>59</v>
      </c>
      <c r="M91" s="184"/>
      <c r="N91" s="183">
        <f t="shared" si="6"/>
        <v>59</v>
      </c>
      <c r="O91" s="184"/>
      <c r="P91" s="185">
        <f t="shared" si="7"/>
        <v>0</v>
      </c>
      <c r="Q91" s="186"/>
      <c r="R91" s="187">
        <f t="shared" si="8"/>
        <v>0</v>
      </c>
      <c r="S91" s="186"/>
      <c r="T91" s="187">
        <f t="shared" si="9"/>
        <v>0</v>
      </c>
      <c r="U91" s="185">
        <v>21</v>
      </c>
      <c r="V91" s="185">
        <f t="shared" si="10"/>
        <v>0</v>
      </c>
      <c r="W91" s="185">
        <f t="shared" si="11"/>
        <v>0</v>
      </c>
      <c r="X91" s="182"/>
      <c r="Y91" s="181" t="s">
        <v>2051</v>
      </c>
      <c r="Z91" s="181" t="s">
        <v>2052</v>
      </c>
    </row>
    <row r="92" spans="6:26" s="178" customFormat="1" ht="12" outlineLevel="2" x14ac:dyDescent="0.2">
      <c r="F92" s="179">
        <v>84</v>
      </c>
      <c r="G92" s="180" t="s">
        <v>342</v>
      </c>
      <c r="H92" s="181" t="s">
        <v>2220</v>
      </c>
      <c r="I92" s="181"/>
      <c r="J92" s="182" t="s">
        <v>2221</v>
      </c>
      <c r="K92" s="180" t="s">
        <v>72</v>
      </c>
      <c r="L92" s="183">
        <v>21</v>
      </c>
      <c r="M92" s="184"/>
      <c r="N92" s="183">
        <f t="shared" si="6"/>
        <v>21</v>
      </c>
      <c r="O92" s="184"/>
      <c r="P92" s="185">
        <f t="shared" si="7"/>
        <v>0</v>
      </c>
      <c r="Q92" s="186"/>
      <c r="R92" s="187">
        <f t="shared" si="8"/>
        <v>0</v>
      </c>
      <c r="S92" s="186"/>
      <c r="T92" s="187">
        <f t="shared" si="9"/>
        <v>0</v>
      </c>
      <c r="U92" s="185">
        <v>21</v>
      </c>
      <c r="V92" s="185">
        <f t="shared" si="10"/>
        <v>0</v>
      </c>
      <c r="W92" s="185">
        <f t="shared" si="11"/>
        <v>0</v>
      </c>
      <c r="X92" s="182"/>
      <c r="Y92" s="181" t="s">
        <v>2051</v>
      </c>
      <c r="Z92" s="181" t="s">
        <v>2052</v>
      </c>
    </row>
    <row r="93" spans="6:26" s="178" customFormat="1" ht="12" outlineLevel="2" x14ac:dyDescent="0.2">
      <c r="F93" s="179">
        <v>85</v>
      </c>
      <c r="G93" s="180" t="s">
        <v>342</v>
      </c>
      <c r="H93" s="181" t="s">
        <v>2222</v>
      </c>
      <c r="I93" s="181"/>
      <c r="J93" s="182" t="s">
        <v>2223</v>
      </c>
      <c r="K93" s="180" t="s">
        <v>72</v>
      </c>
      <c r="L93" s="183">
        <v>37</v>
      </c>
      <c r="M93" s="184"/>
      <c r="N93" s="183">
        <f t="shared" si="6"/>
        <v>37</v>
      </c>
      <c r="O93" s="184"/>
      <c r="P93" s="185">
        <f t="shared" si="7"/>
        <v>0</v>
      </c>
      <c r="Q93" s="186"/>
      <c r="R93" s="187">
        <f t="shared" si="8"/>
        <v>0</v>
      </c>
      <c r="S93" s="186"/>
      <c r="T93" s="187">
        <f t="shared" si="9"/>
        <v>0</v>
      </c>
      <c r="U93" s="185">
        <v>21</v>
      </c>
      <c r="V93" s="185">
        <f t="shared" si="10"/>
        <v>0</v>
      </c>
      <c r="W93" s="185">
        <f t="shared" si="11"/>
        <v>0</v>
      </c>
      <c r="X93" s="182"/>
      <c r="Y93" s="181" t="s">
        <v>2051</v>
      </c>
      <c r="Z93" s="181" t="s">
        <v>2052</v>
      </c>
    </row>
    <row r="94" spans="6:26" s="178" customFormat="1" ht="12" outlineLevel="2" x14ac:dyDescent="0.2">
      <c r="F94" s="179">
        <v>86</v>
      </c>
      <c r="G94" s="180" t="s">
        <v>342</v>
      </c>
      <c r="H94" s="181" t="s">
        <v>2224</v>
      </c>
      <c r="I94" s="181"/>
      <c r="J94" s="182" t="s">
        <v>2225</v>
      </c>
      <c r="K94" s="180" t="s">
        <v>72</v>
      </c>
      <c r="L94" s="183">
        <v>9</v>
      </c>
      <c r="M94" s="184"/>
      <c r="N94" s="183">
        <f t="shared" si="6"/>
        <v>9</v>
      </c>
      <c r="O94" s="184"/>
      <c r="P94" s="185">
        <f t="shared" si="7"/>
        <v>0</v>
      </c>
      <c r="Q94" s="186"/>
      <c r="R94" s="187">
        <f t="shared" si="8"/>
        <v>0</v>
      </c>
      <c r="S94" s="186"/>
      <c r="T94" s="187">
        <f t="shared" si="9"/>
        <v>0</v>
      </c>
      <c r="U94" s="185">
        <v>21</v>
      </c>
      <c r="V94" s="185">
        <f t="shared" si="10"/>
        <v>0</v>
      </c>
      <c r="W94" s="185">
        <f t="shared" si="11"/>
        <v>0</v>
      </c>
      <c r="X94" s="182"/>
      <c r="Y94" s="181" t="s">
        <v>2051</v>
      </c>
      <c r="Z94" s="181" t="s">
        <v>2052</v>
      </c>
    </row>
    <row r="95" spans="6:26" s="178" customFormat="1" ht="12" outlineLevel="2" x14ac:dyDescent="0.2">
      <c r="F95" s="179">
        <v>87</v>
      </c>
      <c r="G95" s="180" t="s">
        <v>342</v>
      </c>
      <c r="H95" s="181" t="s">
        <v>2226</v>
      </c>
      <c r="I95" s="181"/>
      <c r="J95" s="182" t="s">
        <v>2227</v>
      </c>
      <c r="K95" s="180" t="s">
        <v>72</v>
      </c>
      <c r="L95" s="183">
        <v>2</v>
      </c>
      <c r="M95" s="184"/>
      <c r="N95" s="183">
        <f t="shared" si="6"/>
        <v>2</v>
      </c>
      <c r="O95" s="184"/>
      <c r="P95" s="185">
        <f t="shared" si="7"/>
        <v>0</v>
      </c>
      <c r="Q95" s="186"/>
      <c r="R95" s="187">
        <f t="shared" si="8"/>
        <v>0</v>
      </c>
      <c r="S95" s="186"/>
      <c r="T95" s="187">
        <f t="shared" si="9"/>
        <v>0</v>
      </c>
      <c r="U95" s="185">
        <v>21</v>
      </c>
      <c r="V95" s="185">
        <f t="shared" si="10"/>
        <v>0</v>
      </c>
      <c r="W95" s="185">
        <f t="shared" si="11"/>
        <v>0</v>
      </c>
      <c r="X95" s="182"/>
      <c r="Y95" s="181" t="s">
        <v>2051</v>
      </c>
      <c r="Z95" s="181" t="s">
        <v>2052</v>
      </c>
    </row>
    <row r="96" spans="6:26" s="178" customFormat="1" ht="12" outlineLevel="2" x14ac:dyDescent="0.2">
      <c r="F96" s="179">
        <v>88</v>
      </c>
      <c r="G96" s="180" t="s">
        <v>342</v>
      </c>
      <c r="H96" s="181" t="s">
        <v>2228</v>
      </c>
      <c r="I96" s="181"/>
      <c r="J96" s="182" t="s">
        <v>2229</v>
      </c>
      <c r="K96" s="180" t="s">
        <v>72</v>
      </c>
      <c r="L96" s="183">
        <v>3</v>
      </c>
      <c r="M96" s="184"/>
      <c r="N96" s="183">
        <f t="shared" si="6"/>
        <v>3</v>
      </c>
      <c r="O96" s="184"/>
      <c r="P96" s="185">
        <f t="shared" si="7"/>
        <v>0</v>
      </c>
      <c r="Q96" s="186"/>
      <c r="R96" s="187">
        <f t="shared" si="8"/>
        <v>0</v>
      </c>
      <c r="S96" s="186"/>
      <c r="T96" s="187">
        <f t="shared" si="9"/>
        <v>0</v>
      </c>
      <c r="U96" s="185">
        <v>21</v>
      </c>
      <c r="V96" s="185">
        <f t="shared" si="10"/>
        <v>0</v>
      </c>
      <c r="W96" s="185">
        <f t="shared" si="11"/>
        <v>0</v>
      </c>
      <c r="X96" s="182"/>
      <c r="Y96" s="181" t="s">
        <v>2051</v>
      </c>
      <c r="Z96" s="181" t="s">
        <v>2052</v>
      </c>
    </row>
    <row r="97" spans="6:26" s="178" customFormat="1" ht="12" outlineLevel="2" x14ac:dyDescent="0.2">
      <c r="F97" s="179">
        <v>89</v>
      </c>
      <c r="G97" s="180" t="s">
        <v>342</v>
      </c>
      <c r="H97" s="181" t="s">
        <v>2230</v>
      </c>
      <c r="I97" s="181"/>
      <c r="J97" s="182" t="s">
        <v>2231</v>
      </c>
      <c r="K97" s="180" t="s">
        <v>72</v>
      </c>
      <c r="L97" s="183">
        <v>27</v>
      </c>
      <c r="M97" s="184"/>
      <c r="N97" s="183">
        <f t="shared" si="6"/>
        <v>27</v>
      </c>
      <c r="O97" s="184"/>
      <c r="P97" s="185">
        <f t="shared" si="7"/>
        <v>0</v>
      </c>
      <c r="Q97" s="186"/>
      <c r="R97" s="187">
        <f t="shared" si="8"/>
        <v>0</v>
      </c>
      <c r="S97" s="186"/>
      <c r="T97" s="187">
        <f t="shared" si="9"/>
        <v>0</v>
      </c>
      <c r="U97" s="185">
        <v>21</v>
      </c>
      <c r="V97" s="185">
        <f t="shared" si="10"/>
        <v>0</v>
      </c>
      <c r="W97" s="185">
        <f t="shared" si="11"/>
        <v>0</v>
      </c>
      <c r="X97" s="182"/>
      <c r="Y97" s="181" t="s">
        <v>2051</v>
      </c>
      <c r="Z97" s="181" t="s">
        <v>2052</v>
      </c>
    </row>
    <row r="98" spans="6:26" s="178" customFormat="1" ht="12" outlineLevel="2" x14ac:dyDescent="0.2">
      <c r="F98" s="179">
        <v>90</v>
      </c>
      <c r="G98" s="180" t="s">
        <v>342</v>
      </c>
      <c r="H98" s="181" t="s">
        <v>2232</v>
      </c>
      <c r="I98" s="181"/>
      <c r="J98" s="182" t="s">
        <v>2233</v>
      </c>
      <c r="K98" s="180" t="s">
        <v>72</v>
      </c>
      <c r="L98" s="183">
        <v>22</v>
      </c>
      <c r="M98" s="184"/>
      <c r="N98" s="183">
        <f t="shared" si="6"/>
        <v>22</v>
      </c>
      <c r="O98" s="184"/>
      <c r="P98" s="185">
        <f t="shared" si="7"/>
        <v>0</v>
      </c>
      <c r="Q98" s="186"/>
      <c r="R98" s="187">
        <f t="shared" si="8"/>
        <v>0</v>
      </c>
      <c r="S98" s="186"/>
      <c r="T98" s="187">
        <f t="shared" si="9"/>
        <v>0</v>
      </c>
      <c r="U98" s="185">
        <v>21</v>
      </c>
      <c r="V98" s="185">
        <f t="shared" si="10"/>
        <v>0</v>
      </c>
      <c r="W98" s="185">
        <f t="shared" si="11"/>
        <v>0</v>
      </c>
      <c r="X98" s="182"/>
      <c r="Y98" s="181" t="s">
        <v>2051</v>
      </c>
      <c r="Z98" s="181" t="s">
        <v>2052</v>
      </c>
    </row>
    <row r="99" spans="6:26" s="178" customFormat="1" ht="12" outlineLevel="2" x14ac:dyDescent="0.2">
      <c r="F99" s="179">
        <v>91</v>
      </c>
      <c r="G99" s="180" t="s">
        <v>342</v>
      </c>
      <c r="H99" s="181" t="s">
        <v>2234</v>
      </c>
      <c r="I99" s="181"/>
      <c r="J99" s="182" t="s">
        <v>2235</v>
      </c>
      <c r="K99" s="180" t="s">
        <v>72</v>
      </c>
      <c r="L99" s="183">
        <v>17</v>
      </c>
      <c r="M99" s="184"/>
      <c r="N99" s="183">
        <f t="shared" si="6"/>
        <v>17</v>
      </c>
      <c r="O99" s="184"/>
      <c r="P99" s="185">
        <f t="shared" si="7"/>
        <v>0</v>
      </c>
      <c r="Q99" s="186"/>
      <c r="R99" s="187">
        <f t="shared" si="8"/>
        <v>0</v>
      </c>
      <c r="S99" s="186"/>
      <c r="T99" s="187">
        <f t="shared" si="9"/>
        <v>0</v>
      </c>
      <c r="U99" s="185">
        <v>21</v>
      </c>
      <c r="V99" s="185">
        <f t="shared" si="10"/>
        <v>0</v>
      </c>
      <c r="W99" s="185">
        <f t="shared" si="11"/>
        <v>0</v>
      </c>
      <c r="X99" s="182"/>
      <c r="Y99" s="181" t="s">
        <v>2051</v>
      </c>
      <c r="Z99" s="181" t="s">
        <v>2052</v>
      </c>
    </row>
    <row r="100" spans="6:26" s="178" customFormat="1" ht="12" outlineLevel="2" x14ac:dyDescent="0.2">
      <c r="F100" s="179">
        <v>92</v>
      </c>
      <c r="G100" s="180" t="s">
        <v>342</v>
      </c>
      <c r="H100" s="181" t="s">
        <v>2236</v>
      </c>
      <c r="I100" s="181"/>
      <c r="J100" s="182" t="s">
        <v>2237</v>
      </c>
      <c r="K100" s="180" t="s">
        <v>72</v>
      </c>
      <c r="L100" s="183">
        <v>2</v>
      </c>
      <c r="M100" s="184"/>
      <c r="N100" s="183">
        <f t="shared" si="6"/>
        <v>2</v>
      </c>
      <c r="O100" s="184"/>
      <c r="P100" s="185">
        <f t="shared" si="7"/>
        <v>0</v>
      </c>
      <c r="Q100" s="186"/>
      <c r="R100" s="187">
        <f t="shared" si="8"/>
        <v>0</v>
      </c>
      <c r="S100" s="186"/>
      <c r="T100" s="187">
        <f t="shared" si="9"/>
        <v>0</v>
      </c>
      <c r="U100" s="185">
        <v>21</v>
      </c>
      <c r="V100" s="185">
        <f t="shared" si="10"/>
        <v>0</v>
      </c>
      <c r="W100" s="185">
        <f t="shared" si="11"/>
        <v>0</v>
      </c>
      <c r="X100" s="182"/>
      <c r="Y100" s="181" t="s">
        <v>2051</v>
      </c>
      <c r="Z100" s="181" t="s">
        <v>2052</v>
      </c>
    </row>
    <row r="101" spans="6:26" s="178" customFormat="1" ht="12" outlineLevel="2" x14ac:dyDescent="0.2">
      <c r="F101" s="179">
        <v>93</v>
      </c>
      <c r="G101" s="180" t="s">
        <v>2127</v>
      </c>
      <c r="H101" s="181" t="s">
        <v>2238</v>
      </c>
      <c r="I101" s="181"/>
      <c r="J101" s="182" t="s">
        <v>2239</v>
      </c>
      <c r="K101" s="180" t="s">
        <v>72</v>
      </c>
      <c r="L101" s="183">
        <v>233</v>
      </c>
      <c r="M101" s="184"/>
      <c r="N101" s="183">
        <f t="shared" si="6"/>
        <v>233</v>
      </c>
      <c r="O101" s="184"/>
      <c r="P101" s="185">
        <f t="shared" si="7"/>
        <v>0</v>
      </c>
      <c r="Q101" s="186"/>
      <c r="R101" s="187">
        <f t="shared" si="8"/>
        <v>0</v>
      </c>
      <c r="S101" s="186"/>
      <c r="T101" s="187">
        <f t="shared" si="9"/>
        <v>0</v>
      </c>
      <c r="U101" s="185">
        <v>21</v>
      </c>
      <c r="V101" s="185">
        <f t="shared" si="10"/>
        <v>0</v>
      </c>
      <c r="W101" s="185">
        <f t="shared" si="11"/>
        <v>0</v>
      </c>
      <c r="X101" s="182"/>
      <c r="Y101" s="181" t="s">
        <v>2051</v>
      </c>
      <c r="Z101" s="181" t="s">
        <v>2052</v>
      </c>
    </row>
    <row r="102" spans="6:26" s="178" customFormat="1" ht="12" outlineLevel="2" x14ac:dyDescent="0.2">
      <c r="F102" s="179">
        <v>94</v>
      </c>
      <c r="G102" s="180" t="s">
        <v>2127</v>
      </c>
      <c r="H102" s="181" t="s">
        <v>2240</v>
      </c>
      <c r="I102" s="181"/>
      <c r="J102" s="182" t="s">
        <v>2241</v>
      </c>
      <c r="K102" s="180" t="s">
        <v>72</v>
      </c>
      <c r="L102" s="183">
        <v>233</v>
      </c>
      <c r="M102" s="184"/>
      <c r="N102" s="183">
        <f t="shared" ref="N102:N115" si="12">L102*(1+M102/100)</f>
        <v>233</v>
      </c>
      <c r="O102" s="184"/>
      <c r="P102" s="185">
        <f t="shared" ref="P102:P115" si="13">N102*O102</f>
        <v>0</v>
      </c>
      <c r="Q102" s="186"/>
      <c r="R102" s="187">
        <f t="shared" ref="R102:R115" si="14">N102*Q102</f>
        <v>0</v>
      </c>
      <c r="S102" s="186"/>
      <c r="T102" s="187">
        <f t="shared" ref="T102:T115" si="15">N102*S102</f>
        <v>0</v>
      </c>
      <c r="U102" s="185">
        <v>21</v>
      </c>
      <c r="V102" s="185">
        <f t="shared" ref="V102:V115" si="16">P102*(U102/100)</f>
        <v>0</v>
      </c>
      <c r="W102" s="185">
        <f t="shared" ref="W102:W115" si="17">P102+V102</f>
        <v>0</v>
      </c>
      <c r="X102" s="182"/>
      <c r="Y102" s="181" t="s">
        <v>2051</v>
      </c>
      <c r="Z102" s="181" t="s">
        <v>2052</v>
      </c>
    </row>
    <row r="103" spans="6:26" s="178" customFormat="1" ht="12" outlineLevel="2" x14ac:dyDescent="0.2">
      <c r="F103" s="179">
        <v>95</v>
      </c>
      <c r="G103" s="180" t="s">
        <v>342</v>
      </c>
      <c r="H103" s="181" t="s">
        <v>2242</v>
      </c>
      <c r="I103" s="181"/>
      <c r="J103" s="182" t="s">
        <v>2243</v>
      </c>
      <c r="K103" s="180" t="s">
        <v>172</v>
      </c>
      <c r="L103" s="183">
        <v>10</v>
      </c>
      <c r="M103" s="184"/>
      <c r="N103" s="183">
        <f t="shared" si="12"/>
        <v>10</v>
      </c>
      <c r="O103" s="184"/>
      <c r="P103" s="185">
        <f t="shared" si="13"/>
        <v>0</v>
      </c>
      <c r="Q103" s="186"/>
      <c r="R103" s="187">
        <f t="shared" si="14"/>
        <v>0</v>
      </c>
      <c r="S103" s="186"/>
      <c r="T103" s="187">
        <f t="shared" si="15"/>
        <v>0</v>
      </c>
      <c r="U103" s="185">
        <v>21</v>
      </c>
      <c r="V103" s="185">
        <f t="shared" si="16"/>
        <v>0</v>
      </c>
      <c r="W103" s="185">
        <f t="shared" si="17"/>
        <v>0</v>
      </c>
      <c r="X103" s="182"/>
      <c r="Y103" s="181" t="s">
        <v>2051</v>
      </c>
      <c r="Z103" s="181" t="s">
        <v>2052</v>
      </c>
    </row>
    <row r="104" spans="6:26" s="178" customFormat="1" ht="12" outlineLevel="2" x14ac:dyDescent="0.2">
      <c r="F104" s="179">
        <v>96</v>
      </c>
      <c r="G104" s="180" t="s">
        <v>342</v>
      </c>
      <c r="H104" s="181" t="s">
        <v>2244</v>
      </c>
      <c r="I104" s="181"/>
      <c r="J104" s="182" t="s">
        <v>2245</v>
      </c>
      <c r="K104" s="180" t="s">
        <v>72</v>
      </c>
      <c r="L104" s="183">
        <v>2</v>
      </c>
      <c r="M104" s="184"/>
      <c r="N104" s="183">
        <f t="shared" si="12"/>
        <v>2</v>
      </c>
      <c r="O104" s="184"/>
      <c r="P104" s="185">
        <f t="shared" si="13"/>
        <v>0</v>
      </c>
      <c r="Q104" s="186"/>
      <c r="R104" s="187">
        <f t="shared" si="14"/>
        <v>0</v>
      </c>
      <c r="S104" s="186"/>
      <c r="T104" s="187">
        <f t="shared" si="15"/>
        <v>0</v>
      </c>
      <c r="U104" s="185">
        <v>21</v>
      </c>
      <c r="V104" s="185">
        <f t="shared" si="16"/>
        <v>0</v>
      </c>
      <c r="W104" s="185">
        <f t="shared" si="17"/>
        <v>0</v>
      </c>
      <c r="X104" s="182"/>
      <c r="Y104" s="181" t="s">
        <v>2051</v>
      </c>
      <c r="Z104" s="181" t="s">
        <v>2052</v>
      </c>
    </row>
    <row r="105" spans="6:26" s="178" customFormat="1" ht="12" outlineLevel="2" x14ac:dyDescent="0.2">
      <c r="F105" s="179">
        <v>97</v>
      </c>
      <c r="G105" s="180" t="s">
        <v>342</v>
      </c>
      <c r="H105" s="181" t="s">
        <v>2246</v>
      </c>
      <c r="I105" s="181"/>
      <c r="J105" s="182" t="s">
        <v>2247</v>
      </c>
      <c r="K105" s="180" t="s">
        <v>72</v>
      </c>
      <c r="L105" s="183">
        <v>2</v>
      </c>
      <c r="M105" s="184"/>
      <c r="N105" s="183">
        <f t="shared" si="12"/>
        <v>2</v>
      </c>
      <c r="O105" s="184"/>
      <c r="P105" s="185">
        <f t="shared" si="13"/>
        <v>0</v>
      </c>
      <c r="Q105" s="186"/>
      <c r="R105" s="187">
        <f t="shared" si="14"/>
        <v>0</v>
      </c>
      <c r="S105" s="186"/>
      <c r="T105" s="187">
        <f t="shared" si="15"/>
        <v>0</v>
      </c>
      <c r="U105" s="185">
        <v>21</v>
      </c>
      <c r="V105" s="185">
        <f t="shared" si="16"/>
        <v>0</v>
      </c>
      <c r="W105" s="185">
        <f t="shared" si="17"/>
        <v>0</v>
      </c>
      <c r="X105" s="182"/>
      <c r="Y105" s="181" t="s">
        <v>2051</v>
      </c>
      <c r="Z105" s="181" t="s">
        <v>2052</v>
      </c>
    </row>
    <row r="106" spans="6:26" s="178" customFormat="1" ht="12" outlineLevel="2" x14ac:dyDescent="0.2">
      <c r="F106" s="179">
        <v>98</v>
      </c>
      <c r="G106" s="180" t="s">
        <v>342</v>
      </c>
      <c r="H106" s="181" t="s">
        <v>2248</v>
      </c>
      <c r="I106" s="181"/>
      <c r="J106" s="182" t="s">
        <v>2249</v>
      </c>
      <c r="K106" s="180" t="s">
        <v>72</v>
      </c>
      <c r="L106" s="183">
        <v>2</v>
      </c>
      <c r="M106" s="184"/>
      <c r="N106" s="183">
        <f t="shared" si="12"/>
        <v>2</v>
      </c>
      <c r="O106" s="184"/>
      <c r="P106" s="185">
        <f t="shared" si="13"/>
        <v>0</v>
      </c>
      <c r="Q106" s="186"/>
      <c r="R106" s="187">
        <f t="shared" si="14"/>
        <v>0</v>
      </c>
      <c r="S106" s="186"/>
      <c r="T106" s="187">
        <f t="shared" si="15"/>
        <v>0</v>
      </c>
      <c r="U106" s="185">
        <v>21</v>
      </c>
      <c r="V106" s="185">
        <f t="shared" si="16"/>
        <v>0</v>
      </c>
      <c r="W106" s="185">
        <f t="shared" si="17"/>
        <v>0</v>
      </c>
      <c r="X106" s="182"/>
      <c r="Y106" s="181" t="s">
        <v>2051</v>
      </c>
      <c r="Z106" s="181" t="s">
        <v>2052</v>
      </c>
    </row>
    <row r="107" spans="6:26" s="178" customFormat="1" ht="12" outlineLevel="2" x14ac:dyDescent="0.2">
      <c r="F107" s="179">
        <v>99</v>
      </c>
      <c r="G107" s="180" t="s">
        <v>342</v>
      </c>
      <c r="H107" s="181" t="s">
        <v>2250</v>
      </c>
      <c r="I107" s="181"/>
      <c r="J107" s="182" t="s">
        <v>2251</v>
      </c>
      <c r="K107" s="180" t="s">
        <v>72</v>
      </c>
      <c r="L107" s="183">
        <v>2</v>
      </c>
      <c r="M107" s="184"/>
      <c r="N107" s="183">
        <f t="shared" si="12"/>
        <v>2</v>
      </c>
      <c r="O107" s="184"/>
      <c r="P107" s="185">
        <f t="shared" si="13"/>
        <v>0</v>
      </c>
      <c r="Q107" s="186"/>
      <c r="R107" s="187">
        <f t="shared" si="14"/>
        <v>0</v>
      </c>
      <c r="S107" s="186"/>
      <c r="T107" s="187">
        <f t="shared" si="15"/>
        <v>0</v>
      </c>
      <c r="U107" s="185">
        <v>21</v>
      </c>
      <c r="V107" s="185">
        <f t="shared" si="16"/>
        <v>0</v>
      </c>
      <c r="W107" s="185">
        <f t="shared" si="17"/>
        <v>0</v>
      </c>
      <c r="X107" s="182"/>
      <c r="Y107" s="181" t="s">
        <v>2051</v>
      </c>
      <c r="Z107" s="181" t="s">
        <v>2052</v>
      </c>
    </row>
    <row r="108" spans="6:26" s="178" customFormat="1" ht="12" outlineLevel="2" x14ac:dyDescent="0.2">
      <c r="F108" s="179">
        <v>100</v>
      </c>
      <c r="G108" s="180" t="s">
        <v>342</v>
      </c>
      <c r="H108" s="181" t="s">
        <v>2252</v>
      </c>
      <c r="I108" s="181"/>
      <c r="J108" s="182" t="s">
        <v>2253</v>
      </c>
      <c r="K108" s="180" t="s">
        <v>72</v>
      </c>
      <c r="L108" s="183">
        <v>2</v>
      </c>
      <c r="M108" s="184"/>
      <c r="N108" s="183">
        <f t="shared" si="12"/>
        <v>2</v>
      </c>
      <c r="O108" s="184"/>
      <c r="P108" s="185">
        <f t="shared" si="13"/>
        <v>0</v>
      </c>
      <c r="Q108" s="186"/>
      <c r="R108" s="187">
        <f t="shared" si="14"/>
        <v>0</v>
      </c>
      <c r="S108" s="186"/>
      <c r="T108" s="187">
        <f t="shared" si="15"/>
        <v>0</v>
      </c>
      <c r="U108" s="185">
        <v>21</v>
      </c>
      <c r="V108" s="185">
        <f t="shared" si="16"/>
        <v>0</v>
      </c>
      <c r="W108" s="185">
        <f t="shared" si="17"/>
        <v>0</v>
      </c>
      <c r="X108" s="182"/>
      <c r="Y108" s="181" t="s">
        <v>2051</v>
      </c>
      <c r="Z108" s="181" t="s">
        <v>2052</v>
      </c>
    </row>
    <row r="109" spans="6:26" s="178" customFormat="1" ht="12" outlineLevel="2" x14ac:dyDescent="0.2">
      <c r="F109" s="179">
        <v>101</v>
      </c>
      <c r="G109" s="180" t="s">
        <v>342</v>
      </c>
      <c r="H109" s="181" t="s">
        <v>2254</v>
      </c>
      <c r="I109" s="181"/>
      <c r="J109" s="182" t="s">
        <v>2255</v>
      </c>
      <c r="K109" s="180" t="s">
        <v>72</v>
      </c>
      <c r="L109" s="183">
        <v>1</v>
      </c>
      <c r="M109" s="184"/>
      <c r="N109" s="183">
        <f t="shared" si="12"/>
        <v>1</v>
      </c>
      <c r="O109" s="184"/>
      <c r="P109" s="185">
        <f t="shared" si="13"/>
        <v>0</v>
      </c>
      <c r="Q109" s="186"/>
      <c r="R109" s="187">
        <f t="shared" si="14"/>
        <v>0</v>
      </c>
      <c r="S109" s="186"/>
      <c r="T109" s="187">
        <f t="shared" si="15"/>
        <v>0</v>
      </c>
      <c r="U109" s="185">
        <v>21</v>
      </c>
      <c r="V109" s="185">
        <f t="shared" si="16"/>
        <v>0</v>
      </c>
      <c r="W109" s="185">
        <f t="shared" si="17"/>
        <v>0</v>
      </c>
      <c r="X109" s="182"/>
      <c r="Y109" s="181" t="s">
        <v>2051</v>
      </c>
      <c r="Z109" s="181" t="s">
        <v>2052</v>
      </c>
    </row>
    <row r="110" spans="6:26" s="178" customFormat="1" ht="12" outlineLevel="2" x14ac:dyDescent="0.2">
      <c r="F110" s="179">
        <v>102</v>
      </c>
      <c r="G110" s="180" t="s">
        <v>342</v>
      </c>
      <c r="H110" s="181" t="s">
        <v>2256</v>
      </c>
      <c r="I110" s="181"/>
      <c r="J110" s="182" t="s">
        <v>2257</v>
      </c>
      <c r="K110" s="180" t="s">
        <v>72</v>
      </c>
      <c r="L110" s="183">
        <v>1</v>
      </c>
      <c r="M110" s="184"/>
      <c r="N110" s="183">
        <f t="shared" si="12"/>
        <v>1</v>
      </c>
      <c r="O110" s="184"/>
      <c r="P110" s="185">
        <f t="shared" si="13"/>
        <v>0</v>
      </c>
      <c r="Q110" s="186"/>
      <c r="R110" s="187">
        <f t="shared" si="14"/>
        <v>0</v>
      </c>
      <c r="S110" s="186"/>
      <c r="T110" s="187">
        <f t="shared" si="15"/>
        <v>0</v>
      </c>
      <c r="U110" s="185">
        <v>21</v>
      </c>
      <c r="V110" s="185">
        <f t="shared" si="16"/>
        <v>0</v>
      </c>
      <c r="W110" s="185">
        <f t="shared" si="17"/>
        <v>0</v>
      </c>
      <c r="X110" s="182"/>
      <c r="Y110" s="181" t="s">
        <v>2051</v>
      </c>
      <c r="Z110" s="181" t="s">
        <v>2052</v>
      </c>
    </row>
    <row r="111" spans="6:26" s="178" customFormat="1" ht="12" outlineLevel="2" x14ac:dyDescent="0.2">
      <c r="F111" s="179">
        <v>103</v>
      </c>
      <c r="G111" s="180" t="s">
        <v>342</v>
      </c>
      <c r="H111" s="181" t="s">
        <v>2258</v>
      </c>
      <c r="I111" s="181"/>
      <c r="J111" s="182" t="s">
        <v>2259</v>
      </c>
      <c r="K111" s="180" t="s">
        <v>72</v>
      </c>
      <c r="L111" s="183">
        <v>1</v>
      </c>
      <c r="M111" s="184"/>
      <c r="N111" s="183">
        <f t="shared" si="12"/>
        <v>1</v>
      </c>
      <c r="O111" s="184"/>
      <c r="P111" s="185">
        <f t="shared" si="13"/>
        <v>0</v>
      </c>
      <c r="Q111" s="186"/>
      <c r="R111" s="187">
        <f t="shared" si="14"/>
        <v>0</v>
      </c>
      <c r="S111" s="186"/>
      <c r="T111" s="187">
        <f t="shared" si="15"/>
        <v>0</v>
      </c>
      <c r="U111" s="185">
        <v>21</v>
      </c>
      <c r="V111" s="185">
        <f t="shared" si="16"/>
        <v>0</v>
      </c>
      <c r="W111" s="185">
        <f t="shared" si="17"/>
        <v>0</v>
      </c>
      <c r="X111" s="182"/>
      <c r="Y111" s="181" t="s">
        <v>2051</v>
      </c>
      <c r="Z111" s="181" t="s">
        <v>2052</v>
      </c>
    </row>
    <row r="112" spans="6:26" s="178" customFormat="1" ht="12" outlineLevel="2" x14ac:dyDescent="0.2">
      <c r="F112" s="179">
        <v>104</v>
      </c>
      <c r="G112" s="180" t="s">
        <v>342</v>
      </c>
      <c r="H112" s="181" t="s">
        <v>2260</v>
      </c>
      <c r="I112" s="181"/>
      <c r="J112" s="182" t="s">
        <v>2261</v>
      </c>
      <c r="K112" s="180" t="s">
        <v>72</v>
      </c>
      <c r="L112" s="183">
        <v>1</v>
      </c>
      <c r="M112" s="184"/>
      <c r="N112" s="183">
        <f t="shared" si="12"/>
        <v>1</v>
      </c>
      <c r="O112" s="184"/>
      <c r="P112" s="185">
        <f t="shared" si="13"/>
        <v>0</v>
      </c>
      <c r="Q112" s="186"/>
      <c r="R112" s="187">
        <f t="shared" si="14"/>
        <v>0</v>
      </c>
      <c r="S112" s="186"/>
      <c r="T112" s="187">
        <f t="shared" si="15"/>
        <v>0</v>
      </c>
      <c r="U112" s="185">
        <v>21</v>
      </c>
      <c r="V112" s="185">
        <f t="shared" si="16"/>
        <v>0</v>
      </c>
      <c r="W112" s="185">
        <f t="shared" si="17"/>
        <v>0</v>
      </c>
      <c r="X112" s="182"/>
      <c r="Y112" s="181" t="s">
        <v>2051</v>
      </c>
      <c r="Z112" s="181" t="s">
        <v>2052</v>
      </c>
    </row>
    <row r="113" spans="6:26" s="178" customFormat="1" ht="12" outlineLevel="2" x14ac:dyDescent="0.2">
      <c r="F113" s="179">
        <v>105</v>
      </c>
      <c r="G113" s="180" t="s">
        <v>342</v>
      </c>
      <c r="H113" s="181" t="s">
        <v>2262</v>
      </c>
      <c r="I113" s="181"/>
      <c r="J113" s="182" t="s">
        <v>2263</v>
      </c>
      <c r="K113" s="180" t="s">
        <v>72</v>
      </c>
      <c r="L113" s="183">
        <v>1</v>
      </c>
      <c r="M113" s="184"/>
      <c r="N113" s="183">
        <f t="shared" si="12"/>
        <v>1</v>
      </c>
      <c r="O113" s="184"/>
      <c r="P113" s="185">
        <f t="shared" si="13"/>
        <v>0</v>
      </c>
      <c r="Q113" s="186"/>
      <c r="R113" s="187">
        <f t="shared" si="14"/>
        <v>0</v>
      </c>
      <c r="S113" s="186"/>
      <c r="T113" s="187">
        <f t="shared" si="15"/>
        <v>0</v>
      </c>
      <c r="U113" s="185">
        <v>21</v>
      </c>
      <c r="V113" s="185">
        <f t="shared" si="16"/>
        <v>0</v>
      </c>
      <c r="W113" s="185">
        <f t="shared" si="17"/>
        <v>0</v>
      </c>
      <c r="X113" s="182"/>
      <c r="Y113" s="181" t="s">
        <v>2051</v>
      </c>
      <c r="Z113" s="181" t="s">
        <v>2052</v>
      </c>
    </row>
    <row r="114" spans="6:26" s="178" customFormat="1" ht="12" outlineLevel="2" x14ac:dyDescent="0.2">
      <c r="F114" s="179">
        <v>106</v>
      </c>
      <c r="G114" s="180" t="s">
        <v>342</v>
      </c>
      <c r="H114" s="181" t="s">
        <v>2264</v>
      </c>
      <c r="I114" s="181"/>
      <c r="J114" s="182" t="s">
        <v>2265</v>
      </c>
      <c r="K114" s="180" t="s">
        <v>72</v>
      </c>
      <c r="L114" s="183">
        <v>30</v>
      </c>
      <c r="M114" s="184"/>
      <c r="N114" s="183">
        <f t="shared" si="12"/>
        <v>30</v>
      </c>
      <c r="O114" s="184"/>
      <c r="P114" s="185">
        <f t="shared" si="13"/>
        <v>0</v>
      </c>
      <c r="Q114" s="186"/>
      <c r="R114" s="187">
        <f t="shared" si="14"/>
        <v>0</v>
      </c>
      <c r="S114" s="186"/>
      <c r="T114" s="187">
        <f t="shared" si="15"/>
        <v>0</v>
      </c>
      <c r="U114" s="185">
        <v>21</v>
      </c>
      <c r="V114" s="185">
        <f t="shared" si="16"/>
        <v>0</v>
      </c>
      <c r="W114" s="185">
        <f t="shared" si="17"/>
        <v>0</v>
      </c>
      <c r="X114" s="182"/>
      <c r="Y114" s="181" t="s">
        <v>2051</v>
      </c>
      <c r="Z114" s="181" t="s">
        <v>2052</v>
      </c>
    </row>
    <row r="115" spans="6:26" s="178" customFormat="1" ht="12" outlineLevel="2" x14ac:dyDescent="0.2">
      <c r="F115" s="179">
        <v>107</v>
      </c>
      <c r="G115" s="180" t="s">
        <v>342</v>
      </c>
      <c r="H115" s="181" t="s">
        <v>2266</v>
      </c>
      <c r="I115" s="181"/>
      <c r="J115" s="182" t="s">
        <v>2267</v>
      </c>
      <c r="K115" s="180" t="s">
        <v>172</v>
      </c>
      <c r="L115" s="183">
        <v>140</v>
      </c>
      <c r="M115" s="184"/>
      <c r="N115" s="183">
        <f t="shared" si="12"/>
        <v>140</v>
      </c>
      <c r="O115" s="184"/>
      <c r="P115" s="185">
        <f t="shared" si="13"/>
        <v>0</v>
      </c>
      <c r="Q115" s="186"/>
      <c r="R115" s="187">
        <f t="shared" si="14"/>
        <v>0</v>
      </c>
      <c r="S115" s="186"/>
      <c r="T115" s="187">
        <f t="shared" si="15"/>
        <v>0</v>
      </c>
      <c r="U115" s="185">
        <v>21</v>
      </c>
      <c r="V115" s="185">
        <f t="shared" si="16"/>
        <v>0</v>
      </c>
      <c r="W115" s="185">
        <f t="shared" si="17"/>
        <v>0</v>
      </c>
      <c r="X115" s="182"/>
      <c r="Y115" s="181" t="s">
        <v>2051</v>
      </c>
      <c r="Z115" s="181" t="s">
        <v>2052</v>
      </c>
    </row>
    <row r="116" spans="6:26" s="188" customFormat="1" ht="11.25" outlineLevel="3" x14ac:dyDescent="0.25">
      <c r="F116" s="189"/>
      <c r="G116" s="190"/>
      <c r="H116" s="190"/>
      <c r="I116" s="190"/>
      <c r="J116" s="191" t="s">
        <v>2268</v>
      </c>
      <c r="K116" s="190"/>
      <c r="L116" s="192">
        <v>140</v>
      </c>
      <c r="M116" s="193"/>
      <c r="N116" s="194"/>
      <c r="O116" s="193"/>
      <c r="P116" s="195"/>
      <c r="Q116" s="196"/>
      <c r="R116" s="193"/>
      <c r="S116" s="193"/>
      <c r="T116" s="193"/>
      <c r="U116" s="197" t="s">
        <v>2042</v>
      </c>
      <c r="V116" s="193"/>
      <c r="W116" s="193"/>
      <c r="X116" s="191"/>
      <c r="Y116" s="190"/>
      <c r="Z116" s="190"/>
    </row>
    <row r="117" spans="6:26" s="188" customFormat="1" ht="11.25" outlineLevel="3" x14ac:dyDescent="0.25">
      <c r="F117" s="189"/>
      <c r="G117" s="190"/>
      <c r="H117" s="190"/>
      <c r="I117" s="190"/>
      <c r="J117" s="191" t="s">
        <v>2269</v>
      </c>
      <c r="K117" s="190"/>
      <c r="L117" s="192">
        <v>0</v>
      </c>
      <c r="M117" s="193"/>
      <c r="N117" s="194"/>
      <c r="O117" s="193"/>
      <c r="P117" s="195"/>
      <c r="Q117" s="196"/>
      <c r="R117" s="193"/>
      <c r="S117" s="193"/>
      <c r="T117" s="193"/>
      <c r="U117" s="197" t="s">
        <v>2042</v>
      </c>
      <c r="V117" s="193"/>
      <c r="W117" s="193"/>
      <c r="X117" s="191"/>
      <c r="Y117" s="190"/>
      <c r="Z117" s="190"/>
    </row>
    <row r="118" spans="6:26" s="178" customFormat="1" ht="12" outlineLevel="2" x14ac:dyDescent="0.2">
      <c r="F118" s="179">
        <v>108</v>
      </c>
      <c r="G118" s="180" t="s">
        <v>342</v>
      </c>
      <c r="H118" s="181" t="s">
        <v>2270</v>
      </c>
      <c r="I118" s="181"/>
      <c r="J118" s="182" t="s">
        <v>2271</v>
      </c>
      <c r="K118" s="180" t="s">
        <v>72</v>
      </c>
      <c r="L118" s="183">
        <v>210</v>
      </c>
      <c r="M118" s="184"/>
      <c r="N118" s="183">
        <f t="shared" ref="N118:N129" si="18">L118*(1+M118/100)</f>
        <v>210</v>
      </c>
      <c r="O118" s="184"/>
      <c r="P118" s="185">
        <f t="shared" ref="P118:P129" si="19">N118*O118</f>
        <v>0</v>
      </c>
      <c r="Q118" s="186"/>
      <c r="R118" s="187">
        <f t="shared" ref="R118:R129" si="20">N118*Q118</f>
        <v>0</v>
      </c>
      <c r="S118" s="186"/>
      <c r="T118" s="187">
        <f t="shared" ref="T118:T129" si="21">N118*S118</f>
        <v>0</v>
      </c>
      <c r="U118" s="185">
        <v>21</v>
      </c>
      <c r="V118" s="185">
        <f t="shared" ref="V118:V129" si="22">P118*(U118/100)</f>
        <v>0</v>
      </c>
      <c r="W118" s="185">
        <f t="shared" ref="W118:W129" si="23">P118+V118</f>
        <v>0</v>
      </c>
      <c r="X118" s="182"/>
      <c r="Y118" s="181" t="s">
        <v>2051</v>
      </c>
      <c r="Z118" s="181" t="s">
        <v>2052</v>
      </c>
    </row>
    <row r="119" spans="6:26" s="178" customFormat="1" ht="12" outlineLevel="2" x14ac:dyDescent="0.2">
      <c r="F119" s="179">
        <v>109</v>
      </c>
      <c r="G119" s="180" t="s">
        <v>342</v>
      </c>
      <c r="H119" s="181" t="s">
        <v>2272</v>
      </c>
      <c r="I119" s="181"/>
      <c r="J119" s="182" t="s">
        <v>2273</v>
      </c>
      <c r="K119" s="180" t="s">
        <v>72</v>
      </c>
      <c r="L119" s="183">
        <v>70</v>
      </c>
      <c r="M119" s="184"/>
      <c r="N119" s="183">
        <f t="shared" si="18"/>
        <v>70</v>
      </c>
      <c r="O119" s="184"/>
      <c r="P119" s="185">
        <f t="shared" si="19"/>
        <v>0</v>
      </c>
      <c r="Q119" s="186"/>
      <c r="R119" s="187">
        <f t="shared" si="20"/>
        <v>0</v>
      </c>
      <c r="S119" s="186"/>
      <c r="T119" s="187">
        <f t="shared" si="21"/>
        <v>0</v>
      </c>
      <c r="U119" s="185">
        <v>21</v>
      </c>
      <c r="V119" s="185">
        <f t="shared" si="22"/>
        <v>0</v>
      </c>
      <c r="W119" s="185">
        <f t="shared" si="23"/>
        <v>0</v>
      </c>
      <c r="X119" s="182"/>
      <c r="Y119" s="181" t="s">
        <v>2051</v>
      </c>
      <c r="Z119" s="181" t="s">
        <v>2052</v>
      </c>
    </row>
    <row r="120" spans="6:26" s="178" customFormat="1" ht="12" outlineLevel="2" x14ac:dyDescent="0.2">
      <c r="F120" s="179">
        <v>110</v>
      </c>
      <c r="G120" s="180" t="s">
        <v>2127</v>
      </c>
      <c r="H120" s="181" t="s">
        <v>2274</v>
      </c>
      <c r="I120" s="181"/>
      <c r="J120" s="182" t="s">
        <v>2275</v>
      </c>
      <c r="K120" s="180" t="s">
        <v>172</v>
      </c>
      <c r="L120" s="183">
        <v>140</v>
      </c>
      <c r="M120" s="184"/>
      <c r="N120" s="183">
        <f t="shared" si="18"/>
        <v>140</v>
      </c>
      <c r="O120" s="184"/>
      <c r="P120" s="185">
        <f t="shared" si="19"/>
        <v>0</v>
      </c>
      <c r="Q120" s="186"/>
      <c r="R120" s="187">
        <f t="shared" si="20"/>
        <v>0</v>
      </c>
      <c r="S120" s="186"/>
      <c r="T120" s="187">
        <f t="shared" si="21"/>
        <v>0</v>
      </c>
      <c r="U120" s="185">
        <v>21</v>
      </c>
      <c r="V120" s="185">
        <f t="shared" si="22"/>
        <v>0</v>
      </c>
      <c r="W120" s="185">
        <f t="shared" si="23"/>
        <v>0</v>
      </c>
      <c r="X120" s="182"/>
      <c r="Y120" s="181" t="s">
        <v>2051</v>
      </c>
      <c r="Z120" s="181" t="s">
        <v>2052</v>
      </c>
    </row>
    <row r="121" spans="6:26" s="178" customFormat="1" ht="12" outlineLevel="2" x14ac:dyDescent="0.2">
      <c r="F121" s="179">
        <v>111</v>
      </c>
      <c r="G121" s="180" t="s">
        <v>2127</v>
      </c>
      <c r="H121" s="181" t="s">
        <v>2276</v>
      </c>
      <c r="I121" s="181"/>
      <c r="J121" s="182" t="s">
        <v>2277</v>
      </c>
      <c r="K121" s="180" t="s">
        <v>72</v>
      </c>
      <c r="L121" s="183">
        <v>4</v>
      </c>
      <c r="M121" s="184"/>
      <c r="N121" s="183">
        <f t="shared" si="18"/>
        <v>4</v>
      </c>
      <c r="O121" s="184"/>
      <c r="P121" s="185">
        <f t="shared" si="19"/>
        <v>0</v>
      </c>
      <c r="Q121" s="186"/>
      <c r="R121" s="187">
        <f t="shared" si="20"/>
        <v>0</v>
      </c>
      <c r="S121" s="186"/>
      <c r="T121" s="187">
        <f t="shared" si="21"/>
        <v>0</v>
      </c>
      <c r="U121" s="185">
        <v>21</v>
      </c>
      <c r="V121" s="185">
        <f t="shared" si="22"/>
        <v>0</v>
      </c>
      <c r="W121" s="185">
        <f t="shared" si="23"/>
        <v>0</v>
      </c>
      <c r="X121" s="182"/>
      <c r="Y121" s="181" t="s">
        <v>2051</v>
      </c>
      <c r="Z121" s="181" t="s">
        <v>2052</v>
      </c>
    </row>
    <row r="122" spans="6:26" s="178" customFormat="1" ht="12" outlineLevel="2" x14ac:dyDescent="0.2">
      <c r="F122" s="179">
        <v>112</v>
      </c>
      <c r="G122" s="180" t="s">
        <v>2127</v>
      </c>
      <c r="H122" s="181" t="s">
        <v>2278</v>
      </c>
      <c r="I122" s="181"/>
      <c r="J122" s="182" t="s">
        <v>2279</v>
      </c>
      <c r="K122" s="180" t="s">
        <v>72</v>
      </c>
      <c r="L122" s="183">
        <v>15</v>
      </c>
      <c r="M122" s="184"/>
      <c r="N122" s="183">
        <f t="shared" si="18"/>
        <v>15</v>
      </c>
      <c r="O122" s="184"/>
      <c r="P122" s="185">
        <f t="shared" si="19"/>
        <v>0</v>
      </c>
      <c r="Q122" s="186"/>
      <c r="R122" s="187">
        <f t="shared" si="20"/>
        <v>0</v>
      </c>
      <c r="S122" s="186"/>
      <c r="T122" s="187">
        <f t="shared" si="21"/>
        <v>0</v>
      </c>
      <c r="U122" s="185">
        <v>21</v>
      </c>
      <c r="V122" s="185">
        <f t="shared" si="22"/>
        <v>0</v>
      </c>
      <c r="W122" s="185">
        <f t="shared" si="23"/>
        <v>0</v>
      </c>
      <c r="X122" s="182"/>
      <c r="Y122" s="181" t="s">
        <v>2051</v>
      </c>
      <c r="Z122" s="181" t="s">
        <v>2052</v>
      </c>
    </row>
    <row r="123" spans="6:26" s="178" customFormat="1" ht="12" outlineLevel="2" x14ac:dyDescent="0.2">
      <c r="F123" s="179">
        <v>113</v>
      </c>
      <c r="G123" s="180" t="s">
        <v>2127</v>
      </c>
      <c r="H123" s="181" t="s">
        <v>2280</v>
      </c>
      <c r="I123" s="181"/>
      <c r="J123" s="182" t="s">
        <v>2281</v>
      </c>
      <c r="K123" s="180" t="s">
        <v>72</v>
      </c>
      <c r="L123" s="183">
        <v>1</v>
      </c>
      <c r="M123" s="184"/>
      <c r="N123" s="183">
        <f t="shared" si="18"/>
        <v>1</v>
      </c>
      <c r="O123" s="184"/>
      <c r="P123" s="185">
        <f t="shared" si="19"/>
        <v>0</v>
      </c>
      <c r="Q123" s="186"/>
      <c r="R123" s="187">
        <f t="shared" si="20"/>
        <v>0</v>
      </c>
      <c r="S123" s="186"/>
      <c r="T123" s="187">
        <f t="shared" si="21"/>
        <v>0</v>
      </c>
      <c r="U123" s="185">
        <v>21</v>
      </c>
      <c r="V123" s="185">
        <f t="shared" si="22"/>
        <v>0</v>
      </c>
      <c r="W123" s="185">
        <f t="shared" si="23"/>
        <v>0</v>
      </c>
      <c r="X123" s="182"/>
      <c r="Y123" s="181" t="s">
        <v>2051</v>
      </c>
      <c r="Z123" s="181" t="s">
        <v>2052</v>
      </c>
    </row>
    <row r="124" spans="6:26" s="178" customFormat="1" ht="12" outlineLevel="2" x14ac:dyDescent="0.2">
      <c r="F124" s="179">
        <v>114</v>
      </c>
      <c r="G124" s="180" t="s">
        <v>2127</v>
      </c>
      <c r="H124" s="181" t="s">
        <v>2282</v>
      </c>
      <c r="I124" s="181"/>
      <c r="J124" s="182" t="s">
        <v>2283</v>
      </c>
      <c r="K124" s="180" t="s">
        <v>72</v>
      </c>
      <c r="L124" s="183">
        <v>5</v>
      </c>
      <c r="M124" s="184"/>
      <c r="N124" s="183">
        <f t="shared" si="18"/>
        <v>5</v>
      </c>
      <c r="O124" s="184"/>
      <c r="P124" s="185">
        <f t="shared" si="19"/>
        <v>0</v>
      </c>
      <c r="Q124" s="186"/>
      <c r="R124" s="187">
        <f t="shared" si="20"/>
        <v>0</v>
      </c>
      <c r="S124" s="186"/>
      <c r="T124" s="187">
        <f t="shared" si="21"/>
        <v>0</v>
      </c>
      <c r="U124" s="185">
        <v>21</v>
      </c>
      <c r="V124" s="185">
        <f t="shared" si="22"/>
        <v>0</v>
      </c>
      <c r="W124" s="185">
        <f t="shared" si="23"/>
        <v>0</v>
      </c>
      <c r="X124" s="182"/>
      <c r="Y124" s="181" t="s">
        <v>2051</v>
      </c>
      <c r="Z124" s="181" t="s">
        <v>2052</v>
      </c>
    </row>
    <row r="125" spans="6:26" s="178" customFormat="1" ht="12" outlineLevel="2" x14ac:dyDescent="0.2">
      <c r="F125" s="179">
        <v>115</v>
      </c>
      <c r="G125" s="180" t="s">
        <v>2127</v>
      </c>
      <c r="H125" s="181" t="s">
        <v>2284</v>
      </c>
      <c r="I125" s="181"/>
      <c r="J125" s="182" t="s">
        <v>2285</v>
      </c>
      <c r="K125" s="180" t="s">
        <v>72</v>
      </c>
      <c r="L125" s="183">
        <v>29</v>
      </c>
      <c r="M125" s="184"/>
      <c r="N125" s="183">
        <f t="shared" si="18"/>
        <v>29</v>
      </c>
      <c r="O125" s="184"/>
      <c r="P125" s="185">
        <f t="shared" si="19"/>
        <v>0</v>
      </c>
      <c r="Q125" s="186"/>
      <c r="R125" s="187">
        <f t="shared" si="20"/>
        <v>0</v>
      </c>
      <c r="S125" s="186"/>
      <c r="T125" s="187">
        <f t="shared" si="21"/>
        <v>0</v>
      </c>
      <c r="U125" s="185">
        <v>21</v>
      </c>
      <c r="V125" s="185">
        <f t="shared" si="22"/>
        <v>0</v>
      </c>
      <c r="W125" s="185">
        <f t="shared" si="23"/>
        <v>0</v>
      </c>
      <c r="X125" s="182"/>
      <c r="Y125" s="181" t="s">
        <v>2051</v>
      </c>
      <c r="Z125" s="181" t="s">
        <v>2052</v>
      </c>
    </row>
    <row r="126" spans="6:26" s="178" customFormat="1" ht="12" outlineLevel="2" x14ac:dyDescent="0.2">
      <c r="F126" s="179">
        <v>116</v>
      </c>
      <c r="G126" s="180" t="s">
        <v>2127</v>
      </c>
      <c r="H126" s="181" t="s">
        <v>2286</v>
      </c>
      <c r="I126" s="181"/>
      <c r="J126" s="182" t="s">
        <v>2287</v>
      </c>
      <c r="K126" s="180" t="s">
        <v>1539</v>
      </c>
      <c r="L126" s="183">
        <v>16</v>
      </c>
      <c r="M126" s="184"/>
      <c r="N126" s="183">
        <f t="shared" si="18"/>
        <v>16</v>
      </c>
      <c r="O126" s="184"/>
      <c r="P126" s="185">
        <f t="shared" si="19"/>
        <v>0</v>
      </c>
      <c r="Q126" s="186"/>
      <c r="R126" s="187">
        <f t="shared" si="20"/>
        <v>0</v>
      </c>
      <c r="S126" s="186"/>
      <c r="T126" s="187">
        <f t="shared" si="21"/>
        <v>0</v>
      </c>
      <c r="U126" s="185">
        <v>21</v>
      </c>
      <c r="V126" s="185">
        <f t="shared" si="22"/>
        <v>0</v>
      </c>
      <c r="W126" s="185">
        <f t="shared" si="23"/>
        <v>0</v>
      </c>
      <c r="X126" s="182"/>
      <c r="Y126" s="181" t="s">
        <v>2051</v>
      </c>
      <c r="Z126" s="181" t="s">
        <v>2052</v>
      </c>
    </row>
    <row r="127" spans="6:26" s="178" customFormat="1" ht="12" outlineLevel="2" x14ac:dyDescent="0.2">
      <c r="F127" s="179">
        <v>117</v>
      </c>
      <c r="G127" s="180" t="s">
        <v>2127</v>
      </c>
      <c r="H127" s="181" t="s">
        <v>2288</v>
      </c>
      <c r="I127" s="181"/>
      <c r="J127" s="182" t="s">
        <v>2289</v>
      </c>
      <c r="K127" s="180" t="s">
        <v>169</v>
      </c>
      <c r="L127" s="183">
        <v>1</v>
      </c>
      <c r="M127" s="184"/>
      <c r="N127" s="183">
        <f t="shared" si="18"/>
        <v>1</v>
      </c>
      <c r="O127" s="184"/>
      <c r="P127" s="185">
        <f t="shared" si="19"/>
        <v>0</v>
      </c>
      <c r="Q127" s="186"/>
      <c r="R127" s="187">
        <f t="shared" si="20"/>
        <v>0</v>
      </c>
      <c r="S127" s="186"/>
      <c r="T127" s="187">
        <f t="shared" si="21"/>
        <v>0</v>
      </c>
      <c r="U127" s="185">
        <v>21</v>
      </c>
      <c r="V127" s="185">
        <f t="shared" si="22"/>
        <v>0</v>
      </c>
      <c r="W127" s="185">
        <f t="shared" si="23"/>
        <v>0</v>
      </c>
      <c r="X127" s="182"/>
      <c r="Y127" s="181" t="s">
        <v>2051</v>
      </c>
      <c r="Z127" s="181" t="s">
        <v>2052</v>
      </c>
    </row>
    <row r="128" spans="6:26" s="178" customFormat="1" ht="12" outlineLevel="2" x14ac:dyDescent="0.2">
      <c r="F128" s="179">
        <v>118</v>
      </c>
      <c r="G128" s="180" t="s">
        <v>2127</v>
      </c>
      <c r="H128" s="181" t="s">
        <v>2290</v>
      </c>
      <c r="I128" s="181"/>
      <c r="J128" s="182" t="s">
        <v>2291</v>
      </c>
      <c r="K128" s="180" t="s">
        <v>1539</v>
      </c>
      <c r="L128" s="183">
        <v>16</v>
      </c>
      <c r="M128" s="184"/>
      <c r="N128" s="183">
        <f t="shared" si="18"/>
        <v>16</v>
      </c>
      <c r="O128" s="184"/>
      <c r="P128" s="185">
        <f t="shared" si="19"/>
        <v>0</v>
      </c>
      <c r="Q128" s="186"/>
      <c r="R128" s="187">
        <f t="shared" si="20"/>
        <v>0</v>
      </c>
      <c r="S128" s="186"/>
      <c r="T128" s="187">
        <f t="shared" si="21"/>
        <v>0</v>
      </c>
      <c r="U128" s="185">
        <v>21</v>
      </c>
      <c r="V128" s="185">
        <f t="shared" si="22"/>
        <v>0</v>
      </c>
      <c r="W128" s="185">
        <f t="shared" si="23"/>
        <v>0</v>
      </c>
      <c r="X128" s="182"/>
      <c r="Y128" s="181" t="s">
        <v>2051</v>
      </c>
      <c r="Z128" s="181" t="s">
        <v>2052</v>
      </c>
    </row>
    <row r="129" spans="6:26" s="178" customFormat="1" ht="12" outlineLevel="2" x14ac:dyDescent="0.2">
      <c r="F129" s="179">
        <v>119</v>
      </c>
      <c r="G129" s="180" t="s">
        <v>2127</v>
      </c>
      <c r="H129" s="181" t="s">
        <v>2292</v>
      </c>
      <c r="I129" s="181"/>
      <c r="J129" s="182" t="s">
        <v>2293</v>
      </c>
      <c r="K129" s="180" t="s">
        <v>1539</v>
      </c>
      <c r="L129" s="183">
        <v>24</v>
      </c>
      <c r="M129" s="184"/>
      <c r="N129" s="183">
        <f t="shared" si="18"/>
        <v>24</v>
      </c>
      <c r="O129" s="184"/>
      <c r="P129" s="185">
        <f t="shared" si="19"/>
        <v>0</v>
      </c>
      <c r="Q129" s="186"/>
      <c r="R129" s="187">
        <f t="shared" si="20"/>
        <v>0</v>
      </c>
      <c r="S129" s="186"/>
      <c r="T129" s="187">
        <f t="shared" si="21"/>
        <v>0</v>
      </c>
      <c r="U129" s="185">
        <v>21</v>
      </c>
      <c r="V129" s="185">
        <f t="shared" si="22"/>
        <v>0</v>
      </c>
      <c r="W129" s="185">
        <f t="shared" si="23"/>
        <v>0</v>
      </c>
      <c r="X129" s="182"/>
      <c r="Y129" s="181" t="s">
        <v>2051</v>
      </c>
      <c r="Z129" s="181" t="s">
        <v>2052</v>
      </c>
    </row>
    <row r="130" spans="6:26" s="198" customFormat="1" ht="12.75" customHeight="1" outlineLevel="2" x14ac:dyDescent="0.25">
      <c r="F130" s="199"/>
      <c r="G130" s="200"/>
      <c r="H130" s="200"/>
      <c r="I130" s="200"/>
      <c r="J130" s="201"/>
      <c r="K130" s="200"/>
      <c r="L130" s="202"/>
      <c r="M130" s="203"/>
      <c r="N130" s="202"/>
      <c r="O130" s="203"/>
      <c r="P130" s="204"/>
      <c r="Q130" s="205"/>
      <c r="R130" s="203"/>
      <c r="S130" s="203"/>
      <c r="T130" s="203"/>
      <c r="U130" s="206" t="s">
        <v>2042</v>
      </c>
      <c r="V130" s="203"/>
      <c r="W130" s="203"/>
      <c r="X130" s="203"/>
      <c r="Y130" s="200"/>
      <c r="Z130" s="200"/>
    </row>
    <row r="131" spans="6:26" s="198" customFormat="1" ht="12.75" customHeight="1" outlineLevel="1" x14ac:dyDescent="0.25">
      <c r="F131" s="199"/>
      <c r="G131" s="200"/>
      <c r="H131" s="200"/>
      <c r="I131" s="200"/>
      <c r="J131" s="201"/>
      <c r="K131" s="200"/>
      <c r="L131" s="202"/>
      <c r="M131" s="203"/>
      <c r="N131" s="202"/>
      <c r="O131" s="203"/>
      <c r="P131" s="204"/>
      <c r="Q131" s="205"/>
      <c r="R131" s="203"/>
      <c r="S131" s="203"/>
      <c r="T131" s="203"/>
      <c r="U131" s="206" t="s">
        <v>2042</v>
      </c>
      <c r="V131" s="203"/>
      <c r="W131" s="203"/>
      <c r="X131" s="203"/>
      <c r="Y131" s="200"/>
      <c r="Z131" s="200"/>
    </row>
    <row r="132" spans="6:26" s="198" customFormat="1" ht="12.75" customHeight="1" x14ac:dyDescent="0.25">
      <c r="F132" s="199"/>
      <c r="G132" s="200"/>
      <c r="H132" s="200"/>
      <c r="I132" s="200"/>
      <c r="J132" s="201"/>
      <c r="K132" s="200"/>
      <c r="L132" s="202"/>
      <c r="M132" s="203"/>
      <c r="N132" s="202"/>
      <c r="O132" s="203"/>
      <c r="P132" s="204"/>
      <c r="Q132" s="205"/>
      <c r="R132" s="203"/>
      <c r="S132" s="203"/>
      <c r="T132" s="203"/>
      <c r="U132" s="206" t="s">
        <v>2042</v>
      </c>
      <c r="V132" s="203"/>
      <c r="W132" s="203"/>
      <c r="X132" s="203"/>
      <c r="Y132" s="200"/>
      <c r="Z132" s="200"/>
    </row>
  </sheetData>
  <pageMargins left="0.7" right="0.7" top="0.78740157499999996" bottom="0.78740157499999996"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6E2B9A-381E-4536-8D66-3BD3DD8DF8E1}">
  <dimension ref="A1:Z109"/>
  <sheetViews>
    <sheetView topLeftCell="F1" workbookViewId="0">
      <selection activeCell="O7" sqref="O7:O107"/>
    </sheetView>
  </sheetViews>
  <sheetFormatPr defaultRowHeight="15" outlineLevelRow="2" x14ac:dyDescent="0.25"/>
  <cols>
    <col min="1" max="5" width="0" hidden="1" customWidth="1"/>
    <col min="6" max="6" width="5.42578125" style="207" customWidth="1"/>
    <col min="7" max="7" width="4.28515625" style="208" customWidth="1"/>
    <col min="8" max="8" width="14.28515625" style="209" customWidth="1"/>
    <col min="9" max="9" width="10" style="209" hidden="1" customWidth="1"/>
    <col min="10" max="10" width="80.7109375" style="210" customWidth="1"/>
    <col min="11" max="11" width="5.7109375" style="208" customWidth="1"/>
    <col min="12" max="12" width="13.7109375" style="211" customWidth="1"/>
    <col min="13" max="13" width="6.85546875" style="212" hidden="1" customWidth="1"/>
    <col min="14" max="14" width="13.42578125" style="211" hidden="1" customWidth="1"/>
    <col min="15" max="15" width="12.42578125" style="212" customWidth="1"/>
    <col min="16" max="16" width="15.7109375" style="213" customWidth="1"/>
    <col min="17" max="17" width="11.42578125" style="214" hidden="1" customWidth="1"/>
    <col min="18" max="18" width="14.28515625" style="212" hidden="1" customWidth="1"/>
    <col min="19" max="19" width="11.42578125" style="212" hidden="1" customWidth="1"/>
    <col min="20" max="20" width="14.28515625" style="212" hidden="1" customWidth="1"/>
    <col min="21" max="21" width="9.7109375" style="212" hidden="1" customWidth="1"/>
    <col min="22" max="22" width="14.5703125" style="212" hidden="1" customWidth="1"/>
    <col min="23" max="23" width="15.7109375" style="212" hidden="1" customWidth="1"/>
    <col min="24" max="24" width="25.7109375" style="212" hidden="1" customWidth="1"/>
    <col min="25" max="26" width="10" style="209" hidden="1" customWidth="1"/>
    <col min="27" max="27" width="9.42578125" customWidth="1"/>
    <col min="257" max="261" width="0" hidden="1" customWidth="1"/>
    <col min="262" max="262" width="5.42578125" customWidth="1"/>
    <col min="263" max="263" width="4.28515625" customWidth="1"/>
    <col min="264" max="264" width="14.28515625" customWidth="1"/>
    <col min="265" max="265" width="0" hidden="1" customWidth="1"/>
    <col min="266" max="266" width="80.7109375" customWidth="1"/>
    <col min="267" max="267" width="5.7109375" customWidth="1"/>
    <col min="268" max="268" width="13.7109375" customWidth="1"/>
    <col min="269" max="270" width="0" hidden="1" customWidth="1"/>
    <col min="271" max="271" width="12.42578125" customWidth="1"/>
    <col min="272" max="272" width="15.7109375" customWidth="1"/>
    <col min="273" max="282" width="0" hidden="1" customWidth="1"/>
    <col min="283" max="283" width="9.42578125" customWidth="1"/>
    <col min="513" max="517" width="0" hidden="1" customWidth="1"/>
    <col min="518" max="518" width="5.42578125" customWidth="1"/>
    <col min="519" max="519" width="4.28515625" customWidth="1"/>
    <col min="520" max="520" width="14.28515625" customWidth="1"/>
    <col min="521" max="521" width="0" hidden="1" customWidth="1"/>
    <col min="522" max="522" width="80.7109375" customWidth="1"/>
    <col min="523" max="523" width="5.7109375" customWidth="1"/>
    <col min="524" max="524" width="13.7109375" customWidth="1"/>
    <col min="525" max="526" width="0" hidden="1" customWidth="1"/>
    <col min="527" max="527" width="12.42578125" customWidth="1"/>
    <col min="528" max="528" width="15.7109375" customWidth="1"/>
    <col min="529" max="538" width="0" hidden="1" customWidth="1"/>
    <col min="539" max="539" width="9.42578125" customWidth="1"/>
    <col min="769" max="773" width="0" hidden="1" customWidth="1"/>
    <col min="774" max="774" width="5.42578125" customWidth="1"/>
    <col min="775" max="775" width="4.28515625" customWidth="1"/>
    <col min="776" max="776" width="14.28515625" customWidth="1"/>
    <col min="777" max="777" width="0" hidden="1" customWidth="1"/>
    <col min="778" max="778" width="80.7109375" customWidth="1"/>
    <col min="779" max="779" width="5.7109375" customWidth="1"/>
    <col min="780" max="780" width="13.7109375" customWidth="1"/>
    <col min="781" max="782" width="0" hidden="1" customWidth="1"/>
    <col min="783" max="783" width="12.42578125" customWidth="1"/>
    <col min="784" max="784" width="15.7109375" customWidth="1"/>
    <col min="785" max="794" width="0" hidden="1" customWidth="1"/>
    <col min="795" max="795" width="9.42578125" customWidth="1"/>
    <col min="1025" max="1029" width="0" hidden="1" customWidth="1"/>
    <col min="1030" max="1030" width="5.42578125" customWidth="1"/>
    <col min="1031" max="1031" width="4.28515625" customWidth="1"/>
    <col min="1032" max="1032" width="14.28515625" customWidth="1"/>
    <col min="1033" max="1033" width="0" hidden="1" customWidth="1"/>
    <col min="1034" max="1034" width="80.7109375" customWidth="1"/>
    <col min="1035" max="1035" width="5.7109375" customWidth="1"/>
    <col min="1036" max="1036" width="13.7109375" customWidth="1"/>
    <col min="1037" max="1038" width="0" hidden="1" customWidth="1"/>
    <col min="1039" max="1039" width="12.42578125" customWidth="1"/>
    <col min="1040" max="1040" width="15.7109375" customWidth="1"/>
    <col min="1041" max="1050" width="0" hidden="1" customWidth="1"/>
    <col min="1051" max="1051" width="9.42578125" customWidth="1"/>
    <col min="1281" max="1285" width="0" hidden="1" customWidth="1"/>
    <col min="1286" max="1286" width="5.42578125" customWidth="1"/>
    <col min="1287" max="1287" width="4.28515625" customWidth="1"/>
    <col min="1288" max="1288" width="14.28515625" customWidth="1"/>
    <col min="1289" max="1289" width="0" hidden="1" customWidth="1"/>
    <col min="1290" max="1290" width="80.7109375" customWidth="1"/>
    <col min="1291" max="1291" width="5.7109375" customWidth="1"/>
    <col min="1292" max="1292" width="13.7109375" customWidth="1"/>
    <col min="1293" max="1294" width="0" hidden="1" customWidth="1"/>
    <col min="1295" max="1295" width="12.42578125" customWidth="1"/>
    <col min="1296" max="1296" width="15.7109375" customWidth="1"/>
    <col min="1297" max="1306" width="0" hidden="1" customWidth="1"/>
    <col min="1307" max="1307" width="9.42578125" customWidth="1"/>
    <col min="1537" max="1541" width="0" hidden="1" customWidth="1"/>
    <col min="1542" max="1542" width="5.42578125" customWidth="1"/>
    <col min="1543" max="1543" width="4.28515625" customWidth="1"/>
    <col min="1544" max="1544" width="14.28515625" customWidth="1"/>
    <col min="1545" max="1545" width="0" hidden="1" customWidth="1"/>
    <col min="1546" max="1546" width="80.7109375" customWidth="1"/>
    <col min="1547" max="1547" width="5.7109375" customWidth="1"/>
    <col min="1548" max="1548" width="13.7109375" customWidth="1"/>
    <col min="1549" max="1550" width="0" hidden="1" customWidth="1"/>
    <col min="1551" max="1551" width="12.42578125" customWidth="1"/>
    <col min="1552" max="1552" width="15.7109375" customWidth="1"/>
    <col min="1553" max="1562" width="0" hidden="1" customWidth="1"/>
    <col min="1563" max="1563" width="9.42578125" customWidth="1"/>
    <col min="1793" max="1797" width="0" hidden="1" customWidth="1"/>
    <col min="1798" max="1798" width="5.42578125" customWidth="1"/>
    <col min="1799" max="1799" width="4.28515625" customWidth="1"/>
    <col min="1800" max="1800" width="14.28515625" customWidth="1"/>
    <col min="1801" max="1801" width="0" hidden="1" customWidth="1"/>
    <col min="1802" max="1802" width="80.7109375" customWidth="1"/>
    <col min="1803" max="1803" width="5.7109375" customWidth="1"/>
    <col min="1804" max="1804" width="13.7109375" customWidth="1"/>
    <col min="1805" max="1806" width="0" hidden="1" customWidth="1"/>
    <col min="1807" max="1807" width="12.42578125" customWidth="1"/>
    <col min="1808" max="1808" width="15.7109375" customWidth="1"/>
    <col min="1809" max="1818" width="0" hidden="1" customWidth="1"/>
    <col min="1819" max="1819" width="9.42578125" customWidth="1"/>
    <col min="2049" max="2053" width="0" hidden="1" customWidth="1"/>
    <col min="2054" max="2054" width="5.42578125" customWidth="1"/>
    <col min="2055" max="2055" width="4.28515625" customWidth="1"/>
    <col min="2056" max="2056" width="14.28515625" customWidth="1"/>
    <col min="2057" max="2057" width="0" hidden="1" customWidth="1"/>
    <col min="2058" max="2058" width="80.7109375" customWidth="1"/>
    <col min="2059" max="2059" width="5.7109375" customWidth="1"/>
    <col min="2060" max="2060" width="13.7109375" customWidth="1"/>
    <col min="2061" max="2062" width="0" hidden="1" customWidth="1"/>
    <col min="2063" max="2063" width="12.42578125" customWidth="1"/>
    <col min="2064" max="2064" width="15.7109375" customWidth="1"/>
    <col min="2065" max="2074" width="0" hidden="1" customWidth="1"/>
    <col min="2075" max="2075" width="9.42578125" customWidth="1"/>
    <col min="2305" max="2309" width="0" hidden="1" customWidth="1"/>
    <col min="2310" max="2310" width="5.42578125" customWidth="1"/>
    <col min="2311" max="2311" width="4.28515625" customWidth="1"/>
    <col min="2312" max="2312" width="14.28515625" customWidth="1"/>
    <col min="2313" max="2313" width="0" hidden="1" customWidth="1"/>
    <col min="2314" max="2314" width="80.7109375" customWidth="1"/>
    <col min="2315" max="2315" width="5.7109375" customWidth="1"/>
    <col min="2316" max="2316" width="13.7109375" customWidth="1"/>
    <col min="2317" max="2318" width="0" hidden="1" customWidth="1"/>
    <col min="2319" max="2319" width="12.42578125" customWidth="1"/>
    <col min="2320" max="2320" width="15.7109375" customWidth="1"/>
    <col min="2321" max="2330" width="0" hidden="1" customWidth="1"/>
    <col min="2331" max="2331" width="9.42578125" customWidth="1"/>
    <col min="2561" max="2565" width="0" hidden="1" customWidth="1"/>
    <col min="2566" max="2566" width="5.42578125" customWidth="1"/>
    <col min="2567" max="2567" width="4.28515625" customWidth="1"/>
    <col min="2568" max="2568" width="14.28515625" customWidth="1"/>
    <col min="2569" max="2569" width="0" hidden="1" customWidth="1"/>
    <col min="2570" max="2570" width="80.7109375" customWidth="1"/>
    <col min="2571" max="2571" width="5.7109375" customWidth="1"/>
    <col min="2572" max="2572" width="13.7109375" customWidth="1"/>
    <col min="2573" max="2574" width="0" hidden="1" customWidth="1"/>
    <col min="2575" max="2575" width="12.42578125" customWidth="1"/>
    <col min="2576" max="2576" width="15.7109375" customWidth="1"/>
    <col min="2577" max="2586" width="0" hidden="1" customWidth="1"/>
    <col min="2587" max="2587" width="9.42578125" customWidth="1"/>
    <col min="2817" max="2821" width="0" hidden="1" customWidth="1"/>
    <col min="2822" max="2822" width="5.42578125" customWidth="1"/>
    <col min="2823" max="2823" width="4.28515625" customWidth="1"/>
    <col min="2824" max="2824" width="14.28515625" customWidth="1"/>
    <col min="2825" max="2825" width="0" hidden="1" customWidth="1"/>
    <col min="2826" max="2826" width="80.7109375" customWidth="1"/>
    <col min="2827" max="2827" width="5.7109375" customWidth="1"/>
    <col min="2828" max="2828" width="13.7109375" customWidth="1"/>
    <col min="2829" max="2830" width="0" hidden="1" customWidth="1"/>
    <col min="2831" max="2831" width="12.42578125" customWidth="1"/>
    <col min="2832" max="2832" width="15.7109375" customWidth="1"/>
    <col min="2833" max="2842" width="0" hidden="1" customWidth="1"/>
    <col min="2843" max="2843" width="9.42578125" customWidth="1"/>
    <col min="3073" max="3077" width="0" hidden="1" customWidth="1"/>
    <col min="3078" max="3078" width="5.42578125" customWidth="1"/>
    <col min="3079" max="3079" width="4.28515625" customWidth="1"/>
    <col min="3080" max="3080" width="14.28515625" customWidth="1"/>
    <col min="3081" max="3081" width="0" hidden="1" customWidth="1"/>
    <col min="3082" max="3082" width="80.7109375" customWidth="1"/>
    <col min="3083" max="3083" width="5.7109375" customWidth="1"/>
    <col min="3084" max="3084" width="13.7109375" customWidth="1"/>
    <col min="3085" max="3086" width="0" hidden="1" customWidth="1"/>
    <col min="3087" max="3087" width="12.42578125" customWidth="1"/>
    <col min="3088" max="3088" width="15.7109375" customWidth="1"/>
    <col min="3089" max="3098" width="0" hidden="1" customWidth="1"/>
    <col min="3099" max="3099" width="9.42578125" customWidth="1"/>
    <col min="3329" max="3333" width="0" hidden="1" customWidth="1"/>
    <col min="3334" max="3334" width="5.42578125" customWidth="1"/>
    <col min="3335" max="3335" width="4.28515625" customWidth="1"/>
    <col min="3336" max="3336" width="14.28515625" customWidth="1"/>
    <col min="3337" max="3337" width="0" hidden="1" customWidth="1"/>
    <col min="3338" max="3338" width="80.7109375" customWidth="1"/>
    <col min="3339" max="3339" width="5.7109375" customWidth="1"/>
    <col min="3340" max="3340" width="13.7109375" customWidth="1"/>
    <col min="3341" max="3342" width="0" hidden="1" customWidth="1"/>
    <col min="3343" max="3343" width="12.42578125" customWidth="1"/>
    <col min="3344" max="3344" width="15.7109375" customWidth="1"/>
    <col min="3345" max="3354" width="0" hidden="1" customWidth="1"/>
    <col min="3355" max="3355" width="9.42578125" customWidth="1"/>
    <col min="3585" max="3589" width="0" hidden="1" customWidth="1"/>
    <col min="3590" max="3590" width="5.42578125" customWidth="1"/>
    <col min="3591" max="3591" width="4.28515625" customWidth="1"/>
    <col min="3592" max="3592" width="14.28515625" customWidth="1"/>
    <col min="3593" max="3593" width="0" hidden="1" customWidth="1"/>
    <col min="3594" max="3594" width="80.7109375" customWidth="1"/>
    <col min="3595" max="3595" width="5.7109375" customWidth="1"/>
    <col min="3596" max="3596" width="13.7109375" customWidth="1"/>
    <col min="3597" max="3598" width="0" hidden="1" customWidth="1"/>
    <col min="3599" max="3599" width="12.42578125" customWidth="1"/>
    <col min="3600" max="3600" width="15.7109375" customWidth="1"/>
    <col min="3601" max="3610" width="0" hidden="1" customWidth="1"/>
    <col min="3611" max="3611" width="9.42578125" customWidth="1"/>
    <col min="3841" max="3845" width="0" hidden="1" customWidth="1"/>
    <col min="3846" max="3846" width="5.42578125" customWidth="1"/>
    <col min="3847" max="3847" width="4.28515625" customWidth="1"/>
    <col min="3848" max="3848" width="14.28515625" customWidth="1"/>
    <col min="3849" max="3849" width="0" hidden="1" customWidth="1"/>
    <col min="3850" max="3850" width="80.7109375" customWidth="1"/>
    <col min="3851" max="3851" width="5.7109375" customWidth="1"/>
    <col min="3852" max="3852" width="13.7109375" customWidth="1"/>
    <col min="3853" max="3854" width="0" hidden="1" customWidth="1"/>
    <col min="3855" max="3855" width="12.42578125" customWidth="1"/>
    <col min="3856" max="3856" width="15.7109375" customWidth="1"/>
    <col min="3857" max="3866" width="0" hidden="1" customWidth="1"/>
    <col min="3867" max="3867" width="9.42578125" customWidth="1"/>
    <col min="4097" max="4101" width="0" hidden="1" customWidth="1"/>
    <col min="4102" max="4102" width="5.42578125" customWidth="1"/>
    <col min="4103" max="4103" width="4.28515625" customWidth="1"/>
    <col min="4104" max="4104" width="14.28515625" customWidth="1"/>
    <col min="4105" max="4105" width="0" hidden="1" customWidth="1"/>
    <col min="4106" max="4106" width="80.7109375" customWidth="1"/>
    <col min="4107" max="4107" width="5.7109375" customWidth="1"/>
    <col min="4108" max="4108" width="13.7109375" customWidth="1"/>
    <col min="4109" max="4110" width="0" hidden="1" customWidth="1"/>
    <col min="4111" max="4111" width="12.42578125" customWidth="1"/>
    <col min="4112" max="4112" width="15.7109375" customWidth="1"/>
    <col min="4113" max="4122" width="0" hidden="1" customWidth="1"/>
    <col min="4123" max="4123" width="9.42578125" customWidth="1"/>
    <col min="4353" max="4357" width="0" hidden="1" customWidth="1"/>
    <col min="4358" max="4358" width="5.42578125" customWidth="1"/>
    <col min="4359" max="4359" width="4.28515625" customWidth="1"/>
    <col min="4360" max="4360" width="14.28515625" customWidth="1"/>
    <col min="4361" max="4361" width="0" hidden="1" customWidth="1"/>
    <col min="4362" max="4362" width="80.7109375" customWidth="1"/>
    <col min="4363" max="4363" width="5.7109375" customWidth="1"/>
    <col min="4364" max="4364" width="13.7109375" customWidth="1"/>
    <col min="4365" max="4366" width="0" hidden="1" customWidth="1"/>
    <col min="4367" max="4367" width="12.42578125" customWidth="1"/>
    <col min="4368" max="4368" width="15.7109375" customWidth="1"/>
    <col min="4369" max="4378" width="0" hidden="1" customWidth="1"/>
    <col min="4379" max="4379" width="9.42578125" customWidth="1"/>
    <col min="4609" max="4613" width="0" hidden="1" customWidth="1"/>
    <col min="4614" max="4614" width="5.42578125" customWidth="1"/>
    <col min="4615" max="4615" width="4.28515625" customWidth="1"/>
    <col min="4616" max="4616" width="14.28515625" customWidth="1"/>
    <col min="4617" max="4617" width="0" hidden="1" customWidth="1"/>
    <col min="4618" max="4618" width="80.7109375" customWidth="1"/>
    <col min="4619" max="4619" width="5.7109375" customWidth="1"/>
    <col min="4620" max="4620" width="13.7109375" customWidth="1"/>
    <col min="4621" max="4622" width="0" hidden="1" customWidth="1"/>
    <col min="4623" max="4623" width="12.42578125" customWidth="1"/>
    <col min="4624" max="4624" width="15.7109375" customWidth="1"/>
    <col min="4625" max="4634" width="0" hidden="1" customWidth="1"/>
    <col min="4635" max="4635" width="9.42578125" customWidth="1"/>
    <col min="4865" max="4869" width="0" hidden="1" customWidth="1"/>
    <col min="4870" max="4870" width="5.42578125" customWidth="1"/>
    <col min="4871" max="4871" width="4.28515625" customWidth="1"/>
    <col min="4872" max="4872" width="14.28515625" customWidth="1"/>
    <col min="4873" max="4873" width="0" hidden="1" customWidth="1"/>
    <col min="4874" max="4874" width="80.7109375" customWidth="1"/>
    <col min="4875" max="4875" width="5.7109375" customWidth="1"/>
    <col min="4876" max="4876" width="13.7109375" customWidth="1"/>
    <col min="4877" max="4878" width="0" hidden="1" customWidth="1"/>
    <col min="4879" max="4879" width="12.42578125" customWidth="1"/>
    <col min="4880" max="4880" width="15.7109375" customWidth="1"/>
    <col min="4881" max="4890" width="0" hidden="1" customWidth="1"/>
    <col min="4891" max="4891" width="9.42578125" customWidth="1"/>
    <col min="5121" max="5125" width="0" hidden="1" customWidth="1"/>
    <col min="5126" max="5126" width="5.42578125" customWidth="1"/>
    <col min="5127" max="5127" width="4.28515625" customWidth="1"/>
    <col min="5128" max="5128" width="14.28515625" customWidth="1"/>
    <col min="5129" max="5129" width="0" hidden="1" customWidth="1"/>
    <col min="5130" max="5130" width="80.7109375" customWidth="1"/>
    <col min="5131" max="5131" width="5.7109375" customWidth="1"/>
    <col min="5132" max="5132" width="13.7109375" customWidth="1"/>
    <col min="5133" max="5134" width="0" hidden="1" customWidth="1"/>
    <col min="5135" max="5135" width="12.42578125" customWidth="1"/>
    <col min="5136" max="5136" width="15.7109375" customWidth="1"/>
    <col min="5137" max="5146" width="0" hidden="1" customWidth="1"/>
    <col min="5147" max="5147" width="9.42578125" customWidth="1"/>
    <col min="5377" max="5381" width="0" hidden="1" customWidth="1"/>
    <col min="5382" max="5382" width="5.42578125" customWidth="1"/>
    <col min="5383" max="5383" width="4.28515625" customWidth="1"/>
    <col min="5384" max="5384" width="14.28515625" customWidth="1"/>
    <col min="5385" max="5385" width="0" hidden="1" customWidth="1"/>
    <col min="5386" max="5386" width="80.7109375" customWidth="1"/>
    <col min="5387" max="5387" width="5.7109375" customWidth="1"/>
    <col min="5388" max="5388" width="13.7109375" customWidth="1"/>
    <col min="5389" max="5390" width="0" hidden="1" customWidth="1"/>
    <col min="5391" max="5391" width="12.42578125" customWidth="1"/>
    <col min="5392" max="5392" width="15.7109375" customWidth="1"/>
    <col min="5393" max="5402" width="0" hidden="1" customWidth="1"/>
    <col min="5403" max="5403" width="9.42578125" customWidth="1"/>
    <col min="5633" max="5637" width="0" hidden="1" customWidth="1"/>
    <col min="5638" max="5638" width="5.42578125" customWidth="1"/>
    <col min="5639" max="5639" width="4.28515625" customWidth="1"/>
    <col min="5640" max="5640" width="14.28515625" customWidth="1"/>
    <col min="5641" max="5641" width="0" hidden="1" customWidth="1"/>
    <col min="5642" max="5642" width="80.7109375" customWidth="1"/>
    <col min="5643" max="5643" width="5.7109375" customWidth="1"/>
    <col min="5644" max="5644" width="13.7109375" customWidth="1"/>
    <col min="5645" max="5646" width="0" hidden="1" customWidth="1"/>
    <col min="5647" max="5647" width="12.42578125" customWidth="1"/>
    <col min="5648" max="5648" width="15.7109375" customWidth="1"/>
    <col min="5649" max="5658" width="0" hidden="1" customWidth="1"/>
    <col min="5659" max="5659" width="9.42578125" customWidth="1"/>
    <col min="5889" max="5893" width="0" hidden="1" customWidth="1"/>
    <col min="5894" max="5894" width="5.42578125" customWidth="1"/>
    <col min="5895" max="5895" width="4.28515625" customWidth="1"/>
    <col min="5896" max="5896" width="14.28515625" customWidth="1"/>
    <col min="5897" max="5897" width="0" hidden="1" customWidth="1"/>
    <col min="5898" max="5898" width="80.7109375" customWidth="1"/>
    <col min="5899" max="5899" width="5.7109375" customWidth="1"/>
    <col min="5900" max="5900" width="13.7109375" customWidth="1"/>
    <col min="5901" max="5902" width="0" hidden="1" customWidth="1"/>
    <col min="5903" max="5903" width="12.42578125" customWidth="1"/>
    <col min="5904" max="5904" width="15.7109375" customWidth="1"/>
    <col min="5905" max="5914" width="0" hidden="1" customWidth="1"/>
    <col min="5915" max="5915" width="9.42578125" customWidth="1"/>
    <col min="6145" max="6149" width="0" hidden="1" customWidth="1"/>
    <col min="6150" max="6150" width="5.42578125" customWidth="1"/>
    <col min="6151" max="6151" width="4.28515625" customWidth="1"/>
    <col min="6152" max="6152" width="14.28515625" customWidth="1"/>
    <col min="6153" max="6153" width="0" hidden="1" customWidth="1"/>
    <col min="6154" max="6154" width="80.7109375" customWidth="1"/>
    <col min="6155" max="6155" width="5.7109375" customWidth="1"/>
    <col min="6156" max="6156" width="13.7109375" customWidth="1"/>
    <col min="6157" max="6158" width="0" hidden="1" customWidth="1"/>
    <col min="6159" max="6159" width="12.42578125" customWidth="1"/>
    <col min="6160" max="6160" width="15.7109375" customWidth="1"/>
    <col min="6161" max="6170" width="0" hidden="1" customWidth="1"/>
    <col min="6171" max="6171" width="9.42578125" customWidth="1"/>
    <col min="6401" max="6405" width="0" hidden="1" customWidth="1"/>
    <col min="6406" max="6406" width="5.42578125" customWidth="1"/>
    <col min="6407" max="6407" width="4.28515625" customWidth="1"/>
    <col min="6408" max="6408" width="14.28515625" customWidth="1"/>
    <col min="6409" max="6409" width="0" hidden="1" customWidth="1"/>
    <col min="6410" max="6410" width="80.7109375" customWidth="1"/>
    <col min="6411" max="6411" width="5.7109375" customWidth="1"/>
    <col min="6412" max="6412" width="13.7109375" customWidth="1"/>
    <col min="6413" max="6414" width="0" hidden="1" customWidth="1"/>
    <col min="6415" max="6415" width="12.42578125" customWidth="1"/>
    <col min="6416" max="6416" width="15.7109375" customWidth="1"/>
    <col min="6417" max="6426" width="0" hidden="1" customWidth="1"/>
    <col min="6427" max="6427" width="9.42578125" customWidth="1"/>
    <col min="6657" max="6661" width="0" hidden="1" customWidth="1"/>
    <col min="6662" max="6662" width="5.42578125" customWidth="1"/>
    <col min="6663" max="6663" width="4.28515625" customWidth="1"/>
    <col min="6664" max="6664" width="14.28515625" customWidth="1"/>
    <col min="6665" max="6665" width="0" hidden="1" customWidth="1"/>
    <col min="6666" max="6666" width="80.7109375" customWidth="1"/>
    <col min="6667" max="6667" width="5.7109375" customWidth="1"/>
    <col min="6668" max="6668" width="13.7109375" customWidth="1"/>
    <col min="6669" max="6670" width="0" hidden="1" customWidth="1"/>
    <col min="6671" max="6671" width="12.42578125" customWidth="1"/>
    <col min="6672" max="6672" width="15.7109375" customWidth="1"/>
    <col min="6673" max="6682" width="0" hidden="1" customWidth="1"/>
    <col min="6683" max="6683" width="9.42578125" customWidth="1"/>
    <col min="6913" max="6917" width="0" hidden="1" customWidth="1"/>
    <col min="6918" max="6918" width="5.42578125" customWidth="1"/>
    <col min="6919" max="6919" width="4.28515625" customWidth="1"/>
    <col min="6920" max="6920" width="14.28515625" customWidth="1"/>
    <col min="6921" max="6921" width="0" hidden="1" customWidth="1"/>
    <col min="6922" max="6922" width="80.7109375" customWidth="1"/>
    <col min="6923" max="6923" width="5.7109375" customWidth="1"/>
    <col min="6924" max="6924" width="13.7109375" customWidth="1"/>
    <col min="6925" max="6926" width="0" hidden="1" customWidth="1"/>
    <col min="6927" max="6927" width="12.42578125" customWidth="1"/>
    <col min="6928" max="6928" width="15.7109375" customWidth="1"/>
    <col min="6929" max="6938" width="0" hidden="1" customWidth="1"/>
    <col min="6939" max="6939" width="9.42578125" customWidth="1"/>
    <col min="7169" max="7173" width="0" hidden="1" customWidth="1"/>
    <col min="7174" max="7174" width="5.42578125" customWidth="1"/>
    <col min="7175" max="7175" width="4.28515625" customWidth="1"/>
    <col min="7176" max="7176" width="14.28515625" customWidth="1"/>
    <col min="7177" max="7177" width="0" hidden="1" customWidth="1"/>
    <col min="7178" max="7178" width="80.7109375" customWidth="1"/>
    <col min="7179" max="7179" width="5.7109375" customWidth="1"/>
    <col min="7180" max="7180" width="13.7109375" customWidth="1"/>
    <col min="7181" max="7182" width="0" hidden="1" customWidth="1"/>
    <col min="7183" max="7183" width="12.42578125" customWidth="1"/>
    <col min="7184" max="7184" width="15.7109375" customWidth="1"/>
    <col min="7185" max="7194" width="0" hidden="1" customWidth="1"/>
    <col min="7195" max="7195" width="9.42578125" customWidth="1"/>
    <col min="7425" max="7429" width="0" hidden="1" customWidth="1"/>
    <col min="7430" max="7430" width="5.42578125" customWidth="1"/>
    <col min="7431" max="7431" width="4.28515625" customWidth="1"/>
    <col min="7432" max="7432" width="14.28515625" customWidth="1"/>
    <col min="7433" max="7433" width="0" hidden="1" customWidth="1"/>
    <col min="7434" max="7434" width="80.7109375" customWidth="1"/>
    <col min="7435" max="7435" width="5.7109375" customWidth="1"/>
    <col min="7436" max="7436" width="13.7109375" customWidth="1"/>
    <col min="7437" max="7438" width="0" hidden="1" customWidth="1"/>
    <col min="7439" max="7439" width="12.42578125" customWidth="1"/>
    <col min="7440" max="7440" width="15.7109375" customWidth="1"/>
    <col min="7441" max="7450" width="0" hidden="1" customWidth="1"/>
    <col min="7451" max="7451" width="9.42578125" customWidth="1"/>
    <col min="7681" max="7685" width="0" hidden="1" customWidth="1"/>
    <col min="7686" max="7686" width="5.42578125" customWidth="1"/>
    <col min="7687" max="7687" width="4.28515625" customWidth="1"/>
    <col min="7688" max="7688" width="14.28515625" customWidth="1"/>
    <col min="7689" max="7689" width="0" hidden="1" customWidth="1"/>
    <col min="7690" max="7690" width="80.7109375" customWidth="1"/>
    <col min="7691" max="7691" width="5.7109375" customWidth="1"/>
    <col min="7692" max="7692" width="13.7109375" customWidth="1"/>
    <col min="7693" max="7694" width="0" hidden="1" customWidth="1"/>
    <col min="7695" max="7695" width="12.42578125" customWidth="1"/>
    <col min="7696" max="7696" width="15.7109375" customWidth="1"/>
    <col min="7697" max="7706" width="0" hidden="1" customWidth="1"/>
    <col min="7707" max="7707" width="9.42578125" customWidth="1"/>
    <col min="7937" max="7941" width="0" hidden="1" customWidth="1"/>
    <col min="7942" max="7942" width="5.42578125" customWidth="1"/>
    <col min="7943" max="7943" width="4.28515625" customWidth="1"/>
    <col min="7944" max="7944" width="14.28515625" customWidth="1"/>
    <col min="7945" max="7945" width="0" hidden="1" customWidth="1"/>
    <col min="7946" max="7946" width="80.7109375" customWidth="1"/>
    <col min="7947" max="7947" width="5.7109375" customWidth="1"/>
    <col min="7948" max="7948" width="13.7109375" customWidth="1"/>
    <col min="7949" max="7950" width="0" hidden="1" customWidth="1"/>
    <col min="7951" max="7951" width="12.42578125" customWidth="1"/>
    <col min="7952" max="7952" width="15.7109375" customWidth="1"/>
    <col min="7953" max="7962" width="0" hidden="1" customWidth="1"/>
    <col min="7963" max="7963" width="9.42578125" customWidth="1"/>
    <col min="8193" max="8197" width="0" hidden="1" customWidth="1"/>
    <col min="8198" max="8198" width="5.42578125" customWidth="1"/>
    <col min="8199" max="8199" width="4.28515625" customWidth="1"/>
    <col min="8200" max="8200" width="14.28515625" customWidth="1"/>
    <col min="8201" max="8201" width="0" hidden="1" customWidth="1"/>
    <col min="8202" max="8202" width="80.7109375" customWidth="1"/>
    <col min="8203" max="8203" width="5.7109375" customWidth="1"/>
    <col min="8204" max="8204" width="13.7109375" customWidth="1"/>
    <col min="8205" max="8206" width="0" hidden="1" customWidth="1"/>
    <col min="8207" max="8207" width="12.42578125" customWidth="1"/>
    <col min="8208" max="8208" width="15.7109375" customWidth="1"/>
    <col min="8209" max="8218" width="0" hidden="1" customWidth="1"/>
    <col min="8219" max="8219" width="9.42578125" customWidth="1"/>
    <col min="8449" max="8453" width="0" hidden="1" customWidth="1"/>
    <col min="8454" max="8454" width="5.42578125" customWidth="1"/>
    <col min="8455" max="8455" width="4.28515625" customWidth="1"/>
    <col min="8456" max="8456" width="14.28515625" customWidth="1"/>
    <col min="8457" max="8457" width="0" hidden="1" customWidth="1"/>
    <col min="8458" max="8458" width="80.7109375" customWidth="1"/>
    <col min="8459" max="8459" width="5.7109375" customWidth="1"/>
    <col min="8460" max="8460" width="13.7109375" customWidth="1"/>
    <col min="8461" max="8462" width="0" hidden="1" customWidth="1"/>
    <col min="8463" max="8463" width="12.42578125" customWidth="1"/>
    <col min="8464" max="8464" width="15.7109375" customWidth="1"/>
    <col min="8465" max="8474" width="0" hidden="1" customWidth="1"/>
    <col min="8475" max="8475" width="9.42578125" customWidth="1"/>
    <col min="8705" max="8709" width="0" hidden="1" customWidth="1"/>
    <col min="8710" max="8710" width="5.42578125" customWidth="1"/>
    <col min="8711" max="8711" width="4.28515625" customWidth="1"/>
    <col min="8712" max="8712" width="14.28515625" customWidth="1"/>
    <col min="8713" max="8713" width="0" hidden="1" customWidth="1"/>
    <col min="8714" max="8714" width="80.7109375" customWidth="1"/>
    <col min="8715" max="8715" width="5.7109375" customWidth="1"/>
    <col min="8716" max="8716" width="13.7109375" customWidth="1"/>
    <col min="8717" max="8718" width="0" hidden="1" customWidth="1"/>
    <col min="8719" max="8719" width="12.42578125" customWidth="1"/>
    <col min="8720" max="8720" width="15.7109375" customWidth="1"/>
    <col min="8721" max="8730" width="0" hidden="1" customWidth="1"/>
    <col min="8731" max="8731" width="9.42578125" customWidth="1"/>
    <col min="8961" max="8965" width="0" hidden="1" customWidth="1"/>
    <col min="8966" max="8966" width="5.42578125" customWidth="1"/>
    <col min="8967" max="8967" width="4.28515625" customWidth="1"/>
    <col min="8968" max="8968" width="14.28515625" customWidth="1"/>
    <col min="8969" max="8969" width="0" hidden="1" customWidth="1"/>
    <col min="8970" max="8970" width="80.7109375" customWidth="1"/>
    <col min="8971" max="8971" width="5.7109375" customWidth="1"/>
    <col min="8972" max="8972" width="13.7109375" customWidth="1"/>
    <col min="8973" max="8974" width="0" hidden="1" customWidth="1"/>
    <col min="8975" max="8975" width="12.42578125" customWidth="1"/>
    <col min="8976" max="8976" width="15.7109375" customWidth="1"/>
    <col min="8977" max="8986" width="0" hidden="1" customWidth="1"/>
    <col min="8987" max="8987" width="9.42578125" customWidth="1"/>
    <col min="9217" max="9221" width="0" hidden="1" customWidth="1"/>
    <col min="9222" max="9222" width="5.42578125" customWidth="1"/>
    <col min="9223" max="9223" width="4.28515625" customWidth="1"/>
    <col min="9224" max="9224" width="14.28515625" customWidth="1"/>
    <col min="9225" max="9225" width="0" hidden="1" customWidth="1"/>
    <col min="9226" max="9226" width="80.7109375" customWidth="1"/>
    <col min="9227" max="9227" width="5.7109375" customWidth="1"/>
    <col min="9228" max="9228" width="13.7109375" customWidth="1"/>
    <col min="9229" max="9230" width="0" hidden="1" customWidth="1"/>
    <col min="9231" max="9231" width="12.42578125" customWidth="1"/>
    <col min="9232" max="9232" width="15.7109375" customWidth="1"/>
    <col min="9233" max="9242" width="0" hidden="1" customWidth="1"/>
    <col min="9243" max="9243" width="9.42578125" customWidth="1"/>
    <col min="9473" max="9477" width="0" hidden="1" customWidth="1"/>
    <col min="9478" max="9478" width="5.42578125" customWidth="1"/>
    <col min="9479" max="9479" width="4.28515625" customWidth="1"/>
    <col min="9480" max="9480" width="14.28515625" customWidth="1"/>
    <col min="9481" max="9481" width="0" hidden="1" customWidth="1"/>
    <col min="9482" max="9482" width="80.7109375" customWidth="1"/>
    <col min="9483" max="9483" width="5.7109375" customWidth="1"/>
    <col min="9484" max="9484" width="13.7109375" customWidth="1"/>
    <col min="9485" max="9486" width="0" hidden="1" customWidth="1"/>
    <col min="9487" max="9487" width="12.42578125" customWidth="1"/>
    <col min="9488" max="9488" width="15.7109375" customWidth="1"/>
    <col min="9489" max="9498" width="0" hidden="1" customWidth="1"/>
    <col min="9499" max="9499" width="9.42578125" customWidth="1"/>
    <col min="9729" max="9733" width="0" hidden="1" customWidth="1"/>
    <col min="9734" max="9734" width="5.42578125" customWidth="1"/>
    <col min="9735" max="9735" width="4.28515625" customWidth="1"/>
    <col min="9736" max="9736" width="14.28515625" customWidth="1"/>
    <col min="9737" max="9737" width="0" hidden="1" customWidth="1"/>
    <col min="9738" max="9738" width="80.7109375" customWidth="1"/>
    <col min="9739" max="9739" width="5.7109375" customWidth="1"/>
    <col min="9740" max="9740" width="13.7109375" customWidth="1"/>
    <col min="9741" max="9742" width="0" hidden="1" customWidth="1"/>
    <col min="9743" max="9743" width="12.42578125" customWidth="1"/>
    <col min="9744" max="9744" width="15.7109375" customWidth="1"/>
    <col min="9745" max="9754" width="0" hidden="1" customWidth="1"/>
    <col min="9755" max="9755" width="9.42578125" customWidth="1"/>
    <col min="9985" max="9989" width="0" hidden="1" customWidth="1"/>
    <col min="9990" max="9990" width="5.42578125" customWidth="1"/>
    <col min="9991" max="9991" width="4.28515625" customWidth="1"/>
    <col min="9992" max="9992" width="14.28515625" customWidth="1"/>
    <col min="9993" max="9993" width="0" hidden="1" customWidth="1"/>
    <col min="9994" max="9994" width="80.7109375" customWidth="1"/>
    <col min="9995" max="9995" width="5.7109375" customWidth="1"/>
    <col min="9996" max="9996" width="13.7109375" customWidth="1"/>
    <col min="9997" max="9998" width="0" hidden="1" customWidth="1"/>
    <col min="9999" max="9999" width="12.42578125" customWidth="1"/>
    <col min="10000" max="10000" width="15.7109375" customWidth="1"/>
    <col min="10001" max="10010" width="0" hidden="1" customWidth="1"/>
    <col min="10011" max="10011" width="9.42578125" customWidth="1"/>
    <col min="10241" max="10245" width="0" hidden="1" customWidth="1"/>
    <col min="10246" max="10246" width="5.42578125" customWidth="1"/>
    <col min="10247" max="10247" width="4.28515625" customWidth="1"/>
    <col min="10248" max="10248" width="14.28515625" customWidth="1"/>
    <col min="10249" max="10249" width="0" hidden="1" customWidth="1"/>
    <col min="10250" max="10250" width="80.7109375" customWidth="1"/>
    <col min="10251" max="10251" width="5.7109375" customWidth="1"/>
    <col min="10252" max="10252" width="13.7109375" customWidth="1"/>
    <col min="10253" max="10254" width="0" hidden="1" customWidth="1"/>
    <col min="10255" max="10255" width="12.42578125" customWidth="1"/>
    <col min="10256" max="10256" width="15.7109375" customWidth="1"/>
    <col min="10257" max="10266" width="0" hidden="1" customWidth="1"/>
    <col min="10267" max="10267" width="9.42578125" customWidth="1"/>
    <col min="10497" max="10501" width="0" hidden="1" customWidth="1"/>
    <col min="10502" max="10502" width="5.42578125" customWidth="1"/>
    <col min="10503" max="10503" width="4.28515625" customWidth="1"/>
    <col min="10504" max="10504" width="14.28515625" customWidth="1"/>
    <col min="10505" max="10505" width="0" hidden="1" customWidth="1"/>
    <col min="10506" max="10506" width="80.7109375" customWidth="1"/>
    <col min="10507" max="10507" width="5.7109375" customWidth="1"/>
    <col min="10508" max="10508" width="13.7109375" customWidth="1"/>
    <col min="10509" max="10510" width="0" hidden="1" customWidth="1"/>
    <col min="10511" max="10511" width="12.42578125" customWidth="1"/>
    <col min="10512" max="10512" width="15.7109375" customWidth="1"/>
    <col min="10513" max="10522" width="0" hidden="1" customWidth="1"/>
    <col min="10523" max="10523" width="9.42578125" customWidth="1"/>
    <col min="10753" max="10757" width="0" hidden="1" customWidth="1"/>
    <col min="10758" max="10758" width="5.42578125" customWidth="1"/>
    <col min="10759" max="10759" width="4.28515625" customWidth="1"/>
    <col min="10760" max="10760" width="14.28515625" customWidth="1"/>
    <col min="10761" max="10761" width="0" hidden="1" customWidth="1"/>
    <col min="10762" max="10762" width="80.7109375" customWidth="1"/>
    <col min="10763" max="10763" width="5.7109375" customWidth="1"/>
    <col min="10764" max="10764" width="13.7109375" customWidth="1"/>
    <col min="10765" max="10766" width="0" hidden="1" customWidth="1"/>
    <col min="10767" max="10767" width="12.42578125" customWidth="1"/>
    <col min="10768" max="10768" width="15.7109375" customWidth="1"/>
    <col min="10769" max="10778" width="0" hidden="1" customWidth="1"/>
    <col min="10779" max="10779" width="9.42578125" customWidth="1"/>
    <col min="11009" max="11013" width="0" hidden="1" customWidth="1"/>
    <col min="11014" max="11014" width="5.42578125" customWidth="1"/>
    <col min="11015" max="11015" width="4.28515625" customWidth="1"/>
    <col min="11016" max="11016" width="14.28515625" customWidth="1"/>
    <col min="11017" max="11017" width="0" hidden="1" customWidth="1"/>
    <col min="11018" max="11018" width="80.7109375" customWidth="1"/>
    <col min="11019" max="11019" width="5.7109375" customWidth="1"/>
    <col min="11020" max="11020" width="13.7109375" customWidth="1"/>
    <col min="11021" max="11022" width="0" hidden="1" customWidth="1"/>
    <col min="11023" max="11023" width="12.42578125" customWidth="1"/>
    <col min="11024" max="11024" width="15.7109375" customWidth="1"/>
    <col min="11025" max="11034" width="0" hidden="1" customWidth="1"/>
    <col min="11035" max="11035" width="9.42578125" customWidth="1"/>
    <col min="11265" max="11269" width="0" hidden="1" customWidth="1"/>
    <col min="11270" max="11270" width="5.42578125" customWidth="1"/>
    <col min="11271" max="11271" width="4.28515625" customWidth="1"/>
    <col min="11272" max="11272" width="14.28515625" customWidth="1"/>
    <col min="11273" max="11273" width="0" hidden="1" customWidth="1"/>
    <col min="11274" max="11274" width="80.7109375" customWidth="1"/>
    <col min="11275" max="11275" width="5.7109375" customWidth="1"/>
    <col min="11276" max="11276" width="13.7109375" customWidth="1"/>
    <col min="11277" max="11278" width="0" hidden="1" customWidth="1"/>
    <col min="11279" max="11279" width="12.42578125" customWidth="1"/>
    <col min="11280" max="11280" width="15.7109375" customWidth="1"/>
    <col min="11281" max="11290" width="0" hidden="1" customWidth="1"/>
    <col min="11291" max="11291" width="9.42578125" customWidth="1"/>
    <col min="11521" max="11525" width="0" hidden="1" customWidth="1"/>
    <col min="11526" max="11526" width="5.42578125" customWidth="1"/>
    <col min="11527" max="11527" width="4.28515625" customWidth="1"/>
    <col min="11528" max="11528" width="14.28515625" customWidth="1"/>
    <col min="11529" max="11529" width="0" hidden="1" customWidth="1"/>
    <col min="11530" max="11530" width="80.7109375" customWidth="1"/>
    <col min="11531" max="11531" width="5.7109375" customWidth="1"/>
    <col min="11532" max="11532" width="13.7109375" customWidth="1"/>
    <col min="11533" max="11534" width="0" hidden="1" customWidth="1"/>
    <col min="11535" max="11535" width="12.42578125" customWidth="1"/>
    <col min="11536" max="11536" width="15.7109375" customWidth="1"/>
    <col min="11537" max="11546" width="0" hidden="1" customWidth="1"/>
    <col min="11547" max="11547" width="9.42578125" customWidth="1"/>
    <col min="11777" max="11781" width="0" hidden="1" customWidth="1"/>
    <col min="11782" max="11782" width="5.42578125" customWidth="1"/>
    <col min="11783" max="11783" width="4.28515625" customWidth="1"/>
    <col min="11784" max="11784" width="14.28515625" customWidth="1"/>
    <col min="11785" max="11785" width="0" hidden="1" customWidth="1"/>
    <col min="11786" max="11786" width="80.7109375" customWidth="1"/>
    <col min="11787" max="11787" width="5.7109375" customWidth="1"/>
    <col min="11788" max="11788" width="13.7109375" customWidth="1"/>
    <col min="11789" max="11790" width="0" hidden="1" customWidth="1"/>
    <col min="11791" max="11791" width="12.42578125" customWidth="1"/>
    <col min="11792" max="11792" width="15.7109375" customWidth="1"/>
    <col min="11793" max="11802" width="0" hidden="1" customWidth="1"/>
    <col min="11803" max="11803" width="9.42578125" customWidth="1"/>
    <col min="12033" max="12037" width="0" hidden="1" customWidth="1"/>
    <col min="12038" max="12038" width="5.42578125" customWidth="1"/>
    <col min="12039" max="12039" width="4.28515625" customWidth="1"/>
    <col min="12040" max="12040" width="14.28515625" customWidth="1"/>
    <col min="12041" max="12041" width="0" hidden="1" customWidth="1"/>
    <col min="12042" max="12042" width="80.7109375" customWidth="1"/>
    <col min="12043" max="12043" width="5.7109375" customWidth="1"/>
    <col min="12044" max="12044" width="13.7109375" customWidth="1"/>
    <col min="12045" max="12046" width="0" hidden="1" customWidth="1"/>
    <col min="12047" max="12047" width="12.42578125" customWidth="1"/>
    <col min="12048" max="12048" width="15.7109375" customWidth="1"/>
    <col min="12049" max="12058" width="0" hidden="1" customWidth="1"/>
    <col min="12059" max="12059" width="9.42578125" customWidth="1"/>
    <col min="12289" max="12293" width="0" hidden="1" customWidth="1"/>
    <col min="12294" max="12294" width="5.42578125" customWidth="1"/>
    <col min="12295" max="12295" width="4.28515625" customWidth="1"/>
    <col min="12296" max="12296" width="14.28515625" customWidth="1"/>
    <col min="12297" max="12297" width="0" hidden="1" customWidth="1"/>
    <col min="12298" max="12298" width="80.7109375" customWidth="1"/>
    <col min="12299" max="12299" width="5.7109375" customWidth="1"/>
    <col min="12300" max="12300" width="13.7109375" customWidth="1"/>
    <col min="12301" max="12302" width="0" hidden="1" customWidth="1"/>
    <col min="12303" max="12303" width="12.42578125" customWidth="1"/>
    <col min="12304" max="12304" width="15.7109375" customWidth="1"/>
    <col min="12305" max="12314" width="0" hidden="1" customWidth="1"/>
    <col min="12315" max="12315" width="9.42578125" customWidth="1"/>
    <col min="12545" max="12549" width="0" hidden="1" customWidth="1"/>
    <col min="12550" max="12550" width="5.42578125" customWidth="1"/>
    <col min="12551" max="12551" width="4.28515625" customWidth="1"/>
    <col min="12552" max="12552" width="14.28515625" customWidth="1"/>
    <col min="12553" max="12553" width="0" hidden="1" customWidth="1"/>
    <col min="12554" max="12554" width="80.7109375" customWidth="1"/>
    <col min="12555" max="12555" width="5.7109375" customWidth="1"/>
    <col min="12556" max="12556" width="13.7109375" customWidth="1"/>
    <col min="12557" max="12558" width="0" hidden="1" customWidth="1"/>
    <col min="12559" max="12559" width="12.42578125" customWidth="1"/>
    <col min="12560" max="12560" width="15.7109375" customWidth="1"/>
    <col min="12561" max="12570" width="0" hidden="1" customWidth="1"/>
    <col min="12571" max="12571" width="9.42578125" customWidth="1"/>
    <col min="12801" max="12805" width="0" hidden="1" customWidth="1"/>
    <col min="12806" max="12806" width="5.42578125" customWidth="1"/>
    <col min="12807" max="12807" width="4.28515625" customWidth="1"/>
    <col min="12808" max="12808" width="14.28515625" customWidth="1"/>
    <col min="12809" max="12809" width="0" hidden="1" customWidth="1"/>
    <col min="12810" max="12810" width="80.7109375" customWidth="1"/>
    <col min="12811" max="12811" width="5.7109375" customWidth="1"/>
    <col min="12812" max="12812" width="13.7109375" customWidth="1"/>
    <col min="12813" max="12814" width="0" hidden="1" customWidth="1"/>
    <col min="12815" max="12815" width="12.42578125" customWidth="1"/>
    <col min="12816" max="12816" width="15.7109375" customWidth="1"/>
    <col min="12817" max="12826" width="0" hidden="1" customWidth="1"/>
    <col min="12827" max="12827" width="9.42578125" customWidth="1"/>
    <col min="13057" max="13061" width="0" hidden="1" customWidth="1"/>
    <col min="13062" max="13062" width="5.42578125" customWidth="1"/>
    <col min="13063" max="13063" width="4.28515625" customWidth="1"/>
    <col min="13064" max="13064" width="14.28515625" customWidth="1"/>
    <col min="13065" max="13065" width="0" hidden="1" customWidth="1"/>
    <col min="13066" max="13066" width="80.7109375" customWidth="1"/>
    <col min="13067" max="13067" width="5.7109375" customWidth="1"/>
    <col min="13068" max="13068" width="13.7109375" customWidth="1"/>
    <col min="13069" max="13070" width="0" hidden="1" customWidth="1"/>
    <col min="13071" max="13071" width="12.42578125" customWidth="1"/>
    <col min="13072" max="13072" width="15.7109375" customWidth="1"/>
    <col min="13073" max="13082" width="0" hidden="1" customWidth="1"/>
    <col min="13083" max="13083" width="9.42578125" customWidth="1"/>
    <col min="13313" max="13317" width="0" hidden="1" customWidth="1"/>
    <col min="13318" max="13318" width="5.42578125" customWidth="1"/>
    <col min="13319" max="13319" width="4.28515625" customWidth="1"/>
    <col min="13320" max="13320" width="14.28515625" customWidth="1"/>
    <col min="13321" max="13321" width="0" hidden="1" customWidth="1"/>
    <col min="13322" max="13322" width="80.7109375" customWidth="1"/>
    <col min="13323" max="13323" width="5.7109375" customWidth="1"/>
    <col min="13324" max="13324" width="13.7109375" customWidth="1"/>
    <col min="13325" max="13326" width="0" hidden="1" customWidth="1"/>
    <col min="13327" max="13327" width="12.42578125" customWidth="1"/>
    <col min="13328" max="13328" width="15.7109375" customWidth="1"/>
    <col min="13329" max="13338" width="0" hidden="1" customWidth="1"/>
    <col min="13339" max="13339" width="9.42578125" customWidth="1"/>
    <col min="13569" max="13573" width="0" hidden="1" customWidth="1"/>
    <col min="13574" max="13574" width="5.42578125" customWidth="1"/>
    <col min="13575" max="13575" width="4.28515625" customWidth="1"/>
    <col min="13576" max="13576" width="14.28515625" customWidth="1"/>
    <col min="13577" max="13577" width="0" hidden="1" customWidth="1"/>
    <col min="13578" max="13578" width="80.7109375" customWidth="1"/>
    <col min="13579" max="13579" width="5.7109375" customWidth="1"/>
    <col min="13580" max="13580" width="13.7109375" customWidth="1"/>
    <col min="13581" max="13582" width="0" hidden="1" customWidth="1"/>
    <col min="13583" max="13583" width="12.42578125" customWidth="1"/>
    <col min="13584" max="13584" width="15.7109375" customWidth="1"/>
    <col min="13585" max="13594" width="0" hidden="1" customWidth="1"/>
    <col min="13595" max="13595" width="9.42578125" customWidth="1"/>
    <col min="13825" max="13829" width="0" hidden="1" customWidth="1"/>
    <col min="13830" max="13830" width="5.42578125" customWidth="1"/>
    <col min="13831" max="13831" width="4.28515625" customWidth="1"/>
    <col min="13832" max="13832" width="14.28515625" customWidth="1"/>
    <col min="13833" max="13833" width="0" hidden="1" customWidth="1"/>
    <col min="13834" max="13834" width="80.7109375" customWidth="1"/>
    <col min="13835" max="13835" width="5.7109375" customWidth="1"/>
    <col min="13836" max="13836" width="13.7109375" customWidth="1"/>
    <col min="13837" max="13838" width="0" hidden="1" customWidth="1"/>
    <col min="13839" max="13839" width="12.42578125" customWidth="1"/>
    <col min="13840" max="13840" width="15.7109375" customWidth="1"/>
    <col min="13841" max="13850" width="0" hidden="1" customWidth="1"/>
    <col min="13851" max="13851" width="9.42578125" customWidth="1"/>
    <col min="14081" max="14085" width="0" hidden="1" customWidth="1"/>
    <col min="14086" max="14086" width="5.42578125" customWidth="1"/>
    <col min="14087" max="14087" width="4.28515625" customWidth="1"/>
    <col min="14088" max="14088" width="14.28515625" customWidth="1"/>
    <col min="14089" max="14089" width="0" hidden="1" customWidth="1"/>
    <col min="14090" max="14090" width="80.7109375" customWidth="1"/>
    <col min="14091" max="14091" width="5.7109375" customWidth="1"/>
    <col min="14092" max="14092" width="13.7109375" customWidth="1"/>
    <col min="14093" max="14094" width="0" hidden="1" customWidth="1"/>
    <col min="14095" max="14095" width="12.42578125" customWidth="1"/>
    <col min="14096" max="14096" width="15.7109375" customWidth="1"/>
    <col min="14097" max="14106" width="0" hidden="1" customWidth="1"/>
    <col min="14107" max="14107" width="9.42578125" customWidth="1"/>
    <col min="14337" max="14341" width="0" hidden="1" customWidth="1"/>
    <col min="14342" max="14342" width="5.42578125" customWidth="1"/>
    <col min="14343" max="14343" width="4.28515625" customWidth="1"/>
    <col min="14344" max="14344" width="14.28515625" customWidth="1"/>
    <col min="14345" max="14345" width="0" hidden="1" customWidth="1"/>
    <col min="14346" max="14346" width="80.7109375" customWidth="1"/>
    <col min="14347" max="14347" width="5.7109375" customWidth="1"/>
    <col min="14348" max="14348" width="13.7109375" customWidth="1"/>
    <col min="14349" max="14350" width="0" hidden="1" customWidth="1"/>
    <col min="14351" max="14351" width="12.42578125" customWidth="1"/>
    <col min="14352" max="14352" width="15.7109375" customWidth="1"/>
    <col min="14353" max="14362" width="0" hidden="1" customWidth="1"/>
    <col min="14363" max="14363" width="9.42578125" customWidth="1"/>
    <col min="14593" max="14597" width="0" hidden="1" customWidth="1"/>
    <col min="14598" max="14598" width="5.42578125" customWidth="1"/>
    <col min="14599" max="14599" width="4.28515625" customWidth="1"/>
    <col min="14600" max="14600" width="14.28515625" customWidth="1"/>
    <col min="14601" max="14601" width="0" hidden="1" customWidth="1"/>
    <col min="14602" max="14602" width="80.7109375" customWidth="1"/>
    <col min="14603" max="14603" width="5.7109375" customWidth="1"/>
    <col min="14604" max="14604" width="13.7109375" customWidth="1"/>
    <col min="14605" max="14606" width="0" hidden="1" customWidth="1"/>
    <col min="14607" max="14607" width="12.42578125" customWidth="1"/>
    <col min="14608" max="14608" width="15.7109375" customWidth="1"/>
    <col min="14609" max="14618" width="0" hidden="1" customWidth="1"/>
    <col min="14619" max="14619" width="9.42578125" customWidth="1"/>
    <col min="14849" max="14853" width="0" hidden="1" customWidth="1"/>
    <col min="14854" max="14854" width="5.42578125" customWidth="1"/>
    <col min="14855" max="14855" width="4.28515625" customWidth="1"/>
    <col min="14856" max="14856" width="14.28515625" customWidth="1"/>
    <col min="14857" max="14857" width="0" hidden="1" customWidth="1"/>
    <col min="14858" max="14858" width="80.7109375" customWidth="1"/>
    <col min="14859" max="14859" width="5.7109375" customWidth="1"/>
    <col min="14860" max="14860" width="13.7109375" customWidth="1"/>
    <col min="14861" max="14862" width="0" hidden="1" customWidth="1"/>
    <col min="14863" max="14863" width="12.42578125" customWidth="1"/>
    <col min="14864" max="14864" width="15.7109375" customWidth="1"/>
    <col min="14865" max="14874" width="0" hidden="1" customWidth="1"/>
    <col min="14875" max="14875" width="9.42578125" customWidth="1"/>
    <col min="15105" max="15109" width="0" hidden="1" customWidth="1"/>
    <col min="15110" max="15110" width="5.42578125" customWidth="1"/>
    <col min="15111" max="15111" width="4.28515625" customWidth="1"/>
    <col min="15112" max="15112" width="14.28515625" customWidth="1"/>
    <col min="15113" max="15113" width="0" hidden="1" customWidth="1"/>
    <col min="15114" max="15114" width="80.7109375" customWidth="1"/>
    <col min="15115" max="15115" width="5.7109375" customWidth="1"/>
    <col min="15116" max="15116" width="13.7109375" customWidth="1"/>
    <col min="15117" max="15118" width="0" hidden="1" customWidth="1"/>
    <col min="15119" max="15119" width="12.42578125" customWidth="1"/>
    <col min="15120" max="15120" width="15.7109375" customWidth="1"/>
    <col min="15121" max="15130" width="0" hidden="1" customWidth="1"/>
    <col min="15131" max="15131" width="9.42578125" customWidth="1"/>
    <col min="15361" max="15365" width="0" hidden="1" customWidth="1"/>
    <col min="15366" max="15366" width="5.42578125" customWidth="1"/>
    <col min="15367" max="15367" width="4.28515625" customWidth="1"/>
    <col min="15368" max="15368" width="14.28515625" customWidth="1"/>
    <col min="15369" max="15369" width="0" hidden="1" customWidth="1"/>
    <col min="15370" max="15370" width="80.7109375" customWidth="1"/>
    <col min="15371" max="15371" width="5.7109375" customWidth="1"/>
    <col min="15372" max="15372" width="13.7109375" customWidth="1"/>
    <col min="15373" max="15374" width="0" hidden="1" customWidth="1"/>
    <col min="15375" max="15375" width="12.42578125" customWidth="1"/>
    <col min="15376" max="15376" width="15.7109375" customWidth="1"/>
    <col min="15377" max="15386" width="0" hidden="1" customWidth="1"/>
    <col min="15387" max="15387" width="9.42578125" customWidth="1"/>
    <col min="15617" max="15621" width="0" hidden="1" customWidth="1"/>
    <col min="15622" max="15622" width="5.42578125" customWidth="1"/>
    <col min="15623" max="15623" width="4.28515625" customWidth="1"/>
    <col min="15624" max="15624" width="14.28515625" customWidth="1"/>
    <col min="15625" max="15625" width="0" hidden="1" customWidth="1"/>
    <col min="15626" max="15626" width="80.7109375" customWidth="1"/>
    <col min="15627" max="15627" width="5.7109375" customWidth="1"/>
    <col min="15628" max="15628" width="13.7109375" customWidth="1"/>
    <col min="15629" max="15630" width="0" hidden="1" customWidth="1"/>
    <col min="15631" max="15631" width="12.42578125" customWidth="1"/>
    <col min="15632" max="15632" width="15.7109375" customWidth="1"/>
    <col min="15633" max="15642" width="0" hidden="1" customWidth="1"/>
    <col min="15643" max="15643" width="9.42578125" customWidth="1"/>
    <col min="15873" max="15877" width="0" hidden="1" customWidth="1"/>
    <col min="15878" max="15878" width="5.42578125" customWidth="1"/>
    <col min="15879" max="15879" width="4.28515625" customWidth="1"/>
    <col min="15880" max="15880" width="14.28515625" customWidth="1"/>
    <col min="15881" max="15881" width="0" hidden="1" customWidth="1"/>
    <col min="15882" max="15882" width="80.7109375" customWidth="1"/>
    <col min="15883" max="15883" width="5.7109375" customWidth="1"/>
    <col min="15884" max="15884" width="13.7109375" customWidth="1"/>
    <col min="15885" max="15886" width="0" hidden="1" customWidth="1"/>
    <col min="15887" max="15887" width="12.42578125" customWidth="1"/>
    <col min="15888" max="15888" width="15.7109375" customWidth="1"/>
    <col min="15889" max="15898" width="0" hidden="1" customWidth="1"/>
    <col min="15899" max="15899" width="9.42578125" customWidth="1"/>
    <col min="16129" max="16133" width="0" hidden="1" customWidth="1"/>
    <col min="16134" max="16134" width="5.42578125" customWidth="1"/>
    <col min="16135" max="16135" width="4.28515625" customWidth="1"/>
    <col min="16136" max="16136" width="14.28515625" customWidth="1"/>
    <col min="16137" max="16137" width="0" hidden="1" customWidth="1"/>
    <col min="16138" max="16138" width="80.7109375" customWidth="1"/>
    <col min="16139" max="16139" width="5.7109375" customWidth="1"/>
    <col min="16140" max="16140" width="13.7109375" customWidth="1"/>
    <col min="16141" max="16142" width="0" hidden="1" customWidth="1"/>
    <col min="16143" max="16143" width="12.42578125" customWidth="1"/>
    <col min="16144" max="16144" width="15.7109375" customWidth="1"/>
    <col min="16145" max="16154" width="0" hidden="1" customWidth="1"/>
    <col min="16155" max="16155" width="9.42578125" customWidth="1"/>
  </cols>
  <sheetData>
    <row r="1" spans="1:26" ht="21.6" customHeight="1" x14ac:dyDescent="0.25">
      <c r="F1" s="144"/>
      <c r="G1" s="145"/>
      <c r="H1" s="145"/>
      <c r="I1" s="145"/>
      <c r="J1" s="145"/>
      <c r="K1" s="145"/>
      <c r="L1" s="146"/>
      <c r="M1" s="147"/>
      <c r="N1" s="146"/>
      <c r="O1" s="147"/>
      <c r="P1" s="148"/>
      <c r="Q1" s="149"/>
      <c r="R1" s="147"/>
      <c r="S1" s="147"/>
      <c r="T1" s="147"/>
      <c r="U1" s="147"/>
      <c r="V1" s="147"/>
      <c r="W1" s="147"/>
      <c r="X1" s="147"/>
      <c r="Y1" s="145"/>
      <c r="Z1" s="145"/>
    </row>
    <row r="2" spans="1:26" ht="21.6" customHeight="1" x14ac:dyDescent="0.25">
      <c r="F2" s="144"/>
      <c r="G2" s="145"/>
      <c r="H2" s="145"/>
      <c r="I2" s="145"/>
      <c r="J2" s="145"/>
      <c r="K2" s="145"/>
      <c r="L2" s="146"/>
      <c r="M2" s="147"/>
      <c r="N2" s="146"/>
      <c r="O2" s="147"/>
      <c r="P2" s="148"/>
      <c r="Q2" s="149"/>
      <c r="R2" s="147"/>
      <c r="S2" s="147"/>
      <c r="T2" s="147"/>
      <c r="U2" s="147"/>
      <c r="V2" s="147"/>
      <c r="W2" s="147"/>
      <c r="X2" s="147"/>
      <c r="Y2" s="145"/>
      <c r="Z2" s="145"/>
    </row>
    <row r="3" spans="1:26" s="150" customFormat="1" ht="13.5" thickBot="1" x14ac:dyDescent="0.25">
      <c r="F3" s="151" t="s">
        <v>2</v>
      </c>
      <c r="G3" s="151" t="s">
        <v>3</v>
      </c>
      <c r="H3" s="151" t="s">
        <v>4</v>
      </c>
      <c r="I3" s="151" t="s">
        <v>2037</v>
      </c>
      <c r="J3" s="152" t="s">
        <v>5</v>
      </c>
      <c r="K3" s="151" t="s">
        <v>6</v>
      </c>
      <c r="L3" s="151" t="s">
        <v>7</v>
      </c>
      <c r="M3" s="151" t="s">
        <v>2038</v>
      </c>
      <c r="N3" s="151" t="s">
        <v>7</v>
      </c>
      <c r="O3" s="151" t="s">
        <v>2039</v>
      </c>
      <c r="P3" s="151" t="s">
        <v>9</v>
      </c>
      <c r="Q3" s="151" t="s">
        <v>10</v>
      </c>
      <c r="R3" s="151" t="s">
        <v>11</v>
      </c>
      <c r="S3" s="151" t="s">
        <v>12</v>
      </c>
      <c r="T3" s="151" t="s">
        <v>13</v>
      </c>
      <c r="U3" s="151" t="s">
        <v>14</v>
      </c>
      <c r="V3" s="151" t="s">
        <v>15</v>
      </c>
      <c r="W3" s="151" t="s">
        <v>16</v>
      </c>
      <c r="X3" s="152" t="s">
        <v>2040</v>
      </c>
      <c r="Y3" s="151" t="s">
        <v>20</v>
      </c>
      <c r="Z3" s="151" t="s">
        <v>23</v>
      </c>
    </row>
    <row r="4" spans="1:26" ht="11.25" customHeight="1" x14ac:dyDescent="0.25">
      <c r="F4" s="153"/>
      <c r="G4" s="154"/>
      <c r="H4" s="155"/>
      <c r="I4" s="155"/>
      <c r="J4" s="156"/>
      <c r="K4" s="154"/>
      <c r="L4" s="153"/>
      <c r="M4" s="153"/>
      <c r="N4" s="153"/>
      <c r="O4" s="153"/>
      <c r="P4" s="153"/>
      <c r="Q4" s="153"/>
      <c r="R4" s="153"/>
      <c r="S4" s="153"/>
      <c r="T4" s="153"/>
      <c r="U4" s="153"/>
      <c r="V4" s="153"/>
      <c r="W4" s="153"/>
      <c r="X4" s="157"/>
      <c r="Y4" s="155"/>
      <c r="Z4" s="155"/>
    </row>
    <row r="5" spans="1:26" s="158" customFormat="1" ht="20.25" customHeight="1" x14ac:dyDescent="0.25">
      <c r="F5" s="159"/>
      <c r="G5" s="160"/>
      <c r="H5" s="161"/>
      <c r="I5" s="161"/>
      <c r="J5" s="161" t="s">
        <v>4052</v>
      </c>
      <c r="K5" s="160"/>
      <c r="L5" s="162"/>
      <c r="M5" s="163"/>
      <c r="N5" s="162"/>
      <c r="O5" s="163"/>
      <c r="P5" s="164">
        <f>SUBTOTAL(9,P6:P108)</f>
        <v>0</v>
      </c>
      <c r="Q5" s="165"/>
      <c r="R5" s="166">
        <f>SUBTOTAL(9,R6:R108)</f>
        <v>0.39673500000000006</v>
      </c>
      <c r="S5" s="163"/>
      <c r="T5" s="166">
        <f>SUBTOTAL(9,T6:T108)</f>
        <v>0</v>
      </c>
      <c r="U5" s="167" t="s">
        <v>2042</v>
      </c>
      <c r="V5" s="164">
        <f>SUBTOTAL(9,V6:V108)</f>
        <v>0</v>
      </c>
      <c r="W5" s="164">
        <f>SUBTOTAL(9,W6:W108)</f>
        <v>0</v>
      </c>
      <c r="Y5" s="168"/>
      <c r="Z5" s="168"/>
    </row>
    <row r="6" spans="1:26" s="169" customFormat="1" ht="16.5" customHeight="1" outlineLevel="1" x14ac:dyDescent="0.2">
      <c r="F6" s="170"/>
      <c r="G6" s="154"/>
      <c r="H6" s="171"/>
      <c r="I6" s="171"/>
      <c r="J6" s="171" t="s">
        <v>2043</v>
      </c>
      <c r="K6" s="154"/>
      <c r="L6" s="172"/>
      <c r="M6" s="173"/>
      <c r="N6" s="172"/>
      <c r="O6" s="173"/>
      <c r="P6" s="174">
        <f>SUBTOTAL(9,P7:P107)</f>
        <v>0</v>
      </c>
      <c r="Q6" s="175"/>
      <c r="R6" s="176">
        <f>SUBTOTAL(9,R7:R107)</f>
        <v>0.39673500000000006</v>
      </c>
      <c r="S6" s="173"/>
      <c r="T6" s="176">
        <f>SUBTOTAL(9,T7:T107)</f>
        <v>0</v>
      </c>
      <c r="U6" s="177" t="s">
        <v>2042</v>
      </c>
      <c r="V6" s="174">
        <f>SUBTOTAL(9,V7:V107)</f>
        <v>0</v>
      </c>
      <c r="W6" s="174">
        <f>SUBTOTAL(9,W7:W107)</f>
        <v>0</v>
      </c>
      <c r="Y6" s="155"/>
      <c r="Z6" s="155"/>
    </row>
    <row r="7" spans="1:26" s="178" customFormat="1" ht="12" outlineLevel="2" x14ac:dyDescent="0.2">
      <c r="A7" s="178" t="s">
        <v>2044</v>
      </c>
      <c r="B7" s="178" t="s">
        <v>2045</v>
      </c>
      <c r="C7" s="178" t="s">
        <v>2046</v>
      </c>
      <c r="D7" s="178" t="s">
        <v>2047</v>
      </c>
      <c r="E7" s="178" t="s">
        <v>2048</v>
      </c>
      <c r="F7" s="179">
        <v>1</v>
      </c>
      <c r="G7" s="180" t="s">
        <v>342</v>
      </c>
      <c r="H7" s="181" t="s">
        <v>2049</v>
      </c>
      <c r="I7" s="181"/>
      <c r="J7" s="182" t="s">
        <v>2050</v>
      </c>
      <c r="K7" s="180" t="s">
        <v>172</v>
      </c>
      <c r="L7" s="183">
        <v>61</v>
      </c>
      <c r="M7" s="184"/>
      <c r="N7" s="183">
        <f t="shared" ref="N7:N70" si="0">L7*(1+M7/100)</f>
        <v>61</v>
      </c>
      <c r="O7" s="184"/>
      <c r="P7" s="185">
        <f t="shared" ref="P7:P70" si="1">N7*O7</f>
        <v>0</v>
      </c>
      <c r="Q7" s="186">
        <v>1E-4</v>
      </c>
      <c r="R7" s="187">
        <f t="shared" ref="R7:R70" si="2">N7*Q7</f>
        <v>6.1000000000000004E-3</v>
      </c>
      <c r="S7" s="186"/>
      <c r="T7" s="187">
        <f t="shared" ref="T7:T70" si="3">N7*S7</f>
        <v>0</v>
      </c>
      <c r="U7" s="185">
        <v>21</v>
      </c>
      <c r="V7" s="185">
        <f t="shared" ref="V7:V70" si="4">P7*(U7/100)</f>
        <v>0</v>
      </c>
      <c r="W7" s="185">
        <f t="shared" ref="W7:W70" si="5">P7+V7</f>
        <v>0</v>
      </c>
      <c r="X7" s="182"/>
      <c r="Y7" s="181" t="s">
        <v>4053</v>
      </c>
      <c r="Z7" s="181" t="s">
        <v>2052</v>
      </c>
    </row>
    <row r="8" spans="1:26" s="178" customFormat="1" ht="12" outlineLevel="2" x14ac:dyDescent="0.2">
      <c r="F8" s="179">
        <v>2</v>
      </c>
      <c r="G8" s="180" t="s">
        <v>342</v>
      </c>
      <c r="H8" s="181" t="s">
        <v>2053</v>
      </c>
      <c r="I8" s="181"/>
      <c r="J8" s="182" t="s">
        <v>2054</v>
      </c>
      <c r="K8" s="180" t="s">
        <v>172</v>
      </c>
      <c r="L8" s="183">
        <v>794</v>
      </c>
      <c r="M8" s="184"/>
      <c r="N8" s="183">
        <f t="shared" si="0"/>
        <v>794</v>
      </c>
      <c r="O8" s="184"/>
      <c r="P8" s="185">
        <f t="shared" si="1"/>
        <v>0</v>
      </c>
      <c r="Q8" s="186">
        <v>1.2E-4</v>
      </c>
      <c r="R8" s="187">
        <f t="shared" si="2"/>
        <v>9.5280000000000004E-2</v>
      </c>
      <c r="S8" s="186"/>
      <c r="T8" s="187">
        <f t="shared" si="3"/>
        <v>0</v>
      </c>
      <c r="U8" s="185">
        <v>21</v>
      </c>
      <c r="V8" s="185">
        <f t="shared" si="4"/>
        <v>0</v>
      </c>
      <c r="W8" s="185">
        <f t="shared" si="5"/>
        <v>0</v>
      </c>
      <c r="X8" s="182"/>
      <c r="Y8" s="181" t="s">
        <v>4053</v>
      </c>
      <c r="Z8" s="181" t="s">
        <v>2052</v>
      </c>
    </row>
    <row r="9" spans="1:26" s="178" customFormat="1" ht="12" outlineLevel="2" x14ac:dyDescent="0.2">
      <c r="F9" s="179">
        <v>3</v>
      </c>
      <c r="G9" s="180" t="s">
        <v>342</v>
      </c>
      <c r="H9" s="181" t="s">
        <v>2055</v>
      </c>
      <c r="I9" s="181"/>
      <c r="J9" s="182" t="s">
        <v>2056</v>
      </c>
      <c r="K9" s="180" t="s">
        <v>172</v>
      </c>
      <c r="L9" s="183">
        <v>925</v>
      </c>
      <c r="M9" s="184"/>
      <c r="N9" s="183">
        <f t="shared" si="0"/>
        <v>925</v>
      </c>
      <c r="O9" s="184"/>
      <c r="P9" s="185">
        <f t="shared" si="1"/>
        <v>0</v>
      </c>
      <c r="Q9" s="186">
        <v>1.7000000000000001E-4</v>
      </c>
      <c r="R9" s="187">
        <f t="shared" si="2"/>
        <v>0.15725</v>
      </c>
      <c r="S9" s="186"/>
      <c r="T9" s="187">
        <f t="shared" si="3"/>
        <v>0</v>
      </c>
      <c r="U9" s="185">
        <v>21</v>
      </c>
      <c r="V9" s="185">
        <f t="shared" si="4"/>
        <v>0</v>
      </c>
      <c r="W9" s="185">
        <f t="shared" si="5"/>
        <v>0</v>
      </c>
      <c r="X9" s="182"/>
      <c r="Y9" s="181" t="s">
        <v>4053</v>
      </c>
      <c r="Z9" s="181" t="s">
        <v>2052</v>
      </c>
    </row>
    <row r="10" spans="1:26" s="178" customFormat="1" ht="12" outlineLevel="2" x14ac:dyDescent="0.2">
      <c r="F10" s="179">
        <v>4</v>
      </c>
      <c r="G10" s="180" t="s">
        <v>342</v>
      </c>
      <c r="H10" s="181" t="s">
        <v>2057</v>
      </c>
      <c r="I10" s="181"/>
      <c r="J10" s="182" t="s">
        <v>2058</v>
      </c>
      <c r="K10" s="180" t="s">
        <v>172</v>
      </c>
      <c r="L10" s="183">
        <v>31</v>
      </c>
      <c r="M10" s="184"/>
      <c r="N10" s="183">
        <f t="shared" si="0"/>
        <v>31</v>
      </c>
      <c r="O10" s="184"/>
      <c r="P10" s="185">
        <f t="shared" si="1"/>
        <v>0</v>
      </c>
      <c r="Q10" s="186">
        <v>1.6000000000000001E-4</v>
      </c>
      <c r="R10" s="187">
        <f t="shared" si="2"/>
        <v>4.96E-3</v>
      </c>
      <c r="S10" s="186"/>
      <c r="T10" s="187">
        <f t="shared" si="3"/>
        <v>0</v>
      </c>
      <c r="U10" s="185">
        <v>21</v>
      </c>
      <c r="V10" s="185">
        <f t="shared" si="4"/>
        <v>0</v>
      </c>
      <c r="W10" s="185">
        <f t="shared" si="5"/>
        <v>0</v>
      </c>
      <c r="X10" s="182"/>
      <c r="Y10" s="181" t="s">
        <v>4053</v>
      </c>
      <c r="Z10" s="181" t="s">
        <v>2052</v>
      </c>
    </row>
    <row r="11" spans="1:26" s="178" customFormat="1" ht="12" outlineLevel="2" x14ac:dyDescent="0.2">
      <c r="F11" s="179">
        <v>5</v>
      </c>
      <c r="G11" s="180" t="s">
        <v>342</v>
      </c>
      <c r="H11" s="181" t="s">
        <v>2059</v>
      </c>
      <c r="I11" s="181"/>
      <c r="J11" s="182" t="s">
        <v>2060</v>
      </c>
      <c r="K11" s="180" t="s">
        <v>172</v>
      </c>
      <c r="L11" s="183">
        <v>155</v>
      </c>
      <c r="M11" s="184"/>
      <c r="N11" s="183">
        <f t="shared" si="0"/>
        <v>155</v>
      </c>
      <c r="O11" s="184"/>
      <c r="P11" s="185">
        <f t="shared" si="1"/>
        <v>0</v>
      </c>
      <c r="Q11" s="186">
        <v>2.5000000000000001E-4</v>
      </c>
      <c r="R11" s="187">
        <f t="shared" si="2"/>
        <v>3.875E-2</v>
      </c>
      <c r="S11" s="186"/>
      <c r="T11" s="187">
        <f t="shared" si="3"/>
        <v>0</v>
      </c>
      <c r="U11" s="185">
        <v>21</v>
      </c>
      <c r="V11" s="185">
        <f t="shared" si="4"/>
        <v>0</v>
      </c>
      <c r="W11" s="185">
        <f t="shared" si="5"/>
        <v>0</v>
      </c>
      <c r="X11" s="182"/>
      <c r="Y11" s="181" t="s">
        <v>4053</v>
      </c>
      <c r="Z11" s="181" t="s">
        <v>2052</v>
      </c>
    </row>
    <row r="12" spans="1:26" s="178" customFormat="1" ht="12" outlineLevel="2" x14ac:dyDescent="0.2">
      <c r="F12" s="179">
        <v>6</v>
      </c>
      <c r="G12" s="180" t="s">
        <v>342</v>
      </c>
      <c r="H12" s="181" t="s">
        <v>4054</v>
      </c>
      <c r="I12" s="181"/>
      <c r="J12" s="182" t="s">
        <v>4055</v>
      </c>
      <c r="K12" s="180" t="s">
        <v>172</v>
      </c>
      <c r="L12" s="183">
        <v>61</v>
      </c>
      <c r="M12" s="184"/>
      <c r="N12" s="183">
        <f t="shared" si="0"/>
        <v>61</v>
      </c>
      <c r="O12" s="184"/>
      <c r="P12" s="185">
        <f t="shared" si="1"/>
        <v>0</v>
      </c>
      <c r="Q12" s="186">
        <v>3.4000000000000002E-4</v>
      </c>
      <c r="R12" s="187">
        <f t="shared" si="2"/>
        <v>2.0740000000000001E-2</v>
      </c>
      <c r="S12" s="186"/>
      <c r="T12" s="187">
        <f t="shared" si="3"/>
        <v>0</v>
      </c>
      <c r="U12" s="185">
        <v>21</v>
      </c>
      <c r="V12" s="185">
        <f t="shared" si="4"/>
        <v>0</v>
      </c>
      <c r="W12" s="185">
        <f t="shared" si="5"/>
        <v>0</v>
      </c>
      <c r="X12" s="182"/>
      <c r="Y12" s="181" t="s">
        <v>4053</v>
      </c>
      <c r="Z12" s="181" t="s">
        <v>2052</v>
      </c>
    </row>
    <row r="13" spans="1:26" s="178" customFormat="1" ht="12" outlineLevel="2" x14ac:dyDescent="0.2">
      <c r="F13" s="179">
        <v>7</v>
      </c>
      <c r="G13" s="180" t="s">
        <v>342</v>
      </c>
      <c r="H13" s="181" t="s">
        <v>2065</v>
      </c>
      <c r="I13" s="181"/>
      <c r="J13" s="182" t="s">
        <v>2066</v>
      </c>
      <c r="K13" s="180" t="s">
        <v>172</v>
      </c>
      <c r="L13" s="183">
        <v>41</v>
      </c>
      <c r="M13" s="184"/>
      <c r="N13" s="183">
        <f t="shared" si="0"/>
        <v>41</v>
      </c>
      <c r="O13" s="184"/>
      <c r="P13" s="185">
        <f t="shared" si="1"/>
        <v>0</v>
      </c>
      <c r="Q13" s="186">
        <v>7.7000000000000007E-4</v>
      </c>
      <c r="R13" s="187">
        <f t="shared" si="2"/>
        <v>3.1570000000000001E-2</v>
      </c>
      <c r="S13" s="186"/>
      <c r="T13" s="187">
        <f t="shared" si="3"/>
        <v>0</v>
      </c>
      <c r="U13" s="185">
        <v>21</v>
      </c>
      <c r="V13" s="185">
        <f t="shared" si="4"/>
        <v>0</v>
      </c>
      <c r="W13" s="185">
        <f t="shared" si="5"/>
        <v>0</v>
      </c>
      <c r="X13" s="182"/>
      <c r="Y13" s="181" t="s">
        <v>4053</v>
      </c>
      <c r="Z13" s="181" t="s">
        <v>2052</v>
      </c>
    </row>
    <row r="14" spans="1:26" s="178" customFormat="1" ht="12" outlineLevel="2" x14ac:dyDescent="0.2">
      <c r="F14" s="179">
        <v>8</v>
      </c>
      <c r="G14" s="180" t="s">
        <v>342</v>
      </c>
      <c r="H14" s="181" t="s">
        <v>2067</v>
      </c>
      <c r="I14" s="181"/>
      <c r="J14" s="182" t="s">
        <v>2068</v>
      </c>
      <c r="K14" s="180" t="s">
        <v>172</v>
      </c>
      <c r="L14" s="183">
        <v>15</v>
      </c>
      <c r="M14" s="184"/>
      <c r="N14" s="183">
        <f t="shared" si="0"/>
        <v>15</v>
      </c>
      <c r="O14" s="184"/>
      <c r="P14" s="185">
        <f t="shared" si="1"/>
        <v>0</v>
      </c>
      <c r="Q14" s="186">
        <v>3.4999999999999997E-5</v>
      </c>
      <c r="R14" s="187">
        <f t="shared" si="2"/>
        <v>5.2499999999999997E-4</v>
      </c>
      <c r="S14" s="186"/>
      <c r="T14" s="187">
        <f t="shared" si="3"/>
        <v>0</v>
      </c>
      <c r="U14" s="185">
        <v>21</v>
      </c>
      <c r="V14" s="185">
        <f t="shared" si="4"/>
        <v>0</v>
      </c>
      <c r="W14" s="185">
        <f t="shared" si="5"/>
        <v>0</v>
      </c>
      <c r="X14" s="182"/>
      <c r="Y14" s="181" t="s">
        <v>4053</v>
      </c>
      <c r="Z14" s="181" t="s">
        <v>2052</v>
      </c>
    </row>
    <row r="15" spans="1:26" s="178" customFormat="1" ht="12" outlineLevel="2" x14ac:dyDescent="0.2">
      <c r="F15" s="179">
        <v>9</v>
      </c>
      <c r="G15" s="180" t="s">
        <v>342</v>
      </c>
      <c r="H15" s="181" t="s">
        <v>2069</v>
      </c>
      <c r="I15" s="181"/>
      <c r="J15" s="182" t="s">
        <v>2070</v>
      </c>
      <c r="K15" s="180" t="s">
        <v>172</v>
      </c>
      <c r="L15" s="183">
        <v>40</v>
      </c>
      <c r="M15" s="184"/>
      <c r="N15" s="183">
        <f t="shared" si="0"/>
        <v>40</v>
      </c>
      <c r="O15" s="184"/>
      <c r="P15" s="185">
        <f t="shared" si="1"/>
        <v>0</v>
      </c>
      <c r="Q15" s="186">
        <v>3.4999999999999997E-5</v>
      </c>
      <c r="R15" s="187">
        <f t="shared" si="2"/>
        <v>1.3999999999999998E-3</v>
      </c>
      <c r="S15" s="186"/>
      <c r="T15" s="187">
        <f t="shared" si="3"/>
        <v>0</v>
      </c>
      <c r="U15" s="185">
        <v>21</v>
      </c>
      <c r="V15" s="185">
        <f t="shared" si="4"/>
        <v>0</v>
      </c>
      <c r="W15" s="185">
        <f t="shared" si="5"/>
        <v>0</v>
      </c>
      <c r="X15" s="182"/>
      <c r="Y15" s="181" t="s">
        <v>4053</v>
      </c>
      <c r="Z15" s="181" t="s">
        <v>2052</v>
      </c>
    </row>
    <row r="16" spans="1:26" s="178" customFormat="1" ht="12" outlineLevel="2" x14ac:dyDescent="0.2">
      <c r="F16" s="179">
        <v>10</v>
      </c>
      <c r="G16" s="180" t="s">
        <v>342</v>
      </c>
      <c r="H16" s="181" t="s">
        <v>2075</v>
      </c>
      <c r="I16" s="181"/>
      <c r="J16" s="182" t="s">
        <v>2076</v>
      </c>
      <c r="K16" s="180" t="s">
        <v>172</v>
      </c>
      <c r="L16" s="183">
        <v>20</v>
      </c>
      <c r="M16" s="184"/>
      <c r="N16" s="183">
        <f t="shared" si="0"/>
        <v>20</v>
      </c>
      <c r="O16" s="184"/>
      <c r="P16" s="185">
        <f t="shared" si="1"/>
        <v>0</v>
      </c>
      <c r="Q16" s="186">
        <v>7.0000000000000007E-5</v>
      </c>
      <c r="R16" s="187">
        <f t="shared" si="2"/>
        <v>1.4000000000000002E-3</v>
      </c>
      <c r="S16" s="186"/>
      <c r="T16" s="187">
        <f t="shared" si="3"/>
        <v>0</v>
      </c>
      <c r="U16" s="185">
        <v>21</v>
      </c>
      <c r="V16" s="185">
        <f t="shared" si="4"/>
        <v>0</v>
      </c>
      <c r="W16" s="185">
        <f t="shared" si="5"/>
        <v>0</v>
      </c>
      <c r="X16" s="182"/>
      <c r="Y16" s="181" t="s">
        <v>4053</v>
      </c>
      <c r="Z16" s="181" t="s">
        <v>2052</v>
      </c>
    </row>
    <row r="17" spans="6:26" s="178" customFormat="1" ht="12" outlineLevel="2" x14ac:dyDescent="0.2">
      <c r="F17" s="179">
        <v>11</v>
      </c>
      <c r="G17" s="180" t="s">
        <v>342</v>
      </c>
      <c r="H17" s="181" t="s">
        <v>2077</v>
      </c>
      <c r="I17" s="181"/>
      <c r="J17" s="182" t="s">
        <v>2078</v>
      </c>
      <c r="K17" s="180" t="s">
        <v>172</v>
      </c>
      <c r="L17" s="183">
        <v>50</v>
      </c>
      <c r="M17" s="184"/>
      <c r="N17" s="183">
        <f t="shared" si="0"/>
        <v>50</v>
      </c>
      <c r="O17" s="184"/>
      <c r="P17" s="185">
        <f t="shared" si="1"/>
        <v>0</v>
      </c>
      <c r="Q17" s="186">
        <v>9.0000000000000006E-5</v>
      </c>
      <c r="R17" s="187">
        <f t="shared" si="2"/>
        <v>4.5000000000000005E-3</v>
      </c>
      <c r="S17" s="186"/>
      <c r="T17" s="187">
        <f t="shared" si="3"/>
        <v>0</v>
      </c>
      <c r="U17" s="185">
        <v>21</v>
      </c>
      <c r="V17" s="185">
        <f t="shared" si="4"/>
        <v>0</v>
      </c>
      <c r="W17" s="185">
        <f t="shared" si="5"/>
        <v>0</v>
      </c>
      <c r="X17" s="182"/>
      <c r="Y17" s="181" t="s">
        <v>4053</v>
      </c>
      <c r="Z17" s="181" t="s">
        <v>2052</v>
      </c>
    </row>
    <row r="18" spans="6:26" s="178" customFormat="1" ht="12" outlineLevel="2" x14ac:dyDescent="0.2">
      <c r="F18" s="179">
        <v>12</v>
      </c>
      <c r="G18" s="180" t="s">
        <v>342</v>
      </c>
      <c r="H18" s="181" t="s">
        <v>2079</v>
      </c>
      <c r="I18" s="181"/>
      <c r="J18" s="182" t="s">
        <v>2080</v>
      </c>
      <c r="K18" s="180" t="s">
        <v>172</v>
      </c>
      <c r="L18" s="183">
        <v>15</v>
      </c>
      <c r="M18" s="184"/>
      <c r="N18" s="183">
        <f t="shared" si="0"/>
        <v>15</v>
      </c>
      <c r="O18" s="184"/>
      <c r="P18" s="185">
        <f t="shared" si="1"/>
        <v>0</v>
      </c>
      <c r="Q18" s="186">
        <v>1.5000000000000001E-4</v>
      </c>
      <c r="R18" s="187">
        <f t="shared" si="2"/>
        <v>2.2500000000000003E-3</v>
      </c>
      <c r="S18" s="186"/>
      <c r="T18" s="187">
        <f t="shared" si="3"/>
        <v>0</v>
      </c>
      <c r="U18" s="185">
        <v>21</v>
      </c>
      <c r="V18" s="185">
        <f t="shared" si="4"/>
        <v>0</v>
      </c>
      <c r="W18" s="185">
        <f t="shared" si="5"/>
        <v>0</v>
      </c>
      <c r="X18" s="182"/>
      <c r="Y18" s="181" t="s">
        <v>4053</v>
      </c>
      <c r="Z18" s="181" t="s">
        <v>2052</v>
      </c>
    </row>
    <row r="19" spans="6:26" s="178" customFormat="1" ht="12" outlineLevel="2" x14ac:dyDescent="0.2">
      <c r="F19" s="179">
        <v>13</v>
      </c>
      <c r="G19" s="180" t="s">
        <v>342</v>
      </c>
      <c r="H19" s="181" t="s">
        <v>4056</v>
      </c>
      <c r="I19" s="181"/>
      <c r="J19" s="182" t="s">
        <v>4057</v>
      </c>
      <c r="K19" s="180" t="s">
        <v>172</v>
      </c>
      <c r="L19" s="183">
        <v>40</v>
      </c>
      <c r="M19" s="184"/>
      <c r="N19" s="183">
        <f t="shared" si="0"/>
        <v>40</v>
      </c>
      <c r="O19" s="184"/>
      <c r="P19" s="185">
        <f t="shared" si="1"/>
        <v>0</v>
      </c>
      <c r="Q19" s="186">
        <v>1.5000000000000001E-4</v>
      </c>
      <c r="R19" s="187">
        <f t="shared" si="2"/>
        <v>6.0000000000000001E-3</v>
      </c>
      <c r="S19" s="186"/>
      <c r="T19" s="187">
        <f t="shared" si="3"/>
        <v>0</v>
      </c>
      <c r="U19" s="185">
        <v>21</v>
      </c>
      <c r="V19" s="185">
        <f t="shared" si="4"/>
        <v>0</v>
      </c>
      <c r="W19" s="185">
        <f t="shared" si="5"/>
        <v>0</v>
      </c>
      <c r="X19" s="182"/>
      <c r="Y19" s="181" t="s">
        <v>4053</v>
      </c>
      <c r="Z19" s="181" t="s">
        <v>2052</v>
      </c>
    </row>
    <row r="20" spans="6:26" s="178" customFormat="1" ht="12" outlineLevel="2" x14ac:dyDescent="0.2">
      <c r="F20" s="179">
        <v>14</v>
      </c>
      <c r="G20" s="180" t="s">
        <v>342</v>
      </c>
      <c r="H20" s="181" t="s">
        <v>2083</v>
      </c>
      <c r="I20" s="181"/>
      <c r="J20" s="182" t="s">
        <v>2084</v>
      </c>
      <c r="K20" s="180" t="s">
        <v>72</v>
      </c>
      <c r="L20" s="183">
        <v>4</v>
      </c>
      <c r="M20" s="184"/>
      <c r="N20" s="183">
        <f t="shared" si="0"/>
        <v>4</v>
      </c>
      <c r="O20" s="184"/>
      <c r="P20" s="185">
        <f t="shared" si="1"/>
        <v>0</v>
      </c>
      <c r="Q20" s="186">
        <v>4.0000000000000003E-5</v>
      </c>
      <c r="R20" s="187">
        <f t="shared" si="2"/>
        <v>1.6000000000000001E-4</v>
      </c>
      <c r="S20" s="186"/>
      <c r="T20" s="187">
        <f t="shared" si="3"/>
        <v>0</v>
      </c>
      <c r="U20" s="185">
        <v>21</v>
      </c>
      <c r="V20" s="185">
        <f t="shared" si="4"/>
        <v>0</v>
      </c>
      <c r="W20" s="185">
        <f t="shared" si="5"/>
        <v>0</v>
      </c>
      <c r="X20" s="182"/>
      <c r="Y20" s="181" t="s">
        <v>4053</v>
      </c>
      <c r="Z20" s="181" t="s">
        <v>2052</v>
      </c>
    </row>
    <row r="21" spans="6:26" s="178" customFormat="1" ht="12" outlineLevel="2" x14ac:dyDescent="0.2">
      <c r="F21" s="179">
        <v>15</v>
      </c>
      <c r="G21" s="180" t="s">
        <v>342</v>
      </c>
      <c r="H21" s="181" t="s">
        <v>2085</v>
      </c>
      <c r="I21" s="181"/>
      <c r="J21" s="182" t="s">
        <v>2086</v>
      </c>
      <c r="K21" s="180" t="s">
        <v>72</v>
      </c>
      <c r="L21" s="183">
        <v>1</v>
      </c>
      <c r="M21" s="184"/>
      <c r="N21" s="183">
        <f t="shared" si="0"/>
        <v>1</v>
      </c>
      <c r="O21" s="184"/>
      <c r="P21" s="185">
        <f t="shared" si="1"/>
        <v>0</v>
      </c>
      <c r="Q21" s="186">
        <v>5.0000000000000002E-5</v>
      </c>
      <c r="R21" s="187">
        <f t="shared" si="2"/>
        <v>5.0000000000000002E-5</v>
      </c>
      <c r="S21" s="186"/>
      <c r="T21" s="187">
        <f t="shared" si="3"/>
        <v>0</v>
      </c>
      <c r="U21" s="185">
        <v>21</v>
      </c>
      <c r="V21" s="185">
        <f t="shared" si="4"/>
        <v>0</v>
      </c>
      <c r="W21" s="185">
        <f t="shared" si="5"/>
        <v>0</v>
      </c>
      <c r="X21" s="182"/>
      <c r="Y21" s="181" t="s">
        <v>4053</v>
      </c>
      <c r="Z21" s="181" t="s">
        <v>2052</v>
      </c>
    </row>
    <row r="22" spans="6:26" s="178" customFormat="1" ht="12" outlineLevel="2" x14ac:dyDescent="0.2">
      <c r="F22" s="179">
        <v>16</v>
      </c>
      <c r="G22" s="180" t="s">
        <v>342</v>
      </c>
      <c r="H22" s="181" t="s">
        <v>2087</v>
      </c>
      <c r="I22" s="181"/>
      <c r="J22" s="182" t="s">
        <v>2088</v>
      </c>
      <c r="K22" s="180" t="s">
        <v>72</v>
      </c>
      <c r="L22" s="183">
        <v>6</v>
      </c>
      <c r="M22" s="184"/>
      <c r="N22" s="183">
        <f t="shared" si="0"/>
        <v>6</v>
      </c>
      <c r="O22" s="184"/>
      <c r="P22" s="185">
        <f t="shared" si="1"/>
        <v>0</v>
      </c>
      <c r="Q22" s="186">
        <v>4.0000000000000003E-5</v>
      </c>
      <c r="R22" s="187">
        <f t="shared" si="2"/>
        <v>2.4000000000000003E-4</v>
      </c>
      <c r="S22" s="186"/>
      <c r="T22" s="187">
        <f t="shared" si="3"/>
        <v>0</v>
      </c>
      <c r="U22" s="185">
        <v>21</v>
      </c>
      <c r="V22" s="185">
        <f t="shared" si="4"/>
        <v>0</v>
      </c>
      <c r="W22" s="185">
        <f t="shared" si="5"/>
        <v>0</v>
      </c>
      <c r="X22" s="182"/>
      <c r="Y22" s="181" t="s">
        <v>4053</v>
      </c>
      <c r="Z22" s="181" t="s">
        <v>2052</v>
      </c>
    </row>
    <row r="23" spans="6:26" s="178" customFormat="1" ht="12" outlineLevel="2" x14ac:dyDescent="0.2">
      <c r="F23" s="179">
        <v>17</v>
      </c>
      <c r="G23" s="180" t="s">
        <v>342</v>
      </c>
      <c r="H23" s="181" t="s">
        <v>2089</v>
      </c>
      <c r="I23" s="181"/>
      <c r="J23" s="182" t="s">
        <v>2090</v>
      </c>
      <c r="K23" s="180" t="s">
        <v>72</v>
      </c>
      <c r="L23" s="183">
        <v>5</v>
      </c>
      <c r="M23" s="184"/>
      <c r="N23" s="183">
        <f t="shared" si="0"/>
        <v>5</v>
      </c>
      <c r="O23" s="184"/>
      <c r="P23" s="185">
        <f t="shared" si="1"/>
        <v>0</v>
      </c>
      <c r="Q23" s="186">
        <v>6.0000000000000008E-5</v>
      </c>
      <c r="R23" s="187">
        <f t="shared" si="2"/>
        <v>3.0000000000000003E-4</v>
      </c>
      <c r="S23" s="186"/>
      <c r="T23" s="187">
        <f t="shared" si="3"/>
        <v>0</v>
      </c>
      <c r="U23" s="185">
        <v>21</v>
      </c>
      <c r="V23" s="185">
        <f t="shared" si="4"/>
        <v>0</v>
      </c>
      <c r="W23" s="185">
        <f t="shared" si="5"/>
        <v>0</v>
      </c>
      <c r="X23" s="182"/>
      <c r="Y23" s="181" t="s">
        <v>4053</v>
      </c>
      <c r="Z23" s="181" t="s">
        <v>2052</v>
      </c>
    </row>
    <row r="24" spans="6:26" s="178" customFormat="1" ht="12" outlineLevel="2" x14ac:dyDescent="0.2">
      <c r="F24" s="179">
        <v>18</v>
      </c>
      <c r="G24" s="180" t="s">
        <v>342</v>
      </c>
      <c r="H24" s="181" t="s">
        <v>2091</v>
      </c>
      <c r="I24" s="181"/>
      <c r="J24" s="182" t="s">
        <v>2092</v>
      </c>
      <c r="K24" s="180" t="s">
        <v>72</v>
      </c>
      <c r="L24" s="183">
        <v>1</v>
      </c>
      <c r="M24" s="184"/>
      <c r="N24" s="183">
        <f t="shared" si="0"/>
        <v>1</v>
      </c>
      <c r="O24" s="184"/>
      <c r="P24" s="185">
        <f t="shared" si="1"/>
        <v>0</v>
      </c>
      <c r="Q24" s="186">
        <v>4.0000000000000003E-5</v>
      </c>
      <c r="R24" s="187">
        <f t="shared" si="2"/>
        <v>4.0000000000000003E-5</v>
      </c>
      <c r="S24" s="186"/>
      <c r="T24" s="187">
        <f t="shared" si="3"/>
        <v>0</v>
      </c>
      <c r="U24" s="185">
        <v>21</v>
      </c>
      <c r="V24" s="185">
        <f t="shared" si="4"/>
        <v>0</v>
      </c>
      <c r="W24" s="185">
        <f t="shared" si="5"/>
        <v>0</v>
      </c>
      <c r="X24" s="182"/>
      <c r="Y24" s="181" t="s">
        <v>4053</v>
      </c>
      <c r="Z24" s="181" t="s">
        <v>2052</v>
      </c>
    </row>
    <row r="25" spans="6:26" s="178" customFormat="1" ht="12" outlineLevel="2" x14ac:dyDescent="0.2">
      <c r="F25" s="179">
        <v>19</v>
      </c>
      <c r="G25" s="180" t="s">
        <v>342</v>
      </c>
      <c r="H25" s="181" t="s">
        <v>2093</v>
      </c>
      <c r="I25" s="181"/>
      <c r="J25" s="182" t="s">
        <v>2094</v>
      </c>
      <c r="K25" s="180" t="s">
        <v>72</v>
      </c>
      <c r="L25" s="183">
        <v>5</v>
      </c>
      <c r="M25" s="184"/>
      <c r="N25" s="183">
        <f t="shared" si="0"/>
        <v>5</v>
      </c>
      <c r="O25" s="184"/>
      <c r="P25" s="185">
        <f t="shared" si="1"/>
        <v>0</v>
      </c>
      <c r="Q25" s="186">
        <v>2.0000000000000002E-5</v>
      </c>
      <c r="R25" s="187">
        <f t="shared" si="2"/>
        <v>1E-4</v>
      </c>
      <c r="S25" s="186"/>
      <c r="T25" s="187">
        <f t="shared" si="3"/>
        <v>0</v>
      </c>
      <c r="U25" s="185">
        <v>21</v>
      </c>
      <c r="V25" s="185">
        <f t="shared" si="4"/>
        <v>0</v>
      </c>
      <c r="W25" s="185">
        <f t="shared" si="5"/>
        <v>0</v>
      </c>
      <c r="X25" s="182"/>
      <c r="Y25" s="181" t="s">
        <v>4053</v>
      </c>
      <c r="Z25" s="181" t="s">
        <v>2052</v>
      </c>
    </row>
    <row r="26" spans="6:26" s="178" customFormat="1" ht="12" outlineLevel="2" x14ac:dyDescent="0.2">
      <c r="F26" s="179">
        <v>20</v>
      </c>
      <c r="G26" s="180" t="s">
        <v>342</v>
      </c>
      <c r="H26" s="181" t="s">
        <v>2095</v>
      </c>
      <c r="I26" s="181"/>
      <c r="J26" s="182" t="s">
        <v>2096</v>
      </c>
      <c r="K26" s="180" t="s">
        <v>72</v>
      </c>
      <c r="L26" s="183">
        <v>5</v>
      </c>
      <c r="M26" s="184"/>
      <c r="N26" s="183">
        <f t="shared" si="0"/>
        <v>5</v>
      </c>
      <c r="O26" s="184"/>
      <c r="P26" s="185">
        <f t="shared" si="1"/>
        <v>0</v>
      </c>
      <c r="Q26" s="186">
        <v>8.0000000000000007E-5</v>
      </c>
      <c r="R26" s="187">
        <f t="shared" si="2"/>
        <v>4.0000000000000002E-4</v>
      </c>
      <c r="S26" s="186"/>
      <c r="T26" s="187">
        <f t="shared" si="3"/>
        <v>0</v>
      </c>
      <c r="U26" s="185">
        <v>21</v>
      </c>
      <c r="V26" s="185">
        <f t="shared" si="4"/>
        <v>0</v>
      </c>
      <c r="W26" s="185">
        <f t="shared" si="5"/>
        <v>0</v>
      </c>
      <c r="X26" s="182"/>
      <c r="Y26" s="181" t="s">
        <v>4053</v>
      </c>
      <c r="Z26" s="181" t="s">
        <v>2052</v>
      </c>
    </row>
    <row r="27" spans="6:26" s="178" customFormat="1" ht="12" outlineLevel="2" x14ac:dyDescent="0.2">
      <c r="F27" s="179">
        <v>21</v>
      </c>
      <c r="G27" s="180" t="s">
        <v>342</v>
      </c>
      <c r="H27" s="181" t="s">
        <v>4058</v>
      </c>
      <c r="I27" s="181"/>
      <c r="J27" s="182" t="s">
        <v>4059</v>
      </c>
      <c r="K27" s="180" t="s">
        <v>72</v>
      </c>
      <c r="L27" s="183">
        <v>2</v>
      </c>
      <c r="M27" s="184"/>
      <c r="N27" s="183">
        <f t="shared" si="0"/>
        <v>2</v>
      </c>
      <c r="O27" s="184"/>
      <c r="P27" s="185">
        <f t="shared" si="1"/>
        <v>0</v>
      </c>
      <c r="Q27" s="186">
        <v>1.1E-4</v>
      </c>
      <c r="R27" s="187">
        <f t="shared" si="2"/>
        <v>2.2000000000000001E-4</v>
      </c>
      <c r="S27" s="186"/>
      <c r="T27" s="187">
        <f t="shared" si="3"/>
        <v>0</v>
      </c>
      <c r="U27" s="185">
        <v>21</v>
      </c>
      <c r="V27" s="185">
        <f t="shared" si="4"/>
        <v>0</v>
      </c>
      <c r="W27" s="185">
        <f t="shared" si="5"/>
        <v>0</v>
      </c>
      <c r="X27" s="182"/>
      <c r="Y27" s="181" t="s">
        <v>4053</v>
      </c>
      <c r="Z27" s="181" t="s">
        <v>2052</v>
      </c>
    </row>
    <row r="28" spans="6:26" s="178" customFormat="1" ht="12" outlineLevel="2" x14ac:dyDescent="0.2">
      <c r="F28" s="179">
        <v>22</v>
      </c>
      <c r="G28" s="180" t="s">
        <v>342</v>
      </c>
      <c r="H28" s="181" t="s">
        <v>2097</v>
      </c>
      <c r="I28" s="181"/>
      <c r="J28" s="182" t="s">
        <v>2098</v>
      </c>
      <c r="K28" s="180" t="s">
        <v>72</v>
      </c>
      <c r="L28" s="183">
        <v>2</v>
      </c>
      <c r="M28" s="184"/>
      <c r="N28" s="183">
        <f t="shared" si="0"/>
        <v>2</v>
      </c>
      <c r="O28" s="184"/>
      <c r="P28" s="185">
        <f t="shared" si="1"/>
        <v>0</v>
      </c>
      <c r="Q28" s="186">
        <v>1.1E-4</v>
      </c>
      <c r="R28" s="187">
        <f t="shared" si="2"/>
        <v>2.2000000000000001E-4</v>
      </c>
      <c r="S28" s="186"/>
      <c r="T28" s="187">
        <f t="shared" si="3"/>
        <v>0</v>
      </c>
      <c r="U28" s="185">
        <v>21</v>
      </c>
      <c r="V28" s="185">
        <f t="shared" si="4"/>
        <v>0</v>
      </c>
      <c r="W28" s="185">
        <f t="shared" si="5"/>
        <v>0</v>
      </c>
      <c r="X28" s="182"/>
      <c r="Y28" s="181" t="s">
        <v>4053</v>
      </c>
      <c r="Z28" s="181" t="s">
        <v>2052</v>
      </c>
    </row>
    <row r="29" spans="6:26" s="178" customFormat="1" ht="12" outlineLevel="2" x14ac:dyDescent="0.2">
      <c r="F29" s="179">
        <v>23</v>
      </c>
      <c r="G29" s="180" t="s">
        <v>342</v>
      </c>
      <c r="H29" s="181" t="s">
        <v>4060</v>
      </c>
      <c r="I29" s="181"/>
      <c r="J29" s="182" t="s">
        <v>4061</v>
      </c>
      <c r="K29" s="180" t="s">
        <v>72</v>
      </c>
      <c r="L29" s="183">
        <v>1</v>
      </c>
      <c r="M29" s="184"/>
      <c r="N29" s="183">
        <f t="shared" si="0"/>
        <v>1</v>
      </c>
      <c r="O29" s="184"/>
      <c r="P29" s="185">
        <f t="shared" si="1"/>
        <v>0</v>
      </c>
      <c r="Q29" s="186">
        <v>1.1E-4</v>
      </c>
      <c r="R29" s="187">
        <f t="shared" si="2"/>
        <v>1.1E-4</v>
      </c>
      <c r="S29" s="186"/>
      <c r="T29" s="187">
        <f t="shared" si="3"/>
        <v>0</v>
      </c>
      <c r="U29" s="185">
        <v>21</v>
      </c>
      <c r="V29" s="185">
        <f t="shared" si="4"/>
        <v>0</v>
      </c>
      <c r="W29" s="185">
        <f t="shared" si="5"/>
        <v>0</v>
      </c>
      <c r="X29" s="182"/>
      <c r="Y29" s="181" t="s">
        <v>4053</v>
      </c>
      <c r="Z29" s="181" t="s">
        <v>2052</v>
      </c>
    </row>
    <row r="30" spans="6:26" s="178" customFormat="1" ht="12" outlineLevel="2" x14ac:dyDescent="0.2">
      <c r="F30" s="179">
        <v>24</v>
      </c>
      <c r="G30" s="180" t="s">
        <v>342</v>
      </c>
      <c r="H30" s="181" t="s">
        <v>2099</v>
      </c>
      <c r="I30" s="181"/>
      <c r="J30" s="182" t="s">
        <v>2100</v>
      </c>
      <c r="K30" s="180" t="s">
        <v>72</v>
      </c>
      <c r="L30" s="183">
        <v>2</v>
      </c>
      <c r="M30" s="184"/>
      <c r="N30" s="183">
        <f t="shared" si="0"/>
        <v>2</v>
      </c>
      <c r="O30" s="184"/>
      <c r="P30" s="185">
        <f t="shared" si="1"/>
        <v>0</v>
      </c>
      <c r="Q30" s="186">
        <v>1.2000000000000002E-4</v>
      </c>
      <c r="R30" s="187">
        <f t="shared" si="2"/>
        <v>2.4000000000000003E-4</v>
      </c>
      <c r="S30" s="186"/>
      <c r="T30" s="187">
        <f t="shared" si="3"/>
        <v>0</v>
      </c>
      <c r="U30" s="185">
        <v>21</v>
      </c>
      <c r="V30" s="185">
        <f t="shared" si="4"/>
        <v>0</v>
      </c>
      <c r="W30" s="185">
        <f t="shared" si="5"/>
        <v>0</v>
      </c>
      <c r="X30" s="182"/>
      <c r="Y30" s="181" t="s">
        <v>4053</v>
      </c>
      <c r="Z30" s="181" t="s">
        <v>2052</v>
      </c>
    </row>
    <row r="31" spans="6:26" s="178" customFormat="1" ht="12" outlineLevel="2" x14ac:dyDescent="0.2">
      <c r="F31" s="179">
        <v>25</v>
      </c>
      <c r="G31" s="180" t="s">
        <v>342</v>
      </c>
      <c r="H31" s="181" t="s">
        <v>2101</v>
      </c>
      <c r="I31" s="181"/>
      <c r="J31" s="182" t="s">
        <v>2102</v>
      </c>
      <c r="K31" s="180" t="s">
        <v>72</v>
      </c>
      <c r="L31" s="183">
        <v>17</v>
      </c>
      <c r="M31" s="184"/>
      <c r="N31" s="183">
        <f t="shared" si="0"/>
        <v>17</v>
      </c>
      <c r="O31" s="184"/>
      <c r="P31" s="185">
        <f t="shared" si="1"/>
        <v>0</v>
      </c>
      <c r="Q31" s="186">
        <v>7.0000000000000007E-5</v>
      </c>
      <c r="R31" s="187">
        <f t="shared" si="2"/>
        <v>1.1900000000000001E-3</v>
      </c>
      <c r="S31" s="186"/>
      <c r="T31" s="187">
        <f t="shared" si="3"/>
        <v>0</v>
      </c>
      <c r="U31" s="185">
        <v>21</v>
      </c>
      <c r="V31" s="185">
        <f t="shared" si="4"/>
        <v>0</v>
      </c>
      <c r="W31" s="185">
        <f t="shared" si="5"/>
        <v>0</v>
      </c>
      <c r="X31" s="182"/>
      <c r="Y31" s="181" t="s">
        <v>4053</v>
      </c>
      <c r="Z31" s="181" t="s">
        <v>2052</v>
      </c>
    </row>
    <row r="32" spans="6:26" s="178" customFormat="1" ht="12" outlineLevel="2" x14ac:dyDescent="0.2">
      <c r="F32" s="179">
        <v>26</v>
      </c>
      <c r="G32" s="180" t="s">
        <v>342</v>
      </c>
      <c r="H32" s="181" t="s">
        <v>2103</v>
      </c>
      <c r="I32" s="181"/>
      <c r="J32" s="182" t="s">
        <v>2104</v>
      </c>
      <c r="K32" s="180" t="s">
        <v>72</v>
      </c>
      <c r="L32" s="183">
        <v>1</v>
      </c>
      <c r="M32" s="184"/>
      <c r="N32" s="183">
        <f t="shared" si="0"/>
        <v>1</v>
      </c>
      <c r="O32" s="184"/>
      <c r="P32" s="185">
        <f t="shared" si="1"/>
        <v>0</v>
      </c>
      <c r="Q32" s="186">
        <v>1.4000000000000001E-4</v>
      </c>
      <c r="R32" s="187">
        <f t="shared" si="2"/>
        <v>1.4000000000000001E-4</v>
      </c>
      <c r="S32" s="186"/>
      <c r="T32" s="187">
        <f t="shared" si="3"/>
        <v>0</v>
      </c>
      <c r="U32" s="185">
        <v>21</v>
      </c>
      <c r="V32" s="185">
        <f t="shared" si="4"/>
        <v>0</v>
      </c>
      <c r="W32" s="185">
        <f t="shared" si="5"/>
        <v>0</v>
      </c>
      <c r="X32" s="182"/>
      <c r="Y32" s="181" t="s">
        <v>4053</v>
      </c>
      <c r="Z32" s="181" t="s">
        <v>2052</v>
      </c>
    </row>
    <row r="33" spans="6:26" s="178" customFormat="1" ht="12" outlineLevel="2" x14ac:dyDescent="0.2">
      <c r="F33" s="179">
        <v>27</v>
      </c>
      <c r="G33" s="180" t="s">
        <v>342</v>
      </c>
      <c r="H33" s="181" t="s">
        <v>2105</v>
      </c>
      <c r="I33" s="181"/>
      <c r="J33" s="182" t="s">
        <v>2106</v>
      </c>
      <c r="K33" s="180" t="s">
        <v>72</v>
      </c>
      <c r="L33" s="183">
        <v>33</v>
      </c>
      <c r="M33" s="184"/>
      <c r="N33" s="183">
        <f t="shared" si="0"/>
        <v>33</v>
      </c>
      <c r="O33" s="184"/>
      <c r="P33" s="185">
        <f t="shared" si="1"/>
        <v>0</v>
      </c>
      <c r="Q33" s="186">
        <v>1E-4</v>
      </c>
      <c r="R33" s="187">
        <f t="shared" si="2"/>
        <v>3.3E-3</v>
      </c>
      <c r="S33" s="186"/>
      <c r="T33" s="187">
        <f t="shared" si="3"/>
        <v>0</v>
      </c>
      <c r="U33" s="185">
        <v>21</v>
      </c>
      <c r="V33" s="185">
        <f t="shared" si="4"/>
        <v>0</v>
      </c>
      <c r="W33" s="185">
        <f t="shared" si="5"/>
        <v>0</v>
      </c>
      <c r="X33" s="182"/>
      <c r="Y33" s="181" t="s">
        <v>4053</v>
      </c>
      <c r="Z33" s="181" t="s">
        <v>2052</v>
      </c>
    </row>
    <row r="34" spans="6:26" s="178" customFormat="1" ht="12" outlineLevel="2" x14ac:dyDescent="0.2">
      <c r="F34" s="179">
        <v>28</v>
      </c>
      <c r="G34" s="180" t="s">
        <v>342</v>
      </c>
      <c r="H34" s="181" t="s">
        <v>2111</v>
      </c>
      <c r="I34" s="181"/>
      <c r="J34" s="182" t="s">
        <v>2112</v>
      </c>
      <c r="K34" s="180" t="s">
        <v>172</v>
      </c>
      <c r="L34" s="183">
        <v>30</v>
      </c>
      <c r="M34" s="184"/>
      <c r="N34" s="183">
        <f t="shared" si="0"/>
        <v>30</v>
      </c>
      <c r="O34" s="184"/>
      <c r="P34" s="185">
        <f t="shared" si="1"/>
        <v>0</v>
      </c>
      <c r="Q34" s="186">
        <v>1.7000000000000001E-4</v>
      </c>
      <c r="R34" s="187">
        <f t="shared" si="2"/>
        <v>5.1000000000000004E-3</v>
      </c>
      <c r="S34" s="186"/>
      <c r="T34" s="187">
        <f t="shared" si="3"/>
        <v>0</v>
      </c>
      <c r="U34" s="185">
        <v>21</v>
      </c>
      <c r="V34" s="185">
        <f t="shared" si="4"/>
        <v>0</v>
      </c>
      <c r="W34" s="185">
        <f t="shared" si="5"/>
        <v>0</v>
      </c>
      <c r="X34" s="182"/>
      <c r="Y34" s="181" t="s">
        <v>4053</v>
      </c>
      <c r="Z34" s="181" t="s">
        <v>2052</v>
      </c>
    </row>
    <row r="35" spans="6:26" s="178" customFormat="1" ht="12" outlineLevel="2" x14ac:dyDescent="0.2">
      <c r="F35" s="179">
        <v>29</v>
      </c>
      <c r="G35" s="180" t="s">
        <v>342</v>
      </c>
      <c r="H35" s="181" t="s">
        <v>2115</v>
      </c>
      <c r="I35" s="181"/>
      <c r="J35" s="182" t="s">
        <v>2116</v>
      </c>
      <c r="K35" s="180" t="s">
        <v>72</v>
      </c>
      <c r="L35" s="183">
        <v>70</v>
      </c>
      <c r="M35" s="184"/>
      <c r="N35" s="183">
        <f t="shared" si="0"/>
        <v>70</v>
      </c>
      <c r="O35" s="184"/>
      <c r="P35" s="185">
        <f t="shared" si="1"/>
        <v>0</v>
      </c>
      <c r="Q35" s="186">
        <v>5.0000000000000002E-5</v>
      </c>
      <c r="R35" s="187">
        <f t="shared" si="2"/>
        <v>3.5000000000000001E-3</v>
      </c>
      <c r="S35" s="186"/>
      <c r="T35" s="187">
        <f t="shared" si="3"/>
        <v>0</v>
      </c>
      <c r="U35" s="185">
        <v>21</v>
      </c>
      <c r="V35" s="185">
        <f t="shared" si="4"/>
        <v>0</v>
      </c>
      <c r="W35" s="185">
        <f t="shared" si="5"/>
        <v>0</v>
      </c>
      <c r="X35" s="182"/>
      <c r="Y35" s="181" t="s">
        <v>4053</v>
      </c>
      <c r="Z35" s="181" t="s">
        <v>2052</v>
      </c>
    </row>
    <row r="36" spans="6:26" s="178" customFormat="1" ht="12" outlineLevel="2" x14ac:dyDescent="0.2">
      <c r="F36" s="179">
        <v>30</v>
      </c>
      <c r="G36" s="180" t="s">
        <v>342</v>
      </c>
      <c r="H36" s="181" t="s">
        <v>2117</v>
      </c>
      <c r="I36" s="181"/>
      <c r="J36" s="182" t="s">
        <v>2118</v>
      </c>
      <c r="K36" s="180" t="s">
        <v>72</v>
      </c>
      <c r="L36" s="183">
        <v>55</v>
      </c>
      <c r="M36" s="184"/>
      <c r="N36" s="183">
        <f t="shared" si="0"/>
        <v>55</v>
      </c>
      <c r="O36" s="184"/>
      <c r="P36" s="185">
        <f t="shared" si="1"/>
        <v>0</v>
      </c>
      <c r="Q36" s="186">
        <v>9.0000000000000006E-5</v>
      </c>
      <c r="R36" s="187">
        <f t="shared" si="2"/>
        <v>4.9500000000000004E-3</v>
      </c>
      <c r="S36" s="186"/>
      <c r="T36" s="187">
        <f t="shared" si="3"/>
        <v>0</v>
      </c>
      <c r="U36" s="185">
        <v>21</v>
      </c>
      <c r="V36" s="185">
        <f t="shared" si="4"/>
        <v>0</v>
      </c>
      <c r="W36" s="185">
        <f t="shared" si="5"/>
        <v>0</v>
      </c>
      <c r="X36" s="182"/>
      <c r="Y36" s="181" t="s">
        <v>4053</v>
      </c>
      <c r="Z36" s="181" t="s">
        <v>2052</v>
      </c>
    </row>
    <row r="37" spans="6:26" s="178" customFormat="1" ht="12" outlineLevel="2" x14ac:dyDescent="0.2">
      <c r="F37" s="179">
        <v>31</v>
      </c>
      <c r="G37" s="180" t="s">
        <v>342</v>
      </c>
      <c r="H37" s="181" t="s">
        <v>2119</v>
      </c>
      <c r="I37" s="181"/>
      <c r="J37" s="182" t="s">
        <v>2120</v>
      </c>
      <c r="K37" s="180" t="s">
        <v>72</v>
      </c>
      <c r="L37" s="183">
        <v>30</v>
      </c>
      <c r="M37" s="184"/>
      <c r="N37" s="183">
        <f t="shared" si="0"/>
        <v>30</v>
      </c>
      <c r="O37" s="184"/>
      <c r="P37" s="185">
        <f t="shared" si="1"/>
        <v>0</v>
      </c>
      <c r="Q37" s="186">
        <v>1.6000000000000001E-4</v>
      </c>
      <c r="R37" s="187">
        <f t="shared" si="2"/>
        <v>4.8000000000000004E-3</v>
      </c>
      <c r="S37" s="186"/>
      <c r="T37" s="187">
        <f t="shared" si="3"/>
        <v>0</v>
      </c>
      <c r="U37" s="185">
        <v>21</v>
      </c>
      <c r="V37" s="185">
        <f t="shared" si="4"/>
        <v>0</v>
      </c>
      <c r="W37" s="185">
        <f t="shared" si="5"/>
        <v>0</v>
      </c>
      <c r="X37" s="182"/>
      <c r="Y37" s="181" t="s">
        <v>4053</v>
      </c>
      <c r="Z37" s="181" t="s">
        <v>2052</v>
      </c>
    </row>
    <row r="38" spans="6:26" s="178" customFormat="1" ht="12" outlineLevel="2" x14ac:dyDescent="0.2">
      <c r="F38" s="179">
        <v>32</v>
      </c>
      <c r="G38" s="180" t="s">
        <v>342</v>
      </c>
      <c r="H38" s="181" t="s">
        <v>2121</v>
      </c>
      <c r="I38" s="181"/>
      <c r="J38" s="182" t="s">
        <v>2122</v>
      </c>
      <c r="K38" s="180" t="s">
        <v>72</v>
      </c>
      <c r="L38" s="183">
        <v>10</v>
      </c>
      <c r="M38" s="184"/>
      <c r="N38" s="183">
        <f t="shared" si="0"/>
        <v>10</v>
      </c>
      <c r="O38" s="184"/>
      <c r="P38" s="185">
        <f t="shared" si="1"/>
        <v>0</v>
      </c>
      <c r="Q38" s="186">
        <v>6.9999999999999994E-5</v>
      </c>
      <c r="R38" s="187">
        <f t="shared" si="2"/>
        <v>6.9999999999999988E-4</v>
      </c>
      <c r="S38" s="186"/>
      <c r="T38" s="187">
        <f t="shared" si="3"/>
        <v>0</v>
      </c>
      <c r="U38" s="185">
        <v>21</v>
      </c>
      <c r="V38" s="185">
        <f t="shared" si="4"/>
        <v>0</v>
      </c>
      <c r="W38" s="185">
        <f t="shared" si="5"/>
        <v>0</v>
      </c>
      <c r="X38" s="182"/>
      <c r="Y38" s="181" t="s">
        <v>4053</v>
      </c>
      <c r="Z38" s="181" t="s">
        <v>2052</v>
      </c>
    </row>
    <row r="39" spans="6:26" s="178" customFormat="1" ht="12" outlineLevel="2" x14ac:dyDescent="0.2">
      <c r="F39" s="179">
        <v>33</v>
      </c>
      <c r="G39" s="180" t="s">
        <v>342</v>
      </c>
      <c r="H39" s="181" t="s">
        <v>2123</v>
      </c>
      <c r="I39" s="181"/>
      <c r="J39" s="182" t="s">
        <v>2124</v>
      </c>
      <c r="K39" s="180" t="s">
        <v>72</v>
      </c>
      <c r="L39" s="183">
        <v>1</v>
      </c>
      <c r="M39" s="184"/>
      <c r="N39" s="183">
        <f t="shared" si="0"/>
        <v>1</v>
      </c>
      <c r="O39" s="184"/>
      <c r="P39" s="185">
        <f t="shared" si="1"/>
        <v>0</v>
      </c>
      <c r="Q39" s="186">
        <v>2.5000000000000001E-4</v>
      </c>
      <c r="R39" s="187">
        <f t="shared" si="2"/>
        <v>2.5000000000000001E-4</v>
      </c>
      <c r="S39" s="186"/>
      <c r="T39" s="187">
        <f t="shared" si="3"/>
        <v>0</v>
      </c>
      <c r="U39" s="185">
        <v>21</v>
      </c>
      <c r="V39" s="185">
        <f t="shared" si="4"/>
        <v>0</v>
      </c>
      <c r="W39" s="185">
        <f t="shared" si="5"/>
        <v>0</v>
      </c>
      <c r="X39" s="182"/>
      <c r="Y39" s="181" t="s">
        <v>4053</v>
      </c>
      <c r="Z39" s="181" t="s">
        <v>2052</v>
      </c>
    </row>
    <row r="40" spans="6:26" s="178" customFormat="1" ht="12" outlineLevel="2" x14ac:dyDescent="0.2">
      <c r="F40" s="179">
        <v>34</v>
      </c>
      <c r="G40" s="180" t="s">
        <v>2127</v>
      </c>
      <c r="H40" s="181" t="s">
        <v>2130</v>
      </c>
      <c r="I40" s="181"/>
      <c r="J40" s="182" t="s">
        <v>2131</v>
      </c>
      <c r="K40" s="180" t="s">
        <v>172</v>
      </c>
      <c r="L40" s="183">
        <v>30</v>
      </c>
      <c r="M40" s="184"/>
      <c r="N40" s="183">
        <f t="shared" si="0"/>
        <v>30</v>
      </c>
      <c r="O40" s="184"/>
      <c r="P40" s="185">
        <f t="shared" si="1"/>
        <v>0</v>
      </c>
      <c r="Q40" s="186"/>
      <c r="R40" s="187">
        <f t="shared" si="2"/>
        <v>0</v>
      </c>
      <c r="S40" s="186"/>
      <c r="T40" s="187">
        <f t="shared" si="3"/>
        <v>0</v>
      </c>
      <c r="U40" s="185">
        <v>21</v>
      </c>
      <c r="V40" s="185">
        <f t="shared" si="4"/>
        <v>0</v>
      </c>
      <c r="W40" s="185">
        <f t="shared" si="5"/>
        <v>0</v>
      </c>
      <c r="X40" s="182"/>
      <c r="Y40" s="181" t="s">
        <v>4053</v>
      </c>
      <c r="Z40" s="181" t="s">
        <v>2052</v>
      </c>
    </row>
    <row r="41" spans="6:26" s="178" customFormat="1" ht="12" outlineLevel="2" x14ac:dyDescent="0.2">
      <c r="F41" s="179">
        <v>35</v>
      </c>
      <c r="G41" s="180" t="s">
        <v>2127</v>
      </c>
      <c r="H41" s="181" t="s">
        <v>2134</v>
      </c>
      <c r="I41" s="181"/>
      <c r="J41" s="182" t="s">
        <v>2135</v>
      </c>
      <c r="K41" s="180" t="s">
        <v>72</v>
      </c>
      <c r="L41" s="183">
        <v>55</v>
      </c>
      <c r="M41" s="184"/>
      <c r="N41" s="183">
        <f t="shared" si="0"/>
        <v>55</v>
      </c>
      <c r="O41" s="184"/>
      <c r="P41" s="185">
        <f t="shared" si="1"/>
        <v>0</v>
      </c>
      <c r="Q41" s="186"/>
      <c r="R41" s="187">
        <f t="shared" si="2"/>
        <v>0</v>
      </c>
      <c r="S41" s="186"/>
      <c r="T41" s="187">
        <f t="shared" si="3"/>
        <v>0</v>
      </c>
      <c r="U41" s="185">
        <v>21</v>
      </c>
      <c r="V41" s="185">
        <f t="shared" si="4"/>
        <v>0</v>
      </c>
      <c r="W41" s="185">
        <f t="shared" si="5"/>
        <v>0</v>
      </c>
      <c r="X41" s="182"/>
      <c r="Y41" s="181" t="s">
        <v>4053</v>
      </c>
      <c r="Z41" s="181" t="s">
        <v>2052</v>
      </c>
    </row>
    <row r="42" spans="6:26" s="178" customFormat="1" ht="12" outlineLevel="2" x14ac:dyDescent="0.2">
      <c r="F42" s="179">
        <v>36</v>
      </c>
      <c r="G42" s="180" t="s">
        <v>2127</v>
      </c>
      <c r="H42" s="181" t="s">
        <v>2136</v>
      </c>
      <c r="I42" s="181"/>
      <c r="J42" s="182" t="s">
        <v>2137</v>
      </c>
      <c r="K42" s="180" t="s">
        <v>72</v>
      </c>
      <c r="L42" s="183">
        <v>70</v>
      </c>
      <c r="M42" s="184"/>
      <c r="N42" s="183">
        <f t="shared" si="0"/>
        <v>70</v>
      </c>
      <c r="O42" s="184"/>
      <c r="P42" s="185">
        <f t="shared" si="1"/>
        <v>0</v>
      </c>
      <c r="Q42" s="186"/>
      <c r="R42" s="187">
        <f t="shared" si="2"/>
        <v>0</v>
      </c>
      <c r="S42" s="186"/>
      <c r="T42" s="187">
        <f t="shared" si="3"/>
        <v>0</v>
      </c>
      <c r="U42" s="185">
        <v>21</v>
      </c>
      <c r="V42" s="185">
        <f t="shared" si="4"/>
        <v>0</v>
      </c>
      <c r="W42" s="185">
        <f t="shared" si="5"/>
        <v>0</v>
      </c>
      <c r="X42" s="182"/>
      <c r="Y42" s="181" t="s">
        <v>4053</v>
      </c>
      <c r="Z42" s="181" t="s">
        <v>2052</v>
      </c>
    </row>
    <row r="43" spans="6:26" s="178" customFormat="1" ht="12" outlineLevel="2" x14ac:dyDescent="0.2">
      <c r="F43" s="179">
        <v>37</v>
      </c>
      <c r="G43" s="180" t="s">
        <v>2127</v>
      </c>
      <c r="H43" s="181" t="s">
        <v>2138</v>
      </c>
      <c r="I43" s="181"/>
      <c r="J43" s="182" t="s">
        <v>2139</v>
      </c>
      <c r="K43" s="180" t="s">
        <v>172</v>
      </c>
      <c r="L43" s="183">
        <v>70</v>
      </c>
      <c r="M43" s="184"/>
      <c r="N43" s="183">
        <f t="shared" si="0"/>
        <v>70</v>
      </c>
      <c r="O43" s="184"/>
      <c r="P43" s="185">
        <f t="shared" si="1"/>
        <v>0</v>
      </c>
      <c r="Q43" s="186"/>
      <c r="R43" s="187">
        <f t="shared" si="2"/>
        <v>0</v>
      </c>
      <c r="S43" s="186"/>
      <c r="T43" s="187">
        <f t="shared" si="3"/>
        <v>0</v>
      </c>
      <c r="U43" s="185">
        <v>21</v>
      </c>
      <c r="V43" s="185">
        <f t="shared" si="4"/>
        <v>0</v>
      </c>
      <c r="W43" s="185">
        <f t="shared" si="5"/>
        <v>0</v>
      </c>
      <c r="X43" s="182"/>
      <c r="Y43" s="181" t="s">
        <v>4053</v>
      </c>
      <c r="Z43" s="181" t="s">
        <v>2052</v>
      </c>
    </row>
    <row r="44" spans="6:26" s="178" customFormat="1" ht="12" outlineLevel="2" x14ac:dyDescent="0.2">
      <c r="F44" s="179">
        <v>38</v>
      </c>
      <c r="G44" s="180" t="s">
        <v>2127</v>
      </c>
      <c r="H44" s="181" t="s">
        <v>2140</v>
      </c>
      <c r="I44" s="181"/>
      <c r="J44" s="182" t="s">
        <v>2141</v>
      </c>
      <c r="K44" s="180" t="s">
        <v>172</v>
      </c>
      <c r="L44" s="183">
        <v>55</v>
      </c>
      <c r="M44" s="184"/>
      <c r="N44" s="183">
        <f t="shared" si="0"/>
        <v>55</v>
      </c>
      <c r="O44" s="184"/>
      <c r="P44" s="185">
        <f t="shared" si="1"/>
        <v>0</v>
      </c>
      <c r="Q44" s="186"/>
      <c r="R44" s="187">
        <f t="shared" si="2"/>
        <v>0</v>
      </c>
      <c r="S44" s="186"/>
      <c r="T44" s="187">
        <f t="shared" si="3"/>
        <v>0</v>
      </c>
      <c r="U44" s="185">
        <v>21</v>
      </c>
      <c r="V44" s="185">
        <f t="shared" si="4"/>
        <v>0</v>
      </c>
      <c r="W44" s="185">
        <f t="shared" si="5"/>
        <v>0</v>
      </c>
      <c r="X44" s="182"/>
      <c r="Y44" s="181" t="s">
        <v>4053</v>
      </c>
      <c r="Z44" s="181" t="s">
        <v>2052</v>
      </c>
    </row>
    <row r="45" spans="6:26" s="178" customFormat="1" ht="12" outlineLevel="2" x14ac:dyDescent="0.2">
      <c r="F45" s="179">
        <v>39</v>
      </c>
      <c r="G45" s="180" t="s">
        <v>2127</v>
      </c>
      <c r="H45" s="181" t="s">
        <v>2144</v>
      </c>
      <c r="I45" s="181"/>
      <c r="J45" s="182" t="s">
        <v>2145</v>
      </c>
      <c r="K45" s="180" t="s">
        <v>172</v>
      </c>
      <c r="L45" s="183">
        <v>61</v>
      </c>
      <c r="M45" s="184"/>
      <c r="N45" s="183">
        <f t="shared" si="0"/>
        <v>61</v>
      </c>
      <c r="O45" s="184"/>
      <c r="P45" s="185">
        <f t="shared" si="1"/>
        <v>0</v>
      </c>
      <c r="Q45" s="186"/>
      <c r="R45" s="187">
        <f t="shared" si="2"/>
        <v>0</v>
      </c>
      <c r="S45" s="186"/>
      <c r="T45" s="187">
        <f t="shared" si="3"/>
        <v>0</v>
      </c>
      <c r="U45" s="185">
        <v>21</v>
      </c>
      <c r="V45" s="185">
        <f t="shared" si="4"/>
        <v>0</v>
      </c>
      <c r="W45" s="185">
        <f t="shared" si="5"/>
        <v>0</v>
      </c>
      <c r="X45" s="182"/>
      <c r="Y45" s="181" t="s">
        <v>4053</v>
      </c>
      <c r="Z45" s="181" t="s">
        <v>2052</v>
      </c>
    </row>
    <row r="46" spans="6:26" s="178" customFormat="1" ht="12" outlineLevel="2" x14ac:dyDescent="0.2">
      <c r="F46" s="179">
        <v>40</v>
      </c>
      <c r="G46" s="180" t="s">
        <v>2127</v>
      </c>
      <c r="H46" s="181" t="s">
        <v>2146</v>
      </c>
      <c r="I46" s="181"/>
      <c r="J46" s="182" t="s">
        <v>2147</v>
      </c>
      <c r="K46" s="180" t="s">
        <v>172</v>
      </c>
      <c r="L46" s="183">
        <v>1719</v>
      </c>
      <c r="M46" s="184"/>
      <c r="N46" s="183">
        <f t="shared" si="0"/>
        <v>1719</v>
      </c>
      <c r="O46" s="184"/>
      <c r="P46" s="185">
        <f t="shared" si="1"/>
        <v>0</v>
      </c>
      <c r="Q46" s="186"/>
      <c r="R46" s="187">
        <f t="shared" si="2"/>
        <v>0</v>
      </c>
      <c r="S46" s="186"/>
      <c r="T46" s="187">
        <f t="shared" si="3"/>
        <v>0</v>
      </c>
      <c r="U46" s="185">
        <v>21</v>
      </c>
      <c r="V46" s="185">
        <f t="shared" si="4"/>
        <v>0</v>
      </c>
      <c r="W46" s="185">
        <f t="shared" si="5"/>
        <v>0</v>
      </c>
      <c r="X46" s="182"/>
      <c r="Y46" s="181" t="s">
        <v>4053</v>
      </c>
      <c r="Z46" s="181" t="s">
        <v>2052</v>
      </c>
    </row>
    <row r="47" spans="6:26" s="178" customFormat="1" ht="12" outlineLevel="2" x14ac:dyDescent="0.2">
      <c r="F47" s="179">
        <v>41</v>
      </c>
      <c r="G47" s="180" t="s">
        <v>2127</v>
      </c>
      <c r="H47" s="181" t="s">
        <v>2150</v>
      </c>
      <c r="I47" s="181"/>
      <c r="J47" s="182" t="s">
        <v>2151</v>
      </c>
      <c r="K47" s="180" t="s">
        <v>172</v>
      </c>
      <c r="L47" s="183">
        <v>186</v>
      </c>
      <c r="M47" s="184"/>
      <c r="N47" s="183">
        <f t="shared" si="0"/>
        <v>186</v>
      </c>
      <c r="O47" s="184"/>
      <c r="P47" s="185">
        <f t="shared" si="1"/>
        <v>0</v>
      </c>
      <c r="Q47" s="186"/>
      <c r="R47" s="187">
        <f t="shared" si="2"/>
        <v>0</v>
      </c>
      <c r="S47" s="186"/>
      <c r="T47" s="187">
        <f t="shared" si="3"/>
        <v>0</v>
      </c>
      <c r="U47" s="185">
        <v>21</v>
      </c>
      <c r="V47" s="185">
        <f t="shared" si="4"/>
        <v>0</v>
      </c>
      <c r="W47" s="185">
        <f t="shared" si="5"/>
        <v>0</v>
      </c>
      <c r="X47" s="182"/>
      <c r="Y47" s="181" t="s">
        <v>4053</v>
      </c>
      <c r="Z47" s="181" t="s">
        <v>2052</v>
      </c>
    </row>
    <row r="48" spans="6:26" s="178" customFormat="1" ht="12" outlineLevel="2" x14ac:dyDescent="0.2">
      <c r="F48" s="179">
        <v>42</v>
      </c>
      <c r="G48" s="180" t="s">
        <v>2127</v>
      </c>
      <c r="H48" s="181" t="s">
        <v>2152</v>
      </c>
      <c r="I48" s="181"/>
      <c r="J48" s="182" t="s">
        <v>2153</v>
      </c>
      <c r="K48" s="180" t="s">
        <v>172</v>
      </c>
      <c r="L48" s="183">
        <v>61</v>
      </c>
      <c r="M48" s="184"/>
      <c r="N48" s="183">
        <f t="shared" si="0"/>
        <v>61</v>
      </c>
      <c r="O48" s="184"/>
      <c r="P48" s="185">
        <f t="shared" si="1"/>
        <v>0</v>
      </c>
      <c r="Q48" s="186"/>
      <c r="R48" s="187">
        <f t="shared" si="2"/>
        <v>0</v>
      </c>
      <c r="S48" s="186"/>
      <c r="T48" s="187">
        <f t="shared" si="3"/>
        <v>0</v>
      </c>
      <c r="U48" s="185">
        <v>21</v>
      </c>
      <c r="V48" s="185">
        <f t="shared" si="4"/>
        <v>0</v>
      </c>
      <c r="W48" s="185">
        <f t="shared" si="5"/>
        <v>0</v>
      </c>
      <c r="X48" s="182"/>
      <c r="Y48" s="181" t="s">
        <v>4053</v>
      </c>
      <c r="Z48" s="181" t="s">
        <v>2052</v>
      </c>
    </row>
    <row r="49" spans="6:26" s="178" customFormat="1" ht="12" outlineLevel="2" x14ac:dyDescent="0.2">
      <c r="F49" s="179">
        <v>43</v>
      </c>
      <c r="G49" s="180" t="s">
        <v>2127</v>
      </c>
      <c r="H49" s="181" t="s">
        <v>2154</v>
      </c>
      <c r="I49" s="181"/>
      <c r="J49" s="182" t="s">
        <v>2155</v>
      </c>
      <c r="K49" s="180" t="s">
        <v>172</v>
      </c>
      <c r="L49" s="183">
        <v>41</v>
      </c>
      <c r="M49" s="184"/>
      <c r="N49" s="183">
        <f t="shared" si="0"/>
        <v>41</v>
      </c>
      <c r="O49" s="184"/>
      <c r="P49" s="185">
        <f t="shared" si="1"/>
        <v>0</v>
      </c>
      <c r="Q49" s="186"/>
      <c r="R49" s="187">
        <f t="shared" si="2"/>
        <v>0</v>
      </c>
      <c r="S49" s="186"/>
      <c r="T49" s="187">
        <f t="shared" si="3"/>
        <v>0</v>
      </c>
      <c r="U49" s="185">
        <v>21</v>
      </c>
      <c r="V49" s="185">
        <f t="shared" si="4"/>
        <v>0</v>
      </c>
      <c r="W49" s="185">
        <f t="shared" si="5"/>
        <v>0</v>
      </c>
      <c r="X49" s="182"/>
      <c r="Y49" s="181" t="s">
        <v>4053</v>
      </c>
      <c r="Z49" s="181" t="s">
        <v>2052</v>
      </c>
    </row>
    <row r="50" spans="6:26" s="178" customFormat="1" ht="12" outlineLevel="2" x14ac:dyDescent="0.2">
      <c r="F50" s="179">
        <v>44</v>
      </c>
      <c r="G50" s="180" t="s">
        <v>2127</v>
      </c>
      <c r="H50" s="181" t="s">
        <v>2156</v>
      </c>
      <c r="I50" s="181"/>
      <c r="J50" s="182" t="s">
        <v>2157</v>
      </c>
      <c r="K50" s="180" t="s">
        <v>72</v>
      </c>
      <c r="L50" s="183">
        <v>129</v>
      </c>
      <c r="M50" s="184"/>
      <c r="N50" s="183">
        <f t="shared" si="0"/>
        <v>129</v>
      </c>
      <c r="O50" s="184"/>
      <c r="P50" s="185">
        <f t="shared" si="1"/>
        <v>0</v>
      </c>
      <c r="Q50" s="186"/>
      <c r="R50" s="187">
        <f t="shared" si="2"/>
        <v>0</v>
      </c>
      <c r="S50" s="186"/>
      <c r="T50" s="187">
        <f t="shared" si="3"/>
        <v>0</v>
      </c>
      <c r="U50" s="185">
        <v>21</v>
      </c>
      <c r="V50" s="185">
        <f t="shared" si="4"/>
        <v>0</v>
      </c>
      <c r="W50" s="185">
        <f t="shared" si="5"/>
        <v>0</v>
      </c>
      <c r="X50" s="182"/>
      <c r="Y50" s="181" t="s">
        <v>4053</v>
      </c>
      <c r="Z50" s="181" t="s">
        <v>2052</v>
      </c>
    </row>
    <row r="51" spans="6:26" s="178" customFormat="1" ht="12" outlineLevel="2" x14ac:dyDescent="0.2">
      <c r="F51" s="179">
        <v>45</v>
      </c>
      <c r="G51" s="180" t="s">
        <v>2127</v>
      </c>
      <c r="H51" s="181" t="s">
        <v>4062</v>
      </c>
      <c r="I51" s="181"/>
      <c r="J51" s="182" t="s">
        <v>4063</v>
      </c>
      <c r="K51" s="180" t="s">
        <v>72</v>
      </c>
      <c r="L51" s="183">
        <v>15</v>
      </c>
      <c r="M51" s="184"/>
      <c r="N51" s="183">
        <f t="shared" si="0"/>
        <v>15</v>
      </c>
      <c r="O51" s="184"/>
      <c r="P51" s="185">
        <f t="shared" si="1"/>
        <v>0</v>
      </c>
      <c r="Q51" s="186"/>
      <c r="R51" s="187">
        <f t="shared" si="2"/>
        <v>0</v>
      </c>
      <c r="S51" s="186"/>
      <c r="T51" s="187">
        <f t="shared" si="3"/>
        <v>0</v>
      </c>
      <c r="U51" s="185">
        <v>21</v>
      </c>
      <c r="V51" s="185">
        <f t="shared" si="4"/>
        <v>0</v>
      </c>
      <c r="W51" s="185">
        <f t="shared" si="5"/>
        <v>0</v>
      </c>
      <c r="X51" s="182"/>
      <c r="Y51" s="181" t="s">
        <v>4053</v>
      </c>
      <c r="Z51" s="181" t="s">
        <v>2052</v>
      </c>
    </row>
    <row r="52" spans="6:26" s="178" customFormat="1" ht="12" outlineLevel="2" x14ac:dyDescent="0.2">
      <c r="F52" s="179">
        <v>46</v>
      </c>
      <c r="G52" s="180" t="s">
        <v>2127</v>
      </c>
      <c r="H52" s="181" t="s">
        <v>2160</v>
      </c>
      <c r="I52" s="181"/>
      <c r="J52" s="182" t="s">
        <v>2161</v>
      </c>
      <c r="K52" s="180" t="s">
        <v>72</v>
      </c>
      <c r="L52" s="183">
        <v>5</v>
      </c>
      <c r="M52" s="184"/>
      <c r="N52" s="183">
        <f t="shared" si="0"/>
        <v>5</v>
      </c>
      <c r="O52" s="184"/>
      <c r="P52" s="185">
        <f t="shared" si="1"/>
        <v>0</v>
      </c>
      <c r="Q52" s="186"/>
      <c r="R52" s="187">
        <f t="shared" si="2"/>
        <v>0</v>
      </c>
      <c r="S52" s="186"/>
      <c r="T52" s="187">
        <f t="shared" si="3"/>
        <v>0</v>
      </c>
      <c r="U52" s="185">
        <v>21</v>
      </c>
      <c r="V52" s="185">
        <f t="shared" si="4"/>
        <v>0</v>
      </c>
      <c r="W52" s="185">
        <f t="shared" si="5"/>
        <v>0</v>
      </c>
      <c r="X52" s="182"/>
      <c r="Y52" s="181" t="s">
        <v>4053</v>
      </c>
      <c r="Z52" s="181" t="s">
        <v>2052</v>
      </c>
    </row>
    <row r="53" spans="6:26" s="178" customFormat="1" ht="12" outlineLevel="2" x14ac:dyDescent="0.2">
      <c r="F53" s="179">
        <v>47</v>
      </c>
      <c r="G53" s="180" t="s">
        <v>2127</v>
      </c>
      <c r="H53" s="181" t="s">
        <v>4064</v>
      </c>
      <c r="I53" s="181"/>
      <c r="J53" s="182" t="s">
        <v>4065</v>
      </c>
      <c r="K53" s="180" t="s">
        <v>72</v>
      </c>
      <c r="L53" s="183">
        <v>30</v>
      </c>
      <c r="M53" s="184"/>
      <c r="N53" s="183">
        <f t="shared" si="0"/>
        <v>30</v>
      </c>
      <c r="O53" s="184"/>
      <c r="P53" s="185">
        <f t="shared" si="1"/>
        <v>0</v>
      </c>
      <c r="Q53" s="186"/>
      <c r="R53" s="187">
        <f t="shared" si="2"/>
        <v>0</v>
      </c>
      <c r="S53" s="186"/>
      <c r="T53" s="187">
        <f t="shared" si="3"/>
        <v>0</v>
      </c>
      <c r="U53" s="185">
        <v>21</v>
      </c>
      <c r="V53" s="185">
        <f t="shared" si="4"/>
        <v>0</v>
      </c>
      <c r="W53" s="185">
        <f t="shared" si="5"/>
        <v>0</v>
      </c>
      <c r="X53" s="182"/>
      <c r="Y53" s="181" t="s">
        <v>4053</v>
      </c>
      <c r="Z53" s="181" t="s">
        <v>2052</v>
      </c>
    </row>
    <row r="54" spans="6:26" s="178" customFormat="1" ht="12" outlineLevel="2" x14ac:dyDescent="0.2">
      <c r="F54" s="179">
        <v>48</v>
      </c>
      <c r="G54" s="180" t="s">
        <v>2127</v>
      </c>
      <c r="H54" s="181" t="s">
        <v>4066</v>
      </c>
      <c r="I54" s="181"/>
      <c r="J54" s="182" t="s">
        <v>4067</v>
      </c>
      <c r="K54" s="180" t="s">
        <v>72</v>
      </c>
      <c r="L54" s="183">
        <v>10</v>
      </c>
      <c r="M54" s="184"/>
      <c r="N54" s="183">
        <f t="shared" si="0"/>
        <v>10</v>
      </c>
      <c r="O54" s="184"/>
      <c r="P54" s="185">
        <f t="shared" si="1"/>
        <v>0</v>
      </c>
      <c r="Q54" s="186"/>
      <c r="R54" s="187">
        <f t="shared" si="2"/>
        <v>0</v>
      </c>
      <c r="S54" s="186"/>
      <c r="T54" s="187">
        <f t="shared" si="3"/>
        <v>0</v>
      </c>
      <c r="U54" s="185">
        <v>21</v>
      </c>
      <c r="V54" s="185">
        <f t="shared" si="4"/>
        <v>0</v>
      </c>
      <c r="W54" s="185">
        <f t="shared" si="5"/>
        <v>0</v>
      </c>
      <c r="X54" s="182"/>
      <c r="Y54" s="181" t="s">
        <v>4053</v>
      </c>
      <c r="Z54" s="181" t="s">
        <v>2052</v>
      </c>
    </row>
    <row r="55" spans="6:26" s="178" customFormat="1" ht="12" outlineLevel="2" x14ac:dyDescent="0.2">
      <c r="F55" s="179">
        <v>49</v>
      </c>
      <c r="G55" s="180" t="s">
        <v>2127</v>
      </c>
      <c r="H55" s="181" t="s">
        <v>2162</v>
      </c>
      <c r="I55" s="181"/>
      <c r="J55" s="182" t="s">
        <v>2163</v>
      </c>
      <c r="K55" s="180" t="s">
        <v>72</v>
      </c>
      <c r="L55" s="183">
        <v>5</v>
      </c>
      <c r="M55" s="184"/>
      <c r="N55" s="183">
        <f t="shared" si="0"/>
        <v>5</v>
      </c>
      <c r="O55" s="184"/>
      <c r="P55" s="185">
        <f t="shared" si="1"/>
        <v>0</v>
      </c>
      <c r="Q55" s="186"/>
      <c r="R55" s="187">
        <f t="shared" si="2"/>
        <v>0</v>
      </c>
      <c r="S55" s="186"/>
      <c r="T55" s="187">
        <f t="shared" si="3"/>
        <v>0</v>
      </c>
      <c r="U55" s="185">
        <v>21</v>
      </c>
      <c r="V55" s="185">
        <f t="shared" si="4"/>
        <v>0</v>
      </c>
      <c r="W55" s="185">
        <f t="shared" si="5"/>
        <v>0</v>
      </c>
      <c r="X55" s="182"/>
      <c r="Y55" s="181" t="s">
        <v>4053</v>
      </c>
      <c r="Z55" s="181" t="s">
        <v>2052</v>
      </c>
    </row>
    <row r="56" spans="6:26" s="178" customFormat="1" ht="12" outlineLevel="2" x14ac:dyDescent="0.2">
      <c r="F56" s="179">
        <v>50</v>
      </c>
      <c r="G56" s="180" t="s">
        <v>2127</v>
      </c>
      <c r="H56" s="181" t="s">
        <v>4068</v>
      </c>
      <c r="I56" s="181"/>
      <c r="J56" s="182" t="s">
        <v>4069</v>
      </c>
      <c r="K56" s="180" t="s">
        <v>72</v>
      </c>
      <c r="L56" s="183">
        <v>2</v>
      </c>
      <c r="M56" s="184"/>
      <c r="N56" s="183">
        <f t="shared" si="0"/>
        <v>2</v>
      </c>
      <c r="O56" s="184"/>
      <c r="P56" s="185">
        <f t="shared" si="1"/>
        <v>0</v>
      </c>
      <c r="Q56" s="186"/>
      <c r="R56" s="187">
        <f t="shared" si="2"/>
        <v>0</v>
      </c>
      <c r="S56" s="186"/>
      <c r="T56" s="187">
        <f t="shared" si="3"/>
        <v>0</v>
      </c>
      <c r="U56" s="185">
        <v>21</v>
      </c>
      <c r="V56" s="185">
        <f t="shared" si="4"/>
        <v>0</v>
      </c>
      <c r="W56" s="185">
        <f t="shared" si="5"/>
        <v>0</v>
      </c>
      <c r="X56" s="182"/>
      <c r="Y56" s="181" t="s">
        <v>4053</v>
      </c>
      <c r="Z56" s="181" t="s">
        <v>2052</v>
      </c>
    </row>
    <row r="57" spans="6:26" s="178" customFormat="1" ht="12" outlineLevel="2" x14ac:dyDescent="0.2">
      <c r="F57" s="179">
        <v>51</v>
      </c>
      <c r="G57" s="180" t="s">
        <v>2127</v>
      </c>
      <c r="H57" s="181" t="s">
        <v>2164</v>
      </c>
      <c r="I57" s="181"/>
      <c r="J57" s="182" t="s">
        <v>2165</v>
      </c>
      <c r="K57" s="180" t="s">
        <v>72</v>
      </c>
      <c r="L57" s="183">
        <v>2</v>
      </c>
      <c r="M57" s="184"/>
      <c r="N57" s="183">
        <f t="shared" si="0"/>
        <v>2</v>
      </c>
      <c r="O57" s="184"/>
      <c r="P57" s="185">
        <f t="shared" si="1"/>
        <v>0</v>
      </c>
      <c r="Q57" s="186"/>
      <c r="R57" s="187">
        <f t="shared" si="2"/>
        <v>0</v>
      </c>
      <c r="S57" s="186"/>
      <c r="T57" s="187">
        <f t="shared" si="3"/>
        <v>0</v>
      </c>
      <c r="U57" s="185">
        <v>21</v>
      </c>
      <c r="V57" s="185">
        <f t="shared" si="4"/>
        <v>0</v>
      </c>
      <c r="W57" s="185">
        <f t="shared" si="5"/>
        <v>0</v>
      </c>
      <c r="X57" s="182"/>
      <c r="Y57" s="181" t="s">
        <v>4053</v>
      </c>
      <c r="Z57" s="181" t="s">
        <v>2052</v>
      </c>
    </row>
    <row r="58" spans="6:26" s="178" customFormat="1" ht="12" outlineLevel="2" x14ac:dyDescent="0.2">
      <c r="F58" s="179">
        <v>52</v>
      </c>
      <c r="G58" s="180" t="s">
        <v>2127</v>
      </c>
      <c r="H58" s="181" t="s">
        <v>4070</v>
      </c>
      <c r="I58" s="181"/>
      <c r="J58" s="182" t="s">
        <v>4071</v>
      </c>
      <c r="K58" s="180" t="s">
        <v>72</v>
      </c>
      <c r="L58" s="183">
        <v>1</v>
      </c>
      <c r="M58" s="184"/>
      <c r="N58" s="183">
        <f t="shared" si="0"/>
        <v>1</v>
      </c>
      <c r="O58" s="184"/>
      <c r="P58" s="185">
        <f t="shared" si="1"/>
        <v>0</v>
      </c>
      <c r="Q58" s="186"/>
      <c r="R58" s="187">
        <f t="shared" si="2"/>
        <v>0</v>
      </c>
      <c r="S58" s="186"/>
      <c r="T58" s="187">
        <f t="shared" si="3"/>
        <v>0</v>
      </c>
      <c r="U58" s="185">
        <v>21</v>
      </c>
      <c r="V58" s="185">
        <f t="shared" si="4"/>
        <v>0</v>
      </c>
      <c r="W58" s="185">
        <f t="shared" si="5"/>
        <v>0</v>
      </c>
      <c r="X58" s="182"/>
      <c r="Y58" s="181" t="s">
        <v>4053</v>
      </c>
      <c r="Z58" s="181" t="s">
        <v>2052</v>
      </c>
    </row>
    <row r="59" spans="6:26" s="178" customFormat="1" ht="12" outlineLevel="2" x14ac:dyDescent="0.2">
      <c r="F59" s="179">
        <v>53</v>
      </c>
      <c r="G59" s="180" t="s">
        <v>2127</v>
      </c>
      <c r="H59" s="181" t="s">
        <v>2166</v>
      </c>
      <c r="I59" s="181"/>
      <c r="J59" s="182" t="s">
        <v>2167</v>
      </c>
      <c r="K59" s="180" t="s">
        <v>72</v>
      </c>
      <c r="L59" s="183">
        <v>4</v>
      </c>
      <c r="M59" s="184"/>
      <c r="N59" s="183">
        <f t="shared" si="0"/>
        <v>4</v>
      </c>
      <c r="O59" s="184"/>
      <c r="P59" s="185">
        <f t="shared" si="1"/>
        <v>0</v>
      </c>
      <c r="Q59" s="186"/>
      <c r="R59" s="187">
        <f t="shared" si="2"/>
        <v>0</v>
      </c>
      <c r="S59" s="186"/>
      <c r="T59" s="187">
        <f t="shared" si="3"/>
        <v>0</v>
      </c>
      <c r="U59" s="185">
        <v>21</v>
      </c>
      <c r="V59" s="185">
        <f t="shared" si="4"/>
        <v>0</v>
      </c>
      <c r="W59" s="185">
        <f t="shared" si="5"/>
        <v>0</v>
      </c>
      <c r="X59" s="182"/>
      <c r="Y59" s="181" t="s">
        <v>4053</v>
      </c>
      <c r="Z59" s="181" t="s">
        <v>2052</v>
      </c>
    </row>
    <row r="60" spans="6:26" s="178" customFormat="1" ht="12" outlineLevel="2" x14ac:dyDescent="0.2">
      <c r="F60" s="179">
        <v>54</v>
      </c>
      <c r="G60" s="180" t="s">
        <v>2127</v>
      </c>
      <c r="H60" s="181" t="s">
        <v>2168</v>
      </c>
      <c r="I60" s="181"/>
      <c r="J60" s="182" t="s">
        <v>2169</v>
      </c>
      <c r="K60" s="180" t="s">
        <v>72</v>
      </c>
      <c r="L60" s="183">
        <v>1</v>
      </c>
      <c r="M60" s="184"/>
      <c r="N60" s="183">
        <f t="shared" si="0"/>
        <v>1</v>
      </c>
      <c r="O60" s="184"/>
      <c r="P60" s="185">
        <f t="shared" si="1"/>
        <v>0</v>
      </c>
      <c r="Q60" s="186"/>
      <c r="R60" s="187">
        <f t="shared" si="2"/>
        <v>0</v>
      </c>
      <c r="S60" s="186"/>
      <c r="T60" s="187">
        <f t="shared" si="3"/>
        <v>0</v>
      </c>
      <c r="U60" s="185">
        <v>21</v>
      </c>
      <c r="V60" s="185">
        <f t="shared" si="4"/>
        <v>0</v>
      </c>
      <c r="W60" s="185">
        <f t="shared" si="5"/>
        <v>0</v>
      </c>
      <c r="X60" s="182"/>
      <c r="Y60" s="181" t="s">
        <v>4053</v>
      </c>
      <c r="Z60" s="181" t="s">
        <v>2052</v>
      </c>
    </row>
    <row r="61" spans="6:26" s="178" customFormat="1" ht="12" outlineLevel="2" x14ac:dyDescent="0.2">
      <c r="F61" s="179">
        <v>55</v>
      </c>
      <c r="G61" s="180" t="s">
        <v>2127</v>
      </c>
      <c r="H61" s="181" t="s">
        <v>2170</v>
      </c>
      <c r="I61" s="181"/>
      <c r="J61" s="182" t="s">
        <v>2171</v>
      </c>
      <c r="K61" s="180" t="s">
        <v>72</v>
      </c>
      <c r="L61" s="183">
        <v>1</v>
      </c>
      <c r="M61" s="184"/>
      <c r="N61" s="183">
        <f t="shared" si="0"/>
        <v>1</v>
      </c>
      <c r="O61" s="184"/>
      <c r="P61" s="185">
        <f t="shared" si="1"/>
        <v>0</v>
      </c>
      <c r="Q61" s="186"/>
      <c r="R61" s="187">
        <f t="shared" si="2"/>
        <v>0</v>
      </c>
      <c r="S61" s="186"/>
      <c r="T61" s="187">
        <f t="shared" si="3"/>
        <v>0</v>
      </c>
      <c r="U61" s="185">
        <v>21</v>
      </c>
      <c r="V61" s="185">
        <f t="shared" si="4"/>
        <v>0</v>
      </c>
      <c r="W61" s="185">
        <f t="shared" si="5"/>
        <v>0</v>
      </c>
      <c r="X61" s="182"/>
      <c r="Y61" s="181" t="s">
        <v>4053</v>
      </c>
      <c r="Z61" s="181" t="s">
        <v>2052</v>
      </c>
    </row>
    <row r="62" spans="6:26" s="178" customFormat="1" ht="12" outlineLevel="2" x14ac:dyDescent="0.2">
      <c r="F62" s="179">
        <v>56</v>
      </c>
      <c r="G62" s="180" t="s">
        <v>2127</v>
      </c>
      <c r="H62" s="181" t="s">
        <v>2172</v>
      </c>
      <c r="I62" s="181"/>
      <c r="J62" s="182" t="s">
        <v>2173</v>
      </c>
      <c r="K62" s="180" t="s">
        <v>72</v>
      </c>
      <c r="L62" s="183">
        <v>6</v>
      </c>
      <c r="M62" s="184"/>
      <c r="N62" s="183">
        <f t="shared" si="0"/>
        <v>6</v>
      </c>
      <c r="O62" s="184"/>
      <c r="P62" s="185">
        <f t="shared" si="1"/>
        <v>0</v>
      </c>
      <c r="Q62" s="186"/>
      <c r="R62" s="187">
        <f t="shared" si="2"/>
        <v>0</v>
      </c>
      <c r="S62" s="186"/>
      <c r="T62" s="187">
        <f t="shared" si="3"/>
        <v>0</v>
      </c>
      <c r="U62" s="185">
        <v>21</v>
      </c>
      <c r="V62" s="185">
        <f t="shared" si="4"/>
        <v>0</v>
      </c>
      <c r="W62" s="185">
        <f t="shared" si="5"/>
        <v>0</v>
      </c>
      <c r="X62" s="182"/>
      <c r="Y62" s="181" t="s">
        <v>4053</v>
      </c>
      <c r="Z62" s="181" t="s">
        <v>2052</v>
      </c>
    </row>
    <row r="63" spans="6:26" s="178" customFormat="1" ht="12" outlineLevel="2" x14ac:dyDescent="0.2">
      <c r="F63" s="179">
        <v>57</v>
      </c>
      <c r="G63" s="180" t="s">
        <v>2127</v>
      </c>
      <c r="H63" s="181" t="s">
        <v>2174</v>
      </c>
      <c r="I63" s="181"/>
      <c r="J63" s="182" t="s">
        <v>2175</v>
      </c>
      <c r="K63" s="180" t="s">
        <v>72</v>
      </c>
      <c r="L63" s="183">
        <v>5</v>
      </c>
      <c r="M63" s="184"/>
      <c r="N63" s="183">
        <f t="shared" si="0"/>
        <v>5</v>
      </c>
      <c r="O63" s="184"/>
      <c r="P63" s="185">
        <f t="shared" si="1"/>
        <v>0</v>
      </c>
      <c r="Q63" s="186"/>
      <c r="R63" s="187">
        <f t="shared" si="2"/>
        <v>0</v>
      </c>
      <c r="S63" s="186"/>
      <c r="T63" s="187">
        <f t="shared" si="3"/>
        <v>0</v>
      </c>
      <c r="U63" s="185">
        <v>21</v>
      </c>
      <c r="V63" s="185">
        <f t="shared" si="4"/>
        <v>0</v>
      </c>
      <c r="W63" s="185">
        <f t="shared" si="5"/>
        <v>0</v>
      </c>
      <c r="X63" s="182"/>
      <c r="Y63" s="181" t="s">
        <v>4053</v>
      </c>
      <c r="Z63" s="181" t="s">
        <v>2052</v>
      </c>
    </row>
    <row r="64" spans="6:26" s="178" customFormat="1" ht="24" outlineLevel="2" x14ac:dyDescent="0.2">
      <c r="F64" s="179">
        <v>58</v>
      </c>
      <c r="G64" s="180" t="s">
        <v>2127</v>
      </c>
      <c r="H64" s="181" t="s">
        <v>2176</v>
      </c>
      <c r="I64" s="181"/>
      <c r="J64" s="182" t="s">
        <v>2177</v>
      </c>
      <c r="K64" s="180" t="s">
        <v>72</v>
      </c>
      <c r="L64" s="183">
        <v>17</v>
      </c>
      <c r="M64" s="184"/>
      <c r="N64" s="183">
        <f t="shared" si="0"/>
        <v>17</v>
      </c>
      <c r="O64" s="184"/>
      <c r="P64" s="185">
        <f t="shared" si="1"/>
        <v>0</v>
      </c>
      <c r="Q64" s="186"/>
      <c r="R64" s="187">
        <f t="shared" si="2"/>
        <v>0</v>
      </c>
      <c r="S64" s="186"/>
      <c r="T64" s="187">
        <f t="shared" si="3"/>
        <v>0</v>
      </c>
      <c r="U64" s="185">
        <v>21</v>
      </c>
      <c r="V64" s="185">
        <f t="shared" si="4"/>
        <v>0</v>
      </c>
      <c r="W64" s="185">
        <f t="shared" si="5"/>
        <v>0</v>
      </c>
      <c r="X64" s="182"/>
      <c r="Y64" s="181" t="s">
        <v>4053</v>
      </c>
      <c r="Z64" s="181" t="s">
        <v>2052</v>
      </c>
    </row>
    <row r="65" spans="6:26" s="178" customFormat="1" ht="24" outlineLevel="2" x14ac:dyDescent="0.2">
      <c r="F65" s="179">
        <v>59</v>
      </c>
      <c r="G65" s="180" t="s">
        <v>2127</v>
      </c>
      <c r="H65" s="181" t="s">
        <v>2178</v>
      </c>
      <c r="I65" s="181"/>
      <c r="J65" s="182" t="s">
        <v>2179</v>
      </c>
      <c r="K65" s="180" t="s">
        <v>72</v>
      </c>
      <c r="L65" s="183">
        <v>1</v>
      </c>
      <c r="M65" s="184"/>
      <c r="N65" s="183">
        <f t="shared" si="0"/>
        <v>1</v>
      </c>
      <c r="O65" s="184"/>
      <c r="P65" s="185">
        <f t="shared" si="1"/>
        <v>0</v>
      </c>
      <c r="Q65" s="186"/>
      <c r="R65" s="187">
        <f t="shared" si="2"/>
        <v>0</v>
      </c>
      <c r="S65" s="186"/>
      <c r="T65" s="187">
        <f t="shared" si="3"/>
        <v>0</v>
      </c>
      <c r="U65" s="185">
        <v>21</v>
      </c>
      <c r="V65" s="185">
        <f t="shared" si="4"/>
        <v>0</v>
      </c>
      <c r="W65" s="185">
        <f t="shared" si="5"/>
        <v>0</v>
      </c>
      <c r="X65" s="182"/>
      <c r="Y65" s="181" t="s">
        <v>4053</v>
      </c>
      <c r="Z65" s="181" t="s">
        <v>2052</v>
      </c>
    </row>
    <row r="66" spans="6:26" s="178" customFormat="1" ht="24" outlineLevel="2" x14ac:dyDescent="0.2">
      <c r="F66" s="179">
        <v>60</v>
      </c>
      <c r="G66" s="180" t="s">
        <v>2127</v>
      </c>
      <c r="H66" s="181" t="s">
        <v>2180</v>
      </c>
      <c r="I66" s="181"/>
      <c r="J66" s="182" t="s">
        <v>2181</v>
      </c>
      <c r="K66" s="180" t="s">
        <v>72</v>
      </c>
      <c r="L66" s="183">
        <v>33</v>
      </c>
      <c r="M66" s="184"/>
      <c r="N66" s="183">
        <f t="shared" si="0"/>
        <v>33</v>
      </c>
      <c r="O66" s="184"/>
      <c r="P66" s="185">
        <f t="shared" si="1"/>
        <v>0</v>
      </c>
      <c r="Q66" s="186"/>
      <c r="R66" s="187">
        <f t="shared" si="2"/>
        <v>0</v>
      </c>
      <c r="S66" s="186"/>
      <c r="T66" s="187">
        <f t="shared" si="3"/>
        <v>0</v>
      </c>
      <c r="U66" s="185">
        <v>21</v>
      </c>
      <c r="V66" s="185">
        <f t="shared" si="4"/>
        <v>0</v>
      </c>
      <c r="W66" s="185">
        <f t="shared" si="5"/>
        <v>0</v>
      </c>
      <c r="X66" s="182"/>
      <c r="Y66" s="181" t="s">
        <v>4053</v>
      </c>
      <c r="Z66" s="181" t="s">
        <v>2052</v>
      </c>
    </row>
    <row r="67" spans="6:26" s="178" customFormat="1" ht="12" outlineLevel="2" x14ac:dyDescent="0.2">
      <c r="F67" s="179">
        <v>61</v>
      </c>
      <c r="G67" s="180" t="s">
        <v>2127</v>
      </c>
      <c r="H67" s="181" t="s">
        <v>2182</v>
      </c>
      <c r="I67" s="181"/>
      <c r="J67" s="182" t="s">
        <v>2183</v>
      </c>
      <c r="K67" s="180" t="s">
        <v>72</v>
      </c>
      <c r="L67" s="183">
        <v>1</v>
      </c>
      <c r="M67" s="184"/>
      <c r="N67" s="183">
        <f t="shared" si="0"/>
        <v>1</v>
      </c>
      <c r="O67" s="184"/>
      <c r="P67" s="185">
        <f t="shared" si="1"/>
        <v>0</v>
      </c>
      <c r="Q67" s="186"/>
      <c r="R67" s="187">
        <f t="shared" si="2"/>
        <v>0</v>
      </c>
      <c r="S67" s="186"/>
      <c r="T67" s="187">
        <f t="shared" si="3"/>
        <v>0</v>
      </c>
      <c r="U67" s="185">
        <v>21</v>
      </c>
      <c r="V67" s="185">
        <f t="shared" si="4"/>
        <v>0</v>
      </c>
      <c r="W67" s="185">
        <f t="shared" si="5"/>
        <v>0</v>
      </c>
      <c r="X67" s="182"/>
      <c r="Y67" s="181" t="s">
        <v>4053</v>
      </c>
      <c r="Z67" s="181" t="s">
        <v>2052</v>
      </c>
    </row>
    <row r="68" spans="6:26" s="178" customFormat="1" ht="12" outlineLevel="2" x14ac:dyDescent="0.2">
      <c r="F68" s="179">
        <v>62</v>
      </c>
      <c r="G68" s="180" t="s">
        <v>2127</v>
      </c>
      <c r="H68" s="181" t="s">
        <v>2184</v>
      </c>
      <c r="I68" s="181"/>
      <c r="J68" s="182" t="s">
        <v>2185</v>
      </c>
      <c r="K68" s="180" t="s">
        <v>72</v>
      </c>
      <c r="L68" s="183">
        <v>30</v>
      </c>
      <c r="M68" s="184"/>
      <c r="N68" s="183">
        <f t="shared" si="0"/>
        <v>30</v>
      </c>
      <c r="O68" s="184"/>
      <c r="P68" s="185">
        <f t="shared" si="1"/>
        <v>0</v>
      </c>
      <c r="Q68" s="186"/>
      <c r="R68" s="187">
        <f t="shared" si="2"/>
        <v>0</v>
      </c>
      <c r="S68" s="186"/>
      <c r="T68" s="187">
        <f t="shared" si="3"/>
        <v>0</v>
      </c>
      <c r="U68" s="185">
        <v>21</v>
      </c>
      <c r="V68" s="185">
        <f t="shared" si="4"/>
        <v>0</v>
      </c>
      <c r="W68" s="185">
        <f t="shared" si="5"/>
        <v>0</v>
      </c>
      <c r="X68" s="182"/>
      <c r="Y68" s="181" t="s">
        <v>4053</v>
      </c>
      <c r="Z68" s="181" t="s">
        <v>2052</v>
      </c>
    </row>
    <row r="69" spans="6:26" s="178" customFormat="1" ht="12" outlineLevel="2" x14ac:dyDescent="0.2">
      <c r="F69" s="179">
        <v>63</v>
      </c>
      <c r="G69" s="180" t="s">
        <v>2127</v>
      </c>
      <c r="H69" s="181" t="s">
        <v>2186</v>
      </c>
      <c r="I69" s="181"/>
      <c r="J69" s="182" t="s">
        <v>2187</v>
      </c>
      <c r="K69" s="180" t="s">
        <v>72</v>
      </c>
      <c r="L69" s="183">
        <v>10</v>
      </c>
      <c r="M69" s="184"/>
      <c r="N69" s="183">
        <f t="shared" si="0"/>
        <v>10</v>
      </c>
      <c r="O69" s="184"/>
      <c r="P69" s="185">
        <f t="shared" si="1"/>
        <v>0</v>
      </c>
      <c r="Q69" s="186"/>
      <c r="R69" s="187">
        <f t="shared" si="2"/>
        <v>0</v>
      </c>
      <c r="S69" s="186"/>
      <c r="T69" s="187">
        <f t="shared" si="3"/>
        <v>0</v>
      </c>
      <c r="U69" s="185">
        <v>21</v>
      </c>
      <c r="V69" s="185">
        <f t="shared" si="4"/>
        <v>0</v>
      </c>
      <c r="W69" s="185">
        <f t="shared" si="5"/>
        <v>0</v>
      </c>
      <c r="X69" s="182"/>
      <c r="Y69" s="181" t="s">
        <v>4053</v>
      </c>
      <c r="Z69" s="181" t="s">
        <v>2052</v>
      </c>
    </row>
    <row r="70" spans="6:26" s="178" customFormat="1" ht="12" outlineLevel="2" x14ac:dyDescent="0.2">
      <c r="F70" s="179">
        <v>64</v>
      </c>
      <c r="G70" s="180" t="s">
        <v>2127</v>
      </c>
      <c r="H70" s="181" t="s">
        <v>2188</v>
      </c>
      <c r="I70" s="181"/>
      <c r="J70" s="182" t="s">
        <v>2189</v>
      </c>
      <c r="K70" s="180" t="s">
        <v>72</v>
      </c>
      <c r="L70" s="183">
        <v>10</v>
      </c>
      <c r="M70" s="184"/>
      <c r="N70" s="183">
        <f t="shared" si="0"/>
        <v>10</v>
      </c>
      <c r="O70" s="184"/>
      <c r="P70" s="185">
        <f t="shared" si="1"/>
        <v>0</v>
      </c>
      <c r="Q70" s="186"/>
      <c r="R70" s="187">
        <f t="shared" si="2"/>
        <v>0</v>
      </c>
      <c r="S70" s="186"/>
      <c r="T70" s="187">
        <f t="shared" si="3"/>
        <v>0</v>
      </c>
      <c r="U70" s="185">
        <v>21</v>
      </c>
      <c r="V70" s="185">
        <f t="shared" si="4"/>
        <v>0</v>
      </c>
      <c r="W70" s="185">
        <f t="shared" si="5"/>
        <v>0</v>
      </c>
      <c r="X70" s="182"/>
      <c r="Y70" s="181" t="s">
        <v>4053</v>
      </c>
      <c r="Z70" s="181" t="s">
        <v>2052</v>
      </c>
    </row>
    <row r="71" spans="6:26" s="178" customFormat="1" ht="12" outlineLevel="2" x14ac:dyDescent="0.2">
      <c r="F71" s="179">
        <v>65</v>
      </c>
      <c r="G71" s="180" t="s">
        <v>2127</v>
      </c>
      <c r="H71" s="181" t="s">
        <v>4072</v>
      </c>
      <c r="I71" s="181"/>
      <c r="J71" s="182" t="s">
        <v>4073</v>
      </c>
      <c r="K71" s="180" t="s">
        <v>72</v>
      </c>
      <c r="L71" s="183">
        <v>5</v>
      </c>
      <c r="M71" s="184"/>
      <c r="N71" s="183">
        <f t="shared" ref="N71:N106" si="6">L71*(1+M71/100)</f>
        <v>5</v>
      </c>
      <c r="O71" s="184"/>
      <c r="P71" s="185">
        <f t="shared" ref="P71:P106" si="7">N71*O71</f>
        <v>0</v>
      </c>
      <c r="Q71" s="186"/>
      <c r="R71" s="187">
        <f t="shared" ref="R71:R106" si="8">N71*Q71</f>
        <v>0</v>
      </c>
      <c r="S71" s="186"/>
      <c r="T71" s="187">
        <f t="shared" ref="T71:T106" si="9">N71*S71</f>
        <v>0</v>
      </c>
      <c r="U71" s="185">
        <v>21</v>
      </c>
      <c r="V71" s="185">
        <f t="shared" ref="V71:V106" si="10">P71*(U71/100)</f>
        <v>0</v>
      </c>
      <c r="W71" s="185">
        <f t="shared" ref="W71:W106" si="11">P71+V71</f>
        <v>0</v>
      </c>
      <c r="X71" s="182"/>
      <c r="Y71" s="181" t="s">
        <v>4053</v>
      </c>
      <c r="Z71" s="181" t="s">
        <v>2052</v>
      </c>
    </row>
    <row r="72" spans="6:26" s="178" customFormat="1" ht="12" outlineLevel="2" x14ac:dyDescent="0.2">
      <c r="F72" s="179">
        <v>66</v>
      </c>
      <c r="G72" s="180" t="s">
        <v>2127</v>
      </c>
      <c r="H72" s="181" t="s">
        <v>2190</v>
      </c>
      <c r="I72" s="181"/>
      <c r="J72" s="182" t="s">
        <v>2191</v>
      </c>
      <c r="K72" s="180" t="s">
        <v>172</v>
      </c>
      <c r="L72" s="183">
        <v>55</v>
      </c>
      <c r="M72" s="184"/>
      <c r="N72" s="183">
        <f t="shared" si="6"/>
        <v>55</v>
      </c>
      <c r="O72" s="184"/>
      <c r="P72" s="185">
        <f t="shared" si="7"/>
        <v>0</v>
      </c>
      <c r="Q72" s="186"/>
      <c r="R72" s="187">
        <f t="shared" si="8"/>
        <v>0</v>
      </c>
      <c r="S72" s="186"/>
      <c r="T72" s="187">
        <f t="shared" si="9"/>
        <v>0</v>
      </c>
      <c r="U72" s="185">
        <v>21</v>
      </c>
      <c r="V72" s="185">
        <f t="shared" si="10"/>
        <v>0</v>
      </c>
      <c r="W72" s="185">
        <f t="shared" si="11"/>
        <v>0</v>
      </c>
      <c r="X72" s="182"/>
      <c r="Y72" s="181" t="s">
        <v>4053</v>
      </c>
      <c r="Z72" s="181" t="s">
        <v>2052</v>
      </c>
    </row>
    <row r="73" spans="6:26" s="178" customFormat="1" ht="12" outlineLevel="2" x14ac:dyDescent="0.2">
      <c r="F73" s="179">
        <v>67</v>
      </c>
      <c r="G73" s="180" t="s">
        <v>342</v>
      </c>
      <c r="H73" s="181" t="s">
        <v>4074</v>
      </c>
      <c r="I73" s="181"/>
      <c r="J73" s="182" t="s">
        <v>4075</v>
      </c>
      <c r="K73" s="180" t="s">
        <v>72</v>
      </c>
      <c r="L73" s="183">
        <v>1</v>
      </c>
      <c r="M73" s="184"/>
      <c r="N73" s="183">
        <f t="shared" si="6"/>
        <v>1</v>
      </c>
      <c r="O73" s="184"/>
      <c r="P73" s="185">
        <f t="shared" si="7"/>
        <v>0</v>
      </c>
      <c r="Q73" s="186"/>
      <c r="R73" s="187">
        <f t="shared" si="8"/>
        <v>0</v>
      </c>
      <c r="S73" s="186"/>
      <c r="T73" s="187">
        <f t="shared" si="9"/>
        <v>0</v>
      </c>
      <c r="U73" s="185">
        <v>21</v>
      </c>
      <c r="V73" s="185">
        <f t="shared" si="10"/>
        <v>0</v>
      </c>
      <c r="W73" s="185">
        <f t="shared" si="11"/>
        <v>0</v>
      </c>
      <c r="X73" s="182"/>
      <c r="Y73" s="181" t="s">
        <v>4053</v>
      </c>
      <c r="Z73" s="181" t="s">
        <v>2052</v>
      </c>
    </row>
    <row r="74" spans="6:26" s="178" customFormat="1" ht="12" outlineLevel="2" x14ac:dyDescent="0.2">
      <c r="F74" s="179">
        <v>68</v>
      </c>
      <c r="G74" s="180" t="s">
        <v>342</v>
      </c>
      <c r="H74" s="181" t="s">
        <v>4076</v>
      </c>
      <c r="I74" s="181"/>
      <c r="J74" s="182" t="s">
        <v>4077</v>
      </c>
      <c r="K74" s="180" t="s">
        <v>72</v>
      </c>
      <c r="L74" s="183">
        <v>38</v>
      </c>
      <c r="M74" s="184"/>
      <c r="N74" s="183">
        <f t="shared" si="6"/>
        <v>38</v>
      </c>
      <c r="O74" s="184"/>
      <c r="P74" s="185">
        <f t="shared" si="7"/>
        <v>0</v>
      </c>
      <c r="Q74" s="186"/>
      <c r="R74" s="187">
        <f t="shared" si="8"/>
        <v>0</v>
      </c>
      <c r="S74" s="186"/>
      <c r="T74" s="187">
        <f t="shared" si="9"/>
        <v>0</v>
      </c>
      <c r="U74" s="185">
        <v>21</v>
      </c>
      <c r="V74" s="185">
        <f t="shared" si="10"/>
        <v>0</v>
      </c>
      <c r="W74" s="185">
        <f t="shared" si="11"/>
        <v>0</v>
      </c>
      <c r="X74" s="182"/>
      <c r="Y74" s="181" t="s">
        <v>4053</v>
      </c>
      <c r="Z74" s="181" t="s">
        <v>2052</v>
      </c>
    </row>
    <row r="75" spans="6:26" s="178" customFormat="1" ht="12" outlineLevel="2" x14ac:dyDescent="0.2">
      <c r="F75" s="179">
        <v>69</v>
      </c>
      <c r="G75" s="180" t="s">
        <v>342</v>
      </c>
      <c r="H75" s="181" t="s">
        <v>4078</v>
      </c>
      <c r="I75" s="181"/>
      <c r="J75" s="182" t="s">
        <v>4079</v>
      </c>
      <c r="K75" s="180" t="s">
        <v>72</v>
      </c>
      <c r="L75" s="183">
        <v>13</v>
      </c>
      <c r="M75" s="184"/>
      <c r="N75" s="183">
        <f t="shared" si="6"/>
        <v>13</v>
      </c>
      <c r="O75" s="184"/>
      <c r="P75" s="185">
        <f t="shared" si="7"/>
        <v>0</v>
      </c>
      <c r="Q75" s="186"/>
      <c r="R75" s="187">
        <f t="shared" si="8"/>
        <v>0</v>
      </c>
      <c r="S75" s="186"/>
      <c r="T75" s="187">
        <f t="shared" si="9"/>
        <v>0</v>
      </c>
      <c r="U75" s="185">
        <v>21</v>
      </c>
      <c r="V75" s="185">
        <f t="shared" si="10"/>
        <v>0</v>
      </c>
      <c r="W75" s="185">
        <f t="shared" si="11"/>
        <v>0</v>
      </c>
      <c r="X75" s="182"/>
      <c r="Y75" s="181" t="s">
        <v>4053</v>
      </c>
      <c r="Z75" s="181" t="s">
        <v>2052</v>
      </c>
    </row>
    <row r="76" spans="6:26" s="178" customFormat="1" ht="12" outlineLevel="2" x14ac:dyDescent="0.2">
      <c r="F76" s="179">
        <v>70</v>
      </c>
      <c r="G76" s="180" t="s">
        <v>342</v>
      </c>
      <c r="H76" s="181" t="s">
        <v>4080</v>
      </c>
      <c r="I76" s="181"/>
      <c r="J76" s="182" t="s">
        <v>4081</v>
      </c>
      <c r="K76" s="180" t="s">
        <v>72</v>
      </c>
      <c r="L76" s="183">
        <v>2</v>
      </c>
      <c r="M76" s="184"/>
      <c r="N76" s="183">
        <f t="shared" si="6"/>
        <v>2</v>
      </c>
      <c r="O76" s="184"/>
      <c r="P76" s="185">
        <f t="shared" si="7"/>
        <v>0</v>
      </c>
      <c r="Q76" s="186"/>
      <c r="R76" s="187">
        <f t="shared" si="8"/>
        <v>0</v>
      </c>
      <c r="S76" s="186"/>
      <c r="T76" s="187">
        <f t="shared" si="9"/>
        <v>0</v>
      </c>
      <c r="U76" s="185">
        <v>21</v>
      </c>
      <c r="V76" s="185">
        <f t="shared" si="10"/>
        <v>0</v>
      </c>
      <c r="W76" s="185">
        <f t="shared" si="11"/>
        <v>0</v>
      </c>
      <c r="X76" s="182"/>
      <c r="Y76" s="181" t="s">
        <v>4053</v>
      </c>
      <c r="Z76" s="181" t="s">
        <v>2052</v>
      </c>
    </row>
    <row r="77" spans="6:26" s="178" customFormat="1" ht="12" outlineLevel="2" x14ac:dyDescent="0.2">
      <c r="F77" s="179">
        <v>71</v>
      </c>
      <c r="G77" s="180" t="s">
        <v>342</v>
      </c>
      <c r="H77" s="181" t="s">
        <v>4082</v>
      </c>
      <c r="I77" s="181"/>
      <c r="J77" s="182" t="s">
        <v>4083</v>
      </c>
      <c r="K77" s="180" t="s">
        <v>72</v>
      </c>
      <c r="L77" s="183">
        <v>1</v>
      </c>
      <c r="M77" s="184"/>
      <c r="N77" s="183">
        <f t="shared" si="6"/>
        <v>1</v>
      </c>
      <c r="O77" s="184"/>
      <c r="P77" s="185">
        <f t="shared" si="7"/>
        <v>0</v>
      </c>
      <c r="Q77" s="186"/>
      <c r="R77" s="187">
        <f t="shared" si="8"/>
        <v>0</v>
      </c>
      <c r="S77" s="186"/>
      <c r="T77" s="187">
        <f t="shared" si="9"/>
        <v>0</v>
      </c>
      <c r="U77" s="185">
        <v>21</v>
      </c>
      <c r="V77" s="185">
        <f t="shared" si="10"/>
        <v>0</v>
      </c>
      <c r="W77" s="185">
        <f t="shared" si="11"/>
        <v>0</v>
      </c>
      <c r="X77" s="182"/>
      <c r="Y77" s="181" t="s">
        <v>4053</v>
      </c>
      <c r="Z77" s="181" t="s">
        <v>2052</v>
      </c>
    </row>
    <row r="78" spans="6:26" s="178" customFormat="1" ht="12" outlineLevel="2" x14ac:dyDescent="0.2">
      <c r="F78" s="179">
        <v>72</v>
      </c>
      <c r="G78" s="180" t="s">
        <v>342</v>
      </c>
      <c r="H78" s="181" t="s">
        <v>4084</v>
      </c>
      <c r="I78" s="181"/>
      <c r="J78" s="182" t="s">
        <v>4085</v>
      </c>
      <c r="K78" s="180" t="s">
        <v>72</v>
      </c>
      <c r="L78" s="183">
        <v>1</v>
      </c>
      <c r="M78" s="184"/>
      <c r="N78" s="183">
        <f t="shared" si="6"/>
        <v>1</v>
      </c>
      <c r="O78" s="184"/>
      <c r="P78" s="185">
        <f t="shared" si="7"/>
        <v>0</v>
      </c>
      <c r="Q78" s="186"/>
      <c r="R78" s="187">
        <f t="shared" si="8"/>
        <v>0</v>
      </c>
      <c r="S78" s="186"/>
      <c r="T78" s="187">
        <f t="shared" si="9"/>
        <v>0</v>
      </c>
      <c r="U78" s="185">
        <v>21</v>
      </c>
      <c r="V78" s="185">
        <f t="shared" si="10"/>
        <v>0</v>
      </c>
      <c r="W78" s="185">
        <f t="shared" si="11"/>
        <v>0</v>
      </c>
      <c r="X78" s="182"/>
      <c r="Y78" s="181" t="s">
        <v>4053</v>
      </c>
      <c r="Z78" s="181" t="s">
        <v>2052</v>
      </c>
    </row>
    <row r="79" spans="6:26" s="178" customFormat="1" ht="12" outlineLevel="2" x14ac:dyDescent="0.2">
      <c r="F79" s="179">
        <v>73</v>
      </c>
      <c r="G79" s="180" t="s">
        <v>2536</v>
      </c>
      <c r="H79" s="181" t="s">
        <v>4086</v>
      </c>
      <c r="I79" s="181"/>
      <c r="J79" s="182" t="s">
        <v>4087</v>
      </c>
      <c r="K79" s="180" t="s">
        <v>72</v>
      </c>
      <c r="L79" s="183">
        <v>2</v>
      </c>
      <c r="M79" s="184"/>
      <c r="N79" s="183">
        <f t="shared" si="6"/>
        <v>2</v>
      </c>
      <c r="O79" s="184"/>
      <c r="P79" s="185">
        <f t="shared" si="7"/>
        <v>0</v>
      </c>
      <c r="Q79" s="186"/>
      <c r="R79" s="187">
        <f t="shared" si="8"/>
        <v>0</v>
      </c>
      <c r="S79" s="186"/>
      <c r="T79" s="187">
        <f t="shared" si="9"/>
        <v>0</v>
      </c>
      <c r="U79" s="185">
        <v>21</v>
      </c>
      <c r="V79" s="185">
        <f t="shared" si="10"/>
        <v>0</v>
      </c>
      <c r="W79" s="185">
        <f t="shared" si="11"/>
        <v>0</v>
      </c>
      <c r="X79" s="182"/>
      <c r="Y79" s="181" t="s">
        <v>4053</v>
      </c>
      <c r="Z79" s="181" t="s">
        <v>2052</v>
      </c>
    </row>
    <row r="80" spans="6:26" s="178" customFormat="1" ht="12" outlineLevel="2" x14ac:dyDescent="0.2">
      <c r="F80" s="179">
        <v>74</v>
      </c>
      <c r="G80" s="180" t="s">
        <v>342</v>
      </c>
      <c r="H80" s="181" t="s">
        <v>2192</v>
      </c>
      <c r="I80" s="181"/>
      <c r="J80" s="182" t="s">
        <v>2193</v>
      </c>
      <c r="K80" s="180" t="s">
        <v>72</v>
      </c>
      <c r="L80" s="183">
        <v>1</v>
      </c>
      <c r="M80" s="184"/>
      <c r="N80" s="183">
        <f t="shared" si="6"/>
        <v>1</v>
      </c>
      <c r="O80" s="184"/>
      <c r="P80" s="185">
        <f t="shared" si="7"/>
        <v>0</v>
      </c>
      <c r="Q80" s="186"/>
      <c r="R80" s="187">
        <f t="shared" si="8"/>
        <v>0</v>
      </c>
      <c r="S80" s="186"/>
      <c r="T80" s="187">
        <f t="shared" si="9"/>
        <v>0</v>
      </c>
      <c r="U80" s="185">
        <v>21</v>
      </c>
      <c r="V80" s="185">
        <f t="shared" si="10"/>
        <v>0</v>
      </c>
      <c r="W80" s="185">
        <f t="shared" si="11"/>
        <v>0</v>
      </c>
      <c r="X80" s="182"/>
      <c r="Y80" s="181" t="s">
        <v>4053</v>
      </c>
      <c r="Z80" s="181" t="s">
        <v>2052</v>
      </c>
    </row>
    <row r="81" spans="6:26" s="178" customFormat="1" ht="12" outlineLevel="2" x14ac:dyDescent="0.2">
      <c r="F81" s="179">
        <v>75</v>
      </c>
      <c r="G81" s="180" t="s">
        <v>342</v>
      </c>
      <c r="H81" s="181" t="s">
        <v>2194</v>
      </c>
      <c r="I81" s="181"/>
      <c r="J81" s="182" t="s">
        <v>2195</v>
      </c>
      <c r="K81" s="180" t="s">
        <v>72</v>
      </c>
      <c r="L81" s="183">
        <v>1</v>
      </c>
      <c r="M81" s="184"/>
      <c r="N81" s="183">
        <f t="shared" si="6"/>
        <v>1</v>
      </c>
      <c r="O81" s="184"/>
      <c r="P81" s="185">
        <f t="shared" si="7"/>
        <v>0</v>
      </c>
      <c r="Q81" s="186"/>
      <c r="R81" s="187">
        <f t="shared" si="8"/>
        <v>0</v>
      </c>
      <c r="S81" s="186"/>
      <c r="T81" s="187">
        <f t="shared" si="9"/>
        <v>0</v>
      </c>
      <c r="U81" s="185">
        <v>21</v>
      </c>
      <c r="V81" s="185">
        <f t="shared" si="10"/>
        <v>0</v>
      </c>
      <c r="W81" s="185">
        <f t="shared" si="11"/>
        <v>0</v>
      </c>
      <c r="X81" s="182"/>
      <c r="Y81" s="181" t="s">
        <v>4053</v>
      </c>
      <c r="Z81" s="181" t="s">
        <v>2052</v>
      </c>
    </row>
    <row r="82" spans="6:26" s="178" customFormat="1" ht="12" outlineLevel="2" x14ac:dyDescent="0.2">
      <c r="F82" s="179">
        <v>76</v>
      </c>
      <c r="G82" s="180" t="s">
        <v>342</v>
      </c>
      <c r="H82" s="181" t="s">
        <v>2212</v>
      </c>
      <c r="I82" s="181"/>
      <c r="J82" s="182" t="s">
        <v>2213</v>
      </c>
      <c r="K82" s="180" t="s">
        <v>72</v>
      </c>
      <c r="L82" s="183">
        <v>3</v>
      </c>
      <c r="M82" s="184"/>
      <c r="N82" s="183">
        <f t="shared" si="6"/>
        <v>3</v>
      </c>
      <c r="O82" s="184"/>
      <c r="P82" s="185">
        <f t="shared" si="7"/>
        <v>0</v>
      </c>
      <c r="Q82" s="186"/>
      <c r="R82" s="187">
        <f t="shared" si="8"/>
        <v>0</v>
      </c>
      <c r="S82" s="186"/>
      <c r="T82" s="187">
        <f t="shared" si="9"/>
        <v>0</v>
      </c>
      <c r="U82" s="185">
        <v>21</v>
      </c>
      <c r="V82" s="185">
        <f t="shared" si="10"/>
        <v>0</v>
      </c>
      <c r="W82" s="185">
        <f t="shared" si="11"/>
        <v>0</v>
      </c>
      <c r="X82" s="182"/>
      <c r="Y82" s="181" t="s">
        <v>4053</v>
      </c>
      <c r="Z82" s="181" t="s">
        <v>2052</v>
      </c>
    </row>
    <row r="83" spans="6:26" s="178" customFormat="1" ht="12" outlineLevel="2" x14ac:dyDescent="0.2">
      <c r="F83" s="179">
        <v>77</v>
      </c>
      <c r="G83" s="180" t="s">
        <v>342</v>
      </c>
      <c r="H83" s="181" t="s">
        <v>2214</v>
      </c>
      <c r="I83" s="181"/>
      <c r="J83" s="182" t="s">
        <v>2215</v>
      </c>
      <c r="K83" s="180" t="s">
        <v>72</v>
      </c>
      <c r="L83" s="183">
        <v>6</v>
      </c>
      <c r="M83" s="184"/>
      <c r="N83" s="183">
        <f t="shared" si="6"/>
        <v>6</v>
      </c>
      <c r="O83" s="184"/>
      <c r="P83" s="185">
        <f t="shared" si="7"/>
        <v>0</v>
      </c>
      <c r="Q83" s="186"/>
      <c r="R83" s="187">
        <f t="shared" si="8"/>
        <v>0</v>
      </c>
      <c r="S83" s="186"/>
      <c r="T83" s="187">
        <f t="shared" si="9"/>
        <v>0</v>
      </c>
      <c r="U83" s="185">
        <v>21</v>
      </c>
      <c r="V83" s="185">
        <f t="shared" si="10"/>
        <v>0</v>
      </c>
      <c r="W83" s="185">
        <f t="shared" si="11"/>
        <v>0</v>
      </c>
      <c r="X83" s="182"/>
      <c r="Y83" s="181" t="s">
        <v>4053</v>
      </c>
      <c r="Z83" s="181" t="s">
        <v>2052</v>
      </c>
    </row>
    <row r="84" spans="6:26" s="178" customFormat="1" ht="12" outlineLevel="2" x14ac:dyDescent="0.2">
      <c r="F84" s="179">
        <v>78</v>
      </c>
      <c r="G84" s="180" t="s">
        <v>342</v>
      </c>
      <c r="H84" s="181" t="s">
        <v>2222</v>
      </c>
      <c r="I84" s="181"/>
      <c r="J84" s="182" t="s">
        <v>2223</v>
      </c>
      <c r="K84" s="180" t="s">
        <v>72</v>
      </c>
      <c r="L84" s="183">
        <v>6</v>
      </c>
      <c r="M84" s="184"/>
      <c r="N84" s="183">
        <f t="shared" si="6"/>
        <v>6</v>
      </c>
      <c r="O84" s="184"/>
      <c r="P84" s="185">
        <f t="shared" si="7"/>
        <v>0</v>
      </c>
      <c r="Q84" s="186"/>
      <c r="R84" s="187">
        <f t="shared" si="8"/>
        <v>0</v>
      </c>
      <c r="S84" s="186"/>
      <c r="T84" s="187">
        <f t="shared" si="9"/>
        <v>0</v>
      </c>
      <c r="U84" s="185">
        <v>21</v>
      </c>
      <c r="V84" s="185">
        <f t="shared" si="10"/>
        <v>0</v>
      </c>
      <c r="W84" s="185">
        <f t="shared" si="11"/>
        <v>0</v>
      </c>
      <c r="X84" s="182"/>
      <c r="Y84" s="181" t="s">
        <v>4053</v>
      </c>
      <c r="Z84" s="181" t="s">
        <v>2052</v>
      </c>
    </row>
    <row r="85" spans="6:26" s="178" customFormat="1" ht="12" outlineLevel="2" x14ac:dyDescent="0.2">
      <c r="F85" s="179">
        <v>79</v>
      </c>
      <c r="G85" s="180" t="s">
        <v>342</v>
      </c>
      <c r="H85" s="181" t="s">
        <v>2224</v>
      </c>
      <c r="I85" s="181"/>
      <c r="J85" s="182" t="s">
        <v>2225</v>
      </c>
      <c r="K85" s="180" t="s">
        <v>72</v>
      </c>
      <c r="L85" s="183">
        <v>5</v>
      </c>
      <c r="M85" s="184"/>
      <c r="N85" s="183">
        <f t="shared" si="6"/>
        <v>5</v>
      </c>
      <c r="O85" s="184"/>
      <c r="P85" s="185">
        <f t="shared" si="7"/>
        <v>0</v>
      </c>
      <c r="Q85" s="186"/>
      <c r="R85" s="187">
        <f t="shared" si="8"/>
        <v>0</v>
      </c>
      <c r="S85" s="186"/>
      <c r="T85" s="187">
        <f t="shared" si="9"/>
        <v>0</v>
      </c>
      <c r="U85" s="185">
        <v>21</v>
      </c>
      <c r="V85" s="185">
        <f t="shared" si="10"/>
        <v>0</v>
      </c>
      <c r="W85" s="185">
        <f t="shared" si="11"/>
        <v>0</v>
      </c>
      <c r="X85" s="182"/>
      <c r="Y85" s="181" t="s">
        <v>4053</v>
      </c>
      <c r="Z85" s="181" t="s">
        <v>2052</v>
      </c>
    </row>
    <row r="86" spans="6:26" s="178" customFormat="1" ht="12" outlineLevel="2" x14ac:dyDescent="0.2">
      <c r="F86" s="179">
        <v>80</v>
      </c>
      <c r="G86" s="180" t="s">
        <v>342</v>
      </c>
      <c r="H86" s="181" t="s">
        <v>2226</v>
      </c>
      <c r="I86" s="181"/>
      <c r="J86" s="182" t="s">
        <v>2227</v>
      </c>
      <c r="K86" s="180" t="s">
        <v>72</v>
      </c>
      <c r="L86" s="183">
        <v>3</v>
      </c>
      <c r="M86" s="184"/>
      <c r="N86" s="183">
        <f t="shared" si="6"/>
        <v>3</v>
      </c>
      <c r="O86" s="184"/>
      <c r="P86" s="185">
        <f t="shared" si="7"/>
        <v>0</v>
      </c>
      <c r="Q86" s="186"/>
      <c r="R86" s="187">
        <f t="shared" si="8"/>
        <v>0</v>
      </c>
      <c r="S86" s="186"/>
      <c r="T86" s="187">
        <f t="shared" si="9"/>
        <v>0</v>
      </c>
      <c r="U86" s="185">
        <v>21</v>
      </c>
      <c r="V86" s="185">
        <f t="shared" si="10"/>
        <v>0</v>
      </c>
      <c r="W86" s="185">
        <f t="shared" si="11"/>
        <v>0</v>
      </c>
      <c r="X86" s="182"/>
      <c r="Y86" s="181" t="s">
        <v>4053</v>
      </c>
      <c r="Z86" s="181" t="s">
        <v>2052</v>
      </c>
    </row>
    <row r="87" spans="6:26" s="178" customFormat="1" ht="12" outlineLevel="2" x14ac:dyDescent="0.2">
      <c r="F87" s="179">
        <v>81</v>
      </c>
      <c r="G87" s="180" t="s">
        <v>342</v>
      </c>
      <c r="H87" s="181" t="s">
        <v>4088</v>
      </c>
      <c r="I87" s="181"/>
      <c r="J87" s="182" t="s">
        <v>4089</v>
      </c>
      <c r="K87" s="180" t="s">
        <v>72</v>
      </c>
      <c r="L87" s="183">
        <v>6</v>
      </c>
      <c r="M87" s="184"/>
      <c r="N87" s="183">
        <f t="shared" si="6"/>
        <v>6</v>
      </c>
      <c r="O87" s="184"/>
      <c r="P87" s="185">
        <f t="shared" si="7"/>
        <v>0</v>
      </c>
      <c r="Q87" s="186"/>
      <c r="R87" s="187">
        <f t="shared" si="8"/>
        <v>0</v>
      </c>
      <c r="S87" s="186"/>
      <c r="T87" s="187">
        <f t="shared" si="9"/>
        <v>0</v>
      </c>
      <c r="U87" s="185">
        <v>21</v>
      </c>
      <c r="V87" s="185">
        <f t="shared" si="10"/>
        <v>0</v>
      </c>
      <c r="W87" s="185">
        <f t="shared" si="11"/>
        <v>0</v>
      </c>
      <c r="X87" s="182"/>
      <c r="Y87" s="181" t="s">
        <v>4053</v>
      </c>
      <c r="Z87" s="181" t="s">
        <v>2052</v>
      </c>
    </row>
    <row r="88" spans="6:26" s="178" customFormat="1" ht="12" outlineLevel="2" x14ac:dyDescent="0.2">
      <c r="F88" s="179">
        <v>82</v>
      </c>
      <c r="G88" s="180" t="s">
        <v>342</v>
      </c>
      <c r="H88" s="181" t="s">
        <v>4090</v>
      </c>
      <c r="I88" s="181"/>
      <c r="J88" s="182" t="s">
        <v>4091</v>
      </c>
      <c r="K88" s="180" t="s">
        <v>72</v>
      </c>
      <c r="L88" s="183">
        <v>1</v>
      </c>
      <c r="M88" s="184"/>
      <c r="N88" s="183">
        <f t="shared" si="6"/>
        <v>1</v>
      </c>
      <c r="O88" s="184"/>
      <c r="P88" s="185">
        <f t="shared" si="7"/>
        <v>0</v>
      </c>
      <c r="Q88" s="186"/>
      <c r="R88" s="187">
        <f t="shared" si="8"/>
        <v>0</v>
      </c>
      <c r="S88" s="186"/>
      <c r="T88" s="187">
        <f t="shared" si="9"/>
        <v>0</v>
      </c>
      <c r="U88" s="185">
        <v>21</v>
      </c>
      <c r="V88" s="185">
        <f t="shared" si="10"/>
        <v>0</v>
      </c>
      <c r="W88" s="185">
        <f t="shared" si="11"/>
        <v>0</v>
      </c>
      <c r="X88" s="182"/>
      <c r="Y88" s="181" t="s">
        <v>4053</v>
      </c>
      <c r="Z88" s="181" t="s">
        <v>2052</v>
      </c>
    </row>
    <row r="89" spans="6:26" s="178" customFormat="1" ht="12" outlineLevel="2" x14ac:dyDescent="0.2">
      <c r="F89" s="179">
        <v>83</v>
      </c>
      <c r="G89" s="180" t="s">
        <v>342</v>
      </c>
      <c r="H89" s="181" t="s">
        <v>2228</v>
      </c>
      <c r="I89" s="181"/>
      <c r="J89" s="182" t="s">
        <v>2229</v>
      </c>
      <c r="K89" s="180" t="s">
        <v>72</v>
      </c>
      <c r="L89" s="183">
        <v>1</v>
      </c>
      <c r="M89" s="184"/>
      <c r="N89" s="183">
        <f t="shared" si="6"/>
        <v>1</v>
      </c>
      <c r="O89" s="184"/>
      <c r="P89" s="185">
        <f t="shared" si="7"/>
        <v>0</v>
      </c>
      <c r="Q89" s="186"/>
      <c r="R89" s="187">
        <f t="shared" si="8"/>
        <v>0</v>
      </c>
      <c r="S89" s="186"/>
      <c r="T89" s="187">
        <f t="shared" si="9"/>
        <v>0</v>
      </c>
      <c r="U89" s="185">
        <v>21</v>
      </c>
      <c r="V89" s="185">
        <f t="shared" si="10"/>
        <v>0</v>
      </c>
      <c r="W89" s="185">
        <f t="shared" si="11"/>
        <v>0</v>
      </c>
      <c r="X89" s="182"/>
      <c r="Y89" s="181" t="s">
        <v>4053</v>
      </c>
      <c r="Z89" s="181" t="s">
        <v>2052</v>
      </c>
    </row>
    <row r="90" spans="6:26" s="178" customFormat="1" ht="12" outlineLevel="2" x14ac:dyDescent="0.2">
      <c r="F90" s="179">
        <v>84</v>
      </c>
      <c r="G90" s="180" t="s">
        <v>342</v>
      </c>
      <c r="H90" s="181" t="s">
        <v>2230</v>
      </c>
      <c r="I90" s="181"/>
      <c r="J90" s="182" t="s">
        <v>2231</v>
      </c>
      <c r="K90" s="180" t="s">
        <v>72</v>
      </c>
      <c r="L90" s="183">
        <v>9</v>
      </c>
      <c r="M90" s="184"/>
      <c r="N90" s="183">
        <f t="shared" si="6"/>
        <v>9</v>
      </c>
      <c r="O90" s="184"/>
      <c r="P90" s="185">
        <f t="shared" si="7"/>
        <v>0</v>
      </c>
      <c r="Q90" s="186"/>
      <c r="R90" s="187">
        <f t="shared" si="8"/>
        <v>0</v>
      </c>
      <c r="S90" s="186"/>
      <c r="T90" s="187">
        <f t="shared" si="9"/>
        <v>0</v>
      </c>
      <c r="U90" s="185">
        <v>21</v>
      </c>
      <c r="V90" s="185">
        <f t="shared" si="10"/>
        <v>0</v>
      </c>
      <c r="W90" s="185">
        <f t="shared" si="11"/>
        <v>0</v>
      </c>
      <c r="X90" s="182"/>
      <c r="Y90" s="181" t="s">
        <v>4053</v>
      </c>
      <c r="Z90" s="181" t="s">
        <v>2052</v>
      </c>
    </row>
    <row r="91" spans="6:26" s="178" customFormat="1" ht="12" outlineLevel="2" x14ac:dyDescent="0.2">
      <c r="F91" s="179">
        <v>85</v>
      </c>
      <c r="G91" s="180" t="s">
        <v>342</v>
      </c>
      <c r="H91" s="181" t="s">
        <v>2232</v>
      </c>
      <c r="I91" s="181"/>
      <c r="J91" s="182" t="s">
        <v>2233</v>
      </c>
      <c r="K91" s="180" t="s">
        <v>72</v>
      </c>
      <c r="L91" s="183">
        <v>1</v>
      </c>
      <c r="M91" s="184"/>
      <c r="N91" s="183">
        <f t="shared" si="6"/>
        <v>1</v>
      </c>
      <c r="O91" s="184"/>
      <c r="P91" s="185">
        <f t="shared" si="7"/>
        <v>0</v>
      </c>
      <c r="Q91" s="186"/>
      <c r="R91" s="187">
        <f t="shared" si="8"/>
        <v>0</v>
      </c>
      <c r="S91" s="186"/>
      <c r="T91" s="187">
        <f t="shared" si="9"/>
        <v>0</v>
      </c>
      <c r="U91" s="185">
        <v>21</v>
      </c>
      <c r="V91" s="185">
        <f t="shared" si="10"/>
        <v>0</v>
      </c>
      <c r="W91" s="185">
        <f t="shared" si="11"/>
        <v>0</v>
      </c>
      <c r="X91" s="182"/>
      <c r="Y91" s="181" t="s">
        <v>4053</v>
      </c>
      <c r="Z91" s="181" t="s">
        <v>2052</v>
      </c>
    </row>
    <row r="92" spans="6:26" s="178" customFormat="1" ht="12" outlineLevel="2" x14ac:dyDescent="0.2">
      <c r="F92" s="179">
        <v>86</v>
      </c>
      <c r="G92" s="180" t="s">
        <v>342</v>
      </c>
      <c r="H92" s="181" t="s">
        <v>2234</v>
      </c>
      <c r="I92" s="181"/>
      <c r="J92" s="182" t="s">
        <v>2235</v>
      </c>
      <c r="K92" s="180" t="s">
        <v>72</v>
      </c>
      <c r="L92" s="183">
        <v>1</v>
      </c>
      <c r="M92" s="184"/>
      <c r="N92" s="183">
        <f t="shared" si="6"/>
        <v>1</v>
      </c>
      <c r="O92" s="184"/>
      <c r="P92" s="185">
        <f t="shared" si="7"/>
        <v>0</v>
      </c>
      <c r="Q92" s="186"/>
      <c r="R92" s="187">
        <f t="shared" si="8"/>
        <v>0</v>
      </c>
      <c r="S92" s="186"/>
      <c r="T92" s="187">
        <f t="shared" si="9"/>
        <v>0</v>
      </c>
      <c r="U92" s="185">
        <v>21</v>
      </c>
      <c r="V92" s="185">
        <f t="shared" si="10"/>
        <v>0</v>
      </c>
      <c r="W92" s="185">
        <f t="shared" si="11"/>
        <v>0</v>
      </c>
      <c r="X92" s="182"/>
      <c r="Y92" s="181" t="s">
        <v>4053</v>
      </c>
      <c r="Z92" s="181" t="s">
        <v>2052</v>
      </c>
    </row>
    <row r="93" spans="6:26" s="178" customFormat="1" ht="12" outlineLevel="2" x14ac:dyDescent="0.2">
      <c r="F93" s="179">
        <v>87</v>
      </c>
      <c r="G93" s="180" t="s">
        <v>342</v>
      </c>
      <c r="H93" s="181" t="s">
        <v>2236</v>
      </c>
      <c r="I93" s="181"/>
      <c r="J93" s="182" t="s">
        <v>2237</v>
      </c>
      <c r="K93" s="180" t="s">
        <v>72</v>
      </c>
      <c r="L93" s="183">
        <v>2</v>
      </c>
      <c r="M93" s="184"/>
      <c r="N93" s="183">
        <f t="shared" si="6"/>
        <v>2</v>
      </c>
      <c r="O93" s="184"/>
      <c r="P93" s="185">
        <f t="shared" si="7"/>
        <v>0</v>
      </c>
      <c r="Q93" s="186"/>
      <c r="R93" s="187">
        <f t="shared" si="8"/>
        <v>0</v>
      </c>
      <c r="S93" s="186"/>
      <c r="T93" s="187">
        <f t="shared" si="9"/>
        <v>0</v>
      </c>
      <c r="U93" s="185">
        <v>21</v>
      </c>
      <c r="V93" s="185">
        <f t="shared" si="10"/>
        <v>0</v>
      </c>
      <c r="W93" s="185">
        <f t="shared" si="11"/>
        <v>0</v>
      </c>
      <c r="X93" s="182"/>
      <c r="Y93" s="181" t="s">
        <v>4053</v>
      </c>
      <c r="Z93" s="181" t="s">
        <v>2052</v>
      </c>
    </row>
    <row r="94" spans="6:26" s="178" customFormat="1" ht="12" outlineLevel="2" x14ac:dyDescent="0.2">
      <c r="F94" s="179">
        <v>88</v>
      </c>
      <c r="G94" s="180" t="s">
        <v>2127</v>
      </c>
      <c r="H94" s="181" t="s">
        <v>2238</v>
      </c>
      <c r="I94" s="181"/>
      <c r="J94" s="182" t="s">
        <v>2239</v>
      </c>
      <c r="K94" s="180" t="s">
        <v>72</v>
      </c>
      <c r="L94" s="183">
        <v>44</v>
      </c>
      <c r="M94" s="184"/>
      <c r="N94" s="183">
        <f t="shared" si="6"/>
        <v>44</v>
      </c>
      <c r="O94" s="184"/>
      <c r="P94" s="185">
        <f t="shared" si="7"/>
        <v>0</v>
      </c>
      <c r="Q94" s="186"/>
      <c r="R94" s="187">
        <f t="shared" si="8"/>
        <v>0</v>
      </c>
      <c r="S94" s="186"/>
      <c r="T94" s="187">
        <f t="shared" si="9"/>
        <v>0</v>
      </c>
      <c r="U94" s="185">
        <v>21</v>
      </c>
      <c r="V94" s="185">
        <f t="shared" si="10"/>
        <v>0</v>
      </c>
      <c r="W94" s="185">
        <f t="shared" si="11"/>
        <v>0</v>
      </c>
      <c r="X94" s="182"/>
      <c r="Y94" s="181" t="s">
        <v>4053</v>
      </c>
      <c r="Z94" s="181" t="s">
        <v>2052</v>
      </c>
    </row>
    <row r="95" spans="6:26" s="178" customFormat="1" ht="12" outlineLevel="2" x14ac:dyDescent="0.2">
      <c r="F95" s="179">
        <v>89</v>
      </c>
      <c r="G95" s="180" t="s">
        <v>2127</v>
      </c>
      <c r="H95" s="181" t="s">
        <v>2240</v>
      </c>
      <c r="I95" s="181"/>
      <c r="J95" s="182" t="s">
        <v>2241</v>
      </c>
      <c r="K95" s="180" t="s">
        <v>72</v>
      </c>
      <c r="L95" s="183">
        <v>44</v>
      </c>
      <c r="M95" s="184"/>
      <c r="N95" s="183">
        <f t="shared" si="6"/>
        <v>44</v>
      </c>
      <c r="O95" s="184"/>
      <c r="P95" s="185">
        <f t="shared" si="7"/>
        <v>0</v>
      </c>
      <c r="Q95" s="186"/>
      <c r="R95" s="187">
        <f t="shared" si="8"/>
        <v>0</v>
      </c>
      <c r="S95" s="186"/>
      <c r="T95" s="187">
        <f t="shared" si="9"/>
        <v>0</v>
      </c>
      <c r="U95" s="185">
        <v>21</v>
      </c>
      <c r="V95" s="185">
        <f t="shared" si="10"/>
        <v>0</v>
      </c>
      <c r="W95" s="185">
        <f t="shared" si="11"/>
        <v>0</v>
      </c>
      <c r="X95" s="182"/>
      <c r="Y95" s="181" t="s">
        <v>4053</v>
      </c>
      <c r="Z95" s="181" t="s">
        <v>2052</v>
      </c>
    </row>
    <row r="96" spans="6:26" s="178" customFormat="1" ht="12" outlineLevel="2" x14ac:dyDescent="0.2">
      <c r="F96" s="179">
        <v>90</v>
      </c>
      <c r="G96" s="180" t="s">
        <v>342</v>
      </c>
      <c r="H96" s="181" t="s">
        <v>4092</v>
      </c>
      <c r="I96" s="181"/>
      <c r="J96" s="182" t="s">
        <v>4093</v>
      </c>
      <c r="K96" s="180" t="s">
        <v>72</v>
      </c>
      <c r="L96" s="183">
        <v>1</v>
      </c>
      <c r="M96" s="184"/>
      <c r="N96" s="183">
        <f t="shared" si="6"/>
        <v>1</v>
      </c>
      <c r="O96" s="184"/>
      <c r="P96" s="185">
        <f t="shared" si="7"/>
        <v>0</v>
      </c>
      <c r="Q96" s="186"/>
      <c r="R96" s="187">
        <f t="shared" si="8"/>
        <v>0</v>
      </c>
      <c r="S96" s="186"/>
      <c r="T96" s="187">
        <f t="shared" si="9"/>
        <v>0</v>
      </c>
      <c r="U96" s="185">
        <v>21</v>
      </c>
      <c r="V96" s="185">
        <f t="shared" si="10"/>
        <v>0</v>
      </c>
      <c r="W96" s="185">
        <f t="shared" si="11"/>
        <v>0</v>
      </c>
      <c r="X96" s="182"/>
      <c r="Y96" s="181" t="s">
        <v>4053</v>
      </c>
      <c r="Z96" s="181" t="s">
        <v>2052</v>
      </c>
    </row>
    <row r="97" spans="6:26" s="178" customFormat="1" ht="12" outlineLevel="2" x14ac:dyDescent="0.2">
      <c r="F97" s="179">
        <v>91</v>
      </c>
      <c r="G97" s="180" t="s">
        <v>342</v>
      </c>
      <c r="H97" s="181" t="s">
        <v>2264</v>
      </c>
      <c r="I97" s="181"/>
      <c r="J97" s="182" t="s">
        <v>2265</v>
      </c>
      <c r="K97" s="180" t="s">
        <v>72</v>
      </c>
      <c r="L97" s="183">
        <v>6</v>
      </c>
      <c r="M97" s="184"/>
      <c r="N97" s="183">
        <f t="shared" si="6"/>
        <v>6</v>
      </c>
      <c r="O97" s="184"/>
      <c r="P97" s="185">
        <f t="shared" si="7"/>
        <v>0</v>
      </c>
      <c r="Q97" s="186"/>
      <c r="R97" s="187">
        <f t="shared" si="8"/>
        <v>0</v>
      </c>
      <c r="S97" s="186"/>
      <c r="T97" s="187">
        <f t="shared" si="9"/>
        <v>0</v>
      </c>
      <c r="U97" s="185">
        <v>21</v>
      </c>
      <c r="V97" s="185">
        <f t="shared" si="10"/>
        <v>0</v>
      </c>
      <c r="W97" s="185">
        <f t="shared" si="11"/>
        <v>0</v>
      </c>
      <c r="X97" s="182"/>
      <c r="Y97" s="181" t="s">
        <v>4053</v>
      </c>
      <c r="Z97" s="181" t="s">
        <v>2052</v>
      </c>
    </row>
    <row r="98" spans="6:26" s="178" customFormat="1" ht="12" outlineLevel="2" x14ac:dyDescent="0.2">
      <c r="F98" s="179">
        <v>92</v>
      </c>
      <c r="G98" s="180" t="s">
        <v>2127</v>
      </c>
      <c r="H98" s="181" t="s">
        <v>2278</v>
      </c>
      <c r="I98" s="181"/>
      <c r="J98" s="182" t="s">
        <v>2279</v>
      </c>
      <c r="K98" s="180" t="s">
        <v>72</v>
      </c>
      <c r="L98" s="183">
        <v>4</v>
      </c>
      <c r="M98" s="184"/>
      <c r="N98" s="183">
        <f t="shared" si="6"/>
        <v>4</v>
      </c>
      <c r="O98" s="184"/>
      <c r="P98" s="185">
        <f t="shared" si="7"/>
        <v>0</v>
      </c>
      <c r="Q98" s="186"/>
      <c r="R98" s="187">
        <f t="shared" si="8"/>
        <v>0</v>
      </c>
      <c r="S98" s="186"/>
      <c r="T98" s="187">
        <f t="shared" si="9"/>
        <v>0</v>
      </c>
      <c r="U98" s="185">
        <v>21</v>
      </c>
      <c r="V98" s="185">
        <f t="shared" si="10"/>
        <v>0</v>
      </c>
      <c r="W98" s="185">
        <f t="shared" si="11"/>
        <v>0</v>
      </c>
      <c r="X98" s="182"/>
      <c r="Y98" s="181" t="s">
        <v>4053</v>
      </c>
      <c r="Z98" s="181" t="s">
        <v>2052</v>
      </c>
    </row>
    <row r="99" spans="6:26" s="178" customFormat="1" ht="12" outlineLevel="2" x14ac:dyDescent="0.2">
      <c r="F99" s="179">
        <v>93</v>
      </c>
      <c r="G99" s="180" t="s">
        <v>2127</v>
      </c>
      <c r="H99" s="181" t="s">
        <v>2280</v>
      </c>
      <c r="I99" s="181"/>
      <c r="J99" s="182" t="s">
        <v>2281</v>
      </c>
      <c r="K99" s="180" t="s">
        <v>72</v>
      </c>
      <c r="L99" s="183">
        <v>2</v>
      </c>
      <c r="M99" s="184"/>
      <c r="N99" s="183">
        <f t="shared" si="6"/>
        <v>2</v>
      </c>
      <c r="O99" s="184"/>
      <c r="P99" s="185">
        <f t="shared" si="7"/>
        <v>0</v>
      </c>
      <c r="Q99" s="186"/>
      <c r="R99" s="187">
        <f t="shared" si="8"/>
        <v>0</v>
      </c>
      <c r="S99" s="186"/>
      <c r="T99" s="187">
        <f t="shared" si="9"/>
        <v>0</v>
      </c>
      <c r="U99" s="185">
        <v>21</v>
      </c>
      <c r="V99" s="185">
        <f t="shared" si="10"/>
        <v>0</v>
      </c>
      <c r="W99" s="185">
        <f t="shared" si="11"/>
        <v>0</v>
      </c>
      <c r="X99" s="182"/>
      <c r="Y99" s="181" t="s">
        <v>4053</v>
      </c>
      <c r="Z99" s="181" t="s">
        <v>2052</v>
      </c>
    </row>
    <row r="100" spans="6:26" s="178" customFormat="1" ht="12" outlineLevel="2" x14ac:dyDescent="0.2">
      <c r="F100" s="179">
        <v>94</v>
      </c>
      <c r="G100" s="180" t="s">
        <v>2127</v>
      </c>
      <c r="H100" s="181" t="s">
        <v>4094</v>
      </c>
      <c r="I100" s="181"/>
      <c r="J100" s="182" t="s">
        <v>4095</v>
      </c>
      <c r="K100" s="180" t="s">
        <v>72</v>
      </c>
      <c r="L100" s="183">
        <v>1</v>
      </c>
      <c r="M100" s="184"/>
      <c r="N100" s="183">
        <f t="shared" si="6"/>
        <v>1</v>
      </c>
      <c r="O100" s="184"/>
      <c r="P100" s="185">
        <f t="shared" si="7"/>
        <v>0</v>
      </c>
      <c r="Q100" s="186"/>
      <c r="R100" s="187">
        <f t="shared" si="8"/>
        <v>0</v>
      </c>
      <c r="S100" s="186"/>
      <c r="T100" s="187">
        <f t="shared" si="9"/>
        <v>0</v>
      </c>
      <c r="U100" s="185">
        <v>21</v>
      </c>
      <c r="V100" s="185">
        <f t="shared" si="10"/>
        <v>0</v>
      </c>
      <c r="W100" s="185">
        <f t="shared" si="11"/>
        <v>0</v>
      </c>
      <c r="X100" s="182"/>
      <c r="Y100" s="181" t="s">
        <v>4053</v>
      </c>
      <c r="Z100" s="181" t="s">
        <v>2052</v>
      </c>
    </row>
    <row r="101" spans="6:26" s="178" customFormat="1" ht="12" outlineLevel="2" x14ac:dyDescent="0.2">
      <c r="F101" s="179">
        <v>95</v>
      </c>
      <c r="G101" s="180" t="s">
        <v>2127</v>
      </c>
      <c r="H101" s="181" t="s">
        <v>4096</v>
      </c>
      <c r="I101" s="181"/>
      <c r="J101" s="182" t="s">
        <v>4097</v>
      </c>
      <c r="K101" s="180" t="s">
        <v>72</v>
      </c>
      <c r="L101" s="183">
        <v>1</v>
      </c>
      <c r="M101" s="184"/>
      <c r="N101" s="183">
        <f t="shared" si="6"/>
        <v>1</v>
      </c>
      <c r="O101" s="184"/>
      <c r="P101" s="185">
        <f t="shared" si="7"/>
        <v>0</v>
      </c>
      <c r="Q101" s="186"/>
      <c r="R101" s="187">
        <f t="shared" si="8"/>
        <v>0</v>
      </c>
      <c r="S101" s="186"/>
      <c r="T101" s="187">
        <f t="shared" si="9"/>
        <v>0</v>
      </c>
      <c r="U101" s="185">
        <v>21</v>
      </c>
      <c r="V101" s="185">
        <f t="shared" si="10"/>
        <v>0</v>
      </c>
      <c r="W101" s="185">
        <f t="shared" si="11"/>
        <v>0</v>
      </c>
      <c r="X101" s="182"/>
      <c r="Y101" s="181" t="s">
        <v>4053</v>
      </c>
      <c r="Z101" s="181" t="s">
        <v>2052</v>
      </c>
    </row>
    <row r="102" spans="6:26" s="178" customFormat="1" ht="12" outlineLevel="2" x14ac:dyDescent="0.2">
      <c r="F102" s="179">
        <v>96</v>
      </c>
      <c r="G102" s="180" t="s">
        <v>2127</v>
      </c>
      <c r="H102" s="181" t="s">
        <v>4098</v>
      </c>
      <c r="I102" s="181"/>
      <c r="J102" s="182" t="s">
        <v>4099</v>
      </c>
      <c r="K102" s="180" t="s">
        <v>1539</v>
      </c>
      <c r="L102" s="183">
        <v>1</v>
      </c>
      <c r="M102" s="184">
        <v>900</v>
      </c>
      <c r="N102" s="183">
        <f t="shared" si="6"/>
        <v>10</v>
      </c>
      <c r="O102" s="184"/>
      <c r="P102" s="185">
        <f t="shared" si="7"/>
        <v>0</v>
      </c>
      <c r="Q102" s="186"/>
      <c r="R102" s="187">
        <f t="shared" si="8"/>
        <v>0</v>
      </c>
      <c r="S102" s="186"/>
      <c r="T102" s="187">
        <f t="shared" si="9"/>
        <v>0</v>
      </c>
      <c r="U102" s="185">
        <v>21</v>
      </c>
      <c r="V102" s="185">
        <f t="shared" si="10"/>
        <v>0</v>
      </c>
      <c r="W102" s="185">
        <f t="shared" si="11"/>
        <v>0</v>
      </c>
      <c r="X102" s="182"/>
      <c r="Y102" s="181" t="s">
        <v>4053</v>
      </c>
      <c r="Z102" s="181" t="s">
        <v>2052</v>
      </c>
    </row>
    <row r="103" spans="6:26" s="178" customFormat="1" ht="12" outlineLevel="2" x14ac:dyDescent="0.2">
      <c r="F103" s="179">
        <v>97</v>
      </c>
      <c r="G103" s="180" t="s">
        <v>2127</v>
      </c>
      <c r="H103" s="181" t="s">
        <v>2286</v>
      </c>
      <c r="I103" s="181"/>
      <c r="J103" s="182" t="s">
        <v>2287</v>
      </c>
      <c r="K103" s="180" t="s">
        <v>1539</v>
      </c>
      <c r="L103" s="183">
        <v>16</v>
      </c>
      <c r="M103" s="184"/>
      <c r="N103" s="183">
        <f t="shared" si="6"/>
        <v>16</v>
      </c>
      <c r="O103" s="184"/>
      <c r="P103" s="185">
        <f t="shared" si="7"/>
        <v>0</v>
      </c>
      <c r="Q103" s="186"/>
      <c r="R103" s="187">
        <f t="shared" si="8"/>
        <v>0</v>
      </c>
      <c r="S103" s="186"/>
      <c r="T103" s="187">
        <f t="shared" si="9"/>
        <v>0</v>
      </c>
      <c r="U103" s="185">
        <v>21</v>
      </c>
      <c r="V103" s="185">
        <f t="shared" si="10"/>
        <v>0</v>
      </c>
      <c r="W103" s="185">
        <f t="shared" si="11"/>
        <v>0</v>
      </c>
      <c r="X103" s="182"/>
      <c r="Y103" s="181" t="s">
        <v>4053</v>
      </c>
      <c r="Z103" s="181" t="s">
        <v>2052</v>
      </c>
    </row>
    <row r="104" spans="6:26" s="178" customFormat="1" ht="12" outlineLevel="2" x14ac:dyDescent="0.2">
      <c r="F104" s="179">
        <v>98</v>
      </c>
      <c r="G104" s="180" t="s">
        <v>2127</v>
      </c>
      <c r="H104" s="181" t="s">
        <v>4100</v>
      </c>
      <c r="I104" s="181"/>
      <c r="J104" s="182" t="s">
        <v>2289</v>
      </c>
      <c r="K104" s="180" t="s">
        <v>169</v>
      </c>
      <c r="L104" s="183">
        <v>1</v>
      </c>
      <c r="M104" s="184"/>
      <c r="N104" s="183">
        <f t="shared" si="6"/>
        <v>1</v>
      </c>
      <c r="O104" s="184"/>
      <c r="P104" s="185">
        <f t="shared" si="7"/>
        <v>0</v>
      </c>
      <c r="Q104" s="186"/>
      <c r="R104" s="187">
        <f t="shared" si="8"/>
        <v>0</v>
      </c>
      <c r="S104" s="186"/>
      <c r="T104" s="187">
        <f t="shared" si="9"/>
        <v>0</v>
      </c>
      <c r="U104" s="185">
        <v>21</v>
      </c>
      <c r="V104" s="185">
        <f t="shared" si="10"/>
        <v>0</v>
      </c>
      <c r="W104" s="185">
        <f t="shared" si="11"/>
        <v>0</v>
      </c>
      <c r="X104" s="182"/>
      <c r="Y104" s="181" t="s">
        <v>4053</v>
      </c>
      <c r="Z104" s="181" t="s">
        <v>2052</v>
      </c>
    </row>
    <row r="105" spans="6:26" s="178" customFormat="1" ht="12" outlineLevel="2" x14ac:dyDescent="0.2">
      <c r="F105" s="179">
        <v>99</v>
      </c>
      <c r="G105" s="180" t="s">
        <v>2127</v>
      </c>
      <c r="H105" s="181" t="s">
        <v>2290</v>
      </c>
      <c r="I105" s="181"/>
      <c r="J105" s="182" t="s">
        <v>2291</v>
      </c>
      <c r="K105" s="180" t="s">
        <v>1539</v>
      </c>
      <c r="L105" s="183">
        <v>16</v>
      </c>
      <c r="M105" s="184"/>
      <c r="N105" s="183">
        <f t="shared" si="6"/>
        <v>16</v>
      </c>
      <c r="O105" s="184"/>
      <c r="P105" s="185">
        <f t="shared" si="7"/>
        <v>0</v>
      </c>
      <c r="Q105" s="186"/>
      <c r="R105" s="187">
        <f t="shared" si="8"/>
        <v>0</v>
      </c>
      <c r="S105" s="186"/>
      <c r="T105" s="187">
        <f t="shared" si="9"/>
        <v>0</v>
      </c>
      <c r="U105" s="185">
        <v>21</v>
      </c>
      <c r="V105" s="185">
        <f t="shared" si="10"/>
        <v>0</v>
      </c>
      <c r="W105" s="185">
        <f t="shared" si="11"/>
        <v>0</v>
      </c>
      <c r="X105" s="182"/>
      <c r="Y105" s="181" t="s">
        <v>4053</v>
      </c>
      <c r="Z105" s="181" t="s">
        <v>2052</v>
      </c>
    </row>
    <row r="106" spans="6:26" s="178" customFormat="1" ht="12" outlineLevel="2" x14ac:dyDescent="0.2">
      <c r="F106" s="179">
        <v>100</v>
      </c>
      <c r="G106" s="180" t="s">
        <v>2127</v>
      </c>
      <c r="H106" s="181" t="s">
        <v>2292</v>
      </c>
      <c r="I106" s="181"/>
      <c r="J106" s="182" t="s">
        <v>2293</v>
      </c>
      <c r="K106" s="180" t="s">
        <v>1539</v>
      </c>
      <c r="L106" s="183">
        <v>16</v>
      </c>
      <c r="M106" s="184"/>
      <c r="N106" s="183">
        <f t="shared" si="6"/>
        <v>16</v>
      </c>
      <c r="O106" s="184"/>
      <c r="P106" s="185">
        <f t="shared" si="7"/>
        <v>0</v>
      </c>
      <c r="Q106" s="186"/>
      <c r="R106" s="187">
        <f t="shared" si="8"/>
        <v>0</v>
      </c>
      <c r="S106" s="186"/>
      <c r="T106" s="187">
        <f t="shared" si="9"/>
        <v>0</v>
      </c>
      <c r="U106" s="185">
        <v>21</v>
      </c>
      <c r="V106" s="185">
        <f t="shared" si="10"/>
        <v>0</v>
      </c>
      <c r="W106" s="185">
        <f t="shared" si="11"/>
        <v>0</v>
      </c>
      <c r="X106" s="182"/>
      <c r="Y106" s="181" t="s">
        <v>4053</v>
      </c>
      <c r="Z106" s="181" t="s">
        <v>2052</v>
      </c>
    </row>
    <row r="107" spans="6:26" s="198" customFormat="1" ht="12.75" customHeight="1" outlineLevel="2" x14ac:dyDescent="0.25">
      <c r="F107" s="199"/>
      <c r="G107" s="200"/>
      <c r="H107" s="200"/>
      <c r="I107" s="200"/>
      <c r="J107" s="201"/>
      <c r="K107" s="200"/>
      <c r="L107" s="202"/>
      <c r="M107" s="203"/>
      <c r="N107" s="202"/>
      <c r="O107" s="203"/>
      <c r="P107" s="204"/>
      <c r="Q107" s="205"/>
      <c r="R107" s="203"/>
      <c r="S107" s="203"/>
      <c r="T107" s="203"/>
      <c r="U107" s="206" t="s">
        <v>2042</v>
      </c>
      <c r="V107" s="203"/>
      <c r="W107" s="203"/>
      <c r="X107" s="203"/>
      <c r="Y107" s="200"/>
      <c r="Z107" s="200"/>
    </row>
    <row r="108" spans="6:26" s="198" customFormat="1" ht="12.75" customHeight="1" outlineLevel="1" x14ac:dyDescent="0.25">
      <c r="F108" s="199"/>
      <c r="G108" s="200"/>
      <c r="H108" s="200"/>
      <c r="I108" s="200"/>
      <c r="J108" s="201"/>
      <c r="K108" s="200"/>
      <c r="L108" s="202"/>
      <c r="M108" s="203"/>
      <c r="N108" s="202"/>
      <c r="O108" s="203"/>
      <c r="P108" s="204"/>
      <c r="Q108" s="205"/>
      <c r="R108" s="203"/>
      <c r="S108" s="203"/>
      <c r="T108" s="203"/>
      <c r="U108" s="206" t="s">
        <v>2042</v>
      </c>
      <c r="V108" s="203"/>
      <c r="W108" s="203"/>
      <c r="X108" s="203"/>
      <c r="Y108" s="200"/>
      <c r="Z108" s="200"/>
    </row>
    <row r="109" spans="6:26" s="198" customFormat="1" ht="12.75" customHeight="1" x14ac:dyDescent="0.25">
      <c r="F109" s="199"/>
      <c r="G109" s="200"/>
      <c r="H109" s="200"/>
      <c r="I109" s="200"/>
      <c r="J109" s="201"/>
      <c r="K109" s="200"/>
      <c r="L109" s="202"/>
      <c r="M109" s="203"/>
      <c r="N109" s="202"/>
      <c r="O109" s="203"/>
      <c r="P109" s="204"/>
      <c r="Q109" s="205"/>
      <c r="R109" s="203"/>
      <c r="S109" s="203"/>
      <c r="T109" s="203"/>
      <c r="U109" s="206" t="s">
        <v>2042</v>
      </c>
      <c r="V109" s="203"/>
      <c r="W109" s="203"/>
      <c r="X109" s="203"/>
      <c r="Y109" s="200"/>
      <c r="Z109" s="200"/>
    </row>
  </sheetData>
  <pageMargins left="0.7" right="0.7" top="0.78740157499999996" bottom="0.78740157499999996"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800C33-1573-4640-A510-70BC7192181D}">
  <dimension ref="A1:Z56"/>
  <sheetViews>
    <sheetView topLeftCell="F1" workbookViewId="0">
      <selection activeCell="O7" sqref="O7:O54"/>
    </sheetView>
  </sheetViews>
  <sheetFormatPr defaultRowHeight="15" outlineLevelRow="2" x14ac:dyDescent="0.25"/>
  <cols>
    <col min="1" max="5" width="0" hidden="1" customWidth="1"/>
    <col min="6" max="6" width="5.42578125" style="207" customWidth="1"/>
    <col min="7" max="7" width="4.28515625" style="208" customWidth="1"/>
    <col min="8" max="8" width="14.28515625" style="209" customWidth="1"/>
    <col min="9" max="9" width="10" style="209" hidden="1" customWidth="1"/>
    <col min="10" max="10" width="80.7109375" style="210" customWidth="1"/>
    <col min="11" max="11" width="5.7109375" style="208" customWidth="1"/>
    <col min="12" max="12" width="13.7109375" style="211" customWidth="1"/>
    <col min="13" max="13" width="6.85546875" style="212" hidden="1" customWidth="1"/>
    <col min="14" max="14" width="13.42578125" style="211" hidden="1" customWidth="1"/>
    <col min="15" max="15" width="12.42578125" style="212" customWidth="1"/>
    <col min="16" max="16" width="15.7109375" style="213" customWidth="1"/>
    <col min="17" max="17" width="11.42578125" style="214" hidden="1" customWidth="1"/>
    <col min="18" max="18" width="14.28515625" style="212" hidden="1" customWidth="1"/>
    <col min="19" max="19" width="11.42578125" style="212" hidden="1" customWidth="1"/>
    <col min="20" max="20" width="14.28515625" style="212" hidden="1" customWidth="1"/>
    <col min="21" max="21" width="9.7109375" style="212" hidden="1" customWidth="1"/>
    <col min="22" max="22" width="14.5703125" style="212" hidden="1" customWidth="1"/>
    <col min="23" max="23" width="15.7109375" style="212" hidden="1" customWidth="1"/>
    <col min="24" max="24" width="25.7109375" style="212" hidden="1" customWidth="1"/>
    <col min="25" max="26" width="10" style="209" hidden="1" customWidth="1"/>
    <col min="27" max="27" width="9.42578125" customWidth="1"/>
    <col min="257" max="261" width="0" hidden="1" customWidth="1"/>
    <col min="262" max="262" width="5.42578125" customWidth="1"/>
    <col min="263" max="263" width="4.28515625" customWidth="1"/>
    <col min="264" max="264" width="14.28515625" customWidth="1"/>
    <col min="265" max="265" width="0" hidden="1" customWidth="1"/>
    <col min="266" max="266" width="80.7109375" customWidth="1"/>
    <col min="267" max="267" width="5.7109375" customWidth="1"/>
    <col min="268" max="268" width="13.7109375" customWidth="1"/>
    <col min="269" max="270" width="0" hidden="1" customWidth="1"/>
    <col min="271" max="271" width="12.42578125" customWidth="1"/>
    <col min="272" max="272" width="15.7109375" customWidth="1"/>
    <col min="273" max="282" width="0" hidden="1" customWidth="1"/>
    <col min="283" max="283" width="9.42578125" customWidth="1"/>
    <col min="513" max="517" width="0" hidden="1" customWidth="1"/>
    <col min="518" max="518" width="5.42578125" customWidth="1"/>
    <col min="519" max="519" width="4.28515625" customWidth="1"/>
    <col min="520" max="520" width="14.28515625" customWidth="1"/>
    <col min="521" max="521" width="0" hidden="1" customWidth="1"/>
    <col min="522" max="522" width="80.7109375" customWidth="1"/>
    <col min="523" max="523" width="5.7109375" customWidth="1"/>
    <col min="524" max="524" width="13.7109375" customWidth="1"/>
    <col min="525" max="526" width="0" hidden="1" customWidth="1"/>
    <col min="527" max="527" width="12.42578125" customWidth="1"/>
    <col min="528" max="528" width="15.7109375" customWidth="1"/>
    <col min="529" max="538" width="0" hidden="1" customWidth="1"/>
    <col min="539" max="539" width="9.42578125" customWidth="1"/>
    <col min="769" max="773" width="0" hidden="1" customWidth="1"/>
    <col min="774" max="774" width="5.42578125" customWidth="1"/>
    <col min="775" max="775" width="4.28515625" customWidth="1"/>
    <col min="776" max="776" width="14.28515625" customWidth="1"/>
    <col min="777" max="777" width="0" hidden="1" customWidth="1"/>
    <col min="778" max="778" width="80.7109375" customWidth="1"/>
    <col min="779" max="779" width="5.7109375" customWidth="1"/>
    <col min="780" max="780" width="13.7109375" customWidth="1"/>
    <col min="781" max="782" width="0" hidden="1" customWidth="1"/>
    <col min="783" max="783" width="12.42578125" customWidth="1"/>
    <col min="784" max="784" width="15.7109375" customWidth="1"/>
    <col min="785" max="794" width="0" hidden="1" customWidth="1"/>
    <col min="795" max="795" width="9.42578125" customWidth="1"/>
    <col min="1025" max="1029" width="0" hidden="1" customWidth="1"/>
    <col min="1030" max="1030" width="5.42578125" customWidth="1"/>
    <col min="1031" max="1031" width="4.28515625" customWidth="1"/>
    <col min="1032" max="1032" width="14.28515625" customWidth="1"/>
    <col min="1033" max="1033" width="0" hidden="1" customWidth="1"/>
    <col min="1034" max="1034" width="80.7109375" customWidth="1"/>
    <col min="1035" max="1035" width="5.7109375" customWidth="1"/>
    <col min="1036" max="1036" width="13.7109375" customWidth="1"/>
    <col min="1037" max="1038" width="0" hidden="1" customWidth="1"/>
    <col min="1039" max="1039" width="12.42578125" customWidth="1"/>
    <col min="1040" max="1040" width="15.7109375" customWidth="1"/>
    <col min="1041" max="1050" width="0" hidden="1" customWidth="1"/>
    <col min="1051" max="1051" width="9.42578125" customWidth="1"/>
    <col min="1281" max="1285" width="0" hidden="1" customWidth="1"/>
    <col min="1286" max="1286" width="5.42578125" customWidth="1"/>
    <col min="1287" max="1287" width="4.28515625" customWidth="1"/>
    <col min="1288" max="1288" width="14.28515625" customWidth="1"/>
    <col min="1289" max="1289" width="0" hidden="1" customWidth="1"/>
    <col min="1290" max="1290" width="80.7109375" customWidth="1"/>
    <col min="1291" max="1291" width="5.7109375" customWidth="1"/>
    <col min="1292" max="1292" width="13.7109375" customWidth="1"/>
    <col min="1293" max="1294" width="0" hidden="1" customWidth="1"/>
    <col min="1295" max="1295" width="12.42578125" customWidth="1"/>
    <col min="1296" max="1296" width="15.7109375" customWidth="1"/>
    <col min="1297" max="1306" width="0" hidden="1" customWidth="1"/>
    <col min="1307" max="1307" width="9.42578125" customWidth="1"/>
    <col min="1537" max="1541" width="0" hidden="1" customWidth="1"/>
    <col min="1542" max="1542" width="5.42578125" customWidth="1"/>
    <col min="1543" max="1543" width="4.28515625" customWidth="1"/>
    <col min="1544" max="1544" width="14.28515625" customWidth="1"/>
    <col min="1545" max="1545" width="0" hidden="1" customWidth="1"/>
    <col min="1546" max="1546" width="80.7109375" customWidth="1"/>
    <col min="1547" max="1547" width="5.7109375" customWidth="1"/>
    <col min="1548" max="1548" width="13.7109375" customWidth="1"/>
    <col min="1549" max="1550" width="0" hidden="1" customWidth="1"/>
    <col min="1551" max="1551" width="12.42578125" customWidth="1"/>
    <col min="1552" max="1552" width="15.7109375" customWidth="1"/>
    <col min="1553" max="1562" width="0" hidden="1" customWidth="1"/>
    <col min="1563" max="1563" width="9.42578125" customWidth="1"/>
    <col min="1793" max="1797" width="0" hidden="1" customWidth="1"/>
    <col min="1798" max="1798" width="5.42578125" customWidth="1"/>
    <col min="1799" max="1799" width="4.28515625" customWidth="1"/>
    <col min="1800" max="1800" width="14.28515625" customWidth="1"/>
    <col min="1801" max="1801" width="0" hidden="1" customWidth="1"/>
    <col min="1802" max="1802" width="80.7109375" customWidth="1"/>
    <col min="1803" max="1803" width="5.7109375" customWidth="1"/>
    <col min="1804" max="1804" width="13.7109375" customWidth="1"/>
    <col min="1805" max="1806" width="0" hidden="1" customWidth="1"/>
    <col min="1807" max="1807" width="12.42578125" customWidth="1"/>
    <col min="1808" max="1808" width="15.7109375" customWidth="1"/>
    <col min="1809" max="1818" width="0" hidden="1" customWidth="1"/>
    <col min="1819" max="1819" width="9.42578125" customWidth="1"/>
    <col min="2049" max="2053" width="0" hidden="1" customWidth="1"/>
    <col min="2054" max="2054" width="5.42578125" customWidth="1"/>
    <col min="2055" max="2055" width="4.28515625" customWidth="1"/>
    <col min="2056" max="2056" width="14.28515625" customWidth="1"/>
    <col min="2057" max="2057" width="0" hidden="1" customWidth="1"/>
    <col min="2058" max="2058" width="80.7109375" customWidth="1"/>
    <col min="2059" max="2059" width="5.7109375" customWidth="1"/>
    <col min="2060" max="2060" width="13.7109375" customWidth="1"/>
    <col min="2061" max="2062" width="0" hidden="1" customWidth="1"/>
    <col min="2063" max="2063" width="12.42578125" customWidth="1"/>
    <col min="2064" max="2064" width="15.7109375" customWidth="1"/>
    <col min="2065" max="2074" width="0" hidden="1" customWidth="1"/>
    <col min="2075" max="2075" width="9.42578125" customWidth="1"/>
    <col min="2305" max="2309" width="0" hidden="1" customWidth="1"/>
    <col min="2310" max="2310" width="5.42578125" customWidth="1"/>
    <col min="2311" max="2311" width="4.28515625" customWidth="1"/>
    <col min="2312" max="2312" width="14.28515625" customWidth="1"/>
    <col min="2313" max="2313" width="0" hidden="1" customWidth="1"/>
    <col min="2314" max="2314" width="80.7109375" customWidth="1"/>
    <col min="2315" max="2315" width="5.7109375" customWidth="1"/>
    <col min="2316" max="2316" width="13.7109375" customWidth="1"/>
    <col min="2317" max="2318" width="0" hidden="1" customWidth="1"/>
    <col min="2319" max="2319" width="12.42578125" customWidth="1"/>
    <col min="2320" max="2320" width="15.7109375" customWidth="1"/>
    <col min="2321" max="2330" width="0" hidden="1" customWidth="1"/>
    <col min="2331" max="2331" width="9.42578125" customWidth="1"/>
    <col min="2561" max="2565" width="0" hidden="1" customWidth="1"/>
    <col min="2566" max="2566" width="5.42578125" customWidth="1"/>
    <col min="2567" max="2567" width="4.28515625" customWidth="1"/>
    <col min="2568" max="2568" width="14.28515625" customWidth="1"/>
    <col min="2569" max="2569" width="0" hidden="1" customWidth="1"/>
    <col min="2570" max="2570" width="80.7109375" customWidth="1"/>
    <col min="2571" max="2571" width="5.7109375" customWidth="1"/>
    <col min="2572" max="2572" width="13.7109375" customWidth="1"/>
    <col min="2573" max="2574" width="0" hidden="1" customWidth="1"/>
    <col min="2575" max="2575" width="12.42578125" customWidth="1"/>
    <col min="2576" max="2576" width="15.7109375" customWidth="1"/>
    <col min="2577" max="2586" width="0" hidden="1" customWidth="1"/>
    <col min="2587" max="2587" width="9.42578125" customWidth="1"/>
    <col min="2817" max="2821" width="0" hidden="1" customWidth="1"/>
    <col min="2822" max="2822" width="5.42578125" customWidth="1"/>
    <col min="2823" max="2823" width="4.28515625" customWidth="1"/>
    <col min="2824" max="2824" width="14.28515625" customWidth="1"/>
    <col min="2825" max="2825" width="0" hidden="1" customWidth="1"/>
    <col min="2826" max="2826" width="80.7109375" customWidth="1"/>
    <col min="2827" max="2827" width="5.7109375" customWidth="1"/>
    <col min="2828" max="2828" width="13.7109375" customWidth="1"/>
    <col min="2829" max="2830" width="0" hidden="1" customWidth="1"/>
    <col min="2831" max="2831" width="12.42578125" customWidth="1"/>
    <col min="2832" max="2832" width="15.7109375" customWidth="1"/>
    <col min="2833" max="2842" width="0" hidden="1" customWidth="1"/>
    <col min="2843" max="2843" width="9.42578125" customWidth="1"/>
    <col min="3073" max="3077" width="0" hidden="1" customWidth="1"/>
    <col min="3078" max="3078" width="5.42578125" customWidth="1"/>
    <col min="3079" max="3079" width="4.28515625" customWidth="1"/>
    <col min="3080" max="3080" width="14.28515625" customWidth="1"/>
    <col min="3081" max="3081" width="0" hidden="1" customWidth="1"/>
    <col min="3082" max="3082" width="80.7109375" customWidth="1"/>
    <col min="3083" max="3083" width="5.7109375" customWidth="1"/>
    <col min="3084" max="3084" width="13.7109375" customWidth="1"/>
    <col min="3085" max="3086" width="0" hidden="1" customWidth="1"/>
    <col min="3087" max="3087" width="12.42578125" customWidth="1"/>
    <col min="3088" max="3088" width="15.7109375" customWidth="1"/>
    <col min="3089" max="3098" width="0" hidden="1" customWidth="1"/>
    <col min="3099" max="3099" width="9.42578125" customWidth="1"/>
    <col min="3329" max="3333" width="0" hidden="1" customWidth="1"/>
    <col min="3334" max="3334" width="5.42578125" customWidth="1"/>
    <col min="3335" max="3335" width="4.28515625" customWidth="1"/>
    <col min="3336" max="3336" width="14.28515625" customWidth="1"/>
    <col min="3337" max="3337" width="0" hidden="1" customWidth="1"/>
    <col min="3338" max="3338" width="80.7109375" customWidth="1"/>
    <col min="3339" max="3339" width="5.7109375" customWidth="1"/>
    <col min="3340" max="3340" width="13.7109375" customWidth="1"/>
    <col min="3341" max="3342" width="0" hidden="1" customWidth="1"/>
    <col min="3343" max="3343" width="12.42578125" customWidth="1"/>
    <col min="3344" max="3344" width="15.7109375" customWidth="1"/>
    <col min="3345" max="3354" width="0" hidden="1" customWidth="1"/>
    <col min="3355" max="3355" width="9.42578125" customWidth="1"/>
    <col min="3585" max="3589" width="0" hidden="1" customWidth="1"/>
    <col min="3590" max="3590" width="5.42578125" customWidth="1"/>
    <col min="3591" max="3591" width="4.28515625" customWidth="1"/>
    <col min="3592" max="3592" width="14.28515625" customWidth="1"/>
    <col min="3593" max="3593" width="0" hidden="1" customWidth="1"/>
    <col min="3594" max="3594" width="80.7109375" customWidth="1"/>
    <col min="3595" max="3595" width="5.7109375" customWidth="1"/>
    <col min="3596" max="3596" width="13.7109375" customWidth="1"/>
    <col min="3597" max="3598" width="0" hidden="1" customWidth="1"/>
    <col min="3599" max="3599" width="12.42578125" customWidth="1"/>
    <col min="3600" max="3600" width="15.7109375" customWidth="1"/>
    <col min="3601" max="3610" width="0" hidden="1" customWidth="1"/>
    <col min="3611" max="3611" width="9.42578125" customWidth="1"/>
    <col min="3841" max="3845" width="0" hidden="1" customWidth="1"/>
    <col min="3846" max="3846" width="5.42578125" customWidth="1"/>
    <col min="3847" max="3847" width="4.28515625" customWidth="1"/>
    <col min="3848" max="3848" width="14.28515625" customWidth="1"/>
    <col min="3849" max="3849" width="0" hidden="1" customWidth="1"/>
    <col min="3850" max="3850" width="80.7109375" customWidth="1"/>
    <col min="3851" max="3851" width="5.7109375" customWidth="1"/>
    <col min="3852" max="3852" width="13.7109375" customWidth="1"/>
    <col min="3853" max="3854" width="0" hidden="1" customWidth="1"/>
    <col min="3855" max="3855" width="12.42578125" customWidth="1"/>
    <col min="3856" max="3856" width="15.7109375" customWidth="1"/>
    <col min="3857" max="3866" width="0" hidden="1" customWidth="1"/>
    <col min="3867" max="3867" width="9.42578125" customWidth="1"/>
    <col min="4097" max="4101" width="0" hidden="1" customWidth="1"/>
    <col min="4102" max="4102" width="5.42578125" customWidth="1"/>
    <col min="4103" max="4103" width="4.28515625" customWidth="1"/>
    <col min="4104" max="4104" width="14.28515625" customWidth="1"/>
    <col min="4105" max="4105" width="0" hidden="1" customWidth="1"/>
    <col min="4106" max="4106" width="80.7109375" customWidth="1"/>
    <col min="4107" max="4107" width="5.7109375" customWidth="1"/>
    <col min="4108" max="4108" width="13.7109375" customWidth="1"/>
    <col min="4109" max="4110" width="0" hidden="1" customWidth="1"/>
    <col min="4111" max="4111" width="12.42578125" customWidth="1"/>
    <col min="4112" max="4112" width="15.7109375" customWidth="1"/>
    <col min="4113" max="4122" width="0" hidden="1" customWidth="1"/>
    <col min="4123" max="4123" width="9.42578125" customWidth="1"/>
    <col min="4353" max="4357" width="0" hidden="1" customWidth="1"/>
    <col min="4358" max="4358" width="5.42578125" customWidth="1"/>
    <col min="4359" max="4359" width="4.28515625" customWidth="1"/>
    <col min="4360" max="4360" width="14.28515625" customWidth="1"/>
    <col min="4361" max="4361" width="0" hidden="1" customWidth="1"/>
    <col min="4362" max="4362" width="80.7109375" customWidth="1"/>
    <col min="4363" max="4363" width="5.7109375" customWidth="1"/>
    <col min="4364" max="4364" width="13.7109375" customWidth="1"/>
    <col min="4365" max="4366" width="0" hidden="1" customWidth="1"/>
    <col min="4367" max="4367" width="12.42578125" customWidth="1"/>
    <col min="4368" max="4368" width="15.7109375" customWidth="1"/>
    <col min="4369" max="4378" width="0" hidden="1" customWidth="1"/>
    <col min="4379" max="4379" width="9.42578125" customWidth="1"/>
    <col min="4609" max="4613" width="0" hidden="1" customWidth="1"/>
    <col min="4614" max="4614" width="5.42578125" customWidth="1"/>
    <col min="4615" max="4615" width="4.28515625" customWidth="1"/>
    <col min="4616" max="4616" width="14.28515625" customWidth="1"/>
    <col min="4617" max="4617" width="0" hidden="1" customWidth="1"/>
    <col min="4618" max="4618" width="80.7109375" customWidth="1"/>
    <col min="4619" max="4619" width="5.7109375" customWidth="1"/>
    <col min="4620" max="4620" width="13.7109375" customWidth="1"/>
    <col min="4621" max="4622" width="0" hidden="1" customWidth="1"/>
    <col min="4623" max="4623" width="12.42578125" customWidth="1"/>
    <col min="4624" max="4624" width="15.7109375" customWidth="1"/>
    <col min="4625" max="4634" width="0" hidden="1" customWidth="1"/>
    <col min="4635" max="4635" width="9.42578125" customWidth="1"/>
    <col min="4865" max="4869" width="0" hidden="1" customWidth="1"/>
    <col min="4870" max="4870" width="5.42578125" customWidth="1"/>
    <col min="4871" max="4871" width="4.28515625" customWidth="1"/>
    <col min="4872" max="4872" width="14.28515625" customWidth="1"/>
    <col min="4873" max="4873" width="0" hidden="1" customWidth="1"/>
    <col min="4874" max="4874" width="80.7109375" customWidth="1"/>
    <col min="4875" max="4875" width="5.7109375" customWidth="1"/>
    <col min="4876" max="4876" width="13.7109375" customWidth="1"/>
    <col min="4877" max="4878" width="0" hidden="1" customWidth="1"/>
    <col min="4879" max="4879" width="12.42578125" customWidth="1"/>
    <col min="4880" max="4880" width="15.7109375" customWidth="1"/>
    <col min="4881" max="4890" width="0" hidden="1" customWidth="1"/>
    <col min="4891" max="4891" width="9.42578125" customWidth="1"/>
    <col min="5121" max="5125" width="0" hidden="1" customWidth="1"/>
    <col min="5126" max="5126" width="5.42578125" customWidth="1"/>
    <col min="5127" max="5127" width="4.28515625" customWidth="1"/>
    <col min="5128" max="5128" width="14.28515625" customWidth="1"/>
    <col min="5129" max="5129" width="0" hidden="1" customWidth="1"/>
    <col min="5130" max="5130" width="80.7109375" customWidth="1"/>
    <col min="5131" max="5131" width="5.7109375" customWidth="1"/>
    <col min="5132" max="5132" width="13.7109375" customWidth="1"/>
    <col min="5133" max="5134" width="0" hidden="1" customWidth="1"/>
    <col min="5135" max="5135" width="12.42578125" customWidth="1"/>
    <col min="5136" max="5136" width="15.7109375" customWidth="1"/>
    <col min="5137" max="5146" width="0" hidden="1" customWidth="1"/>
    <col min="5147" max="5147" width="9.42578125" customWidth="1"/>
    <col min="5377" max="5381" width="0" hidden="1" customWidth="1"/>
    <col min="5382" max="5382" width="5.42578125" customWidth="1"/>
    <col min="5383" max="5383" width="4.28515625" customWidth="1"/>
    <col min="5384" max="5384" width="14.28515625" customWidth="1"/>
    <col min="5385" max="5385" width="0" hidden="1" customWidth="1"/>
    <col min="5386" max="5386" width="80.7109375" customWidth="1"/>
    <col min="5387" max="5387" width="5.7109375" customWidth="1"/>
    <col min="5388" max="5388" width="13.7109375" customWidth="1"/>
    <col min="5389" max="5390" width="0" hidden="1" customWidth="1"/>
    <col min="5391" max="5391" width="12.42578125" customWidth="1"/>
    <col min="5392" max="5392" width="15.7109375" customWidth="1"/>
    <col min="5393" max="5402" width="0" hidden="1" customWidth="1"/>
    <col min="5403" max="5403" width="9.42578125" customWidth="1"/>
    <col min="5633" max="5637" width="0" hidden="1" customWidth="1"/>
    <col min="5638" max="5638" width="5.42578125" customWidth="1"/>
    <col min="5639" max="5639" width="4.28515625" customWidth="1"/>
    <col min="5640" max="5640" width="14.28515625" customWidth="1"/>
    <col min="5641" max="5641" width="0" hidden="1" customWidth="1"/>
    <col min="5642" max="5642" width="80.7109375" customWidth="1"/>
    <col min="5643" max="5643" width="5.7109375" customWidth="1"/>
    <col min="5644" max="5644" width="13.7109375" customWidth="1"/>
    <col min="5645" max="5646" width="0" hidden="1" customWidth="1"/>
    <col min="5647" max="5647" width="12.42578125" customWidth="1"/>
    <col min="5648" max="5648" width="15.7109375" customWidth="1"/>
    <col min="5649" max="5658" width="0" hidden="1" customWidth="1"/>
    <col min="5659" max="5659" width="9.42578125" customWidth="1"/>
    <col min="5889" max="5893" width="0" hidden="1" customWidth="1"/>
    <col min="5894" max="5894" width="5.42578125" customWidth="1"/>
    <col min="5895" max="5895" width="4.28515625" customWidth="1"/>
    <col min="5896" max="5896" width="14.28515625" customWidth="1"/>
    <col min="5897" max="5897" width="0" hidden="1" customWidth="1"/>
    <col min="5898" max="5898" width="80.7109375" customWidth="1"/>
    <col min="5899" max="5899" width="5.7109375" customWidth="1"/>
    <col min="5900" max="5900" width="13.7109375" customWidth="1"/>
    <col min="5901" max="5902" width="0" hidden="1" customWidth="1"/>
    <col min="5903" max="5903" width="12.42578125" customWidth="1"/>
    <col min="5904" max="5904" width="15.7109375" customWidth="1"/>
    <col min="5905" max="5914" width="0" hidden="1" customWidth="1"/>
    <col min="5915" max="5915" width="9.42578125" customWidth="1"/>
    <col min="6145" max="6149" width="0" hidden="1" customWidth="1"/>
    <col min="6150" max="6150" width="5.42578125" customWidth="1"/>
    <col min="6151" max="6151" width="4.28515625" customWidth="1"/>
    <col min="6152" max="6152" width="14.28515625" customWidth="1"/>
    <col min="6153" max="6153" width="0" hidden="1" customWidth="1"/>
    <col min="6154" max="6154" width="80.7109375" customWidth="1"/>
    <col min="6155" max="6155" width="5.7109375" customWidth="1"/>
    <col min="6156" max="6156" width="13.7109375" customWidth="1"/>
    <col min="6157" max="6158" width="0" hidden="1" customWidth="1"/>
    <col min="6159" max="6159" width="12.42578125" customWidth="1"/>
    <col min="6160" max="6160" width="15.7109375" customWidth="1"/>
    <col min="6161" max="6170" width="0" hidden="1" customWidth="1"/>
    <col min="6171" max="6171" width="9.42578125" customWidth="1"/>
    <col min="6401" max="6405" width="0" hidden="1" customWidth="1"/>
    <col min="6406" max="6406" width="5.42578125" customWidth="1"/>
    <col min="6407" max="6407" width="4.28515625" customWidth="1"/>
    <col min="6408" max="6408" width="14.28515625" customWidth="1"/>
    <col min="6409" max="6409" width="0" hidden="1" customWidth="1"/>
    <col min="6410" max="6410" width="80.7109375" customWidth="1"/>
    <col min="6411" max="6411" width="5.7109375" customWidth="1"/>
    <col min="6412" max="6412" width="13.7109375" customWidth="1"/>
    <col min="6413" max="6414" width="0" hidden="1" customWidth="1"/>
    <col min="6415" max="6415" width="12.42578125" customWidth="1"/>
    <col min="6416" max="6416" width="15.7109375" customWidth="1"/>
    <col min="6417" max="6426" width="0" hidden="1" customWidth="1"/>
    <col min="6427" max="6427" width="9.42578125" customWidth="1"/>
    <col min="6657" max="6661" width="0" hidden="1" customWidth="1"/>
    <col min="6662" max="6662" width="5.42578125" customWidth="1"/>
    <col min="6663" max="6663" width="4.28515625" customWidth="1"/>
    <col min="6664" max="6664" width="14.28515625" customWidth="1"/>
    <col min="6665" max="6665" width="0" hidden="1" customWidth="1"/>
    <col min="6666" max="6666" width="80.7109375" customWidth="1"/>
    <col min="6667" max="6667" width="5.7109375" customWidth="1"/>
    <col min="6668" max="6668" width="13.7109375" customWidth="1"/>
    <col min="6669" max="6670" width="0" hidden="1" customWidth="1"/>
    <col min="6671" max="6671" width="12.42578125" customWidth="1"/>
    <col min="6672" max="6672" width="15.7109375" customWidth="1"/>
    <col min="6673" max="6682" width="0" hidden="1" customWidth="1"/>
    <col min="6683" max="6683" width="9.42578125" customWidth="1"/>
    <col min="6913" max="6917" width="0" hidden="1" customWidth="1"/>
    <col min="6918" max="6918" width="5.42578125" customWidth="1"/>
    <col min="6919" max="6919" width="4.28515625" customWidth="1"/>
    <col min="6920" max="6920" width="14.28515625" customWidth="1"/>
    <col min="6921" max="6921" width="0" hidden="1" customWidth="1"/>
    <col min="6922" max="6922" width="80.7109375" customWidth="1"/>
    <col min="6923" max="6923" width="5.7109375" customWidth="1"/>
    <col min="6924" max="6924" width="13.7109375" customWidth="1"/>
    <col min="6925" max="6926" width="0" hidden="1" customWidth="1"/>
    <col min="6927" max="6927" width="12.42578125" customWidth="1"/>
    <col min="6928" max="6928" width="15.7109375" customWidth="1"/>
    <col min="6929" max="6938" width="0" hidden="1" customWidth="1"/>
    <col min="6939" max="6939" width="9.42578125" customWidth="1"/>
    <col min="7169" max="7173" width="0" hidden="1" customWidth="1"/>
    <col min="7174" max="7174" width="5.42578125" customWidth="1"/>
    <col min="7175" max="7175" width="4.28515625" customWidth="1"/>
    <col min="7176" max="7176" width="14.28515625" customWidth="1"/>
    <col min="7177" max="7177" width="0" hidden="1" customWidth="1"/>
    <col min="7178" max="7178" width="80.7109375" customWidth="1"/>
    <col min="7179" max="7179" width="5.7109375" customWidth="1"/>
    <col min="7180" max="7180" width="13.7109375" customWidth="1"/>
    <col min="7181" max="7182" width="0" hidden="1" customWidth="1"/>
    <col min="7183" max="7183" width="12.42578125" customWidth="1"/>
    <col min="7184" max="7184" width="15.7109375" customWidth="1"/>
    <col min="7185" max="7194" width="0" hidden="1" customWidth="1"/>
    <col min="7195" max="7195" width="9.42578125" customWidth="1"/>
    <col min="7425" max="7429" width="0" hidden="1" customWidth="1"/>
    <col min="7430" max="7430" width="5.42578125" customWidth="1"/>
    <col min="7431" max="7431" width="4.28515625" customWidth="1"/>
    <col min="7432" max="7432" width="14.28515625" customWidth="1"/>
    <col min="7433" max="7433" width="0" hidden="1" customWidth="1"/>
    <col min="7434" max="7434" width="80.7109375" customWidth="1"/>
    <col min="7435" max="7435" width="5.7109375" customWidth="1"/>
    <col min="7436" max="7436" width="13.7109375" customWidth="1"/>
    <col min="7437" max="7438" width="0" hidden="1" customWidth="1"/>
    <col min="7439" max="7439" width="12.42578125" customWidth="1"/>
    <col min="7440" max="7440" width="15.7109375" customWidth="1"/>
    <col min="7441" max="7450" width="0" hidden="1" customWidth="1"/>
    <col min="7451" max="7451" width="9.42578125" customWidth="1"/>
    <col min="7681" max="7685" width="0" hidden="1" customWidth="1"/>
    <col min="7686" max="7686" width="5.42578125" customWidth="1"/>
    <col min="7687" max="7687" width="4.28515625" customWidth="1"/>
    <col min="7688" max="7688" width="14.28515625" customWidth="1"/>
    <col min="7689" max="7689" width="0" hidden="1" customWidth="1"/>
    <col min="7690" max="7690" width="80.7109375" customWidth="1"/>
    <col min="7691" max="7691" width="5.7109375" customWidth="1"/>
    <col min="7692" max="7692" width="13.7109375" customWidth="1"/>
    <col min="7693" max="7694" width="0" hidden="1" customWidth="1"/>
    <col min="7695" max="7695" width="12.42578125" customWidth="1"/>
    <col min="7696" max="7696" width="15.7109375" customWidth="1"/>
    <col min="7697" max="7706" width="0" hidden="1" customWidth="1"/>
    <col min="7707" max="7707" width="9.42578125" customWidth="1"/>
    <col min="7937" max="7941" width="0" hidden="1" customWidth="1"/>
    <col min="7942" max="7942" width="5.42578125" customWidth="1"/>
    <col min="7943" max="7943" width="4.28515625" customWidth="1"/>
    <col min="7944" max="7944" width="14.28515625" customWidth="1"/>
    <col min="7945" max="7945" width="0" hidden="1" customWidth="1"/>
    <col min="7946" max="7946" width="80.7109375" customWidth="1"/>
    <col min="7947" max="7947" width="5.7109375" customWidth="1"/>
    <col min="7948" max="7948" width="13.7109375" customWidth="1"/>
    <col min="7949" max="7950" width="0" hidden="1" customWidth="1"/>
    <col min="7951" max="7951" width="12.42578125" customWidth="1"/>
    <col min="7952" max="7952" width="15.7109375" customWidth="1"/>
    <col min="7953" max="7962" width="0" hidden="1" customWidth="1"/>
    <col min="7963" max="7963" width="9.42578125" customWidth="1"/>
    <col min="8193" max="8197" width="0" hidden="1" customWidth="1"/>
    <col min="8198" max="8198" width="5.42578125" customWidth="1"/>
    <col min="8199" max="8199" width="4.28515625" customWidth="1"/>
    <col min="8200" max="8200" width="14.28515625" customWidth="1"/>
    <col min="8201" max="8201" width="0" hidden="1" customWidth="1"/>
    <col min="8202" max="8202" width="80.7109375" customWidth="1"/>
    <col min="8203" max="8203" width="5.7109375" customWidth="1"/>
    <col min="8204" max="8204" width="13.7109375" customWidth="1"/>
    <col min="8205" max="8206" width="0" hidden="1" customWidth="1"/>
    <col min="8207" max="8207" width="12.42578125" customWidth="1"/>
    <col min="8208" max="8208" width="15.7109375" customWidth="1"/>
    <col min="8209" max="8218" width="0" hidden="1" customWidth="1"/>
    <col min="8219" max="8219" width="9.42578125" customWidth="1"/>
    <col min="8449" max="8453" width="0" hidden="1" customWidth="1"/>
    <col min="8454" max="8454" width="5.42578125" customWidth="1"/>
    <col min="8455" max="8455" width="4.28515625" customWidth="1"/>
    <col min="8456" max="8456" width="14.28515625" customWidth="1"/>
    <col min="8457" max="8457" width="0" hidden="1" customWidth="1"/>
    <col min="8458" max="8458" width="80.7109375" customWidth="1"/>
    <col min="8459" max="8459" width="5.7109375" customWidth="1"/>
    <col min="8460" max="8460" width="13.7109375" customWidth="1"/>
    <col min="8461" max="8462" width="0" hidden="1" customWidth="1"/>
    <col min="8463" max="8463" width="12.42578125" customWidth="1"/>
    <col min="8464" max="8464" width="15.7109375" customWidth="1"/>
    <col min="8465" max="8474" width="0" hidden="1" customWidth="1"/>
    <col min="8475" max="8475" width="9.42578125" customWidth="1"/>
    <col min="8705" max="8709" width="0" hidden="1" customWidth="1"/>
    <col min="8710" max="8710" width="5.42578125" customWidth="1"/>
    <col min="8711" max="8711" width="4.28515625" customWidth="1"/>
    <col min="8712" max="8712" width="14.28515625" customWidth="1"/>
    <col min="8713" max="8713" width="0" hidden="1" customWidth="1"/>
    <col min="8714" max="8714" width="80.7109375" customWidth="1"/>
    <col min="8715" max="8715" width="5.7109375" customWidth="1"/>
    <col min="8716" max="8716" width="13.7109375" customWidth="1"/>
    <col min="8717" max="8718" width="0" hidden="1" customWidth="1"/>
    <col min="8719" max="8719" width="12.42578125" customWidth="1"/>
    <col min="8720" max="8720" width="15.7109375" customWidth="1"/>
    <col min="8721" max="8730" width="0" hidden="1" customWidth="1"/>
    <col min="8731" max="8731" width="9.42578125" customWidth="1"/>
    <col min="8961" max="8965" width="0" hidden="1" customWidth="1"/>
    <col min="8966" max="8966" width="5.42578125" customWidth="1"/>
    <col min="8967" max="8967" width="4.28515625" customWidth="1"/>
    <col min="8968" max="8968" width="14.28515625" customWidth="1"/>
    <col min="8969" max="8969" width="0" hidden="1" customWidth="1"/>
    <col min="8970" max="8970" width="80.7109375" customWidth="1"/>
    <col min="8971" max="8971" width="5.7109375" customWidth="1"/>
    <col min="8972" max="8972" width="13.7109375" customWidth="1"/>
    <col min="8973" max="8974" width="0" hidden="1" customWidth="1"/>
    <col min="8975" max="8975" width="12.42578125" customWidth="1"/>
    <col min="8976" max="8976" width="15.7109375" customWidth="1"/>
    <col min="8977" max="8986" width="0" hidden="1" customWidth="1"/>
    <col min="8987" max="8987" width="9.42578125" customWidth="1"/>
    <col min="9217" max="9221" width="0" hidden="1" customWidth="1"/>
    <col min="9222" max="9222" width="5.42578125" customWidth="1"/>
    <col min="9223" max="9223" width="4.28515625" customWidth="1"/>
    <col min="9224" max="9224" width="14.28515625" customWidth="1"/>
    <col min="9225" max="9225" width="0" hidden="1" customWidth="1"/>
    <col min="9226" max="9226" width="80.7109375" customWidth="1"/>
    <col min="9227" max="9227" width="5.7109375" customWidth="1"/>
    <col min="9228" max="9228" width="13.7109375" customWidth="1"/>
    <col min="9229" max="9230" width="0" hidden="1" customWidth="1"/>
    <col min="9231" max="9231" width="12.42578125" customWidth="1"/>
    <col min="9232" max="9232" width="15.7109375" customWidth="1"/>
    <col min="9233" max="9242" width="0" hidden="1" customWidth="1"/>
    <col min="9243" max="9243" width="9.42578125" customWidth="1"/>
    <col min="9473" max="9477" width="0" hidden="1" customWidth="1"/>
    <col min="9478" max="9478" width="5.42578125" customWidth="1"/>
    <col min="9479" max="9479" width="4.28515625" customWidth="1"/>
    <col min="9480" max="9480" width="14.28515625" customWidth="1"/>
    <col min="9481" max="9481" width="0" hidden="1" customWidth="1"/>
    <col min="9482" max="9482" width="80.7109375" customWidth="1"/>
    <col min="9483" max="9483" width="5.7109375" customWidth="1"/>
    <col min="9484" max="9484" width="13.7109375" customWidth="1"/>
    <col min="9485" max="9486" width="0" hidden="1" customWidth="1"/>
    <col min="9487" max="9487" width="12.42578125" customWidth="1"/>
    <col min="9488" max="9488" width="15.7109375" customWidth="1"/>
    <col min="9489" max="9498" width="0" hidden="1" customWidth="1"/>
    <col min="9499" max="9499" width="9.42578125" customWidth="1"/>
    <col min="9729" max="9733" width="0" hidden="1" customWidth="1"/>
    <col min="9734" max="9734" width="5.42578125" customWidth="1"/>
    <col min="9735" max="9735" width="4.28515625" customWidth="1"/>
    <col min="9736" max="9736" width="14.28515625" customWidth="1"/>
    <col min="9737" max="9737" width="0" hidden="1" customWidth="1"/>
    <col min="9738" max="9738" width="80.7109375" customWidth="1"/>
    <col min="9739" max="9739" width="5.7109375" customWidth="1"/>
    <col min="9740" max="9740" width="13.7109375" customWidth="1"/>
    <col min="9741" max="9742" width="0" hidden="1" customWidth="1"/>
    <col min="9743" max="9743" width="12.42578125" customWidth="1"/>
    <col min="9744" max="9744" width="15.7109375" customWidth="1"/>
    <col min="9745" max="9754" width="0" hidden="1" customWidth="1"/>
    <col min="9755" max="9755" width="9.42578125" customWidth="1"/>
    <col min="9985" max="9989" width="0" hidden="1" customWidth="1"/>
    <col min="9990" max="9990" width="5.42578125" customWidth="1"/>
    <col min="9991" max="9991" width="4.28515625" customWidth="1"/>
    <col min="9992" max="9992" width="14.28515625" customWidth="1"/>
    <col min="9993" max="9993" width="0" hidden="1" customWidth="1"/>
    <col min="9994" max="9994" width="80.7109375" customWidth="1"/>
    <col min="9995" max="9995" width="5.7109375" customWidth="1"/>
    <col min="9996" max="9996" width="13.7109375" customWidth="1"/>
    <col min="9997" max="9998" width="0" hidden="1" customWidth="1"/>
    <col min="9999" max="9999" width="12.42578125" customWidth="1"/>
    <col min="10000" max="10000" width="15.7109375" customWidth="1"/>
    <col min="10001" max="10010" width="0" hidden="1" customWidth="1"/>
    <col min="10011" max="10011" width="9.42578125" customWidth="1"/>
    <col min="10241" max="10245" width="0" hidden="1" customWidth="1"/>
    <col min="10246" max="10246" width="5.42578125" customWidth="1"/>
    <col min="10247" max="10247" width="4.28515625" customWidth="1"/>
    <col min="10248" max="10248" width="14.28515625" customWidth="1"/>
    <col min="10249" max="10249" width="0" hidden="1" customWidth="1"/>
    <col min="10250" max="10250" width="80.7109375" customWidth="1"/>
    <col min="10251" max="10251" width="5.7109375" customWidth="1"/>
    <col min="10252" max="10252" width="13.7109375" customWidth="1"/>
    <col min="10253" max="10254" width="0" hidden="1" customWidth="1"/>
    <col min="10255" max="10255" width="12.42578125" customWidth="1"/>
    <col min="10256" max="10256" width="15.7109375" customWidth="1"/>
    <col min="10257" max="10266" width="0" hidden="1" customWidth="1"/>
    <col min="10267" max="10267" width="9.42578125" customWidth="1"/>
    <col min="10497" max="10501" width="0" hidden="1" customWidth="1"/>
    <col min="10502" max="10502" width="5.42578125" customWidth="1"/>
    <col min="10503" max="10503" width="4.28515625" customWidth="1"/>
    <col min="10504" max="10504" width="14.28515625" customWidth="1"/>
    <col min="10505" max="10505" width="0" hidden="1" customWidth="1"/>
    <col min="10506" max="10506" width="80.7109375" customWidth="1"/>
    <col min="10507" max="10507" width="5.7109375" customWidth="1"/>
    <col min="10508" max="10508" width="13.7109375" customWidth="1"/>
    <col min="10509" max="10510" width="0" hidden="1" customWidth="1"/>
    <col min="10511" max="10511" width="12.42578125" customWidth="1"/>
    <col min="10512" max="10512" width="15.7109375" customWidth="1"/>
    <col min="10513" max="10522" width="0" hidden="1" customWidth="1"/>
    <col min="10523" max="10523" width="9.42578125" customWidth="1"/>
    <col min="10753" max="10757" width="0" hidden="1" customWidth="1"/>
    <col min="10758" max="10758" width="5.42578125" customWidth="1"/>
    <col min="10759" max="10759" width="4.28515625" customWidth="1"/>
    <col min="10760" max="10760" width="14.28515625" customWidth="1"/>
    <col min="10761" max="10761" width="0" hidden="1" customWidth="1"/>
    <col min="10762" max="10762" width="80.7109375" customWidth="1"/>
    <col min="10763" max="10763" width="5.7109375" customWidth="1"/>
    <col min="10764" max="10764" width="13.7109375" customWidth="1"/>
    <col min="10765" max="10766" width="0" hidden="1" customWidth="1"/>
    <col min="10767" max="10767" width="12.42578125" customWidth="1"/>
    <col min="10768" max="10768" width="15.7109375" customWidth="1"/>
    <col min="10769" max="10778" width="0" hidden="1" customWidth="1"/>
    <col min="10779" max="10779" width="9.42578125" customWidth="1"/>
    <col min="11009" max="11013" width="0" hidden="1" customWidth="1"/>
    <col min="11014" max="11014" width="5.42578125" customWidth="1"/>
    <col min="11015" max="11015" width="4.28515625" customWidth="1"/>
    <col min="11016" max="11016" width="14.28515625" customWidth="1"/>
    <col min="11017" max="11017" width="0" hidden="1" customWidth="1"/>
    <col min="11018" max="11018" width="80.7109375" customWidth="1"/>
    <col min="11019" max="11019" width="5.7109375" customWidth="1"/>
    <col min="11020" max="11020" width="13.7109375" customWidth="1"/>
    <col min="11021" max="11022" width="0" hidden="1" customWidth="1"/>
    <col min="11023" max="11023" width="12.42578125" customWidth="1"/>
    <col min="11024" max="11024" width="15.7109375" customWidth="1"/>
    <col min="11025" max="11034" width="0" hidden="1" customWidth="1"/>
    <col min="11035" max="11035" width="9.42578125" customWidth="1"/>
    <col min="11265" max="11269" width="0" hidden="1" customWidth="1"/>
    <col min="11270" max="11270" width="5.42578125" customWidth="1"/>
    <col min="11271" max="11271" width="4.28515625" customWidth="1"/>
    <col min="11272" max="11272" width="14.28515625" customWidth="1"/>
    <col min="11273" max="11273" width="0" hidden="1" customWidth="1"/>
    <col min="11274" max="11274" width="80.7109375" customWidth="1"/>
    <col min="11275" max="11275" width="5.7109375" customWidth="1"/>
    <col min="11276" max="11276" width="13.7109375" customWidth="1"/>
    <col min="11277" max="11278" width="0" hidden="1" customWidth="1"/>
    <col min="11279" max="11279" width="12.42578125" customWidth="1"/>
    <col min="11280" max="11280" width="15.7109375" customWidth="1"/>
    <col min="11281" max="11290" width="0" hidden="1" customWidth="1"/>
    <col min="11291" max="11291" width="9.42578125" customWidth="1"/>
    <col min="11521" max="11525" width="0" hidden="1" customWidth="1"/>
    <col min="11526" max="11526" width="5.42578125" customWidth="1"/>
    <col min="11527" max="11527" width="4.28515625" customWidth="1"/>
    <col min="11528" max="11528" width="14.28515625" customWidth="1"/>
    <col min="11529" max="11529" width="0" hidden="1" customWidth="1"/>
    <col min="11530" max="11530" width="80.7109375" customWidth="1"/>
    <col min="11531" max="11531" width="5.7109375" customWidth="1"/>
    <col min="11532" max="11532" width="13.7109375" customWidth="1"/>
    <col min="11533" max="11534" width="0" hidden="1" customWidth="1"/>
    <col min="11535" max="11535" width="12.42578125" customWidth="1"/>
    <col min="11536" max="11536" width="15.7109375" customWidth="1"/>
    <col min="11537" max="11546" width="0" hidden="1" customWidth="1"/>
    <col min="11547" max="11547" width="9.42578125" customWidth="1"/>
    <col min="11777" max="11781" width="0" hidden="1" customWidth="1"/>
    <col min="11782" max="11782" width="5.42578125" customWidth="1"/>
    <col min="11783" max="11783" width="4.28515625" customWidth="1"/>
    <col min="11784" max="11784" width="14.28515625" customWidth="1"/>
    <col min="11785" max="11785" width="0" hidden="1" customWidth="1"/>
    <col min="11786" max="11786" width="80.7109375" customWidth="1"/>
    <col min="11787" max="11787" width="5.7109375" customWidth="1"/>
    <col min="11788" max="11788" width="13.7109375" customWidth="1"/>
    <col min="11789" max="11790" width="0" hidden="1" customWidth="1"/>
    <col min="11791" max="11791" width="12.42578125" customWidth="1"/>
    <col min="11792" max="11792" width="15.7109375" customWidth="1"/>
    <col min="11793" max="11802" width="0" hidden="1" customWidth="1"/>
    <col min="11803" max="11803" width="9.42578125" customWidth="1"/>
    <col min="12033" max="12037" width="0" hidden="1" customWidth="1"/>
    <col min="12038" max="12038" width="5.42578125" customWidth="1"/>
    <col min="12039" max="12039" width="4.28515625" customWidth="1"/>
    <col min="12040" max="12040" width="14.28515625" customWidth="1"/>
    <col min="12041" max="12041" width="0" hidden="1" customWidth="1"/>
    <col min="12042" max="12042" width="80.7109375" customWidth="1"/>
    <col min="12043" max="12043" width="5.7109375" customWidth="1"/>
    <col min="12044" max="12044" width="13.7109375" customWidth="1"/>
    <col min="12045" max="12046" width="0" hidden="1" customWidth="1"/>
    <col min="12047" max="12047" width="12.42578125" customWidth="1"/>
    <col min="12048" max="12048" width="15.7109375" customWidth="1"/>
    <col min="12049" max="12058" width="0" hidden="1" customWidth="1"/>
    <col min="12059" max="12059" width="9.42578125" customWidth="1"/>
    <col min="12289" max="12293" width="0" hidden="1" customWidth="1"/>
    <col min="12294" max="12294" width="5.42578125" customWidth="1"/>
    <col min="12295" max="12295" width="4.28515625" customWidth="1"/>
    <col min="12296" max="12296" width="14.28515625" customWidth="1"/>
    <col min="12297" max="12297" width="0" hidden="1" customWidth="1"/>
    <col min="12298" max="12298" width="80.7109375" customWidth="1"/>
    <col min="12299" max="12299" width="5.7109375" customWidth="1"/>
    <col min="12300" max="12300" width="13.7109375" customWidth="1"/>
    <col min="12301" max="12302" width="0" hidden="1" customWidth="1"/>
    <col min="12303" max="12303" width="12.42578125" customWidth="1"/>
    <col min="12304" max="12304" width="15.7109375" customWidth="1"/>
    <col min="12305" max="12314" width="0" hidden="1" customWidth="1"/>
    <col min="12315" max="12315" width="9.42578125" customWidth="1"/>
    <col min="12545" max="12549" width="0" hidden="1" customWidth="1"/>
    <col min="12550" max="12550" width="5.42578125" customWidth="1"/>
    <col min="12551" max="12551" width="4.28515625" customWidth="1"/>
    <col min="12552" max="12552" width="14.28515625" customWidth="1"/>
    <col min="12553" max="12553" width="0" hidden="1" customWidth="1"/>
    <col min="12554" max="12554" width="80.7109375" customWidth="1"/>
    <col min="12555" max="12555" width="5.7109375" customWidth="1"/>
    <col min="12556" max="12556" width="13.7109375" customWidth="1"/>
    <col min="12557" max="12558" width="0" hidden="1" customWidth="1"/>
    <col min="12559" max="12559" width="12.42578125" customWidth="1"/>
    <col min="12560" max="12560" width="15.7109375" customWidth="1"/>
    <col min="12561" max="12570" width="0" hidden="1" customWidth="1"/>
    <col min="12571" max="12571" width="9.42578125" customWidth="1"/>
    <col min="12801" max="12805" width="0" hidden="1" customWidth="1"/>
    <col min="12806" max="12806" width="5.42578125" customWidth="1"/>
    <col min="12807" max="12807" width="4.28515625" customWidth="1"/>
    <col min="12808" max="12808" width="14.28515625" customWidth="1"/>
    <col min="12809" max="12809" width="0" hidden="1" customWidth="1"/>
    <col min="12810" max="12810" width="80.7109375" customWidth="1"/>
    <col min="12811" max="12811" width="5.7109375" customWidth="1"/>
    <col min="12812" max="12812" width="13.7109375" customWidth="1"/>
    <col min="12813" max="12814" width="0" hidden="1" customWidth="1"/>
    <col min="12815" max="12815" width="12.42578125" customWidth="1"/>
    <col min="12816" max="12816" width="15.7109375" customWidth="1"/>
    <col min="12817" max="12826" width="0" hidden="1" customWidth="1"/>
    <col min="12827" max="12827" width="9.42578125" customWidth="1"/>
    <col min="13057" max="13061" width="0" hidden="1" customWidth="1"/>
    <col min="13062" max="13062" width="5.42578125" customWidth="1"/>
    <col min="13063" max="13063" width="4.28515625" customWidth="1"/>
    <col min="13064" max="13064" width="14.28515625" customWidth="1"/>
    <col min="13065" max="13065" width="0" hidden="1" customWidth="1"/>
    <col min="13066" max="13066" width="80.7109375" customWidth="1"/>
    <col min="13067" max="13067" width="5.7109375" customWidth="1"/>
    <col min="13068" max="13068" width="13.7109375" customWidth="1"/>
    <col min="13069" max="13070" width="0" hidden="1" customWidth="1"/>
    <col min="13071" max="13071" width="12.42578125" customWidth="1"/>
    <col min="13072" max="13072" width="15.7109375" customWidth="1"/>
    <col min="13073" max="13082" width="0" hidden="1" customWidth="1"/>
    <col min="13083" max="13083" width="9.42578125" customWidth="1"/>
    <col min="13313" max="13317" width="0" hidden="1" customWidth="1"/>
    <col min="13318" max="13318" width="5.42578125" customWidth="1"/>
    <col min="13319" max="13319" width="4.28515625" customWidth="1"/>
    <col min="13320" max="13320" width="14.28515625" customWidth="1"/>
    <col min="13321" max="13321" width="0" hidden="1" customWidth="1"/>
    <col min="13322" max="13322" width="80.7109375" customWidth="1"/>
    <col min="13323" max="13323" width="5.7109375" customWidth="1"/>
    <col min="13324" max="13324" width="13.7109375" customWidth="1"/>
    <col min="13325" max="13326" width="0" hidden="1" customWidth="1"/>
    <col min="13327" max="13327" width="12.42578125" customWidth="1"/>
    <col min="13328" max="13328" width="15.7109375" customWidth="1"/>
    <col min="13329" max="13338" width="0" hidden="1" customWidth="1"/>
    <col min="13339" max="13339" width="9.42578125" customWidth="1"/>
    <col min="13569" max="13573" width="0" hidden="1" customWidth="1"/>
    <col min="13574" max="13574" width="5.42578125" customWidth="1"/>
    <col min="13575" max="13575" width="4.28515625" customWidth="1"/>
    <col min="13576" max="13576" width="14.28515625" customWidth="1"/>
    <col min="13577" max="13577" width="0" hidden="1" customWidth="1"/>
    <col min="13578" max="13578" width="80.7109375" customWidth="1"/>
    <col min="13579" max="13579" width="5.7109375" customWidth="1"/>
    <col min="13580" max="13580" width="13.7109375" customWidth="1"/>
    <col min="13581" max="13582" width="0" hidden="1" customWidth="1"/>
    <col min="13583" max="13583" width="12.42578125" customWidth="1"/>
    <col min="13584" max="13584" width="15.7109375" customWidth="1"/>
    <col min="13585" max="13594" width="0" hidden="1" customWidth="1"/>
    <col min="13595" max="13595" width="9.42578125" customWidth="1"/>
    <col min="13825" max="13829" width="0" hidden="1" customWidth="1"/>
    <col min="13830" max="13830" width="5.42578125" customWidth="1"/>
    <col min="13831" max="13831" width="4.28515625" customWidth="1"/>
    <col min="13832" max="13832" width="14.28515625" customWidth="1"/>
    <col min="13833" max="13833" width="0" hidden="1" customWidth="1"/>
    <col min="13834" max="13834" width="80.7109375" customWidth="1"/>
    <col min="13835" max="13835" width="5.7109375" customWidth="1"/>
    <col min="13836" max="13836" width="13.7109375" customWidth="1"/>
    <col min="13837" max="13838" width="0" hidden="1" customWidth="1"/>
    <col min="13839" max="13839" width="12.42578125" customWidth="1"/>
    <col min="13840" max="13840" width="15.7109375" customWidth="1"/>
    <col min="13841" max="13850" width="0" hidden="1" customWidth="1"/>
    <col min="13851" max="13851" width="9.42578125" customWidth="1"/>
    <col min="14081" max="14085" width="0" hidden="1" customWidth="1"/>
    <col min="14086" max="14086" width="5.42578125" customWidth="1"/>
    <col min="14087" max="14087" width="4.28515625" customWidth="1"/>
    <col min="14088" max="14088" width="14.28515625" customWidth="1"/>
    <col min="14089" max="14089" width="0" hidden="1" customWidth="1"/>
    <col min="14090" max="14090" width="80.7109375" customWidth="1"/>
    <col min="14091" max="14091" width="5.7109375" customWidth="1"/>
    <col min="14092" max="14092" width="13.7109375" customWidth="1"/>
    <col min="14093" max="14094" width="0" hidden="1" customWidth="1"/>
    <col min="14095" max="14095" width="12.42578125" customWidth="1"/>
    <col min="14096" max="14096" width="15.7109375" customWidth="1"/>
    <col min="14097" max="14106" width="0" hidden="1" customWidth="1"/>
    <col min="14107" max="14107" width="9.42578125" customWidth="1"/>
    <col min="14337" max="14341" width="0" hidden="1" customWidth="1"/>
    <col min="14342" max="14342" width="5.42578125" customWidth="1"/>
    <col min="14343" max="14343" width="4.28515625" customWidth="1"/>
    <col min="14344" max="14344" width="14.28515625" customWidth="1"/>
    <col min="14345" max="14345" width="0" hidden="1" customWidth="1"/>
    <col min="14346" max="14346" width="80.7109375" customWidth="1"/>
    <col min="14347" max="14347" width="5.7109375" customWidth="1"/>
    <col min="14348" max="14348" width="13.7109375" customWidth="1"/>
    <col min="14349" max="14350" width="0" hidden="1" customWidth="1"/>
    <col min="14351" max="14351" width="12.42578125" customWidth="1"/>
    <col min="14352" max="14352" width="15.7109375" customWidth="1"/>
    <col min="14353" max="14362" width="0" hidden="1" customWidth="1"/>
    <col min="14363" max="14363" width="9.42578125" customWidth="1"/>
    <col min="14593" max="14597" width="0" hidden="1" customWidth="1"/>
    <col min="14598" max="14598" width="5.42578125" customWidth="1"/>
    <col min="14599" max="14599" width="4.28515625" customWidth="1"/>
    <col min="14600" max="14600" width="14.28515625" customWidth="1"/>
    <col min="14601" max="14601" width="0" hidden="1" customWidth="1"/>
    <col min="14602" max="14602" width="80.7109375" customWidth="1"/>
    <col min="14603" max="14603" width="5.7109375" customWidth="1"/>
    <col min="14604" max="14604" width="13.7109375" customWidth="1"/>
    <col min="14605" max="14606" width="0" hidden="1" customWidth="1"/>
    <col min="14607" max="14607" width="12.42578125" customWidth="1"/>
    <col min="14608" max="14608" width="15.7109375" customWidth="1"/>
    <col min="14609" max="14618" width="0" hidden="1" customWidth="1"/>
    <col min="14619" max="14619" width="9.42578125" customWidth="1"/>
    <col min="14849" max="14853" width="0" hidden="1" customWidth="1"/>
    <col min="14854" max="14854" width="5.42578125" customWidth="1"/>
    <col min="14855" max="14855" width="4.28515625" customWidth="1"/>
    <col min="14856" max="14856" width="14.28515625" customWidth="1"/>
    <col min="14857" max="14857" width="0" hidden="1" customWidth="1"/>
    <col min="14858" max="14858" width="80.7109375" customWidth="1"/>
    <col min="14859" max="14859" width="5.7109375" customWidth="1"/>
    <col min="14860" max="14860" width="13.7109375" customWidth="1"/>
    <col min="14861" max="14862" width="0" hidden="1" customWidth="1"/>
    <col min="14863" max="14863" width="12.42578125" customWidth="1"/>
    <col min="14864" max="14864" width="15.7109375" customWidth="1"/>
    <col min="14865" max="14874" width="0" hidden="1" customWidth="1"/>
    <col min="14875" max="14875" width="9.42578125" customWidth="1"/>
    <col min="15105" max="15109" width="0" hidden="1" customWidth="1"/>
    <col min="15110" max="15110" width="5.42578125" customWidth="1"/>
    <col min="15111" max="15111" width="4.28515625" customWidth="1"/>
    <col min="15112" max="15112" width="14.28515625" customWidth="1"/>
    <col min="15113" max="15113" width="0" hidden="1" customWidth="1"/>
    <col min="15114" max="15114" width="80.7109375" customWidth="1"/>
    <col min="15115" max="15115" width="5.7109375" customWidth="1"/>
    <col min="15116" max="15116" width="13.7109375" customWidth="1"/>
    <col min="15117" max="15118" width="0" hidden="1" customWidth="1"/>
    <col min="15119" max="15119" width="12.42578125" customWidth="1"/>
    <col min="15120" max="15120" width="15.7109375" customWidth="1"/>
    <col min="15121" max="15130" width="0" hidden="1" customWidth="1"/>
    <col min="15131" max="15131" width="9.42578125" customWidth="1"/>
    <col min="15361" max="15365" width="0" hidden="1" customWidth="1"/>
    <col min="15366" max="15366" width="5.42578125" customWidth="1"/>
    <col min="15367" max="15367" width="4.28515625" customWidth="1"/>
    <col min="15368" max="15368" width="14.28515625" customWidth="1"/>
    <col min="15369" max="15369" width="0" hidden="1" customWidth="1"/>
    <col min="15370" max="15370" width="80.7109375" customWidth="1"/>
    <col min="15371" max="15371" width="5.7109375" customWidth="1"/>
    <col min="15372" max="15372" width="13.7109375" customWidth="1"/>
    <col min="15373" max="15374" width="0" hidden="1" customWidth="1"/>
    <col min="15375" max="15375" width="12.42578125" customWidth="1"/>
    <col min="15376" max="15376" width="15.7109375" customWidth="1"/>
    <col min="15377" max="15386" width="0" hidden="1" customWidth="1"/>
    <col min="15387" max="15387" width="9.42578125" customWidth="1"/>
    <col min="15617" max="15621" width="0" hidden="1" customWidth="1"/>
    <col min="15622" max="15622" width="5.42578125" customWidth="1"/>
    <col min="15623" max="15623" width="4.28515625" customWidth="1"/>
    <col min="15624" max="15624" width="14.28515625" customWidth="1"/>
    <col min="15625" max="15625" width="0" hidden="1" customWidth="1"/>
    <col min="15626" max="15626" width="80.7109375" customWidth="1"/>
    <col min="15627" max="15627" width="5.7109375" customWidth="1"/>
    <col min="15628" max="15628" width="13.7109375" customWidth="1"/>
    <col min="15629" max="15630" width="0" hidden="1" customWidth="1"/>
    <col min="15631" max="15631" width="12.42578125" customWidth="1"/>
    <col min="15632" max="15632" width="15.7109375" customWidth="1"/>
    <col min="15633" max="15642" width="0" hidden="1" customWidth="1"/>
    <col min="15643" max="15643" width="9.42578125" customWidth="1"/>
    <col min="15873" max="15877" width="0" hidden="1" customWidth="1"/>
    <col min="15878" max="15878" width="5.42578125" customWidth="1"/>
    <col min="15879" max="15879" width="4.28515625" customWidth="1"/>
    <col min="15880" max="15880" width="14.28515625" customWidth="1"/>
    <col min="15881" max="15881" width="0" hidden="1" customWidth="1"/>
    <col min="15882" max="15882" width="80.7109375" customWidth="1"/>
    <col min="15883" max="15883" width="5.7109375" customWidth="1"/>
    <col min="15884" max="15884" width="13.7109375" customWidth="1"/>
    <col min="15885" max="15886" width="0" hidden="1" customWidth="1"/>
    <col min="15887" max="15887" width="12.42578125" customWidth="1"/>
    <col min="15888" max="15888" width="15.7109375" customWidth="1"/>
    <col min="15889" max="15898" width="0" hidden="1" customWidth="1"/>
    <col min="15899" max="15899" width="9.42578125" customWidth="1"/>
    <col min="16129" max="16133" width="0" hidden="1" customWidth="1"/>
    <col min="16134" max="16134" width="5.42578125" customWidth="1"/>
    <col min="16135" max="16135" width="4.28515625" customWidth="1"/>
    <col min="16136" max="16136" width="14.28515625" customWidth="1"/>
    <col min="16137" max="16137" width="0" hidden="1" customWidth="1"/>
    <col min="16138" max="16138" width="80.7109375" customWidth="1"/>
    <col min="16139" max="16139" width="5.7109375" customWidth="1"/>
    <col min="16140" max="16140" width="13.7109375" customWidth="1"/>
    <col min="16141" max="16142" width="0" hidden="1" customWidth="1"/>
    <col min="16143" max="16143" width="12.42578125" customWidth="1"/>
    <col min="16144" max="16144" width="15.7109375" customWidth="1"/>
    <col min="16145" max="16154" width="0" hidden="1" customWidth="1"/>
    <col min="16155" max="16155" width="9.42578125" customWidth="1"/>
  </cols>
  <sheetData>
    <row r="1" spans="1:26" ht="21.6" customHeight="1" x14ac:dyDescent="0.25">
      <c r="F1" s="144"/>
      <c r="G1" s="145"/>
      <c r="H1" s="145"/>
      <c r="I1" s="145"/>
      <c r="J1" s="145"/>
      <c r="K1" s="145"/>
      <c r="L1" s="146"/>
      <c r="M1" s="147"/>
      <c r="N1" s="146"/>
      <c r="O1" s="147"/>
      <c r="P1" s="148"/>
      <c r="Q1" s="149"/>
      <c r="R1" s="147"/>
      <c r="S1" s="147"/>
      <c r="T1" s="147"/>
      <c r="U1" s="147"/>
      <c r="V1" s="147"/>
      <c r="W1" s="147"/>
      <c r="X1" s="147"/>
      <c r="Y1" s="145"/>
      <c r="Z1" s="145"/>
    </row>
    <row r="2" spans="1:26" ht="21.6" customHeight="1" x14ac:dyDescent="0.25">
      <c r="F2" s="144"/>
      <c r="G2" s="145"/>
      <c r="H2" s="145"/>
      <c r="I2" s="145"/>
      <c r="J2" s="145"/>
      <c r="K2" s="145"/>
      <c r="L2" s="146"/>
      <c r="M2" s="147"/>
      <c r="N2" s="146"/>
      <c r="O2" s="147"/>
      <c r="P2" s="148"/>
      <c r="Q2" s="149"/>
      <c r="R2" s="147"/>
      <c r="S2" s="147"/>
      <c r="T2" s="147"/>
      <c r="U2" s="147"/>
      <c r="V2" s="147"/>
      <c r="W2" s="147"/>
      <c r="X2" s="147"/>
      <c r="Y2" s="145"/>
      <c r="Z2" s="145"/>
    </row>
    <row r="3" spans="1:26" s="150" customFormat="1" ht="13.5" thickBot="1" x14ac:dyDescent="0.25">
      <c r="F3" s="151" t="s">
        <v>2</v>
      </c>
      <c r="G3" s="151" t="s">
        <v>3</v>
      </c>
      <c r="H3" s="151" t="s">
        <v>4</v>
      </c>
      <c r="I3" s="151" t="s">
        <v>2037</v>
      </c>
      <c r="J3" s="152" t="s">
        <v>5</v>
      </c>
      <c r="K3" s="151" t="s">
        <v>6</v>
      </c>
      <c r="L3" s="151" t="s">
        <v>7</v>
      </c>
      <c r="M3" s="151" t="s">
        <v>2038</v>
      </c>
      <c r="N3" s="151" t="s">
        <v>7</v>
      </c>
      <c r="O3" s="151" t="s">
        <v>2039</v>
      </c>
      <c r="P3" s="151" t="s">
        <v>9</v>
      </c>
      <c r="Q3" s="151" t="s">
        <v>10</v>
      </c>
      <c r="R3" s="151" t="s">
        <v>11</v>
      </c>
      <c r="S3" s="151" t="s">
        <v>12</v>
      </c>
      <c r="T3" s="151" t="s">
        <v>13</v>
      </c>
      <c r="U3" s="151" t="s">
        <v>14</v>
      </c>
      <c r="V3" s="151" t="s">
        <v>15</v>
      </c>
      <c r="W3" s="151" t="s">
        <v>16</v>
      </c>
      <c r="X3" s="152" t="s">
        <v>2040</v>
      </c>
      <c r="Y3" s="151" t="s">
        <v>20</v>
      </c>
      <c r="Z3" s="151" t="s">
        <v>23</v>
      </c>
    </row>
    <row r="4" spans="1:26" ht="11.25" customHeight="1" x14ac:dyDescent="0.25">
      <c r="F4" s="153"/>
      <c r="G4" s="154"/>
      <c r="H4" s="155"/>
      <c r="I4" s="155"/>
      <c r="J4" s="156"/>
      <c r="K4" s="154"/>
      <c r="L4" s="153"/>
      <c r="M4" s="153"/>
      <c r="N4" s="153"/>
      <c r="O4" s="153"/>
      <c r="P4" s="153"/>
      <c r="Q4" s="153"/>
      <c r="R4" s="153"/>
      <c r="S4" s="153"/>
      <c r="T4" s="153"/>
      <c r="U4" s="153"/>
      <c r="V4" s="153"/>
      <c r="W4" s="153"/>
      <c r="X4" s="157"/>
      <c r="Y4" s="155"/>
      <c r="Z4" s="155"/>
    </row>
    <row r="5" spans="1:26" s="158" customFormat="1" ht="20.25" customHeight="1" x14ac:dyDescent="0.25">
      <c r="F5" s="159"/>
      <c r="G5" s="160"/>
      <c r="H5" s="161"/>
      <c r="I5" s="161"/>
      <c r="J5" s="161" t="s">
        <v>4101</v>
      </c>
      <c r="K5" s="160"/>
      <c r="L5" s="162"/>
      <c r="M5" s="163"/>
      <c r="N5" s="162"/>
      <c r="O5" s="163"/>
      <c r="P5" s="164">
        <f>SUBTOTAL(9,P6:P55)</f>
        <v>0</v>
      </c>
      <c r="Q5" s="165"/>
      <c r="R5" s="166">
        <f>SUBTOTAL(9,R6:R55)</f>
        <v>5.9009999999999993E-2</v>
      </c>
      <c r="S5" s="163"/>
      <c r="T5" s="166">
        <f>SUBTOTAL(9,T6:T55)</f>
        <v>0</v>
      </c>
      <c r="U5" s="167" t="s">
        <v>2042</v>
      </c>
      <c r="V5" s="164">
        <f>SUBTOTAL(9,V6:V55)</f>
        <v>0</v>
      </c>
      <c r="W5" s="164">
        <f>SUBTOTAL(9,W6:W55)</f>
        <v>0</v>
      </c>
      <c r="Y5" s="168"/>
      <c r="Z5" s="168"/>
    </row>
    <row r="6" spans="1:26" s="169" customFormat="1" ht="16.5" customHeight="1" outlineLevel="1" x14ac:dyDescent="0.2">
      <c r="F6" s="170"/>
      <c r="G6" s="154"/>
      <c r="H6" s="171"/>
      <c r="I6" s="171"/>
      <c r="J6" s="171" t="s">
        <v>2043</v>
      </c>
      <c r="K6" s="154"/>
      <c r="L6" s="172"/>
      <c r="M6" s="173"/>
      <c r="N6" s="172"/>
      <c r="O6" s="173"/>
      <c r="P6" s="174">
        <f>SUBTOTAL(9,P7:P54)</f>
        <v>0</v>
      </c>
      <c r="Q6" s="175"/>
      <c r="R6" s="176">
        <f>SUBTOTAL(9,R7:R54)</f>
        <v>5.9009999999999993E-2</v>
      </c>
      <c r="S6" s="173"/>
      <c r="T6" s="176">
        <f>SUBTOTAL(9,T7:T54)</f>
        <v>0</v>
      </c>
      <c r="U6" s="177" t="s">
        <v>2042</v>
      </c>
      <c r="V6" s="174">
        <f>SUBTOTAL(9,V7:V54)</f>
        <v>0</v>
      </c>
      <c r="W6" s="174">
        <f>SUBTOTAL(9,W7:W54)</f>
        <v>0</v>
      </c>
      <c r="Y6" s="155"/>
      <c r="Z6" s="155"/>
    </row>
    <row r="7" spans="1:26" s="178" customFormat="1" ht="12" outlineLevel="2" x14ac:dyDescent="0.2">
      <c r="A7" s="178" t="s">
        <v>2044</v>
      </c>
      <c r="B7" s="178" t="s">
        <v>2045</v>
      </c>
      <c r="C7" s="178" t="s">
        <v>2046</v>
      </c>
      <c r="D7" s="178" t="s">
        <v>2047</v>
      </c>
      <c r="E7" s="178" t="s">
        <v>2048</v>
      </c>
      <c r="F7" s="179">
        <v>1</v>
      </c>
      <c r="G7" s="180" t="s">
        <v>342</v>
      </c>
      <c r="H7" s="181" t="s">
        <v>2049</v>
      </c>
      <c r="I7" s="181"/>
      <c r="J7" s="182" t="s">
        <v>2050</v>
      </c>
      <c r="K7" s="180" t="s">
        <v>172</v>
      </c>
      <c r="L7" s="183">
        <v>40</v>
      </c>
      <c r="M7" s="184"/>
      <c r="N7" s="183">
        <f t="shared" ref="N7:N53" si="0">L7*(1+M7/100)</f>
        <v>40</v>
      </c>
      <c r="O7" s="184"/>
      <c r="P7" s="185">
        <f t="shared" ref="P7:P53" si="1">N7*O7</f>
        <v>0</v>
      </c>
      <c r="Q7" s="186">
        <v>1E-4</v>
      </c>
      <c r="R7" s="187">
        <f t="shared" ref="R7:R53" si="2">N7*Q7</f>
        <v>4.0000000000000001E-3</v>
      </c>
      <c r="S7" s="186"/>
      <c r="T7" s="187">
        <f t="shared" ref="T7:T53" si="3">N7*S7</f>
        <v>0</v>
      </c>
      <c r="U7" s="185">
        <v>21</v>
      </c>
      <c r="V7" s="185">
        <f t="shared" ref="V7:V53" si="4">P7*(U7/100)</f>
        <v>0</v>
      </c>
      <c r="W7" s="185">
        <f t="shared" ref="W7:W53" si="5">P7+V7</f>
        <v>0</v>
      </c>
      <c r="X7" s="182"/>
      <c r="Y7" s="181" t="s">
        <v>4102</v>
      </c>
      <c r="Z7" s="181" t="s">
        <v>2052</v>
      </c>
    </row>
    <row r="8" spans="1:26" s="178" customFormat="1" ht="12" outlineLevel="2" x14ac:dyDescent="0.2">
      <c r="F8" s="179">
        <v>2</v>
      </c>
      <c r="G8" s="180" t="s">
        <v>342</v>
      </c>
      <c r="H8" s="181" t="s">
        <v>2053</v>
      </c>
      <c r="I8" s="181"/>
      <c r="J8" s="182" t="s">
        <v>2054</v>
      </c>
      <c r="K8" s="180" t="s">
        <v>172</v>
      </c>
      <c r="L8" s="183">
        <v>182</v>
      </c>
      <c r="M8" s="184"/>
      <c r="N8" s="183">
        <f t="shared" si="0"/>
        <v>182</v>
      </c>
      <c r="O8" s="184"/>
      <c r="P8" s="185">
        <f t="shared" si="1"/>
        <v>0</v>
      </c>
      <c r="Q8" s="186">
        <v>1.2E-4</v>
      </c>
      <c r="R8" s="187">
        <f t="shared" si="2"/>
        <v>2.1840000000000002E-2</v>
      </c>
      <c r="S8" s="186"/>
      <c r="T8" s="187">
        <f t="shared" si="3"/>
        <v>0</v>
      </c>
      <c r="U8" s="185">
        <v>21</v>
      </c>
      <c r="V8" s="185">
        <f t="shared" si="4"/>
        <v>0</v>
      </c>
      <c r="W8" s="185">
        <f t="shared" si="5"/>
        <v>0</v>
      </c>
      <c r="X8" s="182"/>
      <c r="Y8" s="181" t="s">
        <v>4102</v>
      </c>
      <c r="Z8" s="181" t="s">
        <v>2052</v>
      </c>
    </row>
    <row r="9" spans="1:26" s="178" customFormat="1" ht="12" outlineLevel="2" x14ac:dyDescent="0.2">
      <c r="F9" s="179">
        <v>3</v>
      </c>
      <c r="G9" s="180" t="s">
        <v>342</v>
      </c>
      <c r="H9" s="181" t="s">
        <v>2055</v>
      </c>
      <c r="I9" s="181"/>
      <c r="J9" s="182" t="s">
        <v>2056</v>
      </c>
      <c r="K9" s="180" t="s">
        <v>172</v>
      </c>
      <c r="L9" s="183">
        <v>91</v>
      </c>
      <c r="M9" s="184"/>
      <c r="N9" s="183">
        <f t="shared" si="0"/>
        <v>91</v>
      </c>
      <c r="O9" s="184"/>
      <c r="P9" s="185">
        <f t="shared" si="1"/>
        <v>0</v>
      </c>
      <c r="Q9" s="186">
        <v>1.7000000000000001E-4</v>
      </c>
      <c r="R9" s="187">
        <f t="shared" si="2"/>
        <v>1.5470000000000001E-2</v>
      </c>
      <c r="S9" s="186"/>
      <c r="T9" s="187">
        <f t="shared" si="3"/>
        <v>0</v>
      </c>
      <c r="U9" s="185">
        <v>21</v>
      </c>
      <c r="V9" s="185">
        <f t="shared" si="4"/>
        <v>0</v>
      </c>
      <c r="W9" s="185">
        <f t="shared" si="5"/>
        <v>0</v>
      </c>
      <c r="X9" s="182"/>
      <c r="Y9" s="181" t="s">
        <v>4102</v>
      </c>
      <c r="Z9" s="181" t="s">
        <v>2052</v>
      </c>
    </row>
    <row r="10" spans="1:26" s="178" customFormat="1" ht="12" outlineLevel="2" x14ac:dyDescent="0.2">
      <c r="F10" s="179">
        <v>4</v>
      </c>
      <c r="G10" s="180" t="s">
        <v>342</v>
      </c>
      <c r="H10" s="181" t="s">
        <v>2057</v>
      </c>
      <c r="I10" s="181"/>
      <c r="J10" s="182" t="s">
        <v>2058</v>
      </c>
      <c r="K10" s="180" t="s">
        <v>172</v>
      </c>
      <c r="L10" s="183">
        <v>48</v>
      </c>
      <c r="M10" s="184"/>
      <c r="N10" s="183">
        <f t="shared" si="0"/>
        <v>48</v>
      </c>
      <c r="O10" s="184"/>
      <c r="P10" s="185">
        <f t="shared" si="1"/>
        <v>0</v>
      </c>
      <c r="Q10" s="186">
        <v>1.6000000000000001E-4</v>
      </c>
      <c r="R10" s="187">
        <f t="shared" si="2"/>
        <v>7.6800000000000011E-3</v>
      </c>
      <c r="S10" s="186"/>
      <c r="T10" s="187">
        <f t="shared" si="3"/>
        <v>0</v>
      </c>
      <c r="U10" s="185">
        <v>21</v>
      </c>
      <c r="V10" s="185">
        <f t="shared" si="4"/>
        <v>0</v>
      </c>
      <c r="W10" s="185">
        <f t="shared" si="5"/>
        <v>0</v>
      </c>
      <c r="X10" s="182"/>
      <c r="Y10" s="181" t="s">
        <v>4102</v>
      </c>
      <c r="Z10" s="181" t="s">
        <v>2052</v>
      </c>
    </row>
    <row r="11" spans="1:26" s="178" customFormat="1" ht="12" outlineLevel="2" x14ac:dyDescent="0.2">
      <c r="F11" s="179">
        <v>5</v>
      </c>
      <c r="G11" s="180" t="s">
        <v>342</v>
      </c>
      <c r="H11" s="181" t="s">
        <v>2069</v>
      </c>
      <c r="I11" s="181"/>
      <c r="J11" s="182" t="s">
        <v>2070</v>
      </c>
      <c r="K11" s="180" t="s">
        <v>172</v>
      </c>
      <c r="L11" s="183">
        <v>20</v>
      </c>
      <c r="M11" s="184"/>
      <c r="N11" s="183">
        <f t="shared" si="0"/>
        <v>20</v>
      </c>
      <c r="O11" s="184"/>
      <c r="P11" s="185">
        <f t="shared" si="1"/>
        <v>0</v>
      </c>
      <c r="Q11" s="186">
        <v>3.4999999999999997E-5</v>
      </c>
      <c r="R11" s="187">
        <f t="shared" si="2"/>
        <v>6.9999999999999988E-4</v>
      </c>
      <c r="S11" s="186"/>
      <c r="T11" s="187">
        <f t="shared" si="3"/>
        <v>0</v>
      </c>
      <c r="U11" s="185">
        <v>21</v>
      </c>
      <c r="V11" s="185">
        <f t="shared" si="4"/>
        <v>0</v>
      </c>
      <c r="W11" s="185">
        <f t="shared" si="5"/>
        <v>0</v>
      </c>
      <c r="X11" s="182"/>
      <c r="Y11" s="181" t="s">
        <v>4102</v>
      </c>
      <c r="Z11" s="181" t="s">
        <v>2052</v>
      </c>
    </row>
    <row r="12" spans="1:26" s="178" customFormat="1" ht="12" outlineLevel="2" x14ac:dyDescent="0.2">
      <c r="F12" s="179">
        <v>6</v>
      </c>
      <c r="G12" s="180" t="s">
        <v>342</v>
      </c>
      <c r="H12" s="181" t="s">
        <v>2075</v>
      </c>
      <c r="I12" s="181"/>
      <c r="J12" s="182" t="s">
        <v>2076</v>
      </c>
      <c r="K12" s="180" t="s">
        <v>172</v>
      </c>
      <c r="L12" s="183">
        <v>35</v>
      </c>
      <c r="M12" s="184"/>
      <c r="N12" s="183">
        <f t="shared" si="0"/>
        <v>35</v>
      </c>
      <c r="O12" s="184"/>
      <c r="P12" s="185">
        <f t="shared" si="1"/>
        <v>0</v>
      </c>
      <c r="Q12" s="186">
        <v>7.0000000000000007E-5</v>
      </c>
      <c r="R12" s="187">
        <f t="shared" si="2"/>
        <v>2.4500000000000004E-3</v>
      </c>
      <c r="S12" s="186"/>
      <c r="T12" s="187">
        <f t="shared" si="3"/>
        <v>0</v>
      </c>
      <c r="U12" s="185">
        <v>21</v>
      </c>
      <c r="V12" s="185">
        <f t="shared" si="4"/>
        <v>0</v>
      </c>
      <c r="W12" s="185">
        <f t="shared" si="5"/>
        <v>0</v>
      </c>
      <c r="X12" s="182"/>
      <c r="Y12" s="181" t="s">
        <v>4102</v>
      </c>
      <c r="Z12" s="181" t="s">
        <v>2052</v>
      </c>
    </row>
    <row r="13" spans="1:26" s="178" customFormat="1" ht="12" outlineLevel="2" x14ac:dyDescent="0.2">
      <c r="F13" s="179">
        <v>7</v>
      </c>
      <c r="G13" s="180" t="s">
        <v>342</v>
      </c>
      <c r="H13" s="181" t="s">
        <v>2083</v>
      </c>
      <c r="I13" s="181"/>
      <c r="J13" s="182" t="s">
        <v>2084</v>
      </c>
      <c r="K13" s="180" t="s">
        <v>72</v>
      </c>
      <c r="L13" s="183">
        <v>4</v>
      </c>
      <c r="M13" s="184"/>
      <c r="N13" s="183">
        <f t="shared" si="0"/>
        <v>4</v>
      </c>
      <c r="O13" s="184"/>
      <c r="P13" s="185">
        <f t="shared" si="1"/>
        <v>0</v>
      </c>
      <c r="Q13" s="186">
        <v>4.0000000000000003E-5</v>
      </c>
      <c r="R13" s="187">
        <f t="shared" si="2"/>
        <v>1.6000000000000001E-4</v>
      </c>
      <c r="S13" s="186"/>
      <c r="T13" s="187">
        <f t="shared" si="3"/>
        <v>0</v>
      </c>
      <c r="U13" s="185">
        <v>21</v>
      </c>
      <c r="V13" s="185">
        <f t="shared" si="4"/>
        <v>0</v>
      </c>
      <c r="W13" s="185">
        <f t="shared" si="5"/>
        <v>0</v>
      </c>
      <c r="X13" s="182"/>
      <c r="Y13" s="181" t="s">
        <v>4102</v>
      </c>
      <c r="Z13" s="181" t="s">
        <v>2052</v>
      </c>
    </row>
    <row r="14" spans="1:26" s="178" customFormat="1" ht="12" outlineLevel="2" x14ac:dyDescent="0.2">
      <c r="F14" s="179">
        <v>8</v>
      </c>
      <c r="G14" s="180" t="s">
        <v>342</v>
      </c>
      <c r="H14" s="181" t="s">
        <v>2087</v>
      </c>
      <c r="I14" s="181"/>
      <c r="J14" s="182" t="s">
        <v>2088</v>
      </c>
      <c r="K14" s="180" t="s">
        <v>72</v>
      </c>
      <c r="L14" s="183">
        <v>6</v>
      </c>
      <c r="M14" s="184"/>
      <c r="N14" s="183">
        <f t="shared" si="0"/>
        <v>6</v>
      </c>
      <c r="O14" s="184"/>
      <c r="P14" s="185">
        <f t="shared" si="1"/>
        <v>0</v>
      </c>
      <c r="Q14" s="186">
        <v>4.0000000000000003E-5</v>
      </c>
      <c r="R14" s="187">
        <f t="shared" si="2"/>
        <v>2.4000000000000003E-4</v>
      </c>
      <c r="S14" s="186"/>
      <c r="T14" s="187">
        <f t="shared" si="3"/>
        <v>0</v>
      </c>
      <c r="U14" s="185">
        <v>21</v>
      </c>
      <c r="V14" s="185">
        <f t="shared" si="4"/>
        <v>0</v>
      </c>
      <c r="W14" s="185">
        <f t="shared" si="5"/>
        <v>0</v>
      </c>
      <c r="X14" s="182"/>
      <c r="Y14" s="181" t="s">
        <v>4102</v>
      </c>
      <c r="Z14" s="181" t="s">
        <v>2052</v>
      </c>
    </row>
    <row r="15" spans="1:26" s="178" customFormat="1" ht="12" outlineLevel="2" x14ac:dyDescent="0.2">
      <c r="F15" s="179">
        <v>9</v>
      </c>
      <c r="G15" s="180" t="s">
        <v>342</v>
      </c>
      <c r="H15" s="181" t="s">
        <v>2091</v>
      </c>
      <c r="I15" s="181"/>
      <c r="J15" s="182" t="s">
        <v>2092</v>
      </c>
      <c r="K15" s="180" t="s">
        <v>72</v>
      </c>
      <c r="L15" s="183">
        <v>1</v>
      </c>
      <c r="M15" s="184"/>
      <c r="N15" s="183">
        <f t="shared" si="0"/>
        <v>1</v>
      </c>
      <c r="O15" s="184"/>
      <c r="P15" s="185">
        <f t="shared" si="1"/>
        <v>0</v>
      </c>
      <c r="Q15" s="186">
        <v>4.0000000000000003E-5</v>
      </c>
      <c r="R15" s="187">
        <f t="shared" si="2"/>
        <v>4.0000000000000003E-5</v>
      </c>
      <c r="S15" s="186"/>
      <c r="T15" s="187">
        <f t="shared" si="3"/>
        <v>0</v>
      </c>
      <c r="U15" s="185">
        <v>21</v>
      </c>
      <c r="V15" s="185">
        <f t="shared" si="4"/>
        <v>0</v>
      </c>
      <c r="W15" s="185">
        <f t="shared" si="5"/>
        <v>0</v>
      </c>
      <c r="X15" s="182"/>
      <c r="Y15" s="181" t="s">
        <v>4102</v>
      </c>
      <c r="Z15" s="181" t="s">
        <v>2052</v>
      </c>
    </row>
    <row r="16" spans="1:26" s="178" customFormat="1" ht="12" outlineLevel="2" x14ac:dyDescent="0.2">
      <c r="F16" s="179">
        <v>10</v>
      </c>
      <c r="G16" s="180" t="s">
        <v>342</v>
      </c>
      <c r="H16" s="181" t="s">
        <v>2093</v>
      </c>
      <c r="I16" s="181"/>
      <c r="J16" s="182" t="s">
        <v>2094</v>
      </c>
      <c r="K16" s="180" t="s">
        <v>72</v>
      </c>
      <c r="L16" s="183">
        <v>2</v>
      </c>
      <c r="M16" s="184"/>
      <c r="N16" s="183">
        <f t="shared" si="0"/>
        <v>2</v>
      </c>
      <c r="O16" s="184"/>
      <c r="P16" s="185">
        <f t="shared" si="1"/>
        <v>0</v>
      </c>
      <c r="Q16" s="186">
        <v>2.0000000000000002E-5</v>
      </c>
      <c r="R16" s="187">
        <f t="shared" si="2"/>
        <v>4.0000000000000003E-5</v>
      </c>
      <c r="S16" s="186"/>
      <c r="T16" s="187">
        <f t="shared" si="3"/>
        <v>0</v>
      </c>
      <c r="U16" s="185">
        <v>21</v>
      </c>
      <c r="V16" s="185">
        <f t="shared" si="4"/>
        <v>0</v>
      </c>
      <c r="W16" s="185">
        <f t="shared" si="5"/>
        <v>0</v>
      </c>
      <c r="X16" s="182"/>
      <c r="Y16" s="181" t="s">
        <v>4102</v>
      </c>
      <c r="Z16" s="181" t="s">
        <v>2052</v>
      </c>
    </row>
    <row r="17" spans="6:26" s="178" customFormat="1" ht="12" outlineLevel="2" x14ac:dyDescent="0.2">
      <c r="F17" s="179">
        <v>11</v>
      </c>
      <c r="G17" s="180" t="s">
        <v>342</v>
      </c>
      <c r="H17" s="181" t="s">
        <v>2095</v>
      </c>
      <c r="I17" s="181"/>
      <c r="J17" s="182" t="s">
        <v>2096</v>
      </c>
      <c r="K17" s="180" t="s">
        <v>72</v>
      </c>
      <c r="L17" s="183">
        <v>2</v>
      </c>
      <c r="M17" s="184"/>
      <c r="N17" s="183">
        <f t="shared" si="0"/>
        <v>2</v>
      </c>
      <c r="O17" s="184"/>
      <c r="P17" s="185">
        <f t="shared" si="1"/>
        <v>0</v>
      </c>
      <c r="Q17" s="186">
        <v>8.0000000000000007E-5</v>
      </c>
      <c r="R17" s="187">
        <f t="shared" si="2"/>
        <v>1.6000000000000001E-4</v>
      </c>
      <c r="S17" s="186"/>
      <c r="T17" s="187">
        <f t="shared" si="3"/>
        <v>0</v>
      </c>
      <c r="U17" s="185">
        <v>21</v>
      </c>
      <c r="V17" s="185">
        <f t="shared" si="4"/>
        <v>0</v>
      </c>
      <c r="W17" s="185">
        <f t="shared" si="5"/>
        <v>0</v>
      </c>
      <c r="X17" s="182"/>
      <c r="Y17" s="181" t="s">
        <v>4102</v>
      </c>
      <c r="Z17" s="181" t="s">
        <v>2052</v>
      </c>
    </row>
    <row r="18" spans="6:26" s="178" customFormat="1" ht="12" outlineLevel="2" x14ac:dyDescent="0.2">
      <c r="F18" s="179">
        <v>12</v>
      </c>
      <c r="G18" s="180" t="s">
        <v>342</v>
      </c>
      <c r="H18" s="181" t="s">
        <v>2101</v>
      </c>
      <c r="I18" s="181"/>
      <c r="J18" s="182" t="s">
        <v>2102</v>
      </c>
      <c r="K18" s="180" t="s">
        <v>72</v>
      </c>
      <c r="L18" s="183">
        <v>10</v>
      </c>
      <c r="M18" s="184"/>
      <c r="N18" s="183">
        <f t="shared" si="0"/>
        <v>10</v>
      </c>
      <c r="O18" s="184"/>
      <c r="P18" s="185">
        <f t="shared" si="1"/>
        <v>0</v>
      </c>
      <c r="Q18" s="186">
        <v>7.0000000000000007E-5</v>
      </c>
      <c r="R18" s="187">
        <f t="shared" si="2"/>
        <v>7.000000000000001E-4</v>
      </c>
      <c r="S18" s="186"/>
      <c r="T18" s="187">
        <f t="shared" si="3"/>
        <v>0</v>
      </c>
      <c r="U18" s="185">
        <v>21</v>
      </c>
      <c r="V18" s="185">
        <f t="shared" si="4"/>
        <v>0</v>
      </c>
      <c r="W18" s="185">
        <f t="shared" si="5"/>
        <v>0</v>
      </c>
      <c r="X18" s="182"/>
      <c r="Y18" s="181" t="s">
        <v>4102</v>
      </c>
      <c r="Z18" s="181" t="s">
        <v>2052</v>
      </c>
    </row>
    <row r="19" spans="6:26" s="178" customFormat="1" ht="12" outlineLevel="2" x14ac:dyDescent="0.2">
      <c r="F19" s="179">
        <v>13</v>
      </c>
      <c r="G19" s="180" t="s">
        <v>342</v>
      </c>
      <c r="H19" s="181" t="s">
        <v>2115</v>
      </c>
      <c r="I19" s="181"/>
      <c r="J19" s="182" t="s">
        <v>2116</v>
      </c>
      <c r="K19" s="180" t="s">
        <v>72</v>
      </c>
      <c r="L19" s="183">
        <v>30</v>
      </c>
      <c r="M19" s="184"/>
      <c r="N19" s="183">
        <f t="shared" si="0"/>
        <v>30</v>
      </c>
      <c r="O19" s="184"/>
      <c r="P19" s="185">
        <f t="shared" si="1"/>
        <v>0</v>
      </c>
      <c r="Q19" s="186">
        <v>5.0000000000000002E-5</v>
      </c>
      <c r="R19" s="187">
        <f t="shared" si="2"/>
        <v>1.5E-3</v>
      </c>
      <c r="S19" s="186"/>
      <c r="T19" s="187">
        <f t="shared" si="3"/>
        <v>0</v>
      </c>
      <c r="U19" s="185">
        <v>21</v>
      </c>
      <c r="V19" s="185">
        <f t="shared" si="4"/>
        <v>0</v>
      </c>
      <c r="W19" s="185">
        <f t="shared" si="5"/>
        <v>0</v>
      </c>
      <c r="X19" s="182"/>
      <c r="Y19" s="181" t="s">
        <v>4102</v>
      </c>
      <c r="Z19" s="181" t="s">
        <v>2052</v>
      </c>
    </row>
    <row r="20" spans="6:26" s="178" customFormat="1" ht="12" outlineLevel="2" x14ac:dyDescent="0.2">
      <c r="F20" s="179">
        <v>14</v>
      </c>
      <c r="G20" s="180" t="s">
        <v>342</v>
      </c>
      <c r="H20" s="181" t="s">
        <v>2117</v>
      </c>
      <c r="I20" s="181"/>
      <c r="J20" s="182" t="s">
        <v>2118</v>
      </c>
      <c r="K20" s="180" t="s">
        <v>72</v>
      </c>
      <c r="L20" s="183">
        <v>15</v>
      </c>
      <c r="M20" s="184"/>
      <c r="N20" s="183">
        <f t="shared" si="0"/>
        <v>15</v>
      </c>
      <c r="O20" s="184"/>
      <c r="P20" s="185">
        <f t="shared" si="1"/>
        <v>0</v>
      </c>
      <c r="Q20" s="186">
        <v>9.0000000000000006E-5</v>
      </c>
      <c r="R20" s="187">
        <f t="shared" si="2"/>
        <v>1.3500000000000001E-3</v>
      </c>
      <c r="S20" s="186"/>
      <c r="T20" s="187">
        <f t="shared" si="3"/>
        <v>0</v>
      </c>
      <c r="U20" s="185">
        <v>21</v>
      </c>
      <c r="V20" s="185">
        <f t="shared" si="4"/>
        <v>0</v>
      </c>
      <c r="W20" s="185">
        <f t="shared" si="5"/>
        <v>0</v>
      </c>
      <c r="X20" s="182"/>
      <c r="Y20" s="181" t="s">
        <v>4102</v>
      </c>
      <c r="Z20" s="181" t="s">
        <v>2052</v>
      </c>
    </row>
    <row r="21" spans="6:26" s="178" customFormat="1" ht="12" outlineLevel="2" x14ac:dyDescent="0.2">
      <c r="F21" s="179">
        <v>15</v>
      </c>
      <c r="G21" s="180" t="s">
        <v>342</v>
      </c>
      <c r="H21" s="181" t="s">
        <v>2119</v>
      </c>
      <c r="I21" s="181"/>
      <c r="J21" s="182" t="s">
        <v>2120</v>
      </c>
      <c r="K21" s="180" t="s">
        <v>72</v>
      </c>
      <c r="L21" s="183">
        <v>15</v>
      </c>
      <c r="M21" s="184"/>
      <c r="N21" s="183">
        <f t="shared" si="0"/>
        <v>15</v>
      </c>
      <c r="O21" s="184"/>
      <c r="P21" s="185">
        <f t="shared" si="1"/>
        <v>0</v>
      </c>
      <c r="Q21" s="186">
        <v>1.6000000000000001E-4</v>
      </c>
      <c r="R21" s="187">
        <f t="shared" si="2"/>
        <v>2.4000000000000002E-3</v>
      </c>
      <c r="S21" s="186"/>
      <c r="T21" s="187">
        <f t="shared" si="3"/>
        <v>0</v>
      </c>
      <c r="U21" s="185">
        <v>21</v>
      </c>
      <c r="V21" s="185">
        <f t="shared" si="4"/>
        <v>0</v>
      </c>
      <c r="W21" s="185">
        <f t="shared" si="5"/>
        <v>0</v>
      </c>
      <c r="X21" s="182"/>
      <c r="Y21" s="181" t="s">
        <v>4102</v>
      </c>
      <c r="Z21" s="181" t="s">
        <v>2052</v>
      </c>
    </row>
    <row r="22" spans="6:26" s="178" customFormat="1" ht="12" outlineLevel="2" x14ac:dyDescent="0.2">
      <c r="F22" s="179">
        <v>16</v>
      </c>
      <c r="G22" s="180" t="s">
        <v>342</v>
      </c>
      <c r="H22" s="181" t="s">
        <v>2121</v>
      </c>
      <c r="I22" s="181"/>
      <c r="J22" s="182" t="s">
        <v>2122</v>
      </c>
      <c r="K22" s="180" t="s">
        <v>72</v>
      </c>
      <c r="L22" s="183">
        <v>4</v>
      </c>
      <c r="M22" s="184"/>
      <c r="N22" s="183">
        <f t="shared" si="0"/>
        <v>4</v>
      </c>
      <c r="O22" s="184"/>
      <c r="P22" s="185">
        <f t="shared" si="1"/>
        <v>0</v>
      </c>
      <c r="Q22" s="186">
        <v>6.9999999999999994E-5</v>
      </c>
      <c r="R22" s="187">
        <f t="shared" si="2"/>
        <v>2.7999999999999998E-4</v>
      </c>
      <c r="S22" s="186"/>
      <c r="T22" s="187">
        <f t="shared" si="3"/>
        <v>0</v>
      </c>
      <c r="U22" s="185">
        <v>21</v>
      </c>
      <c r="V22" s="185">
        <f t="shared" si="4"/>
        <v>0</v>
      </c>
      <c r="W22" s="185">
        <f t="shared" si="5"/>
        <v>0</v>
      </c>
      <c r="X22" s="182"/>
      <c r="Y22" s="181" t="s">
        <v>4102</v>
      </c>
      <c r="Z22" s="181" t="s">
        <v>2052</v>
      </c>
    </row>
    <row r="23" spans="6:26" s="178" customFormat="1" ht="12" outlineLevel="2" x14ac:dyDescent="0.2">
      <c r="F23" s="179">
        <v>17</v>
      </c>
      <c r="G23" s="180" t="s">
        <v>2127</v>
      </c>
      <c r="H23" s="181" t="s">
        <v>2134</v>
      </c>
      <c r="I23" s="181"/>
      <c r="J23" s="182" t="s">
        <v>2135</v>
      </c>
      <c r="K23" s="180" t="s">
        <v>72</v>
      </c>
      <c r="L23" s="183">
        <v>15</v>
      </c>
      <c r="M23" s="184"/>
      <c r="N23" s="183">
        <f t="shared" si="0"/>
        <v>15</v>
      </c>
      <c r="O23" s="184"/>
      <c r="P23" s="185">
        <f t="shared" si="1"/>
        <v>0</v>
      </c>
      <c r="Q23" s="186"/>
      <c r="R23" s="187">
        <f t="shared" si="2"/>
        <v>0</v>
      </c>
      <c r="S23" s="186"/>
      <c r="T23" s="187">
        <f t="shared" si="3"/>
        <v>0</v>
      </c>
      <c r="U23" s="185">
        <v>21</v>
      </c>
      <c r="V23" s="185">
        <f t="shared" si="4"/>
        <v>0</v>
      </c>
      <c r="W23" s="185">
        <f t="shared" si="5"/>
        <v>0</v>
      </c>
      <c r="X23" s="182"/>
      <c r="Y23" s="181" t="s">
        <v>4102</v>
      </c>
      <c r="Z23" s="181" t="s">
        <v>2052</v>
      </c>
    </row>
    <row r="24" spans="6:26" s="178" customFormat="1" ht="12" outlineLevel="2" x14ac:dyDescent="0.2">
      <c r="F24" s="179">
        <v>18</v>
      </c>
      <c r="G24" s="180" t="s">
        <v>2127</v>
      </c>
      <c r="H24" s="181" t="s">
        <v>2136</v>
      </c>
      <c r="I24" s="181"/>
      <c r="J24" s="182" t="s">
        <v>2137</v>
      </c>
      <c r="K24" s="180" t="s">
        <v>72</v>
      </c>
      <c r="L24" s="183">
        <v>30</v>
      </c>
      <c r="M24" s="184"/>
      <c r="N24" s="183">
        <f t="shared" si="0"/>
        <v>30</v>
      </c>
      <c r="O24" s="184"/>
      <c r="P24" s="185">
        <f t="shared" si="1"/>
        <v>0</v>
      </c>
      <c r="Q24" s="186"/>
      <c r="R24" s="187">
        <f t="shared" si="2"/>
        <v>0</v>
      </c>
      <c r="S24" s="186"/>
      <c r="T24" s="187">
        <f t="shared" si="3"/>
        <v>0</v>
      </c>
      <c r="U24" s="185">
        <v>21</v>
      </c>
      <c r="V24" s="185">
        <f t="shared" si="4"/>
        <v>0</v>
      </c>
      <c r="W24" s="185">
        <f t="shared" si="5"/>
        <v>0</v>
      </c>
      <c r="X24" s="182"/>
      <c r="Y24" s="181" t="s">
        <v>4102</v>
      </c>
      <c r="Z24" s="181" t="s">
        <v>2052</v>
      </c>
    </row>
    <row r="25" spans="6:26" s="178" customFormat="1" ht="12" outlineLevel="2" x14ac:dyDescent="0.2">
      <c r="F25" s="179">
        <v>19</v>
      </c>
      <c r="G25" s="180" t="s">
        <v>2127</v>
      </c>
      <c r="H25" s="181" t="s">
        <v>2138</v>
      </c>
      <c r="I25" s="181"/>
      <c r="J25" s="182" t="s">
        <v>2139</v>
      </c>
      <c r="K25" s="180" t="s">
        <v>172</v>
      </c>
      <c r="L25" s="183">
        <v>35</v>
      </c>
      <c r="M25" s="184"/>
      <c r="N25" s="183">
        <f t="shared" si="0"/>
        <v>35</v>
      </c>
      <c r="O25" s="184"/>
      <c r="P25" s="185">
        <f t="shared" si="1"/>
        <v>0</v>
      </c>
      <c r="Q25" s="186"/>
      <c r="R25" s="187">
        <f t="shared" si="2"/>
        <v>0</v>
      </c>
      <c r="S25" s="186"/>
      <c r="T25" s="187">
        <f t="shared" si="3"/>
        <v>0</v>
      </c>
      <c r="U25" s="185">
        <v>21</v>
      </c>
      <c r="V25" s="185">
        <f t="shared" si="4"/>
        <v>0</v>
      </c>
      <c r="W25" s="185">
        <f t="shared" si="5"/>
        <v>0</v>
      </c>
      <c r="X25" s="182"/>
      <c r="Y25" s="181" t="s">
        <v>4102</v>
      </c>
      <c r="Z25" s="181" t="s">
        <v>2052</v>
      </c>
    </row>
    <row r="26" spans="6:26" s="178" customFormat="1" ht="12" outlineLevel="2" x14ac:dyDescent="0.2">
      <c r="F26" s="179">
        <v>20</v>
      </c>
      <c r="G26" s="180" t="s">
        <v>2127</v>
      </c>
      <c r="H26" s="181" t="s">
        <v>2144</v>
      </c>
      <c r="I26" s="181"/>
      <c r="J26" s="182" t="s">
        <v>2145</v>
      </c>
      <c r="K26" s="180" t="s">
        <v>172</v>
      </c>
      <c r="L26" s="183">
        <v>40</v>
      </c>
      <c r="M26" s="184"/>
      <c r="N26" s="183">
        <f t="shared" si="0"/>
        <v>40</v>
      </c>
      <c r="O26" s="184"/>
      <c r="P26" s="185">
        <f t="shared" si="1"/>
        <v>0</v>
      </c>
      <c r="Q26" s="186"/>
      <c r="R26" s="187">
        <f t="shared" si="2"/>
        <v>0</v>
      </c>
      <c r="S26" s="186"/>
      <c r="T26" s="187">
        <f t="shared" si="3"/>
        <v>0</v>
      </c>
      <c r="U26" s="185">
        <v>21</v>
      </c>
      <c r="V26" s="185">
        <f t="shared" si="4"/>
        <v>0</v>
      </c>
      <c r="W26" s="185">
        <f t="shared" si="5"/>
        <v>0</v>
      </c>
      <c r="X26" s="182"/>
      <c r="Y26" s="181" t="s">
        <v>4102</v>
      </c>
      <c r="Z26" s="181" t="s">
        <v>2052</v>
      </c>
    </row>
    <row r="27" spans="6:26" s="178" customFormat="1" ht="12" outlineLevel="2" x14ac:dyDescent="0.2">
      <c r="F27" s="179">
        <v>21</v>
      </c>
      <c r="G27" s="180" t="s">
        <v>2127</v>
      </c>
      <c r="H27" s="181" t="s">
        <v>2146</v>
      </c>
      <c r="I27" s="181"/>
      <c r="J27" s="182" t="s">
        <v>2147</v>
      </c>
      <c r="K27" s="180" t="s">
        <v>172</v>
      </c>
      <c r="L27" s="183">
        <v>273</v>
      </c>
      <c r="M27" s="184"/>
      <c r="N27" s="183">
        <f t="shared" si="0"/>
        <v>273</v>
      </c>
      <c r="O27" s="184"/>
      <c r="P27" s="185">
        <f t="shared" si="1"/>
        <v>0</v>
      </c>
      <c r="Q27" s="186"/>
      <c r="R27" s="187">
        <f t="shared" si="2"/>
        <v>0</v>
      </c>
      <c r="S27" s="186"/>
      <c r="T27" s="187">
        <f t="shared" si="3"/>
        <v>0</v>
      </c>
      <c r="U27" s="185">
        <v>21</v>
      </c>
      <c r="V27" s="185">
        <f t="shared" si="4"/>
        <v>0</v>
      </c>
      <c r="W27" s="185">
        <f t="shared" si="5"/>
        <v>0</v>
      </c>
      <c r="X27" s="182"/>
      <c r="Y27" s="181" t="s">
        <v>4102</v>
      </c>
      <c r="Z27" s="181" t="s">
        <v>2052</v>
      </c>
    </row>
    <row r="28" spans="6:26" s="178" customFormat="1" ht="12" outlineLevel="2" x14ac:dyDescent="0.2">
      <c r="F28" s="179">
        <v>22</v>
      </c>
      <c r="G28" s="180" t="s">
        <v>2127</v>
      </c>
      <c r="H28" s="181" t="s">
        <v>2150</v>
      </c>
      <c r="I28" s="181"/>
      <c r="J28" s="182" t="s">
        <v>2151</v>
      </c>
      <c r="K28" s="180" t="s">
        <v>172</v>
      </c>
      <c r="L28" s="183">
        <v>48</v>
      </c>
      <c r="M28" s="184"/>
      <c r="N28" s="183">
        <f t="shared" si="0"/>
        <v>48</v>
      </c>
      <c r="O28" s="184"/>
      <c r="P28" s="185">
        <f t="shared" si="1"/>
        <v>0</v>
      </c>
      <c r="Q28" s="186"/>
      <c r="R28" s="187">
        <f t="shared" si="2"/>
        <v>0</v>
      </c>
      <c r="S28" s="186"/>
      <c r="T28" s="187">
        <f t="shared" si="3"/>
        <v>0</v>
      </c>
      <c r="U28" s="185">
        <v>21</v>
      </c>
      <c r="V28" s="185">
        <f t="shared" si="4"/>
        <v>0</v>
      </c>
      <c r="W28" s="185">
        <f t="shared" si="5"/>
        <v>0</v>
      </c>
      <c r="X28" s="182"/>
      <c r="Y28" s="181" t="s">
        <v>4102</v>
      </c>
      <c r="Z28" s="181" t="s">
        <v>2052</v>
      </c>
    </row>
    <row r="29" spans="6:26" s="178" customFormat="1" ht="12" outlineLevel="2" x14ac:dyDescent="0.2">
      <c r="F29" s="179">
        <v>23</v>
      </c>
      <c r="G29" s="180" t="s">
        <v>2127</v>
      </c>
      <c r="H29" s="181" t="s">
        <v>2162</v>
      </c>
      <c r="I29" s="181"/>
      <c r="J29" s="182" t="s">
        <v>2163</v>
      </c>
      <c r="K29" s="180" t="s">
        <v>72</v>
      </c>
      <c r="L29" s="183">
        <v>2</v>
      </c>
      <c r="M29" s="184"/>
      <c r="N29" s="183">
        <f t="shared" si="0"/>
        <v>2</v>
      </c>
      <c r="O29" s="184"/>
      <c r="P29" s="185">
        <f t="shared" si="1"/>
        <v>0</v>
      </c>
      <c r="Q29" s="186"/>
      <c r="R29" s="187">
        <f t="shared" si="2"/>
        <v>0</v>
      </c>
      <c r="S29" s="186"/>
      <c r="T29" s="187">
        <f t="shared" si="3"/>
        <v>0</v>
      </c>
      <c r="U29" s="185">
        <v>21</v>
      </c>
      <c r="V29" s="185">
        <f t="shared" si="4"/>
        <v>0</v>
      </c>
      <c r="W29" s="185">
        <f t="shared" si="5"/>
        <v>0</v>
      </c>
      <c r="X29" s="182"/>
      <c r="Y29" s="181" t="s">
        <v>4102</v>
      </c>
      <c r="Z29" s="181" t="s">
        <v>2052</v>
      </c>
    </row>
    <row r="30" spans="6:26" s="178" customFormat="1" ht="12" outlineLevel="2" x14ac:dyDescent="0.2">
      <c r="F30" s="179">
        <v>24</v>
      </c>
      <c r="G30" s="180" t="s">
        <v>2127</v>
      </c>
      <c r="H30" s="181" t="s">
        <v>2166</v>
      </c>
      <c r="I30" s="181"/>
      <c r="J30" s="182" t="s">
        <v>2167</v>
      </c>
      <c r="K30" s="180" t="s">
        <v>72</v>
      </c>
      <c r="L30" s="183">
        <v>4</v>
      </c>
      <c r="M30" s="184"/>
      <c r="N30" s="183">
        <f t="shared" si="0"/>
        <v>4</v>
      </c>
      <c r="O30" s="184"/>
      <c r="P30" s="185">
        <f t="shared" si="1"/>
        <v>0</v>
      </c>
      <c r="Q30" s="186"/>
      <c r="R30" s="187">
        <f t="shared" si="2"/>
        <v>0</v>
      </c>
      <c r="S30" s="186"/>
      <c r="T30" s="187">
        <f t="shared" si="3"/>
        <v>0</v>
      </c>
      <c r="U30" s="185">
        <v>21</v>
      </c>
      <c r="V30" s="185">
        <f t="shared" si="4"/>
        <v>0</v>
      </c>
      <c r="W30" s="185">
        <f t="shared" si="5"/>
        <v>0</v>
      </c>
      <c r="X30" s="182"/>
      <c r="Y30" s="181" t="s">
        <v>4102</v>
      </c>
      <c r="Z30" s="181" t="s">
        <v>2052</v>
      </c>
    </row>
    <row r="31" spans="6:26" s="178" customFormat="1" ht="12" outlineLevel="2" x14ac:dyDescent="0.2">
      <c r="F31" s="179">
        <v>25</v>
      </c>
      <c r="G31" s="180" t="s">
        <v>2127</v>
      </c>
      <c r="H31" s="181" t="s">
        <v>2172</v>
      </c>
      <c r="I31" s="181"/>
      <c r="J31" s="182" t="s">
        <v>2173</v>
      </c>
      <c r="K31" s="180" t="s">
        <v>72</v>
      </c>
      <c r="L31" s="183">
        <v>6</v>
      </c>
      <c r="M31" s="184"/>
      <c r="N31" s="183">
        <f t="shared" si="0"/>
        <v>6</v>
      </c>
      <c r="O31" s="184"/>
      <c r="P31" s="185">
        <f t="shared" si="1"/>
        <v>0</v>
      </c>
      <c r="Q31" s="186"/>
      <c r="R31" s="187">
        <f t="shared" si="2"/>
        <v>0</v>
      </c>
      <c r="S31" s="186"/>
      <c r="T31" s="187">
        <f t="shared" si="3"/>
        <v>0</v>
      </c>
      <c r="U31" s="185">
        <v>21</v>
      </c>
      <c r="V31" s="185">
        <f t="shared" si="4"/>
        <v>0</v>
      </c>
      <c r="W31" s="185">
        <f t="shared" si="5"/>
        <v>0</v>
      </c>
      <c r="X31" s="182"/>
      <c r="Y31" s="181" t="s">
        <v>4102</v>
      </c>
      <c r="Z31" s="181" t="s">
        <v>2052</v>
      </c>
    </row>
    <row r="32" spans="6:26" s="178" customFormat="1" ht="24" outlineLevel="2" x14ac:dyDescent="0.2">
      <c r="F32" s="179">
        <v>26</v>
      </c>
      <c r="G32" s="180" t="s">
        <v>2127</v>
      </c>
      <c r="H32" s="181" t="s">
        <v>2176</v>
      </c>
      <c r="I32" s="181"/>
      <c r="J32" s="182" t="s">
        <v>2177</v>
      </c>
      <c r="K32" s="180" t="s">
        <v>72</v>
      </c>
      <c r="L32" s="183">
        <v>10</v>
      </c>
      <c r="M32" s="184"/>
      <c r="N32" s="183">
        <f t="shared" si="0"/>
        <v>10</v>
      </c>
      <c r="O32" s="184"/>
      <c r="P32" s="185">
        <f t="shared" si="1"/>
        <v>0</v>
      </c>
      <c r="Q32" s="186"/>
      <c r="R32" s="187">
        <f t="shared" si="2"/>
        <v>0</v>
      </c>
      <c r="S32" s="186"/>
      <c r="T32" s="187">
        <f t="shared" si="3"/>
        <v>0</v>
      </c>
      <c r="U32" s="185">
        <v>21</v>
      </c>
      <c r="V32" s="185">
        <f t="shared" si="4"/>
        <v>0</v>
      </c>
      <c r="W32" s="185">
        <f t="shared" si="5"/>
        <v>0</v>
      </c>
      <c r="X32" s="182"/>
      <c r="Y32" s="181" t="s">
        <v>4102</v>
      </c>
      <c r="Z32" s="181" t="s">
        <v>2052</v>
      </c>
    </row>
    <row r="33" spans="6:26" s="178" customFormat="1" ht="12" outlineLevel="2" x14ac:dyDescent="0.2">
      <c r="F33" s="179">
        <v>27</v>
      </c>
      <c r="G33" s="180" t="s">
        <v>2127</v>
      </c>
      <c r="H33" s="181" t="s">
        <v>2184</v>
      </c>
      <c r="I33" s="181"/>
      <c r="J33" s="182" t="s">
        <v>2185</v>
      </c>
      <c r="K33" s="180" t="s">
        <v>72</v>
      </c>
      <c r="L33" s="183">
        <v>15</v>
      </c>
      <c r="M33" s="184"/>
      <c r="N33" s="183">
        <f t="shared" si="0"/>
        <v>15</v>
      </c>
      <c r="O33" s="184"/>
      <c r="P33" s="185">
        <f t="shared" si="1"/>
        <v>0</v>
      </c>
      <c r="Q33" s="186"/>
      <c r="R33" s="187">
        <f t="shared" si="2"/>
        <v>0</v>
      </c>
      <c r="S33" s="186"/>
      <c r="T33" s="187">
        <f t="shared" si="3"/>
        <v>0</v>
      </c>
      <c r="U33" s="185">
        <v>21</v>
      </c>
      <c r="V33" s="185">
        <f t="shared" si="4"/>
        <v>0</v>
      </c>
      <c r="W33" s="185">
        <f t="shared" si="5"/>
        <v>0</v>
      </c>
      <c r="X33" s="182"/>
      <c r="Y33" s="181" t="s">
        <v>4102</v>
      </c>
      <c r="Z33" s="181" t="s">
        <v>2052</v>
      </c>
    </row>
    <row r="34" spans="6:26" s="178" customFormat="1" ht="12" outlineLevel="2" x14ac:dyDescent="0.2">
      <c r="F34" s="179">
        <v>28</v>
      </c>
      <c r="G34" s="180" t="s">
        <v>2127</v>
      </c>
      <c r="H34" s="181" t="s">
        <v>2186</v>
      </c>
      <c r="I34" s="181"/>
      <c r="J34" s="182" t="s">
        <v>2187</v>
      </c>
      <c r="K34" s="180" t="s">
        <v>72</v>
      </c>
      <c r="L34" s="183">
        <v>4</v>
      </c>
      <c r="M34" s="184"/>
      <c r="N34" s="183">
        <f t="shared" si="0"/>
        <v>4</v>
      </c>
      <c r="O34" s="184"/>
      <c r="P34" s="185">
        <f t="shared" si="1"/>
        <v>0</v>
      </c>
      <c r="Q34" s="186"/>
      <c r="R34" s="187">
        <f t="shared" si="2"/>
        <v>0</v>
      </c>
      <c r="S34" s="186"/>
      <c r="T34" s="187">
        <f t="shared" si="3"/>
        <v>0</v>
      </c>
      <c r="U34" s="185">
        <v>21</v>
      </c>
      <c r="V34" s="185">
        <f t="shared" si="4"/>
        <v>0</v>
      </c>
      <c r="W34" s="185">
        <f t="shared" si="5"/>
        <v>0</v>
      </c>
      <c r="X34" s="182"/>
      <c r="Y34" s="181" t="s">
        <v>4102</v>
      </c>
      <c r="Z34" s="181" t="s">
        <v>2052</v>
      </c>
    </row>
    <row r="35" spans="6:26" s="178" customFormat="1" ht="12" outlineLevel="2" x14ac:dyDescent="0.2">
      <c r="F35" s="179">
        <v>29</v>
      </c>
      <c r="G35" s="180" t="s">
        <v>2127</v>
      </c>
      <c r="H35" s="181" t="s">
        <v>2190</v>
      </c>
      <c r="I35" s="181"/>
      <c r="J35" s="182" t="s">
        <v>2191</v>
      </c>
      <c r="K35" s="180" t="s">
        <v>172</v>
      </c>
      <c r="L35" s="183">
        <v>20</v>
      </c>
      <c r="M35" s="184"/>
      <c r="N35" s="183">
        <f t="shared" si="0"/>
        <v>20</v>
      </c>
      <c r="O35" s="184"/>
      <c r="P35" s="185">
        <f t="shared" si="1"/>
        <v>0</v>
      </c>
      <c r="Q35" s="186"/>
      <c r="R35" s="187">
        <f t="shared" si="2"/>
        <v>0</v>
      </c>
      <c r="S35" s="186"/>
      <c r="T35" s="187">
        <f t="shared" si="3"/>
        <v>0</v>
      </c>
      <c r="U35" s="185">
        <v>21</v>
      </c>
      <c r="V35" s="185">
        <f t="shared" si="4"/>
        <v>0</v>
      </c>
      <c r="W35" s="185">
        <f t="shared" si="5"/>
        <v>0</v>
      </c>
      <c r="X35" s="182"/>
      <c r="Y35" s="181" t="s">
        <v>4102</v>
      </c>
      <c r="Z35" s="181" t="s">
        <v>2052</v>
      </c>
    </row>
    <row r="36" spans="6:26" s="178" customFormat="1" ht="12" outlineLevel="2" x14ac:dyDescent="0.2">
      <c r="F36" s="179">
        <v>30</v>
      </c>
      <c r="G36" s="180" t="s">
        <v>342</v>
      </c>
      <c r="H36" s="181" t="s">
        <v>2194</v>
      </c>
      <c r="I36" s="181"/>
      <c r="J36" s="182" t="s">
        <v>2195</v>
      </c>
      <c r="K36" s="180" t="s">
        <v>72</v>
      </c>
      <c r="L36" s="183">
        <v>1</v>
      </c>
      <c r="M36" s="184"/>
      <c r="N36" s="183">
        <f t="shared" si="0"/>
        <v>1</v>
      </c>
      <c r="O36" s="184"/>
      <c r="P36" s="185">
        <f t="shared" si="1"/>
        <v>0</v>
      </c>
      <c r="Q36" s="186"/>
      <c r="R36" s="187">
        <f t="shared" si="2"/>
        <v>0</v>
      </c>
      <c r="S36" s="186"/>
      <c r="T36" s="187">
        <f t="shared" si="3"/>
        <v>0</v>
      </c>
      <c r="U36" s="185">
        <v>21</v>
      </c>
      <c r="V36" s="185">
        <f t="shared" si="4"/>
        <v>0</v>
      </c>
      <c r="W36" s="185">
        <f t="shared" si="5"/>
        <v>0</v>
      </c>
      <c r="X36" s="182"/>
      <c r="Y36" s="181" t="s">
        <v>4102</v>
      </c>
      <c r="Z36" s="181" t="s">
        <v>2052</v>
      </c>
    </row>
    <row r="37" spans="6:26" s="178" customFormat="1" ht="12" outlineLevel="2" x14ac:dyDescent="0.2">
      <c r="F37" s="179">
        <v>31</v>
      </c>
      <c r="G37" s="180" t="s">
        <v>342</v>
      </c>
      <c r="H37" s="181" t="s">
        <v>2196</v>
      </c>
      <c r="I37" s="181"/>
      <c r="J37" s="182" t="s">
        <v>2197</v>
      </c>
      <c r="K37" s="180" t="s">
        <v>72</v>
      </c>
      <c r="L37" s="183">
        <v>4</v>
      </c>
      <c r="M37" s="184"/>
      <c r="N37" s="183">
        <f t="shared" si="0"/>
        <v>4</v>
      </c>
      <c r="O37" s="184"/>
      <c r="P37" s="185">
        <f t="shared" si="1"/>
        <v>0</v>
      </c>
      <c r="Q37" s="186"/>
      <c r="R37" s="187">
        <f t="shared" si="2"/>
        <v>0</v>
      </c>
      <c r="S37" s="186"/>
      <c r="T37" s="187">
        <f t="shared" si="3"/>
        <v>0</v>
      </c>
      <c r="U37" s="185">
        <v>21</v>
      </c>
      <c r="V37" s="185">
        <f t="shared" si="4"/>
        <v>0</v>
      </c>
      <c r="W37" s="185">
        <f t="shared" si="5"/>
        <v>0</v>
      </c>
      <c r="X37" s="182"/>
      <c r="Y37" s="181" t="s">
        <v>4102</v>
      </c>
      <c r="Z37" s="181" t="s">
        <v>2052</v>
      </c>
    </row>
    <row r="38" spans="6:26" s="178" customFormat="1" ht="12" outlineLevel="2" x14ac:dyDescent="0.2">
      <c r="F38" s="179">
        <v>32</v>
      </c>
      <c r="G38" s="180" t="s">
        <v>342</v>
      </c>
      <c r="H38" s="181" t="s">
        <v>2218</v>
      </c>
      <c r="I38" s="181"/>
      <c r="J38" s="182" t="s">
        <v>2219</v>
      </c>
      <c r="K38" s="180" t="s">
        <v>72</v>
      </c>
      <c r="L38" s="183">
        <v>1</v>
      </c>
      <c r="M38" s="184"/>
      <c r="N38" s="183">
        <f t="shared" si="0"/>
        <v>1</v>
      </c>
      <c r="O38" s="184"/>
      <c r="P38" s="185">
        <f t="shared" si="1"/>
        <v>0</v>
      </c>
      <c r="Q38" s="186"/>
      <c r="R38" s="187">
        <f t="shared" si="2"/>
        <v>0</v>
      </c>
      <c r="S38" s="186"/>
      <c r="T38" s="187">
        <f t="shared" si="3"/>
        <v>0</v>
      </c>
      <c r="U38" s="185">
        <v>21</v>
      </c>
      <c r="V38" s="185">
        <f t="shared" si="4"/>
        <v>0</v>
      </c>
      <c r="W38" s="185">
        <f t="shared" si="5"/>
        <v>0</v>
      </c>
      <c r="X38" s="182"/>
      <c r="Y38" s="181" t="s">
        <v>4102</v>
      </c>
      <c r="Z38" s="181" t="s">
        <v>2052</v>
      </c>
    </row>
    <row r="39" spans="6:26" s="178" customFormat="1" ht="12" outlineLevel="2" x14ac:dyDescent="0.2">
      <c r="F39" s="179">
        <v>33</v>
      </c>
      <c r="G39" s="180" t="s">
        <v>342</v>
      </c>
      <c r="H39" s="181" t="s">
        <v>2222</v>
      </c>
      <c r="I39" s="181"/>
      <c r="J39" s="182" t="s">
        <v>2223</v>
      </c>
      <c r="K39" s="180" t="s">
        <v>72</v>
      </c>
      <c r="L39" s="183">
        <v>4</v>
      </c>
      <c r="M39" s="184"/>
      <c r="N39" s="183">
        <f t="shared" si="0"/>
        <v>4</v>
      </c>
      <c r="O39" s="184"/>
      <c r="P39" s="185">
        <f t="shared" si="1"/>
        <v>0</v>
      </c>
      <c r="Q39" s="186"/>
      <c r="R39" s="187">
        <f t="shared" si="2"/>
        <v>0</v>
      </c>
      <c r="S39" s="186"/>
      <c r="T39" s="187">
        <f t="shared" si="3"/>
        <v>0</v>
      </c>
      <c r="U39" s="185">
        <v>21</v>
      </c>
      <c r="V39" s="185">
        <f t="shared" si="4"/>
        <v>0</v>
      </c>
      <c r="W39" s="185">
        <f t="shared" si="5"/>
        <v>0</v>
      </c>
      <c r="X39" s="182"/>
      <c r="Y39" s="181" t="s">
        <v>4102</v>
      </c>
      <c r="Z39" s="181" t="s">
        <v>2052</v>
      </c>
    </row>
    <row r="40" spans="6:26" s="178" customFormat="1" ht="12" outlineLevel="2" x14ac:dyDescent="0.2">
      <c r="F40" s="179">
        <v>34</v>
      </c>
      <c r="G40" s="180" t="s">
        <v>342</v>
      </c>
      <c r="H40" s="181" t="s">
        <v>2224</v>
      </c>
      <c r="I40" s="181"/>
      <c r="J40" s="182" t="s">
        <v>2225</v>
      </c>
      <c r="K40" s="180" t="s">
        <v>72</v>
      </c>
      <c r="L40" s="183">
        <v>4</v>
      </c>
      <c r="M40" s="184"/>
      <c r="N40" s="183">
        <f t="shared" si="0"/>
        <v>4</v>
      </c>
      <c r="O40" s="184"/>
      <c r="P40" s="185">
        <f t="shared" si="1"/>
        <v>0</v>
      </c>
      <c r="Q40" s="186"/>
      <c r="R40" s="187">
        <f t="shared" si="2"/>
        <v>0</v>
      </c>
      <c r="S40" s="186"/>
      <c r="T40" s="187">
        <f t="shared" si="3"/>
        <v>0</v>
      </c>
      <c r="U40" s="185">
        <v>21</v>
      </c>
      <c r="V40" s="185">
        <f t="shared" si="4"/>
        <v>0</v>
      </c>
      <c r="W40" s="185">
        <f t="shared" si="5"/>
        <v>0</v>
      </c>
      <c r="X40" s="182"/>
      <c r="Y40" s="181" t="s">
        <v>4102</v>
      </c>
      <c r="Z40" s="181" t="s">
        <v>2052</v>
      </c>
    </row>
    <row r="41" spans="6:26" s="178" customFormat="1" ht="12" outlineLevel="2" x14ac:dyDescent="0.2">
      <c r="F41" s="179">
        <v>35</v>
      </c>
      <c r="G41" s="180" t="s">
        <v>342</v>
      </c>
      <c r="H41" s="181" t="s">
        <v>2230</v>
      </c>
      <c r="I41" s="181"/>
      <c r="J41" s="182" t="s">
        <v>2231</v>
      </c>
      <c r="K41" s="180" t="s">
        <v>72</v>
      </c>
      <c r="L41" s="183">
        <v>4</v>
      </c>
      <c r="M41" s="184"/>
      <c r="N41" s="183">
        <f t="shared" si="0"/>
        <v>4</v>
      </c>
      <c r="O41" s="184"/>
      <c r="P41" s="185">
        <f t="shared" si="1"/>
        <v>0</v>
      </c>
      <c r="Q41" s="186"/>
      <c r="R41" s="187">
        <f t="shared" si="2"/>
        <v>0</v>
      </c>
      <c r="S41" s="186"/>
      <c r="T41" s="187">
        <f t="shared" si="3"/>
        <v>0</v>
      </c>
      <c r="U41" s="185">
        <v>21</v>
      </c>
      <c r="V41" s="185">
        <f t="shared" si="4"/>
        <v>0</v>
      </c>
      <c r="W41" s="185">
        <f t="shared" si="5"/>
        <v>0</v>
      </c>
      <c r="X41" s="182"/>
      <c r="Y41" s="181" t="s">
        <v>4102</v>
      </c>
      <c r="Z41" s="181" t="s">
        <v>2052</v>
      </c>
    </row>
    <row r="42" spans="6:26" s="178" customFormat="1" ht="12" outlineLevel="2" x14ac:dyDescent="0.2">
      <c r="F42" s="179">
        <v>36</v>
      </c>
      <c r="G42" s="180" t="s">
        <v>342</v>
      </c>
      <c r="H42" s="181" t="s">
        <v>2232</v>
      </c>
      <c r="I42" s="181"/>
      <c r="J42" s="182" t="s">
        <v>2233</v>
      </c>
      <c r="K42" s="180" t="s">
        <v>72</v>
      </c>
      <c r="L42" s="183">
        <v>6</v>
      </c>
      <c r="M42" s="184"/>
      <c r="N42" s="183">
        <f t="shared" si="0"/>
        <v>6</v>
      </c>
      <c r="O42" s="184"/>
      <c r="P42" s="185">
        <f t="shared" si="1"/>
        <v>0</v>
      </c>
      <c r="Q42" s="186"/>
      <c r="R42" s="187">
        <f t="shared" si="2"/>
        <v>0</v>
      </c>
      <c r="S42" s="186"/>
      <c r="T42" s="187">
        <f t="shared" si="3"/>
        <v>0</v>
      </c>
      <c r="U42" s="185">
        <v>21</v>
      </c>
      <c r="V42" s="185">
        <f t="shared" si="4"/>
        <v>0</v>
      </c>
      <c r="W42" s="185">
        <f t="shared" si="5"/>
        <v>0</v>
      </c>
      <c r="X42" s="182"/>
      <c r="Y42" s="181" t="s">
        <v>4102</v>
      </c>
      <c r="Z42" s="181" t="s">
        <v>2052</v>
      </c>
    </row>
    <row r="43" spans="6:26" s="178" customFormat="1" ht="12" outlineLevel="2" x14ac:dyDescent="0.2">
      <c r="F43" s="179">
        <v>37</v>
      </c>
      <c r="G43" s="180" t="s">
        <v>342</v>
      </c>
      <c r="H43" s="181" t="s">
        <v>2234</v>
      </c>
      <c r="I43" s="181"/>
      <c r="J43" s="182" t="s">
        <v>2235</v>
      </c>
      <c r="K43" s="180" t="s">
        <v>72</v>
      </c>
      <c r="L43" s="183">
        <v>6</v>
      </c>
      <c r="M43" s="184"/>
      <c r="N43" s="183">
        <f t="shared" si="0"/>
        <v>6</v>
      </c>
      <c r="O43" s="184"/>
      <c r="P43" s="185">
        <f t="shared" si="1"/>
        <v>0</v>
      </c>
      <c r="Q43" s="186"/>
      <c r="R43" s="187">
        <f t="shared" si="2"/>
        <v>0</v>
      </c>
      <c r="S43" s="186"/>
      <c r="T43" s="187">
        <f t="shared" si="3"/>
        <v>0</v>
      </c>
      <c r="U43" s="185">
        <v>21</v>
      </c>
      <c r="V43" s="185">
        <f t="shared" si="4"/>
        <v>0</v>
      </c>
      <c r="W43" s="185">
        <f t="shared" si="5"/>
        <v>0</v>
      </c>
      <c r="X43" s="182"/>
      <c r="Y43" s="181" t="s">
        <v>4102</v>
      </c>
      <c r="Z43" s="181" t="s">
        <v>2052</v>
      </c>
    </row>
    <row r="44" spans="6:26" s="178" customFormat="1" ht="12" outlineLevel="2" x14ac:dyDescent="0.2">
      <c r="F44" s="179">
        <v>38</v>
      </c>
      <c r="G44" s="180" t="s">
        <v>2127</v>
      </c>
      <c r="H44" s="181" t="s">
        <v>2238</v>
      </c>
      <c r="I44" s="181"/>
      <c r="J44" s="182" t="s">
        <v>2239</v>
      </c>
      <c r="K44" s="180" t="s">
        <v>72</v>
      </c>
      <c r="L44" s="183">
        <v>25</v>
      </c>
      <c r="M44" s="184"/>
      <c r="N44" s="183">
        <f t="shared" si="0"/>
        <v>25</v>
      </c>
      <c r="O44" s="184"/>
      <c r="P44" s="185">
        <f t="shared" si="1"/>
        <v>0</v>
      </c>
      <c r="Q44" s="186"/>
      <c r="R44" s="187">
        <f t="shared" si="2"/>
        <v>0</v>
      </c>
      <c r="S44" s="186"/>
      <c r="T44" s="187">
        <f t="shared" si="3"/>
        <v>0</v>
      </c>
      <c r="U44" s="185">
        <v>21</v>
      </c>
      <c r="V44" s="185">
        <f t="shared" si="4"/>
        <v>0</v>
      </c>
      <c r="W44" s="185">
        <f t="shared" si="5"/>
        <v>0</v>
      </c>
      <c r="X44" s="182"/>
      <c r="Y44" s="181" t="s">
        <v>4102</v>
      </c>
      <c r="Z44" s="181" t="s">
        <v>2052</v>
      </c>
    </row>
    <row r="45" spans="6:26" s="178" customFormat="1" ht="12" outlineLevel="2" x14ac:dyDescent="0.2">
      <c r="F45" s="179">
        <v>39</v>
      </c>
      <c r="G45" s="180" t="s">
        <v>2127</v>
      </c>
      <c r="H45" s="181" t="s">
        <v>2240</v>
      </c>
      <c r="I45" s="181"/>
      <c r="J45" s="182" t="s">
        <v>2241</v>
      </c>
      <c r="K45" s="180" t="s">
        <v>72</v>
      </c>
      <c r="L45" s="183">
        <v>25</v>
      </c>
      <c r="M45" s="184"/>
      <c r="N45" s="183">
        <f t="shared" si="0"/>
        <v>25</v>
      </c>
      <c r="O45" s="184"/>
      <c r="P45" s="185">
        <f t="shared" si="1"/>
        <v>0</v>
      </c>
      <c r="Q45" s="186"/>
      <c r="R45" s="187">
        <f t="shared" si="2"/>
        <v>0</v>
      </c>
      <c r="S45" s="186"/>
      <c r="T45" s="187">
        <f t="shared" si="3"/>
        <v>0</v>
      </c>
      <c r="U45" s="185">
        <v>21</v>
      </c>
      <c r="V45" s="185">
        <f t="shared" si="4"/>
        <v>0</v>
      </c>
      <c r="W45" s="185">
        <f t="shared" si="5"/>
        <v>0</v>
      </c>
      <c r="X45" s="182"/>
      <c r="Y45" s="181" t="s">
        <v>4102</v>
      </c>
      <c r="Z45" s="181" t="s">
        <v>2052</v>
      </c>
    </row>
    <row r="46" spans="6:26" s="178" customFormat="1" ht="12" outlineLevel="2" x14ac:dyDescent="0.2">
      <c r="F46" s="179">
        <v>40</v>
      </c>
      <c r="G46" s="180" t="s">
        <v>342</v>
      </c>
      <c r="H46" s="181" t="s">
        <v>2264</v>
      </c>
      <c r="I46" s="181"/>
      <c r="J46" s="182" t="s">
        <v>2265</v>
      </c>
      <c r="K46" s="180" t="s">
        <v>72</v>
      </c>
      <c r="L46" s="183">
        <v>2</v>
      </c>
      <c r="M46" s="184"/>
      <c r="N46" s="183">
        <f t="shared" si="0"/>
        <v>2</v>
      </c>
      <c r="O46" s="184"/>
      <c r="P46" s="185">
        <f t="shared" si="1"/>
        <v>0</v>
      </c>
      <c r="Q46" s="186"/>
      <c r="R46" s="187">
        <f t="shared" si="2"/>
        <v>0</v>
      </c>
      <c r="S46" s="186"/>
      <c r="T46" s="187">
        <f t="shared" si="3"/>
        <v>0</v>
      </c>
      <c r="U46" s="185">
        <v>21</v>
      </c>
      <c r="V46" s="185">
        <f t="shared" si="4"/>
        <v>0</v>
      </c>
      <c r="W46" s="185">
        <f t="shared" si="5"/>
        <v>0</v>
      </c>
      <c r="X46" s="182"/>
      <c r="Y46" s="181" t="s">
        <v>4102</v>
      </c>
      <c r="Z46" s="181" t="s">
        <v>2052</v>
      </c>
    </row>
    <row r="47" spans="6:26" s="178" customFormat="1" ht="12" outlineLevel="2" x14ac:dyDescent="0.2">
      <c r="F47" s="179">
        <v>41</v>
      </c>
      <c r="G47" s="180" t="s">
        <v>2127</v>
      </c>
      <c r="H47" s="181" t="s">
        <v>2278</v>
      </c>
      <c r="I47" s="181"/>
      <c r="J47" s="182" t="s">
        <v>2279</v>
      </c>
      <c r="K47" s="180" t="s">
        <v>72</v>
      </c>
      <c r="L47" s="183">
        <v>4</v>
      </c>
      <c r="M47" s="184"/>
      <c r="N47" s="183">
        <f t="shared" si="0"/>
        <v>4</v>
      </c>
      <c r="O47" s="184"/>
      <c r="P47" s="185">
        <f t="shared" si="1"/>
        <v>0</v>
      </c>
      <c r="Q47" s="186"/>
      <c r="R47" s="187">
        <f t="shared" si="2"/>
        <v>0</v>
      </c>
      <c r="S47" s="186"/>
      <c r="T47" s="187">
        <f t="shared" si="3"/>
        <v>0</v>
      </c>
      <c r="U47" s="185">
        <v>21</v>
      </c>
      <c r="V47" s="185">
        <f t="shared" si="4"/>
        <v>0</v>
      </c>
      <c r="W47" s="185">
        <f t="shared" si="5"/>
        <v>0</v>
      </c>
      <c r="X47" s="182"/>
      <c r="Y47" s="181" t="s">
        <v>4102</v>
      </c>
      <c r="Z47" s="181" t="s">
        <v>2052</v>
      </c>
    </row>
    <row r="48" spans="6:26" s="178" customFormat="1" ht="12" outlineLevel="2" x14ac:dyDescent="0.2">
      <c r="F48" s="179">
        <v>42</v>
      </c>
      <c r="G48" s="180" t="s">
        <v>2127</v>
      </c>
      <c r="H48" s="181" t="s">
        <v>2282</v>
      </c>
      <c r="I48" s="181"/>
      <c r="J48" s="182" t="s">
        <v>2283</v>
      </c>
      <c r="K48" s="180" t="s">
        <v>72</v>
      </c>
      <c r="L48" s="183">
        <v>1</v>
      </c>
      <c r="M48" s="184"/>
      <c r="N48" s="183">
        <f t="shared" si="0"/>
        <v>1</v>
      </c>
      <c r="O48" s="184"/>
      <c r="P48" s="185">
        <f t="shared" si="1"/>
        <v>0</v>
      </c>
      <c r="Q48" s="186"/>
      <c r="R48" s="187">
        <f t="shared" si="2"/>
        <v>0</v>
      </c>
      <c r="S48" s="186"/>
      <c r="T48" s="187">
        <f t="shared" si="3"/>
        <v>0</v>
      </c>
      <c r="U48" s="185">
        <v>21</v>
      </c>
      <c r="V48" s="185">
        <f t="shared" si="4"/>
        <v>0</v>
      </c>
      <c r="W48" s="185">
        <f t="shared" si="5"/>
        <v>0</v>
      </c>
      <c r="X48" s="182"/>
      <c r="Y48" s="181" t="s">
        <v>4102</v>
      </c>
      <c r="Z48" s="181" t="s">
        <v>2052</v>
      </c>
    </row>
    <row r="49" spans="6:26" s="178" customFormat="1" ht="12" outlineLevel="2" x14ac:dyDescent="0.2">
      <c r="F49" s="179">
        <v>43</v>
      </c>
      <c r="G49" s="180" t="s">
        <v>2127</v>
      </c>
      <c r="H49" s="181" t="s">
        <v>4103</v>
      </c>
      <c r="I49" s="181"/>
      <c r="J49" s="182" t="s">
        <v>4104</v>
      </c>
      <c r="K49" s="180" t="s">
        <v>72</v>
      </c>
      <c r="L49" s="183">
        <v>1</v>
      </c>
      <c r="M49" s="184"/>
      <c r="N49" s="183">
        <f t="shared" si="0"/>
        <v>1</v>
      </c>
      <c r="O49" s="184"/>
      <c r="P49" s="185">
        <f t="shared" si="1"/>
        <v>0</v>
      </c>
      <c r="Q49" s="186"/>
      <c r="R49" s="187">
        <f t="shared" si="2"/>
        <v>0</v>
      </c>
      <c r="S49" s="186"/>
      <c r="T49" s="187">
        <f t="shared" si="3"/>
        <v>0</v>
      </c>
      <c r="U49" s="185">
        <v>21</v>
      </c>
      <c r="V49" s="185">
        <f t="shared" si="4"/>
        <v>0</v>
      </c>
      <c r="W49" s="185">
        <f t="shared" si="5"/>
        <v>0</v>
      </c>
      <c r="X49" s="182"/>
      <c r="Y49" s="181" t="s">
        <v>4102</v>
      </c>
      <c r="Z49" s="181" t="s">
        <v>2052</v>
      </c>
    </row>
    <row r="50" spans="6:26" s="178" customFormat="1" ht="12" outlineLevel="2" x14ac:dyDescent="0.2">
      <c r="F50" s="179">
        <v>44</v>
      </c>
      <c r="G50" s="180" t="s">
        <v>2127</v>
      </c>
      <c r="H50" s="181" t="s">
        <v>2286</v>
      </c>
      <c r="I50" s="181"/>
      <c r="J50" s="182" t="s">
        <v>2287</v>
      </c>
      <c r="K50" s="180" t="s">
        <v>1539</v>
      </c>
      <c r="L50" s="183">
        <v>2</v>
      </c>
      <c r="M50" s="184"/>
      <c r="N50" s="183">
        <f t="shared" si="0"/>
        <v>2</v>
      </c>
      <c r="O50" s="184"/>
      <c r="P50" s="185">
        <f t="shared" si="1"/>
        <v>0</v>
      </c>
      <c r="Q50" s="186"/>
      <c r="R50" s="187">
        <f t="shared" si="2"/>
        <v>0</v>
      </c>
      <c r="S50" s="186"/>
      <c r="T50" s="187">
        <f t="shared" si="3"/>
        <v>0</v>
      </c>
      <c r="U50" s="185">
        <v>21</v>
      </c>
      <c r="V50" s="185">
        <f t="shared" si="4"/>
        <v>0</v>
      </c>
      <c r="W50" s="185">
        <f t="shared" si="5"/>
        <v>0</v>
      </c>
      <c r="X50" s="182"/>
      <c r="Y50" s="181" t="s">
        <v>4102</v>
      </c>
      <c r="Z50" s="181" t="s">
        <v>2052</v>
      </c>
    </row>
    <row r="51" spans="6:26" s="178" customFormat="1" ht="12" outlineLevel="2" x14ac:dyDescent="0.2">
      <c r="F51" s="179">
        <v>45</v>
      </c>
      <c r="G51" s="180" t="s">
        <v>2127</v>
      </c>
      <c r="H51" s="181" t="s">
        <v>4105</v>
      </c>
      <c r="I51" s="181"/>
      <c r="J51" s="182" t="s">
        <v>2289</v>
      </c>
      <c r="K51" s="180" t="s">
        <v>169</v>
      </c>
      <c r="L51" s="183">
        <v>1</v>
      </c>
      <c r="M51" s="184"/>
      <c r="N51" s="183">
        <f t="shared" si="0"/>
        <v>1</v>
      </c>
      <c r="O51" s="184"/>
      <c r="P51" s="185">
        <f t="shared" si="1"/>
        <v>0</v>
      </c>
      <c r="Q51" s="186"/>
      <c r="R51" s="187">
        <f t="shared" si="2"/>
        <v>0</v>
      </c>
      <c r="S51" s="186"/>
      <c r="T51" s="187">
        <f t="shared" si="3"/>
        <v>0</v>
      </c>
      <c r="U51" s="185">
        <v>21</v>
      </c>
      <c r="V51" s="185">
        <f t="shared" si="4"/>
        <v>0</v>
      </c>
      <c r="W51" s="185">
        <f t="shared" si="5"/>
        <v>0</v>
      </c>
      <c r="X51" s="182"/>
      <c r="Y51" s="181" t="s">
        <v>4102</v>
      </c>
      <c r="Z51" s="181" t="s">
        <v>2052</v>
      </c>
    </row>
    <row r="52" spans="6:26" s="178" customFormat="1" ht="12" outlineLevel="2" x14ac:dyDescent="0.2">
      <c r="F52" s="179">
        <v>46</v>
      </c>
      <c r="G52" s="180" t="s">
        <v>2127</v>
      </c>
      <c r="H52" s="181" t="s">
        <v>2290</v>
      </c>
      <c r="I52" s="181"/>
      <c r="J52" s="182" t="s">
        <v>2291</v>
      </c>
      <c r="K52" s="180" t="s">
        <v>1539</v>
      </c>
      <c r="L52" s="183">
        <v>2</v>
      </c>
      <c r="M52" s="184"/>
      <c r="N52" s="183">
        <f t="shared" si="0"/>
        <v>2</v>
      </c>
      <c r="O52" s="184"/>
      <c r="P52" s="185">
        <f t="shared" si="1"/>
        <v>0</v>
      </c>
      <c r="Q52" s="186"/>
      <c r="R52" s="187">
        <f t="shared" si="2"/>
        <v>0</v>
      </c>
      <c r="S52" s="186"/>
      <c r="T52" s="187">
        <f t="shared" si="3"/>
        <v>0</v>
      </c>
      <c r="U52" s="185">
        <v>21</v>
      </c>
      <c r="V52" s="185">
        <f t="shared" si="4"/>
        <v>0</v>
      </c>
      <c r="W52" s="185">
        <f t="shared" si="5"/>
        <v>0</v>
      </c>
      <c r="X52" s="182"/>
      <c r="Y52" s="181" t="s">
        <v>4102</v>
      </c>
      <c r="Z52" s="181" t="s">
        <v>2052</v>
      </c>
    </row>
    <row r="53" spans="6:26" s="178" customFormat="1" ht="12" outlineLevel="2" x14ac:dyDescent="0.2">
      <c r="F53" s="179">
        <v>47</v>
      </c>
      <c r="G53" s="180" t="s">
        <v>2127</v>
      </c>
      <c r="H53" s="181" t="s">
        <v>2292</v>
      </c>
      <c r="I53" s="181"/>
      <c r="J53" s="182" t="s">
        <v>2293</v>
      </c>
      <c r="K53" s="180" t="s">
        <v>1539</v>
      </c>
      <c r="L53" s="183">
        <v>4</v>
      </c>
      <c r="M53" s="184"/>
      <c r="N53" s="183">
        <f t="shared" si="0"/>
        <v>4</v>
      </c>
      <c r="O53" s="184"/>
      <c r="P53" s="185">
        <f t="shared" si="1"/>
        <v>0</v>
      </c>
      <c r="Q53" s="186"/>
      <c r="R53" s="187">
        <f t="shared" si="2"/>
        <v>0</v>
      </c>
      <c r="S53" s="186"/>
      <c r="T53" s="187">
        <f t="shared" si="3"/>
        <v>0</v>
      </c>
      <c r="U53" s="185">
        <v>21</v>
      </c>
      <c r="V53" s="185">
        <f t="shared" si="4"/>
        <v>0</v>
      </c>
      <c r="W53" s="185">
        <f t="shared" si="5"/>
        <v>0</v>
      </c>
      <c r="X53" s="182"/>
      <c r="Y53" s="181" t="s">
        <v>4102</v>
      </c>
      <c r="Z53" s="181" t="s">
        <v>2052</v>
      </c>
    </row>
    <row r="54" spans="6:26" s="198" customFormat="1" ht="12.75" customHeight="1" outlineLevel="2" x14ac:dyDescent="0.25">
      <c r="F54" s="199"/>
      <c r="G54" s="200"/>
      <c r="H54" s="200"/>
      <c r="I54" s="200"/>
      <c r="J54" s="201"/>
      <c r="K54" s="200"/>
      <c r="L54" s="202"/>
      <c r="M54" s="203"/>
      <c r="N54" s="202"/>
      <c r="O54" s="203"/>
      <c r="P54" s="204"/>
      <c r="Q54" s="205"/>
      <c r="R54" s="203"/>
      <c r="S54" s="203"/>
      <c r="T54" s="203"/>
      <c r="U54" s="206" t="s">
        <v>2042</v>
      </c>
      <c r="V54" s="203"/>
      <c r="W54" s="203"/>
      <c r="X54" s="203"/>
      <c r="Y54" s="200"/>
      <c r="Z54" s="200"/>
    </row>
    <row r="55" spans="6:26" s="198" customFormat="1" ht="12.75" customHeight="1" outlineLevel="1" x14ac:dyDescent="0.25">
      <c r="F55" s="199"/>
      <c r="G55" s="200"/>
      <c r="H55" s="200"/>
      <c r="I55" s="200"/>
      <c r="J55" s="201"/>
      <c r="K55" s="200"/>
      <c r="L55" s="202"/>
      <c r="M55" s="203"/>
      <c r="N55" s="202"/>
      <c r="O55" s="203"/>
      <c r="P55" s="204"/>
      <c r="Q55" s="205"/>
      <c r="R55" s="203"/>
      <c r="S55" s="203"/>
      <c r="T55" s="203"/>
      <c r="U55" s="206" t="s">
        <v>2042</v>
      </c>
      <c r="V55" s="203"/>
      <c r="W55" s="203"/>
      <c r="X55" s="203"/>
      <c r="Y55" s="200"/>
      <c r="Z55" s="200"/>
    </row>
    <row r="56" spans="6:26" s="198" customFormat="1" ht="12.75" customHeight="1" x14ac:dyDescent="0.25">
      <c r="F56" s="199"/>
      <c r="G56" s="200"/>
      <c r="H56" s="200"/>
      <c r="I56" s="200"/>
      <c r="J56" s="201"/>
      <c r="K56" s="200"/>
      <c r="L56" s="202"/>
      <c r="M56" s="203"/>
      <c r="N56" s="202"/>
      <c r="O56" s="203"/>
      <c r="P56" s="204"/>
      <c r="Q56" s="205"/>
      <c r="R56" s="203"/>
      <c r="S56" s="203"/>
      <c r="T56" s="203"/>
      <c r="U56" s="206" t="s">
        <v>2042</v>
      </c>
      <c r="V56" s="203"/>
      <c r="W56" s="203"/>
      <c r="X56" s="203"/>
      <c r="Y56" s="200"/>
      <c r="Z56" s="200"/>
    </row>
  </sheetData>
  <pageMargins left="0.7" right="0.7" top="0.78740157499999996" bottom="0.78740157499999996"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3459BE-D64F-48AA-B0C1-3CC4D45ECA19}">
  <dimension ref="A1:Z38"/>
  <sheetViews>
    <sheetView topLeftCell="F1" workbookViewId="0">
      <selection activeCell="O7" sqref="O7:O40"/>
    </sheetView>
  </sheetViews>
  <sheetFormatPr defaultRowHeight="15" outlineLevelRow="2" x14ac:dyDescent="0.25"/>
  <cols>
    <col min="1" max="5" width="0" hidden="1" customWidth="1"/>
    <col min="6" max="6" width="5.42578125" style="207" customWidth="1"/>
    <col min="7" max="7" width="4.28515625" style="208" customWidth="1"/>
    <col min="8" max="8" width="14.28515625" style="209" customWidth="1"/>
    <col min="9" max="9" width="10" style="209" hidden="1" customWidth="1"/>
    <col min="10" max="10" width="80.7109375" style="210" customWidth="1"/>
    <col min="11" max="11" width="5.7109375" style="208" customWidth="1"/>
    <col min="12" max="12" width="13.7109375" style="211" customWidth="1"/>
    <col min="13" max="13" width="6.85546875" style="212" hidden="1" customWidth="1"/>
    <col min="14" max="14" width="13.42578125" style="211" hidden="1" customWidth="1"/>
    <col min="15" max="15" width="12.42578125" style="212" customWidth="1"/>
    <col min="16" max="16" width="15.7109375" style="213" customWidth="1"/>
    <col min="17" max="17" width="11.42578125" style="214" hidden="1" customWidth="1"/>
    <col min="18" max="18" width="14.28515625" style="212" hidden="1" customWidth="1"/>
    <col min="19" max="19" width="11.42578125" style="212" hidden="1" customWidth="1"/>
    <col min="20" max="20" width="14.28515625" style="212" hidden="1" customWidth="1"/>
    <col min="21" max="21" width="9.7109375" style="212" hidden="1" customWidth="1"/>
    <col min="22" max="22" width="14.5703125" style="212" hidden="1" customWidth="1"/>
    <col min="23" max="23" width="15.7109375" style="212" hidden="1" customWidth="1"/>
    <col min="24" max="24" width="25.7109375" style="212" hidden="1" customWidth="1"/>
    <col min="25" max="26" width="10" style="209" hidden="1" customWidth="1"/>
    <col min="27" max="27" width="9.42578125" customWidth="1"/>
    <col min="257" max="261" width="0" hidden="1" customWidth="1"/>
    <col min="262" max="262" width="5.42578125" customWidth="1"/>
    <col min="263" max="263" width="4.28515625" customWidth="1"/>
    <col min="264" max="264" width="14.28515625" customWidth="1"/>
    <col min="265" max="265" width="0" hidden="1" customWidth="1"/>
    <col min="266" max="266" width="80.7109375" customWidth="1"/>
    <col min="267" max="267" width="5.7109375" customWidth="1"/>
    <col min="268" max="268" width="13.7109375" customWidth="1"/>
    <col min="269" max="270" width="0" hidden="1" customWidth="1"/>
    <col min="271" max="271" width="12.42578125" customWidth="1"/>
    <col min="272" max="272" width="15.7109375" customWidth="1"/>
    <col min="273" max="282" width="0" hidden="1" customWidth="1"/>
    <col min="283" max="283" width="9.42578125" customWidth="1"/>
    <col min="513" max="517" width="0" hidden="1" customWidth="1"/>
    <col min="518" max="518" width="5.42578125" customWidth="1"/>
    <col min="519" max="519" width="4.28515625" customWidth="1"/>
    <col min="520" max="520" width="14.28515625" customWidth="1"/>
    <col min="521" max="521" width="0" hidden="1" customWidth="1"/>
    <col min="522" max="522" width="80.7109375" customWidth="1"/>
    <col min="523" max="523" width="5.7109375" customWidth="1"/>
    <col min="524" max="524" width="13.7109375" customWidth="1"/>
    <col min="525" max="526" width="0" hidden="1" customWidth="1"/>
    <col min="527" max="527" width="12.42578125" customWidth="1"/>
    <col min="528" max="528" width="15.7109375" customWidth="1"/>
    <col min="529" max="538" width="0" hidden="1" customWidth="1"/>
    <col min="539" max="539" width="9.42578125" customWidth="1"/>
    <col min="769" max="773" width="0" hidden="1" customWidth="1"/>
    <col min="774" max="774" width="5.42578125" customWidth="1"/>
    <col min="775" max="775" width="4.28515625" customWidth="1"/>
    <col min="776" max="776" width="14.28515625" customWidth="1"/>
    <col min="777" max="777" width="0" hidden="1" customWidth="1"/>
    <col min="778" max="778" width="80.7109375" customWidth="1"/>
    <col min="779" max="779" width="5.7109375" customWidth="1"/>
    <col min="780" max="780" width="13.7109375" customWidth="1"/>
    <col min="781" max="782" width="0" hidden="1" customWidth="1"/>
    <col min="783" max="783" width="12.42578125" customWidth="1"/>
    <col min="784" max="784" width="15.7109375" customWidth="1"/>
    <col min="785" max="794" width="0" hidden="1" customWidth="1"/>
    <col min="795" max="795" width="9.42578125" customWidth="1"/>
    <col min="1025" max="1029" width="0" hidden="1" customWidth="1"/>
    <col min="1030" max="1030" width="5.42578125" customWidth="1"/>
    <col min="1031" max="1031" width="4.28515625" customWidth="1"/>
    <col min="1032" max="1032" width="14.28515625" customWidth="1"/>
    <col min="1033" max="1033" width="0" hidden="1" customWidth="1"/>
    <col min="1034" max="1034" width="80.7109375" customWidth="1"/>
    <col min="1035" max="1035" width="5.7109375" customWidth="1"/>
    <col min="1036" max="1036" width="13.7109375" customWidth="1"/>
    <col min="1037" max="1038" width="0" hidden="1" customWidth="1"/>
    <col min="1039" max="1039" width="12.42578125" customWidth="1"/>
    <col min="1040" max="1040" width="15.7109375" customWidth="1"/>
    <col min="1041" max="1050" width="0" hidden="1" customWidth="1"/>
    <col min="1051" max="1051" width="9.42578125" customWidth="1"/>
    <col min="1281" max="1285" width="0" hidden="1" customWidth="1"/>
    <col min="1286" max="1286" width="5.42578125" customWidth="1"/>
    <col min="1287" max="1287" width="4.28515625" customWidth="1"/>
    <col min="1288" max="1288" width="14.28515625" customWidth="1"/>
    <col min="1289" max="1289" width="0" hidden="1" customWidth="1"/>
    <col min="1290" max="1290" width="80.7109375" customWidth="1"/>
    <col min="1291" max="1291" width="5.7109375" customWidth="1"/>
    <col min="1292" max="1292" width="13.7109375" customWidth="1"/>
    <col min="1293" max="1294" width="0" hidden="1" customWidth="1"/>
    <col min="1295" max="1295" width="12.42578125" customWidth="1"/>
    <col min="1296" max="1296" width="15.7109375" customWidth="1"/>
    <col min="1297" max="1306" width="0" hidden="1" customWidth="1"/>
    <col min="1307" max="1307" width="9.42578125" customWidth="1"/>
    <col min="1537" max="1541" width="0" hidden="1" customWidth="1"/>
    <col min="1542" max="1542" width="5.42578125" customWidth="1"/>
    <col min="1543" max="1543" width="4.28515625" customWidth="1"/>
    <col min="1544" max="1544" width="14.28515625" customWidth="1"/>
    <col min="1545" max="1545" width="0" hidden="1" customWidth="1"/>
    <col min="1546" max="1546" width="80.7109375" customWidth="1"/>
    <col min="1547" max="1547" width="5.7109375" customWidth="1"/>
    <col min="1548" max="1548" width="13.7109375" customWidth="1"/>
    <col min="1549" max="1550" width="0" hidden="1" customWidth="1"/>
    <col min="1551" max="1551" width="12.42578125" customWidth="1"/>
    <col min="1552" max="1552" width="15.7109375" customWidth="1"/>
    <col min="1553" max="1562" width="0" hidden="1" customWidth="1"/>
    <col min="1563" max="1563" width="9.42578125" customWidth="1"/>
    <col min="1793" max="1797" width="0" hidden="1" customWidth="1"/>
    <col min="1798" max="1798" width="5.42578125" customWidth="1"/>
    <col min="1799" max="1799" width="4.28515625" customWidth="1"/>
    <col min="1800" max="1800" width="14.28515625" customWidth="1"/>
    <col min="1801" max="1801" width="0" hidden="1" customWidth="1"/>
    <col min="1802" max="1802" width="80.7109375" customWidth="1"/>
    <col min="1803" max="1803" width="5.7109375" customWidth="1"/>
    <col min="1804" max="1804" width="13.7109375" customWidth="1"/>
    <col min="1805" max="1806" width="0" hidden="1" customWidth="1"/>
    <col min="1807" max="1807" width="12.42578125" customWidth="1"/>
    <col min="1808" max="1808" width="15.7109375" customWidth="1"/>
    <col min="1809" max="1818" width="0" hidden="1" customWidth="1"/>
    <col min="1819" max="1819" width="9.42578125" customWidth="1"/>
    <col min="2049" max="2053" width="0" hidden="1" customWidth="1"/>
    <col min="2054" max="2054" width="5.42578125" customWidth="1"/>
    <col min="2055" max="2055" width="4.28515625" customWidth="1"/>
    <col min="2056" max="2056" width="14.28515625" customWidth="1"/>
    <col min="2057" max="2057" width="0" hidden="1" customWidth="1"/>
    <col min="2058" max="2058" width="80.7109375" customWidth="1"/>
    <col min="2059" max="2059" width="5.7109375" customWidth="1"/>
    <col min="2060" max="2060" width="13.7109375" customWidth="1"/>
    <col min="2061" max="2062" width="0" hidden="1" customWidth="1"/>
    <col min="2063" max="2063" width="12.42578125" customWidth="1"/>
    <col min="2064" max="2064" width="15.7109375" customWidth="1"/>
    <col min="2065" max="2074" width="0" hidden="1" customWidth="1"/>
    <col min="2075" max="2075" width="9.42578125" customWidth="1"/>
    <col min="2305" max="2309" width="0" hidden="1" customWidth="1"/>
    <col min="2310" max="2310" width="5.42578125" customWidth="1"/>
    <col min="2311" max="2311" width="4.28515625" customWidth="1"/>
    <col min="2312" max="2312" width="14.28515625" customWidth="1"/>
    <col min="2313" max="2313" width="0" hidden="1" customWidth="1"/>
    <col min="2314" max="2314" width="80.7109375" customWidth="1"/>
    <col min="2315" max="2315" width="5.7109375" customWidth="1"/>
    <col min="2316" max="2316" width="13.7109375" customWidth="1"/>
    <col min="2317" max="2318" width="0" hidden="1" customWidth="1"/>
    <col min="2319" max="2319" width="12.42578125" customWidth="1"/>
    <col min="2320" max="2320" width="15.7109375" customWidth="1"/>
    <col min="2321" max="2330" width="0" hidden="1" customWidth="1"/>
    <col min="2331" max="2331" width="9.42578125" customWidth="1"/>
    <col min="2561" max="2565" width="0" hidden="1" customWidth="1"/>
    <col min="2566" max="2566" width="5.42578125" customWidth="1"/>
    <col min="2567" max="2567" width="4.28515625" customWidth="1"/>
    <col min="2568" max="2568" width="14.28515625" customWidth="1"/>
    <col min="2569" max="2569" width="0" hidden="1" customWidth="1"/>
    <col min="2570" max="2570" width="80.7109375" customWidth="1"/>
    <col min="2571" max="2571" width="5.7109375" customWidth="1"/>
    <col min="2572" max="2572" width="13.7109375" customWidth="1"/>
    <col min="2573" max="2574" width="0" hidden="1" customWidth="1"/>
    <col min="2575" max="2575" width="12.42578125" customWidth="1"/>
    <col min="2576" max="2576" width="15.7109375" customWidth="1"/>
    <col min="2577" max="2586" width="0" hidden="1" customWidth="1"/>
    <col min="2587" max="2587" width="9.42578125" customWidth="1"/>
    <col min="2817" max="2821" width="0" hidden="1" customWidth="1"/>
    <col min="2822" max="2822" width="5.42578125" customWidth="1"/>
    <col min="2823" max="2823" width="4.28515625" customWidth="1"/>
    <col min="2824" max="2824" width="14.28515625" customWidth="1"/>
    <col min="2825" max="2825" width="0" hidden="1" customWidth="1"/>
    <col min="2826" max="2826" width="80.7109375" customWidth="1"/>
    <col min="2827" max="2827" width="5.7109375" customWidth="1"/>
    <col min="2828" max="2828" width="13.7109375" customWidth="1"/>
    <col min="2829" max="2830" width="0" hidden="1" customWidth="1"/>
    <col min="2831" max="2831" width="12.42578125" customWidth="1"/>
    <col min="2832" max="2832" width="15.7109375" customWidth="1"/>
    <col min="2833" max="2842" width="0" hidden="1" customWidth="1"/>
    <col min="2843" max="2843" width="9.42578125" customWidth="1"/>
    <col min="3073" max="3077" width="0" hidden="1" customWidth="1"/>
    <col min="3078" max="3078" width="5.42578125" customWidth="1"/>
    <col min="3079" max="3079" width="4.28515625" customWidth="1"/>
    <col min="3080" max="3080" width="14.28515625" customWidth="1"/>
    <col min="3081" max="3081" width="0" hidden="1" customWidth="1"/>
    <col min="3082" max="3082" width="80.7109375" customWidth="1"/>
    <col min="3083" max="3083" width="5.7109375" customWidth="1"/>
    <col min="3084" max="3084" width="13.7109375" customWidth="1"/>
    <col min="3085" max="3086" width="0" hidden="1" customWidth="1"/>
    <col min="3087" max="3087" width="12.42578125" customWidth="1"/>
    <col min="3088" max="3088" width="15.7109375" customWidth="1"/>
    <col min="3089" max="3098" width="0" hidden="1" customWidth="1"/>
    <col min="3099" max="3099" width="9.42578125" customWidth="1"/>
    <col min="3329" max="3333" width="0" hidden="1" customWidth="1"/>
    <col min="3334" max="3334" width="5.42578125" customWidth="1"/>
    <col min="3335" max="3335" width="4.28515625" customWidth="1"/>
    <col min="3336" max="3336" width="14.28515625" customWidth="1"/>
    <col min="3337" max="3337" width="0" hidden="1" customWidth="1"/>
    <col min="3338" max="3338" width="80.7109375" customWidth="1"/>
    <col min="3339" max="3339" width="5.7109375" customWidth="1"/>
    <col min="3340" max="3340" width="13.7109375" customWidth="1"/>
    <col min="3341" max="3342" width="0" hidden="1" customWidth="1"/>
    <col min="3343" max="3343" width="12.42578125" customWidth="1"/>
    <col min="3344" max="3344" width="15.7109375" customWidth="1"/>
    <col min="3345" max="3354" width="0" hidden="1" customWidth="1"/>
    <col min="3355" max="3355" width="9.42578125" customWidth="1"/>
    <col min="3585" max="3589" width="0" hidden="1" customWidth="1"/>
    <col min="3590" max="3590" width="5.42578125" customWidth="1"/>
    <col min="3591" max="3591" width="4.28515625" customWidth="1"/>
    <col min="3592" max="3592" width="14.28515625" customWidth="1"/>
    <col min="3593" max="3593" width="0" hidden="1" customWidth="1"/>
    <col min="3594" max="3594" width="80.7109375" customWidth="1"/>
    <col min="3595" max="3595" width="5.7109375" customWidth="1"/>
    <col min="3596" max="3596" width="13.7109375" customWidth="1"/>
    <col min="3597" max="3598" width="0" hidden="1" customWidth="1"/>
    <col min="3599" max="3599" width="12.42578125" customWidth="1"/>
    <col min="3600" max="3600" width="15.7109375" customWidth="1"/>
    <col min="3601" max="3610" width="0" hidden="1" customWidth="1"/>
    <col min="3611" max="3611" width="9.42578125" customWidth="1"/>
    <col min="3841" max="3845" width="0" hidden="1" customWidth="1"/>
    <col min="3846" max="3846" width="5.42578125" customWidth="1"/>
    <col min="3847" max="3847" width="4.28515625" customWidth="1"/>
    <col min="3848" max="3848" width="14.28515625" customWidth="1"/>
    <col min="3849" max="3849" width="0" hidden="1" customWidth="1"/>
    <col min="3850" max="3850" width="80.7109375" customWidth="1"/>
    <col min="3851" max="3851" width="5.7109375" customWidth="1"/>
    <col min="3852" max="3852" width="13.7109375" customWidth="1"/>
    <col min="3853" max="3854" width="0" hidden="1" customWidth="1"/>
    <col min="3855" max="3855" width="12.42578125" customWidth="1"/>
    <col min="3856" max="3856" width="15.7109375" customWidth="1"/>
    <col min="3857" max="3866" width="0" hidden="1" customWidth="1"/>
    <col min="3867" max="3867" width="9.42578125" customWidth="1"/>
    <col min="4097" max="4101" width="0" hidden="1" customWidth="1"/>
    <col min="4102" max="4102" width="5.42578125" customWidth="1"/>
    <col min="4103" max="4103" width="4.28515625" customWidth="1"/>
    <col min="4104" max="4104" width="14.28515625" customWidth="1"/>
    <col min="4105" max="4105" width="0" hidden="1" customWidth="1"/>
    <col min="4106" max="4106" width="80.7109375" customWidth="1"/>
    <col min="4107" max="4107" width="5.7109375" customWidth="1"/>
    <col min="4108" max="4108" width="13.7109375" customWidth="1"/>
    <col min="4109" max="4110" width="0" hidden="1" customWidth="1"/>
    <col min="4111" max="4111" width="12.42578125" customWidth="1"/>
    <col min="4112" max="4112" width="15.7109375" customWidth="1"/>
    <col min="4113" max="4122" width="0" hidden="1" customWidth="1"/>
    <col min="4123" max="4123" width="9.42578125" customWidth="1"/>
    <col min="4353" max="4357" width="0" hidden="1" customWidth="1"/>
    <col min="4358" max="4358" width="5.42578125" customWidth="1"/>
    <col min="4359" max="4359" width="4.28515625" customWidth="1"/>
    <col min="4360" max="4360" width="14.28515625" customWidth="1"/>
    <col min="4361" max="4361" width="0" hidden="1" customWidth="1"/>
    <col min="4362" max="4362" width="80.7109375" customWidth="1"/>
    <col min="4363" max="4363" width="5.7109375" customWidth="1"/>
    <col min="4364" max="4364" width="13.7109375" customWidth="1"/>
    <col min="4365" max="4366" width="0" hidden="1" customWidth="1"/>
    <col min="4367" max="4367" width="12.42578125" customWidth="1"/>
    <col min="4368" max="4368" width="15.7109375" customWidth="1"/>
    <col min="4369" max="4378" width="0" hidden="1" customWidth="1"/>
    <col min="4379" max="4379" width="9.42578125" customWidth="1"/>
    <col min="4609" max="4613" width="0" hidden="1" customWidth="1"/>
    <col min="4614" max="4614" width="5.42578125" customWidth="1"/>
    <col min="4615" max="4615" width="4.28515625" customWidth="1"/>
    <col min="4616" max="4616" width="14.28515625" customWidth="1"/>
    <col min="4617" max="4617" width="0" hidden="1" customWidth="1"/>
    <col min="4618" max="4618" width="80.7109375" customWidth="1"/>
    <col min="4619" max="4619" width="5.7109375" customWidth="1"/>
    <col min="4620" max="4620" width="13.7109375" customWidth="1"/>
    <col min="4621" max="4622" width="0" hidden="1" customWidth="1"/>
    <col min="4623" max="4623" width="12.42578125" customWidth="1"/>
    <col min="4624" max="4624" width="15.7109375" customWidth="1"/>
    <col min="4625" max="4634" width="0" hidden="1" customWidth="1"/>
    <col min="4635" max="4635" width="9.42578125" customWidth="1"/>
    <col min="4865" max="4869" width="0" hidden="1" customWidth="1"/>
    <col min="4870" max="4870" width="5.42578125" customWidth="1"/>
    <col min="4871" max="4871" width="4.28515625" customWidth="1"/>
    <col min="4872" max="4872" width="14.28515625" customWidth="1"/>
    <col min="4873" max="4873" width="0" hidden="1" customWidth="1"/>
    <col min="4874" max="4874" width="80.7109375" customWidth="1"/>
    <col min="4875" max="4875" width="5.7109375" customWidth="1"/>
    <col min="4876" max="4876" width="13.7109375" customWidth="1"/>
    <col min="4877" max="4878" width="0" hidden="1" customWidth="1"/>
    <col min="4879" max="4879" width="12.42578125" customWidth="1"/>
    <col min="4880" max="4880" width="15.7109375" customWidth="1"/>
    <col min="4881" max="4890" width="0" hidden="1" customWidth="1"/>
    <col min="4891" max="4891" width="9.42578125" customWidth="1"/>
    <col min="5121" max="5125" width="0" hidden="1" customWidth="1"/>
    <col min="5126" max="5126" width="5.42578125" customWidth="1"/>
    <col min="5127" max="5127" width="4.28515625" customWidth="1"/>
    <col min="5128" max="5128" width="14.28515625" customWidth="1"/>
    <col min="5129" max="5129" width="0" hidden="1" customWidth="1"/>
    <col min="5130" max="5130" width="80.7109375" customWidth="1"/>
    <col min="5131" max="5131" width="5.7109375" customWidth="1"/>
    <col min="5132" max="5132" width="13.7109375" customWidth="1"/>
    <col min="5133" max="5134" width="0" hidden="1" customWidth="1"/>
    <col min="5135" max="5135" width="12.42578125" customWidth="1"/>
    <col min="5136" max="5136" width="15.7109375" customWidth="1"/>
    <col min="5137" max="5146" width="0" hidden="1" customWidth="1"/>
    <col min="5147" max="5147" width="9.42578125" customWidth="1"/>
    <col min="5377" max="5381" width="0" hidden="1" customWidth="1"/>
    <col min="5382" max="5382" width="5.42578125" customWidth="1"/>
    <col min="5383" max="5383" width="4.28515625" customWidth="1"/>
    <col min="5384" max="5384" width="14.28515625" customWidth="1"/>
    <col min="5385" max="5385" width="0" hidden="1" customWidth="1"/>
    <col min="5386" max="5386" width="80.7109375" customWidth="1"/>
    <col min="5387" max="5387" width="5.7109375" customWidth="1"/>
    <col min="5388" max="5388" width="13.7109375" customWidth="1"/>
    <col min="5389" max="5390" width="0" hidden="1" customWidth="1"/>
    <col min="5391" max="5391" width="12.42578125" customWidth="1"/>
    <col min="5392" max="5392" width="15.7109375" customWidth="1"/>
    <col min="5393" max="5402" width="0" hidden="1" customWidth="1"/>
    <col min="5403" max="5403" width="9.42578125" customWidth="1"/>
    <col min="5633" max="5637" width="0" hidden="1" customWidth="1"/>
    <col min="5638" max="5638" width="5.42578125" customWidth="1"/>
    <col min="5639" max="5639" width="4.28515625" customWidth="1"/>
    <col min="5640" max="5640" width="14.28515625" customWidth="1"/>
    <col min="5641" max="5641" width="0" hidden="1" customWidth="1"/>
    <col min="5642" max="5642" width="80.7109375" customWidth="1"/>
    <col min="5643" max="5643" width="5.7109375" customWidth="1"/>
    <col min="5644" max="5644" width="13.7109375" customWidth="1"/>
    <col min="5645" max="5646" width="0" hidden="1" customWidth="1"/>
    <col min="5647" max="5647" width="12.42578125" customWidth="1"/>
    <col min="5648" max="5648" width="15.7109375" customWidth="1"/>
    <col min="5649" max="5658" width="0" hidden="1" customWidth="1"/>
    <col min="5659" max="5659" width="9.42578125" customWidth="1"/>
    <col min="5889" max="5893" width="0" hidden="1" customWidth="1"/>
    <col min="5894" max="5894" width="5.42578125" customWidth="1"/>
    <col min="5895" max="5895" width="4.28515625" customWidth="1"/>
    <col min="5896" max="5896" width="14.28515625" customWidth="1"/>
    <col min="5897" max="5897" width="0" hidden="1" customWidth="1"/>
    <col min="5898" max="5898" width="80.7109375" customWidth="1"/>
    <col min="5899" max="5899" width="5.7109375" customWidth="1"/>
    <col min="5900" max="5900" width="13.7109375" customWidth="1"/>
    <col min="5901" max="5902" width="0" hidden="1" customWidth="1"/>
    <col min="5903" max="5903" width="12.42578125" customWidth="1"/>
    <col min="5904" max="5904" width="15.7109375" customWidth="1"/>
    <col min="5905" max="5914" width="0" hidden="1" customWidth="1"/>
    <col min="5915" max="5915" width="9.42578125" customWidth="1"/>
    <col min="6145" max="6149" width="0" hidden="1" customWidth="1"/>
    <col min="6150" max="6150" width="5.42578125" customWidth="1"/>
    <col min="6151" max="6151" width="4.28515625" customWidth="1"/>
    <col min="6152" max="6152" width="14.28515625" customWidth="1"/>
    <col min="6153" max="6153" width="0" hidden="1" customWidth="1"/>
    <col min="6154" max="6154" width="80.7109375" customWidth="1"/>
    <col min="6155" max="6155" width="5.7109375" customWidth="1"/>
    <col min="6156" max="6156" width="13.7109375" customWidth="1"/>
    <col min="6157" max="6158" width="0" hidden="1" customWidth="1"/>
    <col min="6159" max="6159" width="12.42578125" customWidth="1"/>
    <col min="6160" max="6160" width="15.7109375" customWidth="1"/>
    <col min="6161" max="6170" width="0" hidden="1" customWidth="1"/>
    <col min="6171" max="6171" width="9.42578125" customWidth="1"/>
    <col min="6401" max="6405" width="0" hidden="1" customWidth="1"/>
    <col min="6406" max="6406" width="5.42578125" customWidth="1"/>
    <col min="6407" max="6407" width="4.28515625" customWidth="1"/>
    <col min="6408" max="6408" width="14.28515625" customWidth="1"/>
    <col min="6409" max="6409" width="0" hidden="1" customWidth="1"/>
    <col min="6410" max="6410" width="80.7109375" customWidth="1"/>
    <col min="6411" max="6411" width="5.7109375" customWidth="1"/>
    <col min="6412" max="6412" width="13.7109375" customWidth="1"/>
    <col min="6413" max="6414" width="0" hidden="1" customWidth="1"/>
    <col min="6415" max="6415" width="12.42578125" customWidth="1"/>
    <col min="6416" max="6416" width="15.7109375" customWidth="1"/>
    <col min="6417" max="6426" width="0" hidden="1" customWidth="1"/>
    <col min="6427" max="6427" width="9.42578125" customWidth="1"/>
    <col min="6657" max="6661" width="0" hidden="1" customWidth="1"/>
    <col min="6662" max="6662" width="5.42578125" customWidth="1"/>
    <col min="6663" max="6663" width="4.28515625" customWidth="1"/>
    <col min="6664" max="6664" width="14.28515625" customWidth="1"/>
    <col min="6665" max="6665" width="0" hidden="1" customWidth="1"/>
    <col min="6666" max="6666" width="80.7109375" customWidth="1"/>
    <col min="6667" max="6667" width="5.7109375" customWidth="1"/>
    <col min="6668" max="6668" width="13.7109375" customWidth="1"/>
    <col min="6669" max="6670" width="0" hidden="1" customWidth="1"/>
    <col min="6671" max="6671" width="12.42578125" customWidth="1"/>
    <col min="6672" max="6672" width="15.7109375" customWidth="1"/>
    <col min="6673" max="6682" width="0" hidden="1" customWidth="1"/>
    <col min="6683" max="6683" width="9.42578125" customWidth="1"/>
    <col min="6913" max="6917" width="0" hidden="1" customWidth="1"/>
    <col min="6918" max="6918" width="5.42578125" customWidth="1"/>
    <col min="6919" max="6919" width="4.28515625" customWidth="1"/>
    <col min="6920" max="6920" width="14.28515625" customWidth="1"/>
    <col min="6921" max="6921" width="0" hidden="1" customWidth="1"/>
    <col min="6922" max="6922" width="80.7109375" customWidth="1"/>
    <col min="6923" max="6923" width="5.7109375" customWidth="1"/>
    <col min="6924" max="6924" width="13.7109375" customWidth="1"/>
    <col min="6925" max="6926" width="0" hidden="1" customWidth="1"/>
    <col min="6927" max="6927" width="12.42578125" customWidth="1"/>
    <col min="6928" max="6928" width="15.7109375" customWidth="1"/>
    <col min="6929" max="6938" width="0" hidden="1" customWidth="1"/>
    <col min="6939" max="6939" width="9.42578125" customWidth="1"/>
    <col min="7169" max="7173" width="0" hidden="1" customWidth="1"/>
    <col min="7174" max="7174" width="5.42578125" customWidth="1"/>
    <col min="7175" max="7175" width="4.28515625" customWidth="1"/>
    <col min="7176" max="7176" width="14.28515625" customWidth="1"/>
    <col min="7177" max="7177" width="0" hidden="1" customWidth="1"/>
    <col min="7178" max="7178" width="80.7109375" customWidth="1"/>
    <col min="7179" max="7179" width="5.7109375" customWidth="1"/>
    <col min="7180" max="7180" width="13.7109375" customWidth="1"/>
    <col min="7181" max="7182" width="0" hidden="1" customWidth="1"/>
    <col min="7183" max="7183" width="12.42578125" customWidth="1"/>
    <col min="7184" max="7184" width="15.7109375" customWidth="1"/>
    <col min="7185" max="7194" width="0" hidden="1" customWidth="1"/>
    <col min="7195" max="7195" width="9.42578125" customWidth="1"/>
    <col min="7425" max="7429" width="0" hidden="1" customWidth="1"/>
    <col min="7430" max="7430" width="5.42578125" customWidth="1"/>
    <col min="7431" max="7431" width="4.28515625" customWidth="1"/>
    <col min="7432" max="7432" width="14.28515625" customWidth="1"/>
    <col min="7433" max="7433" width="0" hidden="1" customWidth="1"/>
    <col min="7434" max="7434" width="80.7109375" customWidth="1"/>
    <col min="7435" max="7435" width="5.7109375" customWidth="1"/>
    <col min="7436" max="7436" width="13.7109375" customWidth="1"/>
    <col min="7437" max="7438" width="0" hidden="1" customWidth="1"/>
    <col min="7439" max="7439" width="12.42578125" customWidth="1"/>
    <col min="7440" max="7440" width="15.7109375" customWidth="1"/>
    <col min="7441" max="7450" width="0" hidden="1" customWidth="1"/>
    <col min="7451" max="7451" width="9.42578125" customWidth="1"/>
    <col min="7681" max="7685" width="0" hidden="1" customWidth="1"/>
    <col min="7686" max="7686" width="5.42578125" customWidth="1"/>
    <col min="7687" max="7687" width="4.28515625" customWidth="1"/>
    <col min="7688" max="7688" width="14.28515625" customWidth="1"/>
    <col min="7689" max="7689" width="0" hidden="1" customWidth="1"/>
    <col min="7690" max="7690" width="80.7109375" customWidth="1"/>
    <col min="7691" max="7691" width="5.7109375" customWidth="1"/>
    <col min="7692" max="7692" width="13.7109375" customWidth="1"/>
    <col min="7693" max="7694" width="0" hidden="1" customWidth="1"/>
    <col min="7695" max="7695" width="12.42578125" customWidth="1"/>
    <col min="7696" max="7696" width="15.7109375" customWidth="1"/>
    <col min="7697" max="7706" width="0" hidden="1" customWidth="1"/>
    <col min="7707" max="7707" width="9.42578125" customWidth="1"/>
    <col min="7937" max="7941" width="0" hidden="1" customWidth="1"/>
    <col min="7942" max="7942" width="5.42578125" customWidth="1"/>
    <col min="7943" max="7943" width="4.28515625" customWidth="1"/>
    <col min="7944" max="7944" width="14.28515625" customWidth="1"/>
    <col min="7945" max="7945" width="0" hidden="1" customWidth="1"/>
    <col min="7946" max="7946" width="80.7109375" customWidth="1"/>
    <col min="7947" max="7947" width="5.7109375" customWidth="1"/>
    <col min="7948" max="7948" width="13.7109375" customWidth="1"/>
    <col min="7949" max="7950" width="0" hidden="1" customWidth="1"/>
    <col min="7951" max="7951" width="12.42578125" customWidth="1"/>
    <col min="7952" max="7952" width="15.7109375" customWidth="1"/>
    <col min="7953" max="7962" width="0" hidden="1" customWidth="1"/>
    <col min="7963" max="7963" width="9.42578125" customWidth="1"/>
    <col min="8193" max="8197" width="0" hidden="1" customWidth="1"/>
    <col min="8198" max="8198" width="5.42578125" customWidth="1"/>
    <col min="8199" max="8199" width="4.28515625" customWidth="1"/>
    <col min="8200" max="8200" width="14.28515625" customWidth="1"/>
    <col min="8201" max="8201" width="0" hidden="1" customWidth="1"/>
    <col min="8202" max="8202" width="80.7109375" customWidth="1"/>
    <col min="8203" max="8203" width="5.7109375" customWidth="1"/>
    <col min="8204" max="8204" width="13.7109375" customWidth="1"/>
    <col min="8205" max="8206" width="0" hidden="1" customWidth="1"/>
    <col min="8207" max="8207" width="12.42578125" customWidth="1"/>
    <col min="8208" max="8208" width="15.7109375" customWidth="1"/>
    <col min="8209" max="8218" width="0" hidden="1" customWidth="1"/>
    <col min="8219" max="8219" width="9.42578125" customWidth="1"/>
    <col min="8449" max="8453" width="0" hidden="1" customWidth="1"/>
    <col min="8454" max="8454" width="5.42578125" customWidth="1"/>
    <col min="8455" max="8455" width="4.28515625" customWidth="1"/>
    <col min="8456" max="8456" width="14.28515625" customWidth="1"/>
    <col min="8457" max="8457" width="0" hidden="1" customWidth="1"/>
    <col min="8458" max="8458" width="80.7109375" customWidth="1"/>
    <col min="8459" max="8459" width="5.7109375" customWidth="1"/>
    <col min="8460" max="8460" width="13.7109375" customWidth="1"/>
    <col min="8461" max="8462" width="0" hidden="1" customWidth="1"/>
    <col min="8463" max="8463" width="12.42578125" customWidth="1"/>
    <col min="8464" max="8464" width="15.7109375" customWidth="1"/>
    <col min="8465" max="8474" width="0" hidden="1" customWidth="1"/>
    <col min="8475" max="8475" width="9.42578125" customWidth="1"/>
    <col min="8705" max="8709" width="0" hidden="1" customWidth="1"/>
    <col min="8710" max="8710" width="5.42578125" customWidth="1"/>
    <col min="8711" max="8711" width="4.28515625" customWidth="1"/>
    <col min="8712" max="8712" width="14.28515625" customWidth="1"/>
    <col min="8713" max="8713" width="0" hidden="1" customWidth="1"/>
    <col min="8714" max="8714" width="80.7109375" customWidth="1"/>
    <col min="8715" max="8715" width="5.7109375" customWidth="1"/>
    <col min="8716" max="8716" width="13.7109375" customWidth="1"/>
    <col min="8717" max="8718" width="0" hidden="1" customWidth="1"/>
    <col min="8719" max="8719" width="12.42578125" customWidth="1"/>
    <col min="8720" max="8720" width="15.7109375" customWidth="1"/>
    <col min="8721" max="8730" width="0" hidden="1" customWidth="1"/>
    <col min="8731" max="8731" width="9.42578125" customWidth="1"/>
    <col min="8961" max="8965" width="0" hidden="1" customWidth="1"/>
    <col min="8966" max="8966" width="5.42578125" customWidth="1"/>
    <col min="8967" max="8967" width="4.28515625" customWidth="1"/>
    <col min="8968" max="8968" width="14.28515625" customWidth="1"/>
    <col min="8969" max="8969" width="0" hidden="1" customWidth="1"/>
    <col min="8970" max="8970" width="80.7109375" customWidth="1"/>
    <col min="8971" max="8971" width="5.7109375" customWidth="1"/>
    <col min="8972" max="8972" width="13.7109375" customWidth="1"/>
    <col min="8973" max="8974" width="0" hidden="1" customWidth="1"/>
    <col min="8975" max="8975" width="12.42578125" customWidth="1"/>
    <col min="8976" max="8976" width="15.7109375" customWidth="1"/>
    <col min="8977" max="8986" width="0" hidden="1" customWidth="1"/>
    <col min="8987" max="8987" width="9.42578125" customWidth="1"/>
    <col min="9217" max="9221" width="0" hidden="1" customWidth="1"/>
    <col min="9222" max="9222" width="5.42578125" customWidth="1"/>
    <col min="9223" max="9223" width="4.28515625" customWidth="1"/>
    <col min="9224" max="9224" width="14.28515625" customWidth="1"/>
    <col min="9225" max="9225" width="0" hidden="1" customWidth="1"/>
    <col min="9226" max="9226" width="80.7109375" customWidth="1"/>
    <col min="9227" max="9227" width="5.7109375" customWidth="1"/>
    <col min="9228" max="9228" width="13.7109375" customWidth="1"/>
    <col min="9229" max="9230" width="0" hidden="1" customWidth="1"/>
    <col min="9231" max="9231" width="12.42578125" customWidth="1"/>
    <col min="9232" max="9232" width="15.7109375" customWidth="1"/>
    <col min="9233" max="9242" width="0" hidden="1" customWidth="1"/>
    <col min="9243" max="9243" width="9.42578125" customWidth="1"/>
    <col min="9473" max="9477" width="0" hidden="1" customWidth="1"/>
    <col min="9478" max="9478" width="5.42578125" customWidth="1"/>
    <col min="9479" max="9479" width="4.28515625" customWidth="1"/>
    <col min="9480" max="9480" width="14.28515625" customWidth="1"/>
    <col min="9481" max="9481" width="0" hidden="1" customWidth="1"/>
    <col min="9482" max="9482" width="80.7109375" customWidth="1"/>
    <col min="9483" max="9483" width="5.7109375" customWidth="1"/>
    <col min="9484" max="9484" width="13.7109375" customWidth="1"/>
    <col min="9485" max="9486" width="0" hidden="1" customWidth="1"/>
    <col min="9487" max="9487" width="12.42578125" customWidth="1"/>
    <col min="9488" max="9488" width="15.7109375" customWidth="1"/>
    <col min="9489" max="9498" width="0" hidden="1" customWidth="1"/>
    <col min="9499" max="9499" width="9.42578125" customWidth="1"/>
    <col min="9729" max="9733" width="0" hidden="1" customWidth="1"/>
    <col min="9734" max="9734" width="5.42578125" customWidth="1"/>
    <col min="9735" max="9735" width="4.28515625" customWidth="1"/>
    <col min="9736" max="9736" width="14.28515625" customWidth="1"/>
    <col min="9737" max="9737" width="0" hidden="1" customWidth="1"/>
    <col min="9738" max="9738" width="80.7109375" customWidth="1"/>
    <col min="9739" max="9739" width="5.7109375" customWidth="1"/>
    <col min="9740" max="9740" width="13.7109375" customWidth="1"/>
    <col min="9741" max="9742" width="0" hidden="1" customWidth="1"/>
    <col min="9743" max="9743" width="12.42578125" customWidth="1"/>
    <col min="9744" max="9744" width="15.7109375" customWidth="1"/>
    <col min="9745" max="9754" width="0" hidden="1" customWidth="1"/>
    <col min="9755" max="9755" width="9.42578125" customWidth="1"/>
    <col min="9985" max="9989" width="0" hidden="1" customWidth="1"/>
    <col min="9990" max="9990" width="5.42578125" customWidth="1"/>
    <col min="9991" max="9991" width="4.28515625" customWidth="1"/>
    <col min="9992" max="9992" width="14.28515625" customWidth="1"/>
    <col min="9993" max="9993" width="0" hidden="1" customWidth="1"/>
    <col min="9994" max="9994" width="80.7109375" customWidth="1"/>
    <col min="9995" max="9995" width="5.7109375" customWidth="1"/>
    <col min="9996" max="9996" width="13.7109375" customWidth="1"/>
    <col min="9997" max="9998" width="0" hidden="1" customWidth="1"/>
    <col min="9999" max="9999" width="12.42578125" customWidth="1"/>
    <col min="10000" max="10000" width="15.7109375" customWidth="1"/>
    <col min="10001" max="10010" width="0" hidden="1" customWidth="1"/>
    <col min="10011" max="10011" width="9.42578125" customWidth="1"/>
    <col min="10241" max="10245" width="0" hidden="1" customWidth="1"/>
    <col min="10246" max="10246" width="5.42578125" customWidth="1"/>
    <col min="10247" max="10247" width="4.28515625" customWidth="1"/>
    <col min="10248" max="10248" width="14.28515625" customWidth="1"/>
    <col min="10249" max="10249" width="0" hidden="1" customWidth="1"/>
    <col min="10250" max="10250" width="80.7109375" customWidth="1"/>
    <col min="10251" max="10251" width="5.7109375" customWidth="1"/>
    <col min="10252" max="10252" width="13.7109375" customWidth="1"/>
    <col min="10253" max="10254" width="0" hidden="1" customWidth="1"/>
    <col min="10255" max="10255" width="12.42578125" customWidth="1"/>
    <col min="10256" max="10256" width="15.7109375" customWidth="1"/>
    <col min="10257" max="10266" width="0" hidden="1" customWidth="1"/>
    <col min="10267" max="10267" width="9.42578125" customWidth="1"/>
    <col min="10497" max="10501" width="0" hidden="1" customWidth="1"/>
    <col min="10502" max="10502" width="5.42578125" customWidth="1"/>
    <col min="10503" max="10503" width="4.28515625" customWidth="1"/>
    <col min="10504" max="10504" width="14.28515625" customWidth="1"/>
    <col min="10505" max="10505" width="0" hidden="1" customWidth="1"/>
    <col min="10506" max="10506" width="80.7109375" customWidth="1"/>
    <col min="10507" max="10507" width="5.7109375" customWidth="1"/>
    <col min="10508" max="10508" width="13.7109375" customWidth="1"/>
    <col min="10509" max="10510" width="0" hidden="1" customWidth="1"/>
    <col min="10511" max="10511" width="12.42578125" customWidth="1"/>
    <col min="10512" max="10512" width="15.7109375" customWidth="1"/>
    <col min="10513" max="10522" width="0" hidden="1" customWidth="1"/>
    <col min="10523" max="10523" width="9.42578125" customWidth="1"/>
    <col min="10753" max="10757" width="0" hidden="1" customWidth="1"/>
    <col min="10758" max="10758" width="5.42578125" customWidth="1"/>
    <col min="10759" max="10759" width="4.28515625" customWidth="1"/>
    <col min="10760" max="10760" width="14.28515625" customWidth="1"/>
    <col min="10761" max="10761" width="0" hidden="1" customWidth="1"/>
    <col min="10762" max="10762" width="80.7109375" customWidth="1"/>
    <col min="10763" max="10763" width="5.7109375" customWidth="1"/>
    <col min="10764" max="10764" width="13.7109375" customWidth="1"/>
    <col min="10765" max="10766" width="0" hidden="1" customWidth="1"/>
    <col min="10767" max="10767" width="12.42578125" customWidth="1"/>
    <col min="10768" max="10768" width="15.7109375" customWidth="1"/>
    <col min="10769" max="10778" width="0" hidden="1" customWidth="1"/>
    <col min="10779" max="10779" width="9.42578125" customWidth="1"/>
    <col min="11009" max="11013" width="0" hidden="1" customWidth="1"/>
    <col min="11014" max="11014" width="5.42578125" customWidth="1"/>
    <col min="11015" max="11015" width="4.28515625" customWidth="1"/>
    <col min="11016" max="11016" width="14.28515625" customWidth="1"/>
    <col min="11017" max="11017" width="0" hidden="1" customWidth="1"/>
    <col min="11018" max="11018" width="80.7109375" customWidth="1"/>
    <col min="11019" max="11019" width="5.7109375" customWidth="1"/>
    <col min="11020" max="11020" width="13.7109375" customWidth="1"/>
    <col min="11021" max="11022" width="0" hidden="1" customWidth="1"/>
    <col min="11023" max="11023" width="12.42578125" customWidth="1"/>
    <col min="11024" max="11024" width="15.7109375" customWidth="1"/>
    <col min="11025" max="11034" width="0" hidden="1" customWidth="1"/>
    <col min="11035" max="11035" width="9.42578125" customWidth="1"/>
    <col min="11265" max="11269" width="0" hidden="1" customWidth="1"/>
    <col min="11270" max="11270" width="5.42578125" customWidth="1"/>
    <col min="11271" max="11271" width="4.28515625" customWidth="1"/>
    <col min="11272" max="11272" width="14.28515625" customWidth="1"/>
    <col min="11273" max="11273" width="0" hidden="1" customWidth="1"/>
    <col min="11274" max="11274" width="80.7109375" customWidth="1"/>
    <col min="11275" max="11275" width="5.7109375" customWidth="1"/>
    <col min="11276" max="11276" width="13.7109375" customWidth="1"/>
    <col min="11277" max="11278" width="0" hidden="1" customWidth="1"/>
    <col min="11279" max="11279" width="12.42578125" customWidth="1"/>
    <col min="11280" max="11280" width="15.7109375" customWidth="1"/>
    <col min="11281" max="11290" width="0" hidden="1" customWidth="1"/>
    <col min="11291" max="11291" width="9.42578125" customWidth="1"/>
    <col min="11521" max="11525" width="0" hidden="1" customWidth="1"/>
    <col min="11526" max="11526" width="5.42578125" customWidth="1"/>
    <col min="11527" max="11527" width="4.28515625" customWidth="1"/>
    <col min="11528" max="11528" width="14.28515625" customWidth="1"/>
    <col min="11529" max="11529" width="0" hidden="1" customWidth="1"/>
    <col min="11530" max="11530" width="80.7109375" customWidth="1"/>
    <col min="11531" max="11531" width="5.7109375" customWidth="1"/>
    <col min="11532" max="11532" width="13.7109375" customWidth="1"/>
    <col min="11533" max="11534" width="0" hidden="1" customWidth="1"/>
    <col min="11535" max="11535" width="12.42578125" customWidth="1"/>
    <col min="11536" max="11536" width="15.7109375" customWidth="1"/>
    <col min="11537" max="11546" width="0" hidden="1" customWidth="1"/>
    <col min="11547" max="11547" width="9.42578125" customWidth="1"/>
    <col min="11777" max="11781" width="0" hidden="1" customWidth="1"/>
    <col min="11782" max="11782" width="5.42578125" customWidth="1"/>
    <col min="11783" max="11783" width="4.28515625" customWidth="1"/>
    <col min="11784" max="11784" width="14.28515625" customWidth="1"/>
    <col min="11785" max="11785" width="0" hidden="1" customWidth="1"/>
    <col min="11786" max="11786" width="80.7109375" customWidth="1"/>
    <col min="11787" max="11787" width="5.7109375" customWidth="1"/>
    <col min="11788" max="11788" width="13.7109375" customWidth="1"/>
    <col min="11789" max="11790" width="0" hidden="1" customWidth="1"/>
    <col min="11791" max="11791" width="12.42578125" customWidth="1"/>
    <col min="11792" max="11792" width="15.7109375" customWidth="1"/>
    <col min="11793" max="11802" width="0" hidden="1" customWidth="1"/>
    <col min="11803" max="11803" width="9.42578125" customWidth="1"/>
    <col min="12033" max="12037" width="0" hidden="1" customWidth="1"/>
    <col min="12038" max="12038" width="5.42578125" customWidth="1"/>
    <col min="12039" max="12039" width="4.28515625" customWidth="1"/>
    <col min="12040" max="12040" width="14.28515625" customWidth="1"/>
    <col min="12041" max="12041" width="0" hidden="1" customWidth="1"/>
    <col min="12042" max="12042" width="80.7109375" customWidth="1"/>
    <col min="12043" max="12043" width="5.7109375" customWidth="1"/>
    <col min="12044" max="12044" width="13.7109375" customWidth="1"/>
    <col min="12045" max="12046" width="0" hidden="1" customWidth="1"/>
    <col min="12047" max="12047" width="12.42578125" customWidth="1"/>
    <col min="12048" max="12048" width="15.7109375" customWidth="1"/>
    <col min="12049" max="12058" width="0" hidden="1" customWidth="1"/>
    <col min="12059" max="12059" width="9.42578125" customWidth="1"/>
    <col min="12289" max="12293" width="0" hidden="1" customWidth="1"/>
    <col min="12294" max="12294" width="5.42578125" customWidth="1"/>
    <col min="12295" max="12295" width="4.28515625" customWidth="1"/>
    <col min="12296" max="12296" width="14.28515625" customWidth="1"/>
    <col min="12297" max="12297" width="0" hidden="1" customWidth="1"/>
    <col min="12298" max="12298" width="80.7109375" customWidth="1"/>
    <col min="12299" max="12299" width="5.7109375" customWidth="1"/>
    <col min="12300" max="12300" width="13.7109375" customWidth="1"/>
    <col min="12301" max="12302" width="0" hidden="1" customWidth="1"/>
    <col min="12303" max="12303" width="12.42578125" customWidth="1"/>
    <col min="12304" max="12304" width="15.7109375" customWidth="1"/>
    <col min="12305" max="12314" width="0" hidden="1" customWidth="1"/>
    <col min="12315" max="12315" width="9.42578125" customWidth="1"/>
    <col min="12545" max="12549" width="0" hidden="1" customWidth="1"/>
    <col min="12550" max="12550" width="5.42578125" customWidth="1"/>
    <col min="12551" max="12551" width="4.28515625" customWidth="1"/>
    <col min="12552" max="12552" width="14.28515625" customWidth="1"/>
    <col min="12553" max="12553" width="0" hidden="1" customWidth="1"/>
    <col min="12554" max="12554" width="80.7109375" customWidth="1"/>
    <col min="12555" max="12555" width="5.7109375" customWidth="1"/>
    <col min="12556" max="12556" width="13.7109375" customWidth="1"/>
    <col min="12557" max="12558" width="0" hidden="1" customWidth="1"/>
    <col min="12559" max="12559" width="12.42578125" customWidth="1"/>
    <col min="12560" max="12560" width="15.7109375" customWidth="1"/>
    <col min="12561" max="12570" width="0" hidden="1" customWidth="1"/>
    <col min="12571" max="12571" width="9.42578125" customWidth="1"/>
    <col min="12801" max="12805" width="0" hidden="1" customWidth="1"/>
    <col min="12806" max="12806" width="5.42578125" customWidth="1"/>
    <col min="12807" max="12807" width="4.28515625" customWidth="1"/>
    <col min="12808" max="12808" width="14.28515625" customWidth="1"/>
    <col min="12809" max="12809" width="0" hidden="1" customWidth="1"/>
    <col min="12810" max="12810" width="80.7109375" customWidth="1"/>
    <col min="12811" max="12811" width="5.7109375" customWidth="1"/>
    <col min="12812" max="12812" width="13.7109375" customWidth="1"/>
    <col min="12813" max="12814" width="0" hidden="1" customWidth="1"/>
    <col min="12815" max="12815" width="12.42578125" customWidth="1"/>
    <col min="12816" max="12816" width="15.7109375" customWidth="1"/>
    <col min="12817" max="12826" width="0" hidden="1" customWidth="1"/>
    <col min="12827" max="12827" width="9.42578125" customWidth="1"/>
    <col min="13057" max="13061" width="0" hidden="1" customWidth="1"/>
    <col min="13062" max="13062" width="5.42578125" customWidth="1"/>
    <col min="13063" max="13063" width="4.28515625" customWidth="1"/>
    <col min="13064" max="13064" width="14.28515625" customWidth="1"/>
    <col min="13065" max="13065" width="0" hidden="1" customWidth="1"/>
    <col min="13066" max="13066" width="80.7109375" customWidth="1"/>
    <col min="13067" max="13067" width="5.7109375" customWidth="1"/>
    <col min="13068" max="13068" width="13.7109375" customWidth="1"/>
    <col min="13069" max="13070" width="0" hidden="1" customWidth="1"/>
    <col min="13071" max="13071" width="12.42578125" customWidth="1"/>
    <col min="13072" max="13072" width="15.7109375" customWidth="1"/>
    <col min="13073" max="13082" width="0" hidden="1" customWidth="1"/>
    <col min="13083" max="13083" width="9.42578125" customWidth="1"/>
    <col min="13313" max="13317" width="0" hidden="1" customWidth="1"/>
    <col min="13318" max="13318" width="5.42578125" customWidth="1"/>
    <col min="13319" max="13319" width="4.28515625" customWidth="1"/>
    <col min="13320" max="13320" width="14.28515625" customWidth="1"/>
    <col min="13321" max="13321" width="0" hidden="1" customWidth="1"/>
    <col min="13322" max="13322" width="80.7109375" customWidth="1"/>
    <col min="13323" max="13323" width="5.7109375" customWidth="1"/>
    <col min="13324" max="13324" width="13.7109375" customWidth="1"/>
    <col min="13325" max="13326" width="0" hidden="1" customWidth="1"/>
    <col min="13327" max="13327" width="12.42578125" customWidth="1"/>
    <col min="13328" max="13328" width="15.7109375" customWidth="1"/>
    <col min="13329" max="13338" width="0" hidden="1" customWidth="1"/>
    <col min="13339" max="13339" width="9.42578125" customWidth="1"/>
    <col min="13569" max="13573" width="0" hidden="1" customWidth="1"/>
    <col min="13574" max="13574" width="5.42578125" customWidth="1"/>
    <col min="13575" max="13575" width="4.28515625" customWidth="1"/>
    <col min="13576" max="13576" width="14.28515625" customWidth="1"/>
    <col min="13577" max="13577" width="0" hidden="1" customWidth="1"/>
    <col min="13578" max="13578" width="80.7109375" customWidth="1"/>
    <col min="13579" max="13579" width="5.7109375" customWidth="1"/>
    <col min="13580" max="13580" width="13.7109375" customWidth="1"/>
    <col min="13581" max="13582" width="0" hidden="1" customWidth="1"/>
    <col min="13583" max="13583" width="12.42578125" customWidth="1"/>
    <col min="13584" max="13584" width="15.7109375" customWidth="1"/>
    <col min="13585" max="13594" width="0" hidden="1" customWidth="1"/>
    <col min="13595" max="13595" width="9.42578125" customWidth="1"/>
    <col min="13825" max="13829" width="0" hidden="1" customWidth="1"/>
    <col min="13830" max="13830" width="5.42578125" customWidth="1"/>
    <col min="13831" max="13831" width="4.28515625" customWidth="1"/>
    <col min="13832" max="13832" width="14.28515625" customWidth="1"/>
    <col min="13833" max="13833" width="0" hidden="1" customWidth="1"/>
    <col min="13834" max="13834" width="80.7109375" customWidth="1"/>
    <col min="13835" max="13835" width="5.7109375" customWidth="1"/>
    <col min="13836" max="13836" width="13.7109375" customWidth="1"/>
    <col min="13837" max="13838" width="0" hidden="1" customWidth="1"/>
    <col min="13839" max="13839" width="12.42578125" customWidth="1"/>
    <col min="13840" max="13840" width="15.7109375" customWidth="1"/>
    <col min="13841" max="13850" width="0" hidden="1" customWidth="1"/>
    <col min="13851" max="13851" width="9.42578125" customWidth="1"/>
    <col min="14081" max="14085" width="0" hidden="1" customWidth="1"/>
    <col min="14086" max="14086" width="5.42578125" customWidth="1"/>
    <col min="14087" max="14087" width="4.28515625" customWidth="1"/>
    <col min="14088" max="14088" width="14.28515625" customWidth="1"/>
    <col min="14089" max="14089" width="0" hidden="1" customWidth="1"/>
    <col min="14090" max="14090" width="80.7109375" customWidth="1"/>
    <col min="14091" max="14091" width="5.7109375" customWidth="1"/>
    <col min="14092" max="14092" width="13.7109375" customWidth="1"/>
    <col min="14093" max="14094" width="0" hidden="1" customWidth="1"/>
    <col min="14095" max="14095" width="12.42578125" customWidth="1"/>
    <col min="14096" max="14096" width="15.7109375" customWidth="1"/>
    <col min="14097" max="14106" width="0" hidden="1" customWidth="1"/>
    <col min="14107" max="14107" width="9.42578125" customWidth="1"/>
    <col min="14337" max="14341" width="0" hidden="1" customWidth="1"/>
    <col min="14342" max="14342" width="5.42578125" customWidth="1"/>
    <col min="14343" max="14343" width="4.28515625" customWidth="1"/>
    <col min="14344" max="14344" width="14.28515625" customWidth="1"/>
    <col min="14345" max="14345" width="0" hidden="1" customWidth="1"/>
    <col min="14346" max="14346" width="80.7109375" customWidth="1"/>
    <col min="14347" max="14347" width="5.7109375" customWidth="1"/>
    <col min="14348" max="14348" width="13.7109375" customWidth="1"/>
    <col min="14349" max="14350" width="0" hidden="1" customWidth="1"/>
    <col min="14351" max="14351" width="12.42578125" customWidth="1"/>
    <col min="14352" max="14352" width="15.7109375" customWidth="1"/>
    <col min="14353" max="14362" width="0" hidden="1" customWidth="1"/>
    <col min="14363" max="14363" width="9.42578125" customWidth="1"/>
    <col min="14593" max="14597" width="0" hidden="1" customWidth="1"/>
    <col min="14598" max="14598" width="5.42578125" customWidth="1"/>
    <col min="14599" max="14599" width="4.28515625" customWidth="1"/>
    <col min="14600" max="14600" width="14.28515625" customWidth="1"/>
    <col min="14601" max="14601" width="0" hidden="1" customWidth="1"/>
    <col min="14602" max="14602" width="80.7109375" customWidth="1"/>
    <col min="14603" max="14603" width="5.7109375" customWidth="1"/>
    <col min="14604" max="14604" width="13.7109375" customWidth="1"/>
    <col min="14605" max="14606" width="0" hidden="1" customWidth="1"/>
    <col min="14607" max="14607" width="12.42578125" customWidth="1"/>
    <col min="14608" max="14608" width="15.7109375" customWidth="1"/>
    <col min="14609" max="14618" width="0" hidden="1" customWidth="1"/>
    <col min="14619" max="14619" width="9.42578125" customWidth="1"/>
    <col min="14849" max="14853" width="0" hidden="1" customWidth="1"/>
    <col min="14854" max="14854" width="5.42578125" customWidth="1"/>
    <col min="14855" max="14855" width="4.28515625" customWidth="1"/>
    <col min="14856" max="14856" width="14.28515625" customWidth="1"/>
    <col min="14857" max="14857" width="0" hidden="1" customWidth="1"/>
    <col min="14858" max="14858" width="80.7109375" customWidth="1"/>
    <col min="14859" max="14859" width="5.7109375" customWidth="1"/>
    <col min="14860" max="14860" width="13.7109375" customWidth="1"/>
    <col min="14861" max="14862" width="0" hidden="1" customWidth="1"/>
    <col min="14863" max="14863" width="12.42578125" customWidth="1"/>
    <col min="14864" max="14864" width="15.7109375" customWidth="1"/>
    <col min="14865" max="14874" width="0" hidden="1" customWidth="1"/>
    <col min="14875" max="14875" width="9.42578125" customWidth="1"/>
    <col min="15105" max="15109" width="0" hidden="1" customWidth="1"/>
    <col min="15110" max="15110" width="5.42578125" customWidth="1"/>
    <col min="15111" max="15111" width="4.28515625" customWidth="1"/>
    <col min="15112" max="15112" width="14.28515625" customWidth="1"/>
    <col min="15113" max="15113" width="0" hidden="1" customWidth="1"/>
    <col min="15114" max="15114" width="80.7109375" customWidth="1"/>
    <col min="15115" max="15115" width="5.7109375" customWidth="1"/>
    <col min="15116" max="15116" width="13.7109375" customWidth="1"/>
    <col min="15117" max="15118" width="0" hidden="1" customWidth="1"/>
    <col min="15119" max="15119" width="12.42578125" customWidth="1"/>
    <col min="15120" max="15120" width="15.7109375" customWidth="1"/>
    <col min="15121" max="15130" width="0" hidden="1" customWidth="1"/>
    <col min="15131" max="15131" width="9.42578125" customWidth="1"/>
    <col min="15361" max="15365" width="0" hidden="1" customWidth="1"/>
    <col min="15366" max="15366" width="5.42578125" customWidth="1"/>
    <col min="15367" max="15367" width="4.28515625" customWidth="1"/>
    <col min="15368" max="15368" width="14.28515625" customWidth="1"/>
    <col min="15369" max="15369" width="0" hidden="1" customWidth="1"/>
    <col min="15370" max="15370" width="80.7109375" customWidth="1"/>
    <col min="15371" max="15371" width="5.7109375" customWidth="1"/>
    <col min="15372" max="15372" width="13.7109375" customWidth="1"/>
    <col min="15373" max="15374" width="0" hidden="1" customWidth="1"/>
    <col min="15375" max="15375" width="12.42578125" customWidth="1"/>
    <col min="15376" max="15376" width="15.7109375" customWidth="1"/>
    <col min="15377" max="15386" width="0" hidden="1" customWidth="1"/>
    <col min="15387" max="15387" width="9.42578125" customWidth="1"/>
    <col min="15617" max="15621" width="0" hidden="1" customWidth="1"/>
    <col min="15622" max="15622" width="5.42578125" customWidth="1"/>
    <col min="15623" max="15623" width="4.28515625" customWidth="1"/>
    <col min="15624" max="15624" width="14.28515625" customWidth="1"/>
    <col min="15625" max="15625" width="0" hidden="1" customWidth="1"/>
    <col min="15626" max="15626" width="80.7109375" customWidth="1"/>
    <col min="15627" max="15627" width="5.7109375" customWidth="1"/>
    <col min="15628" max="15628" width="13.7109375" customWidth="1"/>
    <col min="15629" max="15630" width="0" hidden="1" customWidth="1"/>
    <col min="15631" max="15631" width="12.42578125" customWidth="1"/>
    <col min="15632" max="15632" width="15.7109375" customWidth="1"/>
    <col min="15633" max="15642" width="0" hidden="1" customWidth="1"/>
    <col min="15643" max="15643" width="9.42578125" customWidth="1"/>
    <col min="15873" max="15877" width="0" hidden="1" customWidth="1"/>
    <col min="15878" max="15878" width="5.42578125" customWidth="1"/>
    <col min="15879" max="15879" width="4.28515625" customWidth="1"/>
    <col min="15880" max="15880" width="14.28515625" customWidth="1"/>
    <col min="15881" max="15881" width="0" hidden="1" customWidth="1"/>
    <col min="15882" max="15882" width="80.7109375" customWidth="1"/>
    <col min="15883" max="15883" width="5.7109375" customWidth="1"/>
    <col min="15884" max="15884" width="13.7109375" customWidth="1"/>
    <col min="15885" max="15886" width="0" hidden="1" customWidth="1"/>
    <col min="15887" max="15887" width="12.42578125" customWidth="1"/>
    <col min="15888" max="15888" width="15.7109375" customWidth="1"/>
    <col min="15889" max="15898" width="0" hidden="1" customWidth="1"/>
    <col min="15899" max="15899" width="9.42578125" customWidth="1"/>
    <col min="16129" max="16133" width="0" hidden="1" customWidth="1"/>
    <col min="16134" max="16134" width="5.42578125" customWidth="1"/>
    <col min="16135" max="16135" width="4.28515625" customWidth="1"/>
    <col min="16136" max="16136" width="14.28515625" customWidth="1"/>
    <col min="16137" max="16137" width="0" hidden="1" customWidth="1"/>
    <col min="16138" max="16138" width="80.7109375" customWidth="1"/>
    <col min="16139" max="16139" width="5.7109375" customWidth="1"/>
    <col min="16140" max="16140" width="13.7109375" customWidth="1"/>
    <col min="16141" max="16142" width="0" hidden="1" customWidth="1"/>
    <col min="16143" max="16143" width="12.42578125" customWidth="1"/>
    <col min="16144" max="16144" width="15.7109375" customWidth="1"/>
    <col min="16145" max="16154" width="0" hidden="1" customWidth="1"/>
    <col min="16155" max="16155" width="9.42578125" customWidth="1"/>
  </cols>
  <sheetData>
    <row r="1" spans="1:26" ht="15.75" x14ac:dyDescent="0.25">
      <c r="F1" s="144"/>
      <c r="G1" s="145"/>
      <c r="H1" s="145"/>
      <c r="I1" s="145"/>
      <c r="J1" s="145"/>
      <c r="K1" s="145"/>
      <c r="L1" s="146"/>
      <c r="M1" s="147"/>
      <c r="N1" s="146"/>
      <c r="O1" s="147"/>
      <c r="P1" s="148"/>
      <c r="Q1" s="149"/>
      <c r="R1" s="147"/>
      <c r="S1" s="147"/>
      <c r="T1" s="147"/>
      <c r="U1" s="147"/>
      <c r="V1" s="147"/>
      <c r="W1" s="147"/>
      <c r="X1" s="147"/>
      <c r="Y1" s="145"/>
      <c r="Z1" s="145"/>
    </row>
    <row r="2" spans="1:26" ht="15.75" x14ac:dyDescent="0.25">
      <c r="F2" s="144"/>
      <c r="G2" s="145"/>
      <c r="H2" s="145"/>
      <c r="I2" s="145"/>
      <c r="J2" s="145"/>
      <c r="K2" s="145"/>
      <c r="L2" s="146"/>
      <c r="M2" s="147"/>
      <c r="N2" s="146"/>
      <c r="O2" s="147"/>
      <c r="P2" s="148"/>
      <c r="Q2" s="149"/>
      <c r="R2" s="147"/>
      <c r="S2" s="147"/>
      <c r="T2" s="147"/>
      <c r="U2" s="147"/>
      <c r="V2" s="147"/>
      <c r="W2" s="147"/>
      <c r="X2" s="147"/>
      <c r="Y2" s="145"/>
      <c r="Z2" s="145"/>
    </row>
    <row r="3" spans="1:26" s="150" customFormat="1" ht="13.5" thickBot="1" x14ac:dyDescent="0.25">
      <c r="F3" s="151" t="s">
        <v>2</v>
      </c>
      <c r="G3" s="151" t="s">
        <v>3</v>
      </c>
      <c r="H3" s="151" t="s">
        <v>4</v>
      </c>
      <c r="I3" s="151" t="s">
        <v>2037</v>
      </c>
      <c r="J3" s="152" t="s">
        <v>5</v>
      </c>
      <c r="K3" s="151" t="s">
        <v>6</v>
      </c>
      <c r="L3" s="151" t="s">
        <v>7</v>
      </c>
      <c r="M3" s="151" t="s">
        <v>2038</v>
      </c>
      <c r="N3" s="151" t="s">
        <v>7</v>
      </c>
      <c r="O3" s="151" t="s">
        <v>2039</v>
      </c>
      <c r="P3" s="151" t="s">
        <v>9</v>
      </c>
      <c r="Q3" s="151" t="s">
        <v>10</v>
      </c>
      <c r="R3" s="151" t="s">
        <v>11</v>
      </c>
      <c r="S3" s="151" t="s">
        <v>12</v>
      </c>
      <c r="T3" s="151" t="s">
        <v>13</v>
      </c>
      <c r="U3" s="151" t="s">
        <v>14</v>
      </c>
      <c r="V3" s="151" t="s">
        <v>15</v>
      </c>
      <c r="W3" s="151" t="s">
        <v>16</v>
      </c>
      <c r="X3" s="152" t="s">
        <v>2040</v>
      </c>
      <c r="Y3" s="151" t="s">
        <v>20</v>
      </c>
      <c r="Z3" s="151" t="s">
        <v>23</v>
      </c>
    </row>
    <row r="4" spans="1:26" x14ac:dyDescent="0.25">
      <c r="F4" s="153"/>
      <c r="G4" s="154"/>
      <c r="H4" s="155"/>
      <c r="I4" s="155"/>
      <c r="J4" s="156"/>
      <c r="K4" s="154"/>
      <c r="L4" s="153"/>
      <c r="M4" s="153"/>
      <c r="N4" s="153"/>
      <c r="O4" s="153"/>
      <c r="P4" s="153"/>
      <c r="Q4" s="153"/>
      <c r="R4" s="153"/>
      <c r="S4" s="153"/>
      <c r="T4" s="153"/>
      <c r="U4" s="153"/>
      <c r="V4" s="153"/>
      <c r="W4" s="153"/>
      <c r="X4" s="157"/>
      <c r="Y4" s="155"/>
      <c r="Z4" s="155"/>
    </row>
    <row r="5" spans="1:26" s="158" customFormat="1" ht="20.25" customHeight="1" x14ac:dyDescent="0.25">
      <c r="F5" s="159"/>
      <c r="G5" s="160"/>
      <c r="H5" s="161"/>
      <c r="I5" s="161"/>
      <c r="J5" s="161" t="s">
        <v>2294</v>
      </c>
      <c r="K5" s="160"/>
      <c r="L5" s="162"/>
      <c r="M5" s="163"/>
      <c r="N5" s="162"/>
      <c r="O5" s="163"/>
      <c r="P5" s="164">
        <f>SUBTOTAL(9,P6:P37)</f>
        <v>0</v>
      </c>
      <c r="Q5" s="165"/>
      <c r="R5" s="166">
        <f>SUBTOTAL(9,R6:R37)</f>
        <v>0.42638000000000009</v>
      </c>
      <c r="S5" s="163"/>
      <c r="T5" s="166">
        <f>SUBTOTAL(9,T6:T37)</f>
        <v>0</v>
      </c>
      <c r="U5" s="167" t="s">
        <v>2042</v>
      </c>
      <c r="V5" s="164">
        <f>SUBTOTAL(9,V6:V37)</f>
        <v>0</v>
      </c>
      <c r="W5" s="164">
        <f>SUBTOTAL(9,W6:W37)</f>
        <v>0</v>
      </c>
      <c r="Y5" s="168"/>
      <c r="Z5" s="168"/>
    </row>
    <row r="6" spans="1:26" s="169" customFormat="1" ht="12" outlineLevel="1" x14ac:dyDescent="0.2">
      <c r="F6" s="170"/>
      <c r="G6" s="154"/>
      <c r="H6" s="171"/>
      <c r="I6" s="171"/>
      <c r="J6" s="171" t="s">
        <v>2043</v>
      </c>
      <c r="K6" s="154"/>
      <c r="L6" s="172"/>
      <c r="M6" s="173"/>
      <c r="N6" s="172"/>
      <c r="O6" s="173"/>
      <c r="P6" s="174">
        <f>SUBTOTAL(9,P7:P36)</f>
        <v>0</v>
      </c>
      <c r="Q6" s="175"/>
      <c r="R6" s="176">
        <f>SUBTOTAL(9,R7:R36)</f>
        <v>0.42638000000000009</v>
      </c>
      <c r="S6" s="173"/>
      <c r="T6" s="176">
        <f>SUBTOTAL(9,T7:T36)</f>
        <v>0</v>
      </c>
      <c r="U6" s="177" t="s">
        <v>2042</v>
      </c>
      <c r="V6" s="174">
        <f>SUBTOTAL(9,V7:V36)</f>
        <v>0</v>
      </c>
      <c r="W6" s="174">
        <f>SUBTOTAL(9,W7:W36)</f>
        <v>0</v>
      </c>
      <c r="Y6" s="155"/>
      <c r="Z6" s="155"/>
    </row>
    <row r="7" spans="1:26" s="178" customFormat="1" ht="12" outlineLevel="2" x14ac:dyDescent="0.2">
      <c r="A7" s="178" t="s">
        <v>2044</v>
      </c>
      <c r="B7" s="178" t="s">
        <v>2045</v>
      </c>
      <c r="C7" s="178" t="s">
        <v>2046</v>
      </c>
      <c r="D7" s="178" t="s">
        <v>2047</v>
      </c>
      <c r="E7" s="178" t="s">
        <v>2048</v>
      </c>
      <c r="F7" s="179">
        <v>1</v>
      </c>
      <c r="G7" s="180" t="s">
        <v>342</v>
      </c>
      <c r="H7" s="181" t="s">
        <v>2295</v>
      </c>
      <c r="I7" s="181"/>
      <c r="J7" s="182" t="s">
        <v>2296</v>
      </c>
      <c r="K7" s="180" t="s">
        <v>1241</v>
      </c>
      <c r="L7" s="183">
        <v>57</v>
      </c>
      <c r="M7" s="184"/>
      <c r="N7" s="183">
        <f t="shared" ref="N7:N35" si="0">L7*(1+M7/100)</f>
        <v>57</v>
      </c>
      <c r="O7" s="184"/>
      <c r="P7" s="185">
        <f t="shared" ref="P7:P35" si="1">N7*O7</f>
        <v>0</v>
      </c>
      <c r="Q7" s="186">
        <v>1E-3</v>
      </c>
      <c r="R7" s="187">
        <f t="shared" ref="R7:R35" si="2">N7*Q7</f>
        <v>5.7000000000000002E-2</v>
      </c>
      <c r="S7" s="186"/>
      <c r="T7" s="187">
        <f t="shared" ref="T7:T35" si="3">N7*S7</f>
        <v>0</v>
      </c>
      <c r="U7" s="185">
        <v>21</v>
      </c>
      <c r="V7" s="185">
        <f t="shared" ref="V7:V35" si="4">P7*(U7/100)</f>
        <v>0</v>
      </c>
      <c r="W7" s="185">
        <f t="shared" ref="W7:W35" si="5">P7+V7</f>
        <v>0</v>
      </c>
      <c r="X7" s="182"/>
      <c r="Y7" s="181" t="s">
        <v>2297</v>
      </c>
      <c r="Z7" s="181" t="s">
        <v>2052</v>
      </c>
    </row>
    <row r="8" spans="1:26" s="178" customFormat="1" ht="12" outlineLevel="2" x14ac:dyDescent="0.2">
      <c r="F8" s="179">
        <v>2</v>
      </c>
      <c r="G8" s="180" t="s">
        <v>342</v>
      </c>
      <c r="H8" s="181" t="s">
        <v>2298</v>
      </c>
      <c r="I8" s="181"/>
      <c r="J8" s="182" t="s">
        <v>2299</v>
      </c>
      <c r="K8" s="180" t="s">
        <v>1241</v>
      </c>
      <c r="L8" s="183">
        <v>56</v>
      </c>
      <c r="M8" s="184"/>
      <c r="N8" s="183">
        <f t="shared" si="0"/>
        <v>56</v>
      </c>
      <c r="O8" s="184"/>
      <c r="P8" s="185">
        <f t="shared" si="1"/>
        <v>0</v>
      </c>
      <c r="Q8" s="186">
        <v>1E-3</v>
      </c>
      <c r="R8" s="187">
        <f t="shared" si="2"/>
        <v>5.6000000000000001E-2</v>
      </c>
      <c r="S8" s="186"/>
      <c r="T8" s="187">
        <f t="shared" si="3"/>
        <v>0</v>
      </c>
      <c r="U8" s="185">
        <v>21</v>
      </c>
      <c r="V8" s="185">
        <f t="shared" si="4"/>
        <v>0</v>
      </c>
      <c r="W8" s="185">
        <f t="shared" si="5"/>
        <v>0</v>
      </c>
      <c r="X8" s="182"/>
      <c r="Y8" s="181" t="s">
        <v>2297</v>
      </c>
      <c r="Z8" s="181" t="s">
        <v>2052</v>
      </c>
    </row>
    <row r="9" spans="1:26" s="178" customFormat="1" ht="12" outlineLevel="2" x14ac:dyDescent="0.2">
      <c r="F9" s="179">
        <v>3</v>
      </c>
      <c r="G9" s="180" t="s">
        <v>342</v>
      </c>
      <c r="H9" s="181" t="s">
        <v>2300</v>
      </c>
      <c r="I9" s="181"/>
      <c r="J9" s="182" t="s">
        <v>2301</v>
      </c>
      <c r="K9" s="180" t="s">
        <v>72</v>
      </c>
      <c r="L9" s="183">
        <v>72</v>
      </c>
      <c r="M9" s="184"/>
      <c r="N9" s="183">
        <f t="shared" si="0"/>
        <v>72</v>
      </c>
      <c r="O9" s="184"/>
      <c r="P9" s="185">
        <f t="shared" si="1"/>
        <v>0</v>
      </c>
      <c r="Q9" s="186">
        <v>1.4000000000000001E-4</v>
      </c>
      <c r="R9" s="187">
        <f t="shared" si="2"/>
        <v>1.008E-2</v>
      </c>
      <c r="S9" s="186"/>
      <c r="T9" s="187">
        <f t="shared" si="3"/>
        <v>0</v>
      </c>
      <c r="U9" s="185">
        <v>21</v>
      </c>
      <c r="V9" s="185">
        <f t="shared" si="4"/>
        <v>0</v>
      </c>
      <c r="W9" s="185">
        <f t="shared" si="5"/>
        <v>0</v>
      </c>
      <c r="X9" s="182"/>
      <c r="Y9" s="181" t="s">
        <v>2297</v>
      </c>
      <c r="Z9" s="181" t="s">
        <v>2052</v>
      </c>
    </row>
    <row r="10" spans="1:26" s="178" customFormat="1" ht="12" outlineLevel="2" x14ac:dyDescent="0.2">
      <c r="F10" s="179">
        <v>4</v>
      </c>
      <c r="G10" s="180" t="s">
        <v>342</v>
      </c>
      <c r="H10" s="181" t="s">
        <v>2302</v>
      </c>
      <c r="I10" s="181"/>
      <c r="J10" s="182" t="s">
        <v>2303</v>
      </c>
      <c r="K10" s="180" t="s">
        <v>72</v>
      </c>
      <c r="L10" s="183">
        <v>250</v>
      </c>
      <c r="M10" s="184"/>
      <c r="N10" s="183">
        <f t="shared" si="0"/>
        <v>250</v>
      </c>
      <c r="O10" s="184"/>
      <c r="P10" s="185">
        <f t="shared" si="1"/>
        <v>0</v>
      </c>
      <c r="Q10" s="186">
        <v>3.0000000000000003E-4</v>
      </c>
      <c r="R10" s="187">
        <f t="shared" si="2"/>
        <v>7.5000000000000011E-2</v>
      </c>
      <c r="S10" s="186"/>
      <c r="T10" s="187">
        <f t="shared" si="3"/>
        <v>0</v>
      </c>
      <c r="U10" s="185">
        <v>21</v>
      </c>
      <c r="V10" s="185">
        <f t="shared" si="4"/>
        <v>0</v>
      </c>
      <c r="W10" s="185">
        <f t="shared" si="5"/>
        <v>0</v>
      </c>
      <c r="X10" s="182"/>
      <c r="Y10" s="181" t="s">
        <v>2297</v>
      </c>
      <c r="Z10" s="181" t="s">
        <v>2052</v>
      </c>
    </row>
    <row r="11" spans="1:26" s="178" customFormat="1" ht="12" outlineLevel="2" x14ac:dyDescent="0.2">
      <c r="F11" s="179">
        <v>5</v>
      </c>
      <c r="G11" s="180" t="s">
        <v>342</v>
      </c>
      <c r="H11" s="181" t="s">
        <v>2304</v>
      </c>
      <c r="I11" s="181"/>
      <c r="J11" s="182" t="s">
        <v>2305</v>
      </c>
      <c r="K11" s="180" t="s">
        <v>72</v>
      </c>
      <c r="L11" s="183">
        <v>2</v>
      </c>
      <c r="M11" s="184"/>
      <c r="N11" s="183">
        <f t="shared" si="0"/>
        <v>2</v>
      </c>
      <c r="O11" s="184"/>
      <c r="P11" s="185">
        <f t="shared" si="1"/>
        <v>0</v>
      </c>
      <c r="Q11" s="186">
        <v>4.2999999999999999E-4</v>
      </c>
      <c r="R11" s="187">
        <f t="shared" si="2"/>
        <v>8.5999999999999998E-4</v>
      </c>
      <c r="S11" s="186"/>
      <c r="T11" s="187">
        <f t="shared" si="3"/>
        <v>0</v>
      </c>
      <c r="U11" s="185">
        <v>21</v>
      </c>
      <c r="V11" s="185">
        <f t="shared" si="4"/>
        <v>0</v>
      </c>
      <c r="W11" s="185">
        <f t="shared" si="5"/>
        <v>0</v>
      </c>
      <c r="X11" s="182"/>
      <c r="Y11" s="181" t="s">
        <v>2297</v>
      </c>
      <c r="Z11" s="181" t="s">
        <v>2052</v>
      </c>
    </row>
    <row r="12" spans="1:26" s="178" customFormat="1" ht="12" outlineLevel="2" x14ac:dyDescent="0.2">
      <c r="F12" s="179">
        <v>6</v>
      </c>
      <c r="G12" s="180" t="s">
        <v>342</v>
      </c>
      <c r="H12" s="181" t="s">
        <v>2306</v>
      </c>
      <c r="I12" s="181"/>
      <c r="J12" s="182" t="s">
        <v>2307</v>
      </c>
      <c r="K12" s="180" t="s">
        <v>72</v>
      </c>
      <c r="L12" s="183">
        <v>5</v>
      </c>
      <c r="M12" s="184"/>
      <c r="N12" s="183">
        <f t="shared" si="0"/>
        <v>5</v>
      </c>
      <c r="O12" s="184"/>
      <c r="P12" s="185">
        <f t="shared" si="1"/>
        <v>0</v>
      </c>
      <c r="Q12" s="186">
        <v>1.6000000000000001E-4</v>
      </c>
      <c r="R12" s="187">
        <f t="shared" si="2"/>
        <v>8.0000000000000004E-4</v>
      </c>
      <c r="S12" s="186"/>
      <c r="T12" s="187">
        <f t="shared" si="3"/>
        <v>0</v>
      </c>
      <c r="U12" s="185">
        <v>21</v>
      </c>
      <c r="V12" s="185">
        <f t="shared" si="4"/>
        <v>0</v>
      </c>
      <c r="W12" s="185">
        <f t="shared" si="5"/>
        <v>0</v>
      </c>
      <c r="X12" s="182"/>
      <c r="Y12" s="181" t="s">
        <v>2297</v>
      </c>
      <c r="Z12" s="181" t="s">
        <v>2052</v>
      </c>
    </row>
    <row r="13" spans="1:26" s="178" customFormat="1" ht="12" outlineLevel="2" x14ac:dyDescent="0.2">
      <c r="F13" s="179">
        <v>7</v>
      </c>
      <c r="G13" s="180" t="s">
        <v>342</v>
      </c>
      <c r="H13" s="181" t="s">
        <v>2308</v>
      </c>
      <c r="I13" s="181"/>
      <c r="J13" s="182" t="s">
        <v>2309</v>
      </c>
      <c r="K13" s="180" t="s">
        <v>72</v>
      </c>
      <c r="L13" s="183">
        <v>140</v>
      </c>
      <c r="M13" s="184"/>
      <c r="N13" s="183">
        <f t="shared" si="0"/>
        <v>140</v>
      </c>
      <c r="O13" s="184"/>
      <c r="P13" s="185">
        <f t="shared" si="1"/>
        <v>0</v>
      </c>
      <c r="Q13" s="186">
        <v>2.3000000000000001E-4</v>
      </c>
      <c r="R13" s="187">
        <f t="shared" si="2"/>
        <v>3.2199999999999999E-2</v>
      </c>
      <c r="S13" s="186"/>
      <c r="T13" s="187">
        <f t="shared" si="3"/>
        <v>0</v>
      </c>
      <c r="U13" s="185">
        <v>21</v>
      </c>
      <c r="V13" s="185">
        <f t="shared" si="4"/>
        <v>0</v>
      </c>
      <c r="W13" s="185">
        <f t="shared" si="5"/>
        <v>0</v>
      </c>
      <c r="X13" s="182"/>
      <c r="Y13" s="181" t="s">
        <v>2297</v>
      </c>
      <c r="Z13" s="181" t="s">
        <v>2052</v>
      </c>
    </row>
    <row r="14" spans="1:26" s="178" customFormat="1" ht="12" outlineLevel="2" x14ac:dyDescent="0.2">
      <c r="F14" s="179">
        <v>8</v>
      </c>
      <c r="G14" s="180" t="s">
        <v>342</v>
      </c>
      <c r="H14" s="181" t="s">
        <v>2119</v>
      </c>
      <c r="I14" s="181"/>
      <c r="J14" s="182" t="s">
        <v>2120</v>
      </c>
      <c r="K14" s="180" t="s">
        <v>72</v>
      </c>
      <c r="L14" s="183">
        <v>8</v>
      </c>
      <c r="M14" s="184"/>
      <c r="N14" s="183">
        <f t="shared" si="0"/>
        <v>8</v>
      </c>
      <c r="O14" s="184"/>
      <c r="P14" s="185">
        <f t="shared" si="1"/>
        <v>0</v>
      </c>
      <c r="Q14" s="186">
        <v>1.6000000000000001E-4</v>
      </c>
      <c r="R14" s="187">
        <f t="shared" si="2"/>
        <v>1.2800000000000001E-3</v>
      </c>
      <c r="S14" s="186"/>
      <c r="T14" s="187">
        <f t="shared" si="3"/>
        <v>0</v>
      </c>
      <c r="U14" s="185">
        <v>21</v>
      </c>
      <c r="V14" s="185">
        <f t="shared" si="4"/>
        <v>0</v>
      </c>
      <c r="W14" s="185">
        <f t="shared" si="5"/>
        <v>0</v>
      </c>
      <c r="X14" s="182"/>
      <c r="Y14" s="181" t="s">
        <v>2297</v>
      </c>
      <c r="Z14" s="181" t="s">
        <v>2052</v>
      </c>
    </row>
    <row r="15" spans="1:26" s="178" customFormat="1" ht="12" outlineLevel="2" x14ac:dyDescent="0.2">
      <c r="F15" s="179">
        <v>9</v>
      </c>
      <c r="G15" s="180" t="s">
        <v>342</v>
      </c>
      <c r="H15" s="181" t="s">
        <v>2310</v>
      </c>
      <c r="I15" s="181"/>
      <c r="J15" s="182" t="s">
        <v>2311</v>
      </c>
      <c r="K15" s="180" t="s">
        <v>72</v>
      </c>
      <c r="L15" s="183">
        <v>11</v>
      </c>
      <c r="M15" s="184"/>
      <c r="N15" s="183">
        <f t="shared" si="0"/>
        <v>11</v>
      </c>
      <c r="O15" s="184"/>
      <c r="P15" s="185">
        <f t="shared" si="1"/>
        <v>0</v>
      </c>
      <c r="Q15" s="186">
        <v>2.0000000000000001E-4</v>
      </c>
      <c r="R15" s="187">
        <f t="shared" si="2"/>
        <v>2.2000000000000001E-3</v>
      </c>
      <c r="S15" s="186"/>
      <c r="T15" s="187">
        <f t="shared" si="3"/>
        <v>0</v>
      </c>
      <c r="U15" s="185">
        <v>21</v>
      </c>
      <c r="V15" s="185">
        <f t="shared" si="4"/>
        <v>0</v>
      </c>
      <c r="W15" s="185">
        <f t="shared" si="5"/>
        <v>0</v>
      </c>
      <c r="X15" s="182"/>
      <c r="Y15" s="181" t="s">
        <v>2297</v>
      </c>
      <c r="Z15" s="181" t="s">
        <v>2052</v>
      </c>
    </row>
    <row r="16" spans="1:26" s="178" customFormat="1" ht="12" outlineLevel="2" x14ac:dyDescent="0.2">
      <c r="F16" s="179">
        <v>10</v>
      </c>
      <c r="G16" s="180" t="s">
        <v>342</v>
      </c>
      <c r="H16" s="181" t="s">
        <v>2312</v>
      </c>
      <c r="I16" s="181"/>
      <c r="J16" s="182" t="s">
        <v>2313</v>
      </c>
      <c r="K16" s="180" t="s">
        <v>72</v>
      </c>
      <c r="L16" s="183">
        <v>16</v>
      </c>
      <c r="M16" s="184"/>
      <c r="N16" s="183">
        <f t="shared" si="0"/>
        <v>16</v>
      </c>
      <c r="O16" s="184"/>
      <c r="P16" s="185">
        <f t="shared" si="1"/>
        <v>0</v>
      </c>
      <c r="Q16" s="186">
        <v>2.5999999999999998E-4</v>
      </c>
      <c r="R16" s="187">
        <f t="shared" si="2"/>
        <v>4.1599999999999996E-3</v>
      </c>
      <c r="S16" s="186"/>
      <c r="T16" s="187">
        <f t="shared" si="3"/>
        <v>0</v>
      </c>
      <c r="U16" s="185">
        <v>21</v>
      </c>
      <c r="V16" s="185">
        <f t="shared" si="4"/>
        <v>0</v>
      </c>
      <c r="W16" s="185">
        <f t="shared" si="5"/>
        <v>0</v>
      </c>
      <c r="X16" s="182"/>
      <c r="Y16" s="181" t="s">
        <v>2297</v>
      </c>
      <c r="Z16" s="181" t="s">
        <v>2052</v>
      </c>
    </row>
    <row r="17" spans="6:26" s="178" customFormat="1" ht="12" outlineLevel="2" x14ac:dyDescent="0.2">
      <c r="F17" s="179">
        <v>11</v>
      </c>
      <c r="G17" s="180" t="s">
        <v>342</v>
      </c>
      <c r="H17" s="181" t="s">
        <v>2314</v>
      </c>
      <c r="I17" s="181"/>
      <c r="J17" s="182" t="s">
        <v>2315</v>
      </c>
      <c r="K17" s="180" t="s">
        <v>72</v>
      </c>
      <c r="L17" s="183">
        <v>24</v>
      </c>
      <c r="M17" s="184"/>
      <c r="N17" s="183">
        <f t="shared" si="0"/>
        <v>24</v>
      </c>
      <c r="O17" s="184"/>
      <c r="P17" s="185">
        <f t="shared" si="1"/>
        <v>0</v>
      </c>
      <c r="Q17" s="186">
        <v>6.9999999999999999E-4</v>
      </c>
      <c r="R17" s="187">
        <f t="shared" si="2"/>
        <v>1.6799999999999999E-2</v>
      </c>
      <c r="S17" s="186"/>
      <c r="T17" s="187">
        <f t="shared" si="3"/>
        <v>0</v>
      </c>
      <c r="U17" s="185">
        <v>21</v>
      </c>
      <c r="V17" s="185">
        <f t="shared" si="4"/>
        <v>0</v>
      </c>
      <c r="W17" s="185">
        <f t="shared" si="5"/>
        <v>0</v>
      </c>
      <c r="X17" s="182"/>
      <c r="Y17" s="181" t="s">
        <v>2297</v>
      </c>
      <c r="Z17" s="181" t="s">
        <v>2052</v>
      </c>
    </row>
    <row r="18" spans="6:26" s="178" customFormat="1" ht="12" outlineLevel="2" x14ac:dyDescent="0.2">
      <c r="F18" s="179">
        <v>12</v>
      </c>
      <c r="G18" s="180" t="s">
        <v>342</v>
      </c>
      <c r="H18" s="181" t="s">
        <v>2316</v>
      </c>
      <c r="I18" s="181"/>
      <c r="J18" s="182" t="s">
        <v>2317</v>
      </c>
      <c r="K18" s="180" t="s">
        <v>1241</v>
      </c>
      <c r="L18" s="183">
        <v>152</v>
      </c>
      <c r="M18" s="184"/>
      <c r="N18" s="183">
        <f t="shared" si="0"/>
        <v>152</v>
      </c>
      <c r="O18" s="184"/>
      <c r="P18" s="185">
        <f t="shared" si="1"/>
        <v>0</v>
      </c>
      <c r="Q18" s="186">
        <v>1E-3</v>
      </c>
      <c r="R18" s="187">
        <f t="shared" si="2"/>
        <v>0.152</v>
      </c>
      <c r="S18" s="186"/>
      <c r="T18" s="187">
        <f t="shared" si="3"/>
        <v>0</v>
      </c>
      <c r="U18" s="185">
        <v>21</v>
      </c>
      <c r="V18" s="185">
        <f t="shared" si="4"/>
        <v>0</v>
      </c>
      <c r="W18" s="185">
        <f t="shared" si="5"/>
        <v>0</v>
      </c>
      <c r="X18" s="182"/>
      <c r="Y18" s="181" t="s">
        <v>2297</v>
      </c>
      <c r="Z18" s="181" t="s">
        <v>2052</v>
      </c>
    </row>
    <row r="19" spans="6:26" s="178" customFormat="1" ht="12" outlineLevel="2" x14ac:dyDescent="0.2">
      <c r="F19" s="179">
        <v>13</v>
      </c>
      <c r="G19" s="180" t="s">
        <v>2127</v>
      </c>
      <c r="H19" s="181" t="s">
        <v>2318</v>
      </c>
      <c r="I19" s="181"/>
      <c r="J19" s="182" t="s">
        <v>2319</v>
      </c>
      <c r="K19" s="180" t="s">
        <v>172</v>
      </c>
      <c r="L19" s="183">
        <v>160</v>
      </c>
      <c r="M19" s="184"/>
      <c r="N19" s="183">
        <f t="shared" si="0"/>
        <v>160</v>
      </c>
      <c r="O19" s="184"/>
      <c r="P19" s="185">
        <f t="shared" si="1"/>
        <v>0</v>
      </c>
      <c r="Q19" s="186"/>
      <c r="R19" s="187">
        <f t="shared" si="2"/>
        <v>0</v>
      </c>
      <c r="S19" s="186"/>
      <c r="T19" s="187">
        <f t="shared" si="3"/>
        <v>0</v>
      </c>
      <c r="U19" s="185">
        <v>21</v>
      </c>
      <c r="V19" s="185">
        <f t="shared" si="4"/>
        <v>0</v>
      </c>
      <c r="W19" s="185">
        <f t="shared" si="5"/>
        <v>0</v>
      </c>
      <c r="X19" s="182"/>
      <c r="Y19" s="181" t="s">
        <v>2297</v>
      </c>
      <c r="Z19" s="181" t="s">
        <v>2052</v>
      </c>
    </row>
    <row r="20" spans="6:26" s="178" customFormat="1" ht="12" outlineLevel="2" x14ac:dyDescent="0.2">
      <c r="F20" s="179">
        <v>14</v>
      </c>
      <c r="G20" s="180" t="s">
        <v>2127</v>
      </c>
      <c r="H20" s="181" t="s">
        <v>2320</v>
      </c>
      <c r="I20" s="181"/>
      <c r="J20" s="182" t="s">
        <v>2321</v>
      </c>
      <c r="K20" s="180" t="s">
        <v>172</v>
      </c>
      <c r="L20" s="183">
        <v>503</v>
      </c>
      <c r="M20" s="184"/>
      <c r="N20" s="183">
        <f t="shared" si="0"/>
        <v>503</v>
      </c>
      <c r="O20" s="184"/>
      <c r="P20" s="185">
        <f t="shared" si="1"/>
        <v>0</v>
      </c>
      <c r="Q20" s="186"/>
      <c r="R20" s="187">
        <f t="shared" si="2"/>
        <v>0</v>
      </c>
      <c r="S20" s="186"/>
      <c r="T20" s="187">
        <f t="shared" si="3"/>
        <v>0</v>
      </c>
      <c r="U20" s="185">
        <v>21</v>
      </c>
      <c r="V20" s="185">
        <f t="shared" si="4"/>
        <v>0</v>
      </c>
      <c r="W20" s="185">
        <f t="shared" si="5"/>
        <v>0</v>
      </c>
      <c r="X20" s="182"/>
      <c r="Y20" s="181" t="s">
        <v>2297</v>
      </c>
      <c r="Z20" s="181" t="s">
        <v>2052</v>
      </c>
    </row>
    <row r="21" spans="6:26" s="178" customFormat="1" ht="12" outlineLevel="2" x14ac:dyDescent="0.2">
      <c r="F21" s="179">
        <v>15</v>
      </c>
      <c r="G21" s="180" t="s">
        <v>2127</v>
      </c>
      <c r="H21" s="181" t="s">
        <v>2184</v>
      </c>
      <c r="I21" s="181"/>
      <c r="J21" s="182" t="s">
        <v>2185</v>
      </c>
      <c r="K21" s="180" t="s">
        <v>72</v>
      </c>
      <c r="L21" s="183">
        <v>208</v>
      </c>
      <c r="M21" s="184"/>
      <c r="N21" s="183">
        <f t="shared" si="0"/>
        <v>208</v>
      </c>
      <c r="O21" s="184"/>
      <c r="P21" s="185">
        <f t="shared" si="1"/>
        <v>0</v>
      </c>
      <c r="Q21" s="186"/>
      <c r="R21" s="187">
        <f t="shared" si="2"/>
        <v>0</v>
      </c>
      <c r="S21" s="186"/>
      <c r="T21" s="187">
        <f t="shared" si="3"/>
        <v>0</v>
      </c>
      <c r="U21" s="185">
        <v>21</v>
      </c>
      <c r="V21" s="185">
        <f t="shared" si="4"/>
        <v>0</v>
      </c>
      <c r="W21" s="185">
        <f t="shared" si="5"/>
        <v>0</v>
      </c>
      <c r="X21" s="182"/>
      <c r="Y21" s="181" t="s">
        <v>2297</v>
      </c>
      <c r="Z21" s="181" t="s">
        <v>2052</v>
      </c>
    </row>
    <row r="22" spans="6:26" s="178" customFormat="1" ht="12" outlineLevel="2" x14ac:dyDescent="0.2">
      <c r="F22" s="179">
        <v>16</v>
      </c>
      <c r="G22" s="180" t="s">
        <v>2127</v>
      </c>
      <c r="H22" s="181" t="s">
        <v>2322</v>
      </c>
      <c r="I22" s="181"/>
      <c r="J22" s="182" t="s">
        <v>2323</v>
      </c>
      <c r="K22" s="180" t="s">
        <v>72</v>
      </c>
      <c r="L22" s="183">
        <v>6</v>
      </c>
      <c r="M22" s="184"/>
      <c r="N22" s="183">
        <f t="shared" si="0"/>
        <v>6</v>
      </c>
      <c r="O22" s="184"/>
      <c r="P22" s="185">
        <f t="shared" si="1"/>
        <v>0</v>
      </c>
      <c r="Q22" s="186"/>
      <c r="R22" s="187">
        <f t="shared" si="2"/>
        <v>0</v>
      </c>
      <c r="S22" s="186"/>
      <c r="T22" s="187">
        <f t="shared" si="3"/>
        <v>0</v>
      </c>
      <c r="U22" s="185">
        <v>21</v>
      </c>
      <c r="V22" s="185">
        <f t="shared" si="4"/>
        <v>0</v>
      </c>
      <c r="W22" s="185">
        <f t="shared" si="5"/>
        <v>0</v>
      </c>
      <c r="X22" s="182"/>
      <c r="Y22" s="181" t="s">
        <v>2297</v>
      </c>
      <c r="Z22" s="181" t="s">
        <v>2052</v>
      </c>
    </row>
    <row r="23" spans="6:26" s="178" customFormat="1" ht="12" outlineLevel="2" x14ac:dyDescent="0.2">
      <c r="F23" s="179">
        <v>17</v>
      </c>
      <c r="G23" s="180" t="s">
        <v>2127</v>
      </c>
      <c r="H23" s="181" t="s">
        <v>2324</v>
      </c>
      <c r="I23" s="181"/>
      <c r="J23" s="182" t="s">
        <v>2325</v>
      </c>
      <c r="K23" s="180" t="s">
        <v>72</v>
      </c>
      <c r="L23" s="183">
        <v>11</v>
      </c>
      <c r="M23" s="184"/>
      <c r="N23" s="183">
        <f t="shared" si="0"/>
        <v>11</v>
      </c>
      <c r="O23" s="184"/>
      <c r="P23" s="185">
        <f t="shared" si="1"/>
        <v>0</v>
      </c>
      <c r="Q23" s="186"/>
      <c r="R23" s="187">
        <f t="shared" si="2"/>
        <v>0</v>
      </c>
      <c r="S23" s="186"/>
      <c r="T23" s="187">
        <f t="shared" si="3"/>
        <v>0</v>
      </c>
      <c r="U23" s="185">
        <v>21</v>
      </c>
      <c r="V23" s="185">
        <f t="shared" si="4"/>
        <v>0</v>
      </c>
      <c r="W23" s="185">
        <f t="shared" si="5"/>
        <v>0</v>
      </c>
      <c r="X23" s="182"/>
      <c r="Y23" s="181" t="s">
        <v>2297</v>
      </c>
      <c r="Z23" s="181" t="s">
        <v>2052</v>
      </c>
    </row>
    <row r="24" spans="6:26" s="178" customFormat="1" ht="12" outlineLevel="2" x14ac:dyDescent="0.2">
      <c r="F24" s="179">
        <v>18</v>
      </c>
      <c r="G24" s="180" t="s">
        <v>2127</v>
      </c>
      <c r="H24" s="181" t="s">
        <v>2326</v>
      </c>
      <c r="I24" s="181"/>
      <c r="J24" s="182" t="s">
        <v>2327</v>
      </c>
      <c r="K24" s="180" t="s">
        <v>72</v>
      </c>
      <c r="L24" s="183">
        <v>2</v>
      </c>
      <c r="M24" s="184"/>
      <c r="N24" s="183">
        <f t="shared" si="0"/>
        <v>2</v>
      </c>
      <c r="O24" s="184"/>
      <c r="P24" s="185">
        <f t="shared" si="1"/>
        <v>0</v>
      </c>
      <c r="Q24" s="186"/>
      <c r="R24" s="187">
        <f t="shared" si="2"/>
        <v>0</v>
      </c>
      <c r="S24" s="186"/>
      <c r="T24" s="187">
        <f t="shared" si="3"/>
        <v>0</v>
      </c>
      <c r="U24" s="185">
        <v>21</v>
      </c>
      <c r="V24" s="185">
        <f t="shared" si="4"/>
        <v>0</v>
      </c>
      <c r="W24" s="185">
        <f t="shared" si="5"/>
        <v>0</v>
      </c>
      <c r="X24" s="182"/>
      <c r="Y24" s="181" t="s">
        <v>2297</v>
      </c>
      <c r="Z24" s="181" t="s">
        <v>2052</v>
      </c>
    </row>
    <row r="25" spans="6:26" s="178" customFormat="1" ht="12" outlineLevel="2" x14ac:dyDescent="0.2">
      <c r="F25" s="179">
        <v>19</v>
      </c>
      <c r="G25" s="180" t="s">
        <v>342</v>
      </c>
      <c r="H25" s="181" t="s">
        <v>2328</v>
      </c>
      <c r="I25" s="181"/>
      <c r="J25" s="182" t="s">
        <v>2329</v>
      </c>
      <c r="K25" s="180" t="s">
        <v>72</v>
      </c>
      <c r="L25" s="183">
        <v>6</v>
      </c>
      <c r="M25" s="184"/>
      <c r="N25" s="183">
        <f t="shared" si="0"/>
        <v>6</v>
      </c>
      <c r="O25" s="184"/>
      <c r="P25" s="185">
        <f t="shared" si="1"/>
        <v>0</v>
      </c>
      <c r="Q25" s="186"/>
      <c r="R25" s="187">
        <f t="shared" si="2"/>
        <v>0</v>
      </c>
      <c r="S25" s="186"/>
      <c r="T25" s="187">
        <f t="shared" si="3"/>
        <v>0</v>
      </c>
      <c r="U25" s="185">
        <v>21</v>
      </c>
      <c r="V25" s="185">
        <f t="shared" si="4"/>
        <v>0</v>
      </c>
      <c r="W25" s="185">
        <f t="shared" si="5"/>
        <v>0</v>
      </c>
      <c r="X25" s="182"/>
      <c r="Y25" s="181" t="s">
        <v>2297</v>
      </c>
      <c r="Z25" s="181" t="s">
        <v>2052</v>
      </c>
    </row>
    <row r="26" spans="6:26" s="178" customFormat="1" ht="12" outlineLevel="2" x14ac:dyDescent="0.2">
      <c r="F26" s="179">
        <v>20</v>
      </c>
      <c r="G26" s="180" t="s">
        <v>342</v>
      </c>
      <c r="H26" s="181" t="s">
        <v>2330</v>
      </c>
      <c r="I26" s="181"/>
      <c r="J26" s="182" t="s">
        <v>2331</v>
      </c>
      <c r="K26" s="180" t="s">
        <v>72</v>
      </c>
      <c r="L26" s="183">
        <v>2</v>
      </c>
      <c r="M26" s="184"/>
      <c r="N26" s="183">
        <f t="shared" si="0"/>
        <v>2</v>
      </c>
      <c r="O26" s="184"/>
      <c r="P26" s="185">
        <f t="shared" si="1"/>
        <v>0</v>
      </c>
      <c r="Q26" s="186">
        <v>3.0000000000000001E-3</v>
      </c>
      <c r="R26" s="187">
        <f t="shared" si="2"/>
        <v>6.0000000000000001E-3</v>
      </c>
      <c r="S26" s="186"/>
      <c r="T26" s="187">
        <f t="shared" si="3"/>
        <v>0</v>
      </c>
      <c r="U26" s="185">
        <v>21</v>
      </c>
      <c r="V26" s="185">
        <f t="shared" si="4"/>
        <v>0</v>
      </c>
      <c r="W26" s="185">
        <f t="shared" si="5"/>
        <v>0</v>
      </c>
      <c r="X26" s="182"/>
      <c r="Y26" s="181" t="s">
        <v>2297</v>
      </c>
      <c r="Z26" s="181" t="s">
        <v>2052</v>
      </c>
    </row>
    <row r="27" spans="6:26" s="178" customFormat="1" ht="12" outlineLevel="2" x14ac:dyDescent="0.2">
      <c r="F27" s="179">
        <v>21</v>
      </c>
      <c r="G27" s="180" t="s">
        <v>342</v>
      </c>
      <c r="H27" s="181" t="s">
        <v>2332</v>
      </c>
      <c r="I27" s="181"/>
      <c r="J27" s="182" t="s">
        <v>2333</v>
      </c>
      <c r="K27" s="180" t="s">
        <v>72</v>
      </c>
      <c r="L27" s="183">
        <v>2</v>
      </c>
      <c r="M27" s="184"/>
      <c r="N27" s="183">
        <f t="shared" si="0"/>
        <v>2</v>
      </c>
      <c r="O27" s="184"/>
      <c r="P27" s="185">
        <f t="shared" si="1"/>
        <v>0</v>
      </c>
      <c r="Q27" s="186">
        <v>3.0000000000000001E-3</v>
      </c>
      <c r="R27" s="187">
        <f t="shared" si="2"/>
        <v>6.0000000000000001E-3</v>
      </c>
      <c r="S27" s="186"/>
      <c r="T27" s="187">
        <f t="shared" si="3"/>
        <v>0</v>
      </c>
      <c r="U27" s="185">
        <v>21</v>
      </c>
      <c r="V27" s="185">
        <f t="shared" si="4"/>
        <v>0</v>
      </c>
      <c r="W27" s="185">
        <f t="shared" si="5"/>
        <v>0</v>
      </c>
      <c r="X27" s="182"/>
      <c r="Y27" s="181" t="s">
        <v>2297</v>
      </c>
      <c r="Z27" s="181" t="s">
        <v>2052</v>
      </c>
    </row>
    <row r="28" spans="6:26" s="178" customFormat="1" ht="12" outlineLevel="2" x14ac:dyDescent="0.2">
      <c r="F28" s="179">
        <v>22</v>
      </c>
      <c r="G28" s="180" t="s">
        <v>342</v>
      </c>
      <c r="H28" s="181" t="s">
        <v>2334</v>
      </c>
      <c r="I28" s="181"/>
      <c r="J28" s="182" t="s">
        <v>2335</v>
      </c>
      <c r="K28" s="180" t="s">
        <v>72</v>
      </c>
      <c r="L28" s="183">
        <v>2</v>
      </c>
      <c r="M28" s="184"/>
      <c r="N28" s="183">
        <f t="shared" si="0"/>
        <v>2</v>
      </c>
      <c r="O28" s="184"/>
      <c r="P28" s="185">
        <f t="shared" si="1"/>
        <v>0</v>
      </c>
      <c r="Q28" s="186">
        <v>3.0000000000000001E-3</v>
      </c>
      <c r="R28" s="187">
        <f t="shared" si="2"/>
        <v>6.0000000000000001E-3</v>
      </c>
      <c r="S28" s="186"/>
      <c r="T28" s="187">
        <f t="shared" si="3"/>
        <v>0</v>
      </c>
      <c r="U28" s="185">
        <v>21</v>
      </c>
      <c r="V28" s="185">
        <f t="shared" si="4"/>
        <v>0</v>
      </c>
      <c r="W28" s="185">
        <f t="shared" si="5"/>
        <v>0</v>
      </c>
      <c r="X28" s="182"/>
      <c r="Y28" s="181" t="s">
        <v>2297</v>
      </c>
      <c r="Z28" s="181" t="s">
        <v>2052</v>
      </c>
    </row>
    <row r="29" spans="6:26" s="178" customFormat="1" ht="12" outlineLevel="2" x14ac:dyDescent="0.2">
      <c r="F29" s="179">
        <v>23</v>
      </c>
      <c r="G29" s="180" t="s">
        <v>342</v>
      </c>
      <c r="H29" s="181" t="s">
        <v>2336</v>
      </c>
      <c r="I29" s="181"/>
      <c r="J29" s="182" t="s">
        <v>2337</v>
      </c>
      <c r="K29" s="180" t="s">
        <v>72</v>
      </c>
      <c r="L29" s="183">
        <v>11</v>
      </c>
      <c r="M29" s="184"/>
      <c r="N29" s="183">
        <f t="shared" si="0"/>
        <v>11</v>
      </c>
      <c r="O29" s="184"/>
      <c r="P29" s="185">
        <f t="shared" si="1"/>
        <v>0</v>
      </c>
      <c r="Q29" s="186"/>
      <c r="R29" s="187">
        <f t="shared" si="2"/>
        <v>0</v>
      </c>
      <c r="S29" s="186"/>
      <c r="T29" s="187">
        <f t="shared" si="3"/>
        <v>0</v>
      </c>
      <c r="U29" s="185">
        <v>21</v>
      </c>
      <c r="V29" s="185">
        <f t="shared" si="4"/>
        <v>0</v>
      </c>
      <c r="W29" s="185">
        <f t="shared" si="5"/>
        <v>0</v>
      </c>
      <c r="X29" s="182"/>
      <c r="Y29" s="181" t="s">
        <v>2297</v>
      </c>
      <c r="Z29" s="181" t="s">
        <v>2052</v>
      </c>
    </row>
    <row r="30" spans="6:26" s="178" customFormat="1" ht="12" outlineLevel="2" x14ac:dyDescent="0.2">
      <c r="F30" s="179">
        <v>24</v>
      </c>
      <c r="G30" s="180" t="s">
        <v>342</v>
      </c>
      <c r="H30" s="181" t="s">
        <v>2338</v>
      </c>
      <c r="I30" s="181"/>
      <c r="J30" s="182" t="s">
        <v>2339</v>
      </c>
      <c r="K30" s="180" t="s">
        <v>72</v>
      </c>
      <c r="L30" s="183">
        <v>2</v>
      </c>
      <c r="M30" s="184"/>
      <c r="N30" s="183">
        <f t="shared" si="0"/>
        <v>2</v>
      </c>
      <c r="O30" s="184"/>
      <c r="P30" s="185">
        <f t="shared" si="1"/>
        <v>0</v>
      </c>
      <c r="Q30" s="186"/>
      <c r="R30" s="187">
        <f t="shared" si="2"/>
        <v>0</v>
      </c>
      <c r="S30" s="186"/>
      <c r="T30" s="187">
        <f t="shared" si="3"/>
        <v>0</v>
      </c>
      <c r="U30" s="185">
        <v>21</v>
      </c>
      <c r="V30" s="185">
        <f t="shared" si="4"/>
        <v>0</v>
      </c>
      <c r="W30" s="185">
        <f t="shared" si="5"/>
        <v>0</v>
      </c>
      <c r="X30" s="182"/>
      <c r="Y30" s="181" t="s">
        <v>2297</v>
      </c>
      <c r="Z30" s="181" t="s">
        <v>2052</v>
      </c>
    </row>
    <row r="31" spans="6:26" s="178" customFormat="1" ht="12" outlineLevel="2" x14ac:dyDescent="0.2">
      <c r="F31" s="179">
        <v>25</v>
      </c>
      <c r="G31" s="180" t="s">
        <v>2127</v>
      </c>
      <c r="H31" s="181" t="s">
        <v>2340</v>
      </c>
      <c r="I31" s="181"/>
      <c r="J31" s="182" t="s">
        <v>2341</v>
      </c>
      <c r="K31" s="180" t="s">
        <v>1539</v>
      </c>
      <c r="L31" s="183">
        <v>8</v>
      </c>
      <c r="M31" s="184"/>
      <c r="N31" s="183">
        <f t="shared" si="0"/>
        <v>8</v>
      </c>
      <c r="O31" s="184"/>
      <c r="P31" s="185">
        <f t="shared" si="1"/>
        <v>0</v>
      </c>
      <c r="Q31" s="186"/>
      <c r="R31" s="187">
        <f t="shared" si="2"/>
        <v>0</v>
      </c>
      <c r="S31" s="186"/>
      <c r="T31" s="187">
        <f t="shared" si="3"/>
        <v>0</v>
      </c>
      <c r="U31" s="185">
        <v>21</v>
      </c>
      <c r="V31" s="185">
        <f t="shared" si="4"/>
        <v>0</v>
      </c>
      <c r="W31" s="185">
        <f t="shared" si="5"/>
        <v>0</v>
      </c>
      <c r="X31" s="182"/>
      <c r="Y31" s="181" t="s">
        <v>2297</v>
      </c>
      <c r="Z31" s="181" t="s">
        <v>2052</v>
      </c>
    </row>
    <row r="32" spans="6:26" s="178" customFormat="1" ht="12" outlineLevel="2" x14ac:dyDescent="0.2">
      <c r="F32" s="179">
        <v>26</v>
      </c>
      <c r="G32" s="180" t="s">
        <v>342</v>
      </c>
      <c r="H32" s="181" t="s">
        <v>2342</v>
      </c>
      <c r="I32" s="181"/>
      <c r="J32" s="182" t="s">
        <v>2343</v>
      </c>
      <c r="K32" s="180" t="s">
        <v>2344</v>
      </c>
      <c r="L32" s="183">
        <v>1</v>
      </c>
      <c r="M32" s="184"/>
      <c r="N32" s="183">
        <f t="shared" si="0"/>
        <v>1</v>
      </c>
      <c r="O32" s="184"/>
      <c r="P32" s="185">
        <f t="shared" si="1"/>
        <v>0</v>
      </c>
      <c r="Q32" s="186"/>
      <c r="R32" s="187">
        <f t="shared" si="2"/>
        <v>0</v>
      </c>
      <c r="S32" s="186"/>
      <c r="T32" s="187">
        <f t="shared" si="3"/>
        <v>0</v>
      </c>
      <c r="U32" s="185">
        <v>21</v>
      </c>
      <c r="V32" s="185">
        <f t="shared" si="4"/>
        <v>0</v>
      </c>
      <c r="W32" s="185">
        <f t="shared" si="5"/>
        <v>0</v>
      </c>
      <c r="X32" s="182"/>
      <c r="Y32" s="181" t="s">
        <v>2297</v>
      </c>
      <c r="Z32" s="181" t="s">
        <v>2052</v>
      </c>
    </row>
    <row r="33" spans="6:26" s="178" customFormat="1" ht="12" outlineLevel="2" x14ac:dyDescent="0.2">
      <c r="F33" s="179">
        <v>27</v>
      </c>
      <c r="G33" s="180" t="s">
        <v>2127</v>
      </c>
      <c r="H33" s="181" t="s">
        <v>2345</v>
      </c>
      <c r="I33" s="181"/>
      <c r="J33" s="182" t="s">
        <v>2346</v>
      </c>
      <c r="K33" s="180" t="s">
        <v>1539</v>
      </c>
      <c r="L33" s="183">
        <v>16</v>
      </c>
      <c r="M33" s="184"/>
      <c r="N33" s="183">
        <f t="shared" si="0"/>
        <v>16</v>
      </c>
      <c r="O33" s="184"/>
      <c r="P33" s="185">
        <f t="shared" si="1"/>
        <v>0</v>
      </c>
      <c r="Q33" s="186"/>
      <c r="R33" s="187">
        <f t="shared" si="2"/>
        <v>0</v>
      </c>
      <c r="S33" s="186"/>
      <c r="T33" s="187">
        <f t="shared" si="3"/>
        <v>0</v>
      </c>
      <c r="U33" s="185">
        <v>21</v>
      </c>
      <c r="V33" s="185">
        <f t="shared" si="4"/>
        <v>0</v>
      </c>
      <c r="W33" s="185">
        <f t="shared" si="5"/>
        <v>0</v>
      </c>
      <c r="X33" s="182"/>
      <c r="Y33" s="181" t="s">
        <v>2297</v>
      </c>
      <c r="Z33" s="181" t="s">
        <v>2052</v>
      </c>
    </row>
    <row r="34" spans="6:26" s="178" customFormat="1" ht="12" outlineLevel="2" x14ac:dyDescent="0.2">
      <c r="F34" s="179">
        <v>28</v>
      </c>
      <c r="G34" s="180" t="s">
        <v>2127</v>
      </c>
      <c r="H34" s="181" t="s">
        <v>2347</v>
      </c>
      <c r="I34" s="181"/>
      <c r="J34" s="182" t="s">
        <v>2348</v>
      </c>
      <c r="K34" s="180" t="s">
        <v>1539</v>
      </c>
      <c r="L34" s="183">
        <v>6</v>
      </c>
      <c r="M34" s="184"/>
      <c r="N34" s="183">
        <f t="shared" si="0"/>
        <v>6</v>
      </c>
      <c r="O34" s="184"/>
      <c r="P34" s="185">
        <f t="shared" si="1"/>
        <v>0</v>
      </c>
      <c r="Q34" s="186"/>
      <c r="R34" s="187">
        <f t="shared" si="2"/>
        <v>0</v>
      </c>
      <c r="S34" s="186"/>
      <c r="T34" s="187">
        <f t="shared" si="3"/>
        <v>0</v>
      </c>
      <c r="U34" s="185">
        <v>21</v>
      </c>
      <c r="V34" s="185">
        <f t="shared" si="4"/>
        <v>0</v>
      </c>
      <c r="W34" s="185">
        <f t="shared" si="5"/>
        <v>0</v>
      </c>
      <c r="X34" s="182"/>
      <c r="Y34" s="181" t="s">
        <v>2297</v>
      </c>
      <c r="Z34" s="181" t="s">
        <v>2052</v>
      </c>
    </row>
    <row r="35" spans="6:26" s="178" customFormat="1" ht="12" outlineLevel="2" x14ac:dyDescent="0.2">
      <c r="F35" s="179">
        <v>29</v>
      </c>
      <c r="G35" s="180" t="s">
        <v>2127</v>
      </c>
      <c r="H35" s="181" t="s">
        <v>2349</v>
      </c>
      <c r="I35" s="181"/>
      <c r="J35" s="182" t="s">
        <v>2350</v>
      </c>
      <c r="K35" s="180" t="s">
        <v>1539</v>
      </c>
      <c r="L35" s="183">
        <v>12</v>
      </c>
      <c r="M35" s="184"/>
      <c r="N35" s="183">
        <f t="shared" si="0"/>
        <v>12</v>
      </c>
      <c r="O35" s="184"/>
      <c r="P35" s="185">
        <f t="shared" si="1"/>
        <v>0</v>
      </c>
      <c r="Q35" s="186"/>
      <c r="R35" s="187">
        <f t="shared" si="2"/>
        <v>0</v>
      </c>
      <c r="S35" s="186"/>
      <c r="T35" s="187">
        <f t="shared" si="3"/>
        <v>0</v>
      </c>
      <c r="U35" s="185">
        <v>21</v>
      </c>
      <c r="V35" s="185">
        <f t="shared" si="4"/>
        <v>0</v>
      </c>
      <c r="W35" s="185">
        <f t="shared" si="5"/>
        <v>0</v>
      </c>
      <c r="X35" s="182"/>
      <c r="Y35" s="181" t="s">
        <v>2297</v>
      </c>
      <c r="Z35" s="181" t="s">
        <v>2052</v>
      </c>
    </row>
    <row r="36" spans="6:26" s="198" customFormat="1" ht="4.5" outlineLevel="2" x14ac:dyDescent="0.25">
      <c r="F36" s="199"/>
      <c r="G36" s="200"/>
      <c r="H36" s="200"/>
      <c r="I36" s="200"/>
      <c r="J36" s="201"/>
      <c r="K36" s="200"/>
      <c r="L36" s="202"/>
      <c r="M36" s="203"/>
      <c r="N36" s="202"/>
      <c r="O36" s="203"/>
      <c r="P36" s="204"/>
      <c r="Q36" s="205"/>
      <c r="R36" s="203"/>
      <c r="S36" s="203"/>
      <c r="T36" s="203"/>
      <c r="U36" s="206" t="s">
        <v>2042</v>
      </c>
      <c r="V36" s="203"/>
      <c r="W36" s="203"/>
      <c r="X36" s="203"/>
      <c r="Y36" s="200"/>
      <c r="Z36" s="200"/>
    </row>
    <row r="37" spans="6:26" s="198" customFormat="1" ht="4.5" outlineLevel="1" x14ac:dyDescent="0.25">
      <c r="F37" s="199"/>
      <c r="G37" s="200"/>
      <c r="H37" s="200"/>
      <c r="I37" s="200"/>
      <c r="J37" s="201"/>
      <c r="K37" s="200"/>
      <c r="L37" s="202"/>
      <c r="M37" s="203"/>
      <c r="N37" s="202"/>
      <c r="O37" s="203"/>
      <c r="P37" s="204"/>
      <c r="Q37" s="205"/>
      <c r="R37" s="203"/>
      <c r="S37" s="203"/>
      <c r="T37" s="203"/>
      <c r="U37" s="206" t="s">
        <v>2042</v>
      </c>
      <c r="V37" s="203"/>
      <c r="W37" s="203"/>
      <c r="X37" s="203"/>
      <c r="Y37" s="200"/>
      <c r="Z37" s="200"/>
    </row>
    <row r="38" spans="6:26" s="198" customFormat="1" ht="4.5" x14ac:dyDescent="0.25">
      <c r="F38" s="199"/>
      <c r="G38" s="200"/>
      <c r="H38" s="200"/>
      <c r="I38" s="200"/>
      <c r="J38" s="201"/>
      <c r="K38" s="200"/>
      <c r="L38" s="202"/>
      <c r="M38" s="203"/>
      <c r="N38" s="202"/>
      <c r="O38" s="203"/>
      <c r="P38" s="204"/>
      <c r="Q38" s="205"/>
      <c r="R38" s="203"/>
      <c r="S38" s="203"/>
      <c r="T38" s="203"/>
      <c r="U38" s="206" t="s">
        <v>2042</v>
      </c>
      <c r="V38" s="203"/>
      <c r="W38" s="203"/>
      <c r="X38" s="203"/>
      <c r="Y38" s="200"/>
      <c r="Z38" s="200"/>
    </row>
  </sheetData>
  <pageMargins left="0.7" right="0.7" top="0.78740157499999996" bottom="0.78740157499999996"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DC4852-A9DC-4AA1-A55C-CD6D5B981203}">
  <dimension ref="A1:CT1513"/>
  <sheetViews>
    <sheetView topLeftCell="A113" workbookViewId="0">
      <selection activeCell="F132" sqref="F132:F145"/>
    </sheetView>
  </sheetViews>
  <sheetFormatPr defaultRowHeight="15" x14ac:dyDescent="0.25"/>
  <cols>
    <col min="1" max="1" width="3.5703125" customWidth="1"/>
    <col min="2" max="2" width="9.7109375" style="303" customWidth="1"/>
    <col min="3" max="3" width="34.85546875" customWidth="1"/>
    <col min="4" max="4" width="2.7109375" customWidth="1"/>
    <col min="5" max="5" width="5.28515625" customWidth="1"/>
    <col min="6" max="6" width="9.42578125" customWidth="1"/>
    <col min="7" max="7" width="9.85546875" customWidth="1"/>
    <col min="8" max="8" width="9.7109375" customWidth="1"/>
    <col min="9" max="9" width="10.7109375" customWidth="1"/>
    <col min="10" max="10" width="8.5703125" customWidth="1"/>
    <col min="11" max="11" width="37.85546875" customWidth="1"/>
    <col min="257" max="257" width="3.5703125" customWidth="1"/>
    <col min="258" max="258" width="9.7109375" customWidth="1"/>
    <col min="259" max="259" width="34.85546875" customWidth="1"/>
    <col min="260" max="260" width="2.7109375" customWidth="1"/>
    <col min="261" max="261" width="5.28515625" customWidth="1"/>
    <col min="262" max="262" width="9.42578125" customWidth="1"/>
    <col min="263" max="263" width="9.85546875" customWidth="1"/>
    <col min="264" max="264" width="9.7109375" customWidth="1"/>
    <col min="265" max="265" width="10.7109375" customWidth="1"/>
    <col min="266" max="266" width="8.5703125" customWidth="1"/>
    <col min="267" max="267" width="37.85546875" customWidth="1"/>
    <col min="513" max="513" width="3.5703125" customWidth="1"/>
    <col min="514" max="514" width="9.7109375" customWidth="1"/>
    <col min="515" max="515" width="34.85546875" customWidth="1"/>
    <col min="516" max="516" width="2.7109375" customWidth="1"/>
    <col min="517" max="517" width="5.28515625" customWidth="1"/>
    <col min="518" max="518" width="9.42578125" customWidth="1"/>
    <col min="519" max="519" width="9.85546875" customWidth="1"/>
    <col min="520" max="520" width="9.7109375" customWidth="1"/>
    <col min="521" max="521" width="10.7109375" customWidth="1"/>
    <col min="522" max="522" width="8.5703125" customWidth="1"/>
    <col min="523" max="523" width="37.85546875" customWidth="1"/>
    <col min="769" max="769" width="3.5703125" customWidth="1"/>
    <col min="770" max="770" width="9.7109375" customWidth="1"/>
    <col min="771" max="771" width="34.85546875" customWidth="1"/>
    <col min="772" max="772" width="2.7109375" customWidth="1"/>
    <col min="773" max="773" width="5.28515625" customWidth="1"/>
    <col min="774" max="774" width="9.42578125" customWidth="1"/>
    <col min="775" max="775" width="9.85546875" customWidth="1"/>
    <col min="776" max="776" width="9.7109375" customWidth="1"/>
    <col min="777" max="777" width="10.7109375" customWidth="1"/>
    <col min="778" max="778" width="8.5703125" customWidth="1"/>
    <col min="779" max="779" width="37.85546875" customWidth="1"/>
    <col min="1025" max="1025" width="3.5703125" customWidth="1"/>
    <col min="1026" max="1026" width="9.7109375" customWidth="1"/>
    <col min="1027" max="1027" width="34.85546875" customWidth="1"/>
    <col min="1028" max="1028" width="2.7109375" customWidth="1"/>
    <col min="1029" max="1029" width="5.28515625" customWidth="1"/>
    <col min="1030" max="1030" width="9.42578125" customWidth="1"/>
    <col min="1031" max="1031" width="9.85546875" customWidth="1"/>
    <col min="1032" max="1032" width="9.7109375" customWidth="1"/>
    <col min="1033" max="1033" width="10.7109375" customWidth="1"/>
    <col min="1034" max="1034" width="8.5703125" customWidth="1"/>
    <col min="1035" max="1035" width="37.85546875" customWidth="1"/>
    <col min="1281" max="1281" width="3.5703125" customWidth="1"/>
    <col min="1282" max="1282" width="9.7109375" customWidth="1"/>
    <col min="1283" max="1283" width="34.85546875" customWidth="1"/>
    <col min="1284" max="1284" width="2.7109375" customWidth="1"/>
    <col min="1285" max="1285" width="5.28515625" customWidth="1"/>
    <col min="1286" max="1286" width="9.42578125" customWidth="1"/>
    <col min="1287" max="1287" width="9.85546875" customWidth="1"/>
    <col min="1288" max="1288" width="9.7109375" customWidth="1"/>
    <col min="1289" max="1289" width="10.7109375" customWidth="1"/>
    <col min="1290" max="1290" width="8.5703125" customWidth="1"/>
    <col min="1291" max="1291" width="37.85546875" customWidth="1"/>
    <col min="1537" max="1537" width="3.5703125" customWidth="1"/>
    <col min="1538" max="1538" width="9.7109375" customWidth="1"/>
    <col min="1539" max="1539" width="34.85546875" customWidth="1"/>
    <col min="1540" max="1540" width="2.7109375" customWidth="1"/>
    <col min="1541" max="1541" width="5.28515625" customWidth="1"/>
    <col min="1542" max="1542" width="9.42578125" customWidth="1"/>
    <col min="1543" max="1543" width="9.85546875" customWidth="1"/>
    <col min="1544" max="1544" width="9.7109375" customWidth="1"/>
    <col min="1545" max="1545" width="10.7109375" customWidth="1"/>
    <col min="1546" max="1546" width="8.5703125" customWidth="1"/>
    <col min="1547" max="1547" width="37.85546875" customWidth="1"/>
    <col min="1793" max="1793" width="3.5703125" customWidth="1"/>
    <col min="1794" max="1794" width="9.7109375" customWidth="1"/>
    <col min="1795" max="1795" width="34.85546875" customWidth="1"/>
    <col min="1796" max="1796" width="2.7109375" customWidth="1"/>
    <col min="1797" max="1797" width="5.28515625" customWidth="1"/>
    <col min="1798" max="1798" width="9.42578125" customWidth="1"/>
    <col min="1799" max="1799" width="9.85546875" customWidth="1"/>
    <col min="1800" max="1800" width="9.7109375" customWidth="1"/>
    <col min="1801" max="1801" width="10.7109375" customWidth="1"/>
    <col min="1802" max="1802" width="8.5703125" customWidth="1"/>
    <col min="1803" max="1803" width="37.85546875" customWidth="1"/>
    <col min="2049" max="2049" width="3.5703125" customWidth="1"/>
    <col min="2050" max="2050" width="9.7109375" customWidth="1"/>
    <col min="2051" max="2051" width="34.85546875" customWidth="1"/>
    <col min="2052" max="2052" width="2.7109375" customWidth="1"/>
    <col min="2053" max="2053" width="5.28515625" customWidth="1"/>
    <col min="2054" max="2054" width="9.42578125" customWidth="1"/>
    <col min="2055" max="2055" width="9.85546875" customWidth="1"/>
    <col min="2056" max="2056" width="9.7109375" customWidth="1"/>
    <col min="2057" max="2057" width="10.7109375" customWidth="1"/>
    <col min="2058" max="2058" width="8.5703125" customWidth="1"/>
    <col min="2059" max="2059" width="37.85546875" customWidth="1"/>
    <col min="2305" max="2305" width="3.5703125" customWidth="1"/>
    <col min="2306" max="2306" width="9.7109375" customWidth="1"/>
    <col min="2307" max="2307" width="34.85546875" customWidth="1"/>
    <col min="2308" max="2308" width="2.7109375" customWidth="1"/>
    <col min="2309" max="2309" width="5.28515625" customWidth="1"/>
    <col min="2310" max="2310" width="9.42578125" customWidth="1"/>
    <col min="2311" max="2311" width="9.85546875" customWidth="1"/>
    <col min="2312" max="2312" width="9.7109375" customWidth="1"/>
    <col min="2313" max="2313" width="10.7109375" customWidth="1"/>
    <col min="2314" max="2314" width="8.5703125" customWidth="1"/>
    <col min="2315" max="2315" width="37.85546875" customWidth="1"/>
    <col min="2561" max="2561" width="3.5703125" customWidth="1"/>
    <col min="2562" max="2562" width="9.7109375" customWidth="1"/>
    <col min="2563" max="2563" width="34.85546875" customWidth="1"/>
    <col min="2564" max="2564" width="2.7109375" customWidth="1"/>
    <col min="2565" max="2565" width="5.28515625" customWidth="1"/>
    <col min="2566" max="2566" width="9.42578125" customWidth="1"/>
    <col min="2567" max="2567" width="9.85546875" customWidth="1"/>
    <col min="2568" max="2568" width="9.7109375" customWidth="1"/>
    <col min="2569" max="2569" width="10.7109375" customWidth="1"/>
    <col min="2570" max="2570" width="8.5703125" customWidth="1"/>
    <col min="2571" max="2571" width="37.85546875" customWidth="1"/>
    <col min="2817" max="2817" width="3.5703125" customWidth="1"/>
    <col min="2818" max="2818" width="9.7109375" customWidth="1"/>
    <col min="2819" max="2819" width="34.85546875" customWidth="1"/>
    <col min="2820" max="2820" width="2.7109375" customWidth="1"/>
    <col min="2821" max="2821" width="5.28515625" customWidth="1"/>
    <col min="2822" max="2822" width="9.42578125" customWidth="1"/>
    <col min="2823" max="2823" width="9.85546875" customWidth="1"/>
    <col min="2824" max="2824" width="9.7109375" customWidth="1"/>
    <col min="2825" max="2825" width="10.7109375" customWidth="1"/>
    <col min="2826" max="2826" width="8.5703125" customWidth="1"/>
    <col min="2827" max="2827" width="37.85546875" customWidth="1"/>
    <col min="3073" max="3073" width="3.5703125" customWidth="1"/>
    <col min="3074" max="3074" width="9.7109375" customWidth="1"/>
    <col min="3075" max="3075" width="34.85546875" customWidth="1"/>
    <col min="3076" max="3076" width="2.7109375" customWidth="1"/>
    <col min="3077" max="3077" width="5.28515625" customWidth="1"/>
    <col min="3078" max="3078" width="9.42578125" customWidth="1"/>
    <col min="3079" max="3079" width="9.85546875" customWidth="1"/>
    <col min="3080" max="3080" width="9.7109375" customWidth="1"/>
    <col min="3081" max="3081" width="10.7109375" customWidth="1"/>
    <col min="3082" max="3082" width="8.5703125" customWidth="1"/>
    <col min="3083" max="3083" width="37.85546875" customWidth="1"/>
    <col min="3329" max="3329" width="3.5703125" customWidth="1"/>
    <col min="3330" max="3330" width="9.7109375" customWidth="1"/>
    <col min="3331" max="3331" width="34.85546875" customWidth="1"/>
    <col min="3332" max="3332" width="2.7109375" customWidth="1"/>
    <col min="3333" max="3333" width="5.28515625" customWidth="1"/>
    <col min="3334" max="3334" width="9.42578125" customWidth="1"/>
    <col min="3335" max="3335" width="9.85546875" customWidth="1"/>
    <col min="3336" max="3336" width="9.7109375" customWidth="1"/>
    <col min="3337" max="3337" width="10.7109375" customWidth="1"/>
    <col min="3338" max="3338" width="8.5703125" customWidth="1"/>
    <col min="3339" max="3339" width="37.85546875" customWidth="1"/>
    <col min="3585" max="3585" width="3.5703125" customWidth="1"/>
    <col min="3586" max="3586" width="9.7109375" customWidth="1"/>
    <col min="3587" max="3587" width="34.85546875" customWidth="1"/>
    <col min="3588" max="3588" width="2.7109375" customWidth="1"/>
    <col min="3589" max="3589" width="5.28515625" customWidth="1"/>
    <col min="3590" max="3590" width="9.42578125" customWidth="1"/>
    <col min="3591" max="3591" width="9.85546875" customWidth="1"/>
    <col min="3592" max="3592" width="9.7109375" customWidth="1"/>
    <col min="3593" max="3593" width="10.7109375" customWidth="1"/>
    <col min="3594" max="3594" width="8.5703125" customWidth="1"/>
    <col min="3595" max="3595" width="37.85546875" customWidth="1"/>
    <col min="3841" max="3841" width="3.5703125" customWidth="1"/>
    <col min="3842" max="3842" width="9.7109375" customWidth="1"/>
    <col min="3843" max="3843" width="34.85546875" customWidth="1"/>
    <col min="3844" max="3844" width="2.7109375" customWidth="1"/>
    <col min="3845" max="3845" width="5.28515625" customWidth="1"/>
    <col min="3846" max="3846" width="9.42578125" customWidth="1"/>
    <col min="3847" max="3847" width="9.85546875" customWidth="1"/>
    <col min="3848" max="3848" width="9.7109375" customWidth="1"/>
    <col min="3849" max="3849" width="10.7109375" customWidth="1"/>
    <col min="3850" max="3850" width="8.5703125" customWidth="1"/>
    <col min="3851" max="3851" width="37.85546875" customWidth="1"/>
    <col min="4097" max="4097" width="3.5703125" customWidth="1"/>
    <col min="4098" max="4098" width="9.7109375" customWidth="1"/>
    <col min="4099" max="4099" width="34.85546875" customWidth="1"/>
    <col min="4100" max="4100" width="2.7109375" customWidth="1"/>
    <col min="4101" max="4101" width="5.28515625" customWidth="1"/>
    <col min="4102" max="4102" width="9.42578125" customWidth="1"/>
    <col min="4103" max="4103" width="9.85546875" customWidth="1"/>
    <col min="4104" max="4104" width="9.7109375" customWidth="1"/>
    <col min="4105" max="4105" width="10.7109375" customWidth="1"/>
    <col min="4106" max="4106" width="8.5703125" customWidth="1"/>
    <col min="4107" max="4107" width="37.85546875" customWidth="1"/>
    <col min="4353" max="4353" width="3.5703125" customWidth="1"/>
    <col min="4354" max="4354" width="9.7109375" customWidth="1"/>
    <col min="4355" max="4355" width="34.85546875" customWidth="1"/>
    <col min="4356" max="4356" width="2.7109375" customWidth="1"/>
    <col min="4357" max="4357" width="5.28515625" customWidth="1"/>
    <col min="4358" max="4358" width="9.42578125" customWidth="1"/>
    <col min="4359" max="4359" width="9.85546875" customWidth="1"/>
    <col min="4360" max="4360" width="9.7109375" customWidth="1"/>
    <col min="4361" max="4361" width="10.7109375" customWidth="1"/>
    <col min="4362" max="4362" width="8.5703125" customWidth="1"/>
    <col min="4363" max="4363" width="37.85546875" customWidth="1"/>
    <col min="4609" max="4609" width="3.5703125" customWidth="1"/>
    <col min="4610" max="4610" width="9.7109375" customWidth="1"/>
    <col min="4611" max="4611" width="34.85546875" customWidth="1"/>
    <col min="4612" max="4612" width="2.7109375" customWidth="1"/>
    <col min="4613" max="4613" width="5.28515625" customWidth="1"/>
    <col min="4614" max="4614" width="9.42578125" customWidth="1"/>
    <col min="4615" max="4615" width="9.85546875" customWidth="1"/>
    <col min="4616" max="4616" width="9.7109375" customWidth="1"/>
    <col min="4617" max="4617" width="10.7109375" customWidth="1"/>
    <col min="4618" max="4618" width="8.5703125" customWidth="1"/>
    <col min="4619" max="4619" width="37.85546875" customWidth="1"/>
    <col min="4865" max="4865" width="3.5703125" customWidth="1"/>
    <col min="4866" max="4866" width="9.7109375" customWidth="1"/>
    <col min="4867" max="4867" width="34.85546875" customWidth="1"/>
    <col min="4868" max="4868" width="2.7109375" customWidth="1"/>
    <col min="4869" max="4869" width="5.28515625" customWidth="1"/>
    <col min="4870" max="4870" width="9.42578125" customWidth="1"/>
    <col min="4871" max="4871" width="9.85546875" customWidth="1"/>
    <col min="4872" max="4872" width="9.7109375" customWidth="1"/>
    <col min="4873" max="4873" width="10.7109375" customWidth="1"/>
    <col min="4874" max="4874" width="8.5703125" customWidth="1"/>
    <col min="4875" max="4875" width="37.85546875" customWidth="1"/>
    <col min="5121" max="5121" width="3.5703125" customWidth="1"/>
    <col min="5122" max="5122" width="9.7109375" customWidth="1"/>
    <col min="5123" max="5123" width="34.85546875" customWidth="1"/>
    <col min="5124" max="5124" width="2.7109375" customWidth="1"/>
    <col min="5125" max="5125" width="5.28515625" customWidth="1"/>
    <col min="5126" max="5126" width="9.42578125" customWidth="1"/>
    <col min="5127" max="5127" width="9.85546875" customWidth="1"/>
    <col min="5128" max="5128" width="9.7109375" customWidth="1"/>
    <col min="5129" max="5129" width="10.7109375" customWidth="1"/>
    <col min="5130" max="5130" width="8.5703125" customWidth="1"/>
    <col min="5131" max="5131" width="37.85546875" customWidth="1"/>
    <col min="5377" max="5377" width="3.5703125" customWidth="1"/>
    <col min="5378" max="5378" width="9.7109375" customWidth="1"/>
    <col min="5379" max="5379" width="34.85546875" customWidth="1"/>
    <col min="5380" max="5380" width="2.7109375" customWidth="1"/>
    <col min="5381" max="5381" width="5.28515625" customWidth="1"/>
    <col min="5382" max="5382" width="9.42578125" customWidth="1"/>
    <col min="5383" max="5383" width="9.85546875" customWidth="1"/>
    <col min="5384" max="5384" width="9.7109375" customWidth="1"/>
    <col min="5385" max="5385" width="10.7109375" customWidth="1"/>
    <col min="5386" max="5386" width="8.5703125" customWidth="1"/>
    <col min="5387" max="5387" width="37.85546875" customWidth="1"/>
    <col min="5633" max="5633" width="3.5703125" customWidth="1"/>
    <col min="5634" max="5634" width="9.7109375" customWidth="1"/>
    <col min="5635" max="5635" width="34.85546875" customWidth="1"/>
    <col min="5636" max="5636" width="2.7109375" customWidth="1"/>
    <col min="5637" max="5637" width="5.28515625" customWidth="1"/>
    <col min="5638" max="5638" width="9.42578125" customWidth="1"/>
    <col min="5639" max="5639" width="9.85546875" customWidth="1"/>
    <col min="5640" max="5640" width="9.7109375" customWidth="1"/>
    <col min="5641" max="5641" width="10.7109375" customWidth="1"/>
    <col min="5642" max="5642" width="8.5703125" customWidth="1"/>
    <col min="5643" max="5643" width="37.85546875" customWidth="1"/>
    <col min="5889" max="5889" width="3.5703125" customWidth="1"/>
    <col min="5890" max="5890" width="9.7109375" customWidth="1"/>
    <col min="5891" max="5891" width="34.85546875" customWidth="1"/>
    <col min="5892" max="5892" width="2.7109375" customWidth="1"/>
    <col min="5893" max="5893" width="5.28515625" customWidth="1"/>
    <col min="5894" max="5894" width="9.42578125" customWidth="1"/>
    <col min="5895" max="5895" width="9.85546875" customWidth="1"/>
    <col min="5896" max="5896" width="9.7109375" customWidth="1"/>
    <col min="5897" max="5897" width="10.7109375" customWidth="1"/>
    <col min="5898" max="5898" width="8.5703125" customWidth="1"/>
    <col min="5899" max="5899" width="37.85546875" customWidth="1"/>
    <col min="6145" max="6145" width="3.5703125" customWidth="1"/>
    <col min="6146" max="6146" width="9.7109375" customWidth="1"/>
    <col min="6147" max="6147" width="34.85546875" customWidth="1"/>
    <col min="6148" max="6148" width="2.7109375" customWidth="1"/>
    <col min="6149" max="6149" width="5.28515625" customWidth="1"/>
    <col min="6150" max="6150" width="9.42578125" customWidth="1"/>
    <col min="6151" max="6151" width="9.85546875" customWidth="1"/>
    <col min="6152" max="6152" width="9.7109375" customWidth="1"/>
    <col min="6153" max="6153" width="10.7109375" customWidth="1"/>
    <col min="6154" max="6154" width="8.5703125" customWidth="1"/>
    <col min="6155" max="6155" width="37.85546875" customWidth="1"/>
    <col min="6401" max="6401" width="3.5703125" customWidth="1"/>
    <col min="6402" max="6402" width="9.7109375" customWidth="1"/>
    <col min="6403" max="6403" width="34.85546875" customWidth="1"/>
    <col min="6404" max="6404" width="2.7109375" customWidth="1"/>
    <col min="6405" max="6405" width="5.28515625" customWidth="1"/>
    <col min="6406" max="6406" width="9.42578125" customWidth="1"/>
    <col min="6407" max="6407" width="9.85546875" customWidth="1"/>
    <col min="6408" max="6408" width="9.7109375" customWidth="1"/>
    <col min="6409" max="6409" width="10.7109375" customWidth="1"/>
    <col min="6410" max="6410" width="8.5703125" customWidth="1"/>
    <col min="6411" max="6411" width="37.85546875" customWidth="1"/>
    <col min="6657" max="6657" width="3.5703125" customWidth="1"/>
    <col min="6658" max="6658" width="9.7109375" customWidth="1"/>
    <col min="6659" max="6659" width="34.85546875" customWidth="1"/>
    <col min="6660" max="6660" width="2.7109375" customWidth="1"/>
    <col min="6661" max="6661" width="5.28515625" customWidth="1"/>
    <col min="6662" max="6662" width="9.42578125" customWidth="1"/>
    <col min="6663" max="6663" width="9.85546875" customWidth="1"/>
    <col min="6664" max="6664" width="9.7109375" customWidth="1"/>
    <col min="6665" max="6665" width="10.7109375" customWidth="1"/>
    <col min="6666" max="6666" width="8.5703125" customWidth="1"/>
    <col min="6667" max="6667" width="37.85546875" customWidth="1"/>
    <col min="6913" max="6913" width="3.5703125" customWidth="1"/>
    <col min="6914" max="6914" width="9.7109375" customWidth="1"/>
    <col min="6915" max="6915" width="34.85546875" customWidth="1"/>
    <col min="6916" max="6916" width="2.7109375" customWidth="1"/>
    <col min="6917" max="6917" width="5.28515625" customWidth="1"/>
    <col min="6918" max="6918" width="9.42578125" customWidth="1"/>
    <col min="6919" max="6919" width="9.85546875" customWidth="1"/>
    <col min="6920" max="6920" width="9.7109375" customWidth="1"/>
    <col min="6921" max="6921" width="10.7109375" customWidth="1"/>
    <col min="6922" max="6922" width="8.5703125" customWidth="1"/>
    <col min="6923" max="6923" width="37.85546875" customWidth="1"/>
    <col min="7169" max="7169" width="3.5703125" customWidth="1"/>
    <col min="7170" max="7170" width="9.7109375" customWidth="1"/>
    <col min="7171" max="7171" width="34.85546875" customWidth="1"/>
    <col min="7172" max="7172" width="2.7109375" customWidth="1"/>
    <col min="7173" max="7173" width="5.28515625" customWidth="1"/>
    <col min="7174" max="7174" width="9.42578125" customWidth="1"/>
    <col min="7175" max="7175" width="9.85546875" customWidth="1"/>
    <col min="7176" max="7176" width="9.7109375" customWidth="1"/>
    <col min="7177" max="7177" width="10.7109375" customWidth="1"/>
    <col min="7178" max="7178" width="8.5703125" customWidth="1"/>
    <col min="7179" max="7179" width="37.85546875" customWidth="1"/>
    <col min="7425" max="7425" width="3.5703125" customWidth="1"/>
    <col min="7426" max="7426" width="9.7109375" customWidth="1"/>
    <col min="7427" max="7427" width="34.85546875" customWidth="1"/>
    <col min="7428" max="7428" width="2.7109375" customWidth="1"/>
    <col min="7429" max="7429" width="5.28515625" customWidth="1"/>
    <col min="7430" max="7430" width="9.42578125" customWidth="1"/>
    <col min="7431" max="7431" width="9.85546875" customWidth="1"/>
    <col min="7432" max="7432" width="9.7109375" customWidth="1"/>
    <col min="7433" max="7433" width="10.7109375" customWidth="1"/>
    <col min="7434" max="7434" width="8.5703125" customWidth="1"/>
    <col min="7435" max="7435" width="37.85546875" customWidth="1"/>
    <col min="7681" max="7681" width="3.5703125" customWidth="1"/>
    <col min="7682" max="7682" width="9.7109375" customWidth="1"/>
    <col min="7683" max="7683" width="34.85546875" customWidth="1"/>
    <col min="7684" max="7684" width="2.7109375" customWidth="1"/>
    <col min="7685" max="7685" width="5.28515625" customWidth="1"/>
    <col min="7686" max="7686" width="9.42578125" customWidth="1"/>
    <col min="7687" max="7687" width="9.85546875" customWidth="1"/>
    <col min="7688" max="7688" width="9.7109375" customWidth="1"/>
    <col min="7689" max="7689" width="10.7109375" customWidth="1"/>
    <col min="7690" max="7690" width="8.5703125" customWidth="1"/>
    <col min="7691" max="7691" width="37.85546875" customWidth="1"/>
    <col min="7937" max="7937" width="3.5703125" customWidth="1"/>
    <col min="7938" max="7938" width="9.7109375" customWidth="1"/>
    <col min="7939" max="7939" width="34.85546875" customWidth="1"/>
    <col min="7940" max="7940" width="2.7109375" customWidth="1"/>
    <col min="7941" max="7941" width="5.28515625" customWidth="1"/>
    <col min="7942" max="7942" width="9.42578125" customWidth="1"/>
    <col min="7943" max="7943" width="9.85546875" customWidth="1"/>
    <col min="7944" max="7944" width="9.7109375" customWidth="1"/>
    <col min="7945" max="7945" width="10.7109375" customWidth="1"/>
    <col min="7946" max="7946" width="8.5703125" customWidth="1"/>
    <col min="7947" max="7947" width="37.85546875" customWidth="1"/>
    <col min="8193" max="8193" width="3.5703125" customWidth="1"/>
    <col min="8194" max="8194" width="9.7109375" customWidth="1"/>
    <col min="8195" max="8195" width="34.85546875" customWidth="1"/>
    <col min="8196" max="8196" width="2.7109375" customWidth="1"/>
    <col min="8197" max="8197" width="5.28515625" customWidth="1"/>
    <col min="8198" max="8198" width="9.42578125" customWidth="1"/>
    <col min="8199" max="8199" width="9.85546875" customWidth="1"/>
    <col min="8200" max="8200" width="9.7109375" customWidth="1"/>
    <col min="8201" max="8201" width="10.7109375" customWidth="1"/>
    <col min="8202" max="8202" width="8.5703125" customWidth="1"/>
    <col min="8203" max="8203" width="37.85546875" customWidth="1"/>
    <col min="8449" max="8449" width="3.5703125" customWidth="1"/>
    <col min="8450" max="8450" width="9.7109375" customWidth="1"/>
    <col min="8451" max="8451" width="34.85546875" customWidth="1"/>
    <col min="8452" max="8452" width="2.7109375" customWidth="1"/>
    <col min="8453" max="8453" width="5.28515625" customWidth="1"/>
    <col min="8454" max="8454" width="9.42578125" customWidth="1"/>
    <col min="8455" max="8455" width="9.85546875" customWidth="1"/>
    <col min="8456" max="8456" width="9.7109375" customWidth="1"/>
    <col min="8457" max="8457" width="10.7109375" customWidth="1"/>
    <col min="8458" max="8458" width="8.5703125" customWidth="1"/>
    <col min="8459" max="8459" width="37.85546875" customWidth="1"/>
    <col min="8705" max="8705" width="3.5703125" customWidth="1"/>
    <col min="8706" max="8706" width="9.7109375" customWidth="1"/>
    <col min="8707" max="8707" width="34.85546875" customWidth="1"/>
    <col min="8708" max="8708" width="2.7109375" customWidth="1"/>
    <col min="8709" max="8709" width="5.28515625" customWidth="1"/>
    <col min="8710" max="8710" width="9.42578125" customWidth="1"/>
    <col min="8711" max="8711" width="9.85546875" customWidth="1"/>
    <col min="8712" max="8712" width="9.7109375" customWidth="1"/>
    <col min="8713" max="8713" width="10.7109375" customWidth="1"/>
    <col min="8714" max="8714" width="8.5703125" customWidth="1"/>
    <col min="8715" max="8715" width="37.85546875" customWidth="1"/>
    <col min="8961" max="8961" width="3.5703125" customWidth="1"/>
    <col min="8962" max="8962" width="9.7109375" customWidth="1"/>
    <col min="8963" max="8963" width="34.85546875" customWidth="1"/>
    <col min="8964" max="8964" width="2.7109375" customWidth="1"/>
    <col min="8965" max="8965" width="5.28515625" customWidth="1"/>
    <col min="8966" max="8966" width="9.42578125" customWidth="1"/>
    <col min="8967" max="8967" width="9.85546875" customWidth="1"/>
    <col min="8968" max="8968" width="9.7109375" customWidth="1"/>
    <col min="8969" max="8969" width="10.7109375" customWidth="1"/>
    <col min="8970" max="8970" width="8.5703125" customWidth="1"/>
    <col min="8971" max="8971" width="37.85546875" customWidth="1"/>
    <col min="9217" max="9217" width="3.5703125" customWidth="1"/>
    <col min="9218" max="9218" width="9.7109375" customWidth="1"/>
    <col min="9219" max="9219" width="34.85546875" customWidth="1"/>
    <col min="9220" max="9220" width="2.7109375" customWidth="1"/>
    <col min="9221" max="9221" width="5.28515625" customWidth="1"/>
    <col min="9222" max="9222" width="9.42578125" customWidth="1"/>
    <col min="9223" max="9223" width="9.85546875" customWidth="1"/>
    <col min="9224" max="9224" width="9.7109375" customWidth="1"/>
    <col min="9225" max="9225" width="10.7109375" customWidth="1"/>
    <col min="9226" max="9226" width="8.5703125" customWidth="1"/>
    <col min="9227" max="9227" width="37.85546875" customWidth="1"/>
    <col min="9473" max="9473" width="3.5703125" customWidth="1"/>
    <col min="9474" max="9474" width="9.7109375" customWidth="1"/>
    <col min="9475" max="9475" width="34.85546875" customWidth="1"/>
    <col min="9476" max="9476" width="2.7109375" customWidth="1"/>
    <col min="9477" max="9477" width="5.28515625" customWidth="1"/>
    <col min="9478" max="9478" width="9.42578125" customWidth="1"/>
    <col min="9479" max="9479" width="9.85546875" customWidth="1"/>
    <col min="9480" max="9480" width="9.7109375" customWidth="1"/>
    <col min="9481" max="9481" width="10.7109375" customWidth="1"/>
    <col min="9482" max="9482" width="8.5703125" customWidth="1"/>
    <col min="9483" max="9483" width="37.85546875" customWidth="1"/>
    <col min="9729" max="9729" width="3.5703125" customWidth="1"/>
    <col min="9730" max="9730" width="9.7109375" customWidth="1"/>
    <col min="9731" max="9731" width="34.85546875" customWidth="1"/>
    <col min="9732" max="9732" width="2.7109375" customWidth="1"/>
    <col min="9733" max="9733" width="5.28515625" customWidth="1"/>
    <col min="9734" max="9734" width="9.42578125" customWidth="1"/>
    <col min="9735" max="9735" width="9.85546875" customWidth="1"/>
    <col min="9736" max="9736" width="9.7109375" customWidth="1"/>
    <col min="9737" max="9737" width="10.7109375" customWidth="1"/>
    <col min="9738" max="9738" width="8.5703125" customWidth="1"/>
    <col min="9739" max="9739" width="37.85546875" customWidth="1"/>
    <col min="9985" max="9985" width="3.5703125" customWidth="1"/>
    <col min="9986" max="9986" width="9.7109375" customWidth="1"/>
    <col min="9987" max="9987" width="34.85546875" customWidth="1"/>
    <col min="9988" max="9988" width="2.7109375" customWidth="1"/>
    <col min="9989" max="9989" width="5.28515625" customWidth="1"/>
    <col min="9990" max="9990" width="9.42578125" customWidth="1"/>
    <col min="9991" max="9991" width="9.85546875" customWidth="1"/>
    <col min="9992" max="9992" width="9.7109375" customWidth="1"/>
    <col min="9993" max="9993" width="10.7109375" customWidth="1"/>
    <col min="9994" max="9994" width="8.5703125" customWidth="1"/>
    <col min="9995" max="9995" width="37.85546875" customWidth="1"/>
    <col min="10241" max="10241" width="3.5703125" customWidth="1"/>
    <col min="10242" max="10242" width="9.7109375" customWidth="1"/>
    <col min="10243" max="10243" width="34.85546875" customWidth="1"/>
    <col min="10244" max="10244" width="2.7109375" customWidth="1"/>
    <col min="10245" max="10245" width="5.28515625" customWidth="1"/>
    <col min="10246" max="10246" width="9.42578125" customWidth="1"/>
    <col min="10247" max="10247" width="9.85546875" customWidth="1"/>
    <col min="10248" max="10248" width="9.7109375" customWidth="1"/>
    <col min="10249" max="10249" width="10.7109375" customWidth="1"/>
    <col min="10250" max="10250" width="8.5703125" customWidth="1"/>
    <col min="10251" max="10251" width="37.85546875" customWidth="1"/>
    <col min="10497" max="10497" width="3.5703125" customWidth="1"/>
    <col min="10498" max="10498" width="9.7109375" customWidth="1"/>
    <col min="10499" max="10499" width="34.85546875" customWidth="1"/>
    <col min="10500" max="10500" width="2.7109375" customWidth="1"/>
    <col min="10501" max="10501" width="5.28515625" customWidth="1"/>
    <col min="10502" max="10502" width="9.42578125" customWidth="1"/>
    <col min="10503" max="10503" width="9.85546875" customWidth="1"/>
    <col min="10504" max="10504" width="9.7109375" customWidth="1"/>
    <col min="10505" max="10505" width="10.7109375" customWidth="1"/>
    <col min="10506" max="10506" width="8.5703125" customWidth="1"/>
    <col min="10507" max="10507" width="37.85546875" customWidth="1"/>
    <col min="10753" max="10753" width="3.5703125" customWidth="1"/>
    <col min="10754" max="10754" width="9.7109375" customWidth="1"/>
    <col min="10755" max="10755" width="34.85546875" customWidth="1"/>
    <col min="10756" max="10756" width="2.7109375" customWidth="1"/>
    <col min="10757" max="10757" width="5.28515625" customWidth="1"/>
    <col min="10758" max="10758" width="9.42578125" customWidth="1"/>
    <col min="10759" max="10759" width="9.85546875" customWidth="1"/>
    <col min="10760" max="10760" width="9.7109375" customWidth="1"/>
    <col min="10761" max="10761" width="10.7109375" customWidth="1"/>
    <col min="10762" max="10762" width="8.5703125" customWidth="1"/>
    <col min="10763" max="10763" width="37.85546875" customWidth="1"/>
    <col min="11009" max="11009" width="3.5703125" customWidth="1"/>
    <col min="11010" max="11010" width="9.7109375" customWidth="1"/>
    <col min="11011" max="11011" width="34.85546875" customWidth="1"/>
    <col min="11012" max="11012" width="2.7109375" customWidth="1"/>
    <col min="11013" max="11013" width="5.28515625" customWidth="1"/>
    <col min="11014" max="11014" width="9.42578125" customWidth="1"/>
    <col min="11015" max="11015" width="9.85546875" customWidth="1"/>
    <col min="11016" max="11016" width="9.7109375" customWidth="1"/>
    <col min="11017" max="11017" width="10.7109375" customWidth="1"/>
    <col min="11018" max="11018" width="8.5703125" customWidth="1"/>
    <col min="11019" max="11019" width="37.85546875" customWidth="1"/>
    <col min="11265" max="11265" width="3.5703125" customWidth="1"/>
    <col min="11266" max="11266" width="9.7109375" customWidth="1"/>
    <col min="11267" max="11267" width="34.85546875" customWidth="1"/>
    <col min="11268" max="11268" width="2.7109375" customWidth="1"/>
    <col min="11269" max="11269" width="5.28515625" customWidth="1"/>
    <col min="11270" max="11270" width="9.42578125" customWidth="1"/>
    <col min="11271" max="11271" width="9.85546875" customWidth="1"/>
    <col min="11272" max="11272" width="9.7109375" customWidth="1"/>
    <col min="11273" max="11273" width="10.7109375" customWidth="1"/>
    <col min="11274" max="11274" width="8.5703125" customWidth="1"/>
    <col min="11275" max="11275" width="37.85546875" customWidth="1"/>
    <col min="11521" max="11521" width="3.5703125" customWidth="1"/>
    <col min="11522" max="11522" width="9.7109375" customWidth="1"/>
    <col min="11523" max="11523" width="34.85546875" customWidth="1"/>
    <col min="11524" max="11524" width="2.7109375" customWidth="1"/>
    <col min="11525" max="11525" width="5.28515625" customWidth="1"/>
    <col min="11526" max="11526" width="9.42578125" customWidth="1"/>
    <col min="11527" max="11527" width="9.85546875" customWidth="1"/>
    <col min="11528" max="11528" width="9.7109375" customWidth="1"/>
    <col min="11529" max="11529" width="10.7109375" customWidth="1"/>
    <col min="11530" max="11530" width="8.5703125" customWidth="1"/>
    <col min="11531" max="11531" width="37.85546875" customWidth="1"/>
    <col min="11777" max="11777" width="3.5703125" customWidth="1"/>
    <col min="11778" max="11778" width="9.7109375" customWidth="1"/>
    <col min="11779" max="11779" width="34.85546875" customWidth="1"/>
    <col min="11780" max="11780" width="2.7109375" customWidth="1"/>
    <col min="11781" max="11781" width="5.28515625" customWidth="1"/>
    <col min="11782" max="11782" width="9.42578125" customWidth="1"/>
    <col min="11783" max="11783" width="9.85546875" customWidth="1"/>
    <col min="11784" max="11784" width="9.7109375" customWidth="1"/>
    <col min="11785" max="11785" width="10.7109375" customWidth="1"/>
    <col min="11786" max="11786" width="8.5703125" customWidth="1"/>
    <col min="11787" max="11787" width="37.85546875" customWidth="1"/>
    <col min="12033" max="12033" width="3.5703125" customWidth="1"/>
    <col min="12034" max="12034" width="9.7109375" customWidth="1"/>
    <col min="12035" max="12035" width="34.85546875" customWidth="1"/>
    <col min="12036" max="12036" width="2.7109375" customWidth="1"/>
    <col min="12037" max="12037" width="5.28515625" customWidth="1"/>
    <col min="12038" max="12038" width="9.42578125" customWidth="1"/>
    <col min="12039" max="12039" width="9.85546875" customWidth="1"/>
    <col min="12040" max="12040" width="9.7109375" customWidth="1"/>
    <col min="12041" max="12041" width="10.7109375" customWidth="1"/>
    <col min="12042" max="12042" width="8.5703125" customWidth="1"/>
    <col min="12043" max="12043" width="37.85546875" customWidth="1"/>
    <col min="12289" max="12289" width="3.5703125" customWidth="1"/>
    <col min="12290" max="12290" width="9.7109375" customWidth="1"/>
    <col min="12291" max="12291" width="34.85546875" customWidth="1"/>
    <col min="12292" max="12292" width="2.7109375" customWidth="1"/>
    <col min="12293" max="12293" width="5.28515625" customWidth="1"/>
    <col min="12294" max="12294" width="9.42578125" customWidth="1"/>
    <col min="12295" max="12295" width="9.85546875" customWidth="1"/>
    <col min="12296" max="12296" width="9.7109375" customWidth="1"/>
    <col min="12297" max="12297" width="10.7109375" customWidth="1"/>
    <col min="12298" max="12298" width="8.5703125" customWidth="1"/>
    <col min="12299" max="12299" width="37.85546875" customWidth="1"/>
    <col min="12545" max="12545" width="3.5703125" customWidth="1"/>
    <col min="12546" max="12546" width="9.7109375" customWidth="1"/>
    <col min="12547" max="12547" width="34.85546875" customWidth="1"/>
    <col min="12548" max="12548" width="2.7109375" customWidth="1"/>
    <col min="12549" max="12549" width="5.28515625" customWidth="1"/>
    <col min="12550" max="12550" width="9.42578125" customWidth="1"/>
    <col min="12551" max="12551" width="9.85546875" customWidth="1"/>
    <col min="12552" max="12552" width="9.7109375" customWidth="1"/>
    <col min="12553" max="12553" width="10.7109375" customWidth="1"/>
    <col min="12554" max="12554" width="8.5703125" customWidth="1"/>
    <col min="12555" max="12555" width="37.85546875" customWidth="1"/>
    <col min="12801" max="12801" width="3.5703125" customWidth="1"/>
    <col min="12802" max="12802" width="9.7109375" customWidth="1"/>
    <col min="12803" max="12803" width="34.85546875" customWidth="1"/>
    <col min="12804" max="12804" width="2.7109375" customWidth="1"/>
    <col min="12805" max="12805" width="5.28515625" customWidth="1"/>
    <col min="12806" max="12806" width="9.42578125" customWidth="1"/>
    <col min="12807" max="12807" width="9.85546875" customWidth="1"/>
    <col min="12808" max="12808" width="9.7109375" customWidth="1"/>
    <col min="12809" max="12809" width="10.7109375" customWidth="1"/>
    <col min="12810" max="12810" width="8.5703125" customWidth="1"/>
    <col min="12811" max="12811" width="37.85546875" customWidth="1"/>
    <col min="13057" max="13057" width="3.5703125" customWidth="1"/>
    <col min="13058" max="13058" width="9.7109375" customWidth="1"/>
    <col min="13059" max="13059" width="34.85546875" customWidth="1"/>
    <col min="13060" max="13060" width="2.7109375" customWidth="1"/>
    <col min="13061" max="13061" width="5.28515625" customWidth="1"/>
    <col min="13062" max="13062" width="9.42578125" customWidth="1"/>
    <col min="13063" max="13063" width="9.85546875" customWidth="1"/>
    <col min="13064" max="13064" width="9.7109375" customWidth="1"/>
    <col min="13065" max="13065" width="10.7109375" customWidth="1"/>
    <col min="13066" max="13066" width="8.5703125" customWidth="1"/>
    <col min="13067" max="13067" width="37.85546875" customWidth="1"/>
    <col min="13313" max="13313" width="3.5703125" customWidth="1"/>
    <col min="13314" max="13314" width="9.7109375" customWidth="1"/>
    <col min="13315" max="13315" width="34.85546875" customWidth="1"/>
    <col min="13316" max="13316" width="2.7109375" customWidth="1"/>
    <col min="13317" max="13317" width="5.28515625" customWidth="1"/>
    <col min="13318" max="13318" width="9.42578125" customWidth="1"/>
    <col min="13319" max="13319" width="9.85546875" customWidth="1"/>
    <col min="13320" max="13320" width="9.7109375" customWidth="1"/>
    <col min="13321" max="13321" width="10.7109375" customWidth="1"/>
    <col min="13322" max="13322" width="8.5703125" customWidth="1"/>
    <col min="13323" max="13323" width="37.85546875" customWidth="1"/>
    <col min="13569" max="13569" width="3.5703125" customWidth="1"/>
    <col min="13570" max="13570" width="9.7109375" customWidth="1"/>
    <col min="13571" max="13571" width="34.85546875" customWidth="1"/>
    <col min="13572" max="13572" width="2.7109375" customWidth="1"/>
    <col min="13573" max="13573" width="5.28515625" customWidth="1"/>
    <col min="13574" max="13574" width="9.42578125" customWidth="1"/>
    <col min="13575" max="13575" width="9.85546875" customWidth="1"/>
    <col min="13576" max="13576" width="9.7109375" customWidth="1"/>
    <col min="13577" max="13577" width="10.7109375" customWidth="1"/>
    <col min="13578" max="13578" width="8.5703125" customWidth="1"/>
    <col min="13579" max="13579" width="37.85546875" customWidth="1"/>
    <col min="13825" max="13825" width="3.5703125" customWidth="1"/>
    <col min="13826" max="13826" width="9.7109375" customWidth="1"/>
    <col min="13827" max="13827" width="34.85546875" customWidth="1"/>
    <col min="13828" max="13828" width="2.7109375" customWidth="1"/>
    <col min="13829" max="13829" width="5.28515625" customWidth="1"/>
    <col min="13830" max="13830" width="9.42578125" customWidth="1"/>
    <col min="13831" max="13831" width="9.85546875" customWidth="1"/>
    <col min="13832" max="13832" width="9.7109375" customWidth="1"/>
    <col min="13833" max="13833" width="10.7109375" customWidth="1"/>
    <col min="13834" max="13834" width="8.5703125" customWidth="1"/>
    <col min="13835" max="13835" width="37.85546875" customWidth="1"/>
    <col min="14081" max="14081" width="3.5703125" customWidth="1"/>
    <col min="14082" max="14082" width="9.7109375" customWidth="1"/>
    <col min="14083" max="14083" width="34.85546875" customWidth="1"/>
    <col min="14084" max="14084" width="2.7109375" customWidth="1"/>
    <col min="14085" max="14085" width="5.28515625" customWidth="1"/>
    <col min="14086" max="14086" width="9.42578125" customWidth="1"/>
    <col min="14087" max="14087" width="9.85546875" customWidth="1"/>
    <col min="14088" max="14088" width="9.7109375" customWidth="1"/>
    <col min="14089" max="14089" width="10.7109375" customWidth="1"/>
    <col min="14090" max="14090" width="8.5703125" customWidth="1"/>
    <col min="14091" max="14091" width="37.85546875" customWidth="1"/>
    <col min="14337" max="14337" width="3.5703125" customWidth="1"/>
    <col min="14338" max="14338" width="9.7109375" customWidth="1"/>
    <col min="14339" max="14339" width="34.85546875" customWidth="1"/>
    <col min="14340" max="14340" width="2.7109375" customWidth="1"/>
    <col min="14341" max="14341" width="5.28515625" customWidth="1"/>
    <col min="14342" max="14342" width="9.42578125" customWidth="1"/>
    <col min="14343" max="14343" width="9.85546875" customWidth="1"/>
    <col min="14344" max="14344" width="9.7109375" customWidth="1"/>
    <col min="14345" max="14345" width="10.7109375" customWidth="1"/>
    <col min="14346" max="14346" width="8.5703125" customWidth="1"/>
    <col min="14347" max="14347" width="37.85546875" customWidth="1"/>
    <col min="14593" max="14593" width="3.5703125" customWidth="1"/>
    <col min="14594" max="14594" width="9.7109375" customWidth="1"/>
    <col min="14595" max="14595" width="34.85546875" customWidth="1"/>
    <col min="14596" max="14596" width="2.7109375" customWidth="1"/>
    <col min="14597" max="14597" width="5.28515625" customWidth="1"/>
    <col min="14598" max="14598" width="9.42578125" customWidth="1"/>
    <col min="14599" max="14599" width="9.85546875" customWidth="1"/>
    <col min="14600" max="14600" width="9.7109375" customWidth="1"/>
    <col min="14601" max="14601" width="10.7109375" customWidth="1"/>
    <col min="14602" max="14602" width="8.5703125" customWidth="1"/>
    <col min="14603" max="14603" width="37.85546875" customWidth="1"/>
    <col min="14849" max="14849" width="3.5703125" customWidth="1"/>
    <col min="14850" max="14850" width="9.7109375" customWidth="1"/>
    <col min="14851" max="14851" width="34.85546875" customWidth="1"/>
    <col min="14852" max="14852" width="2.7109375" customWidth="1"/>
    <col min="14853" max="14853" width="5.28515625" customWidth="1"/>
    <col min="14854" max="14854" width="9.42578125" customWidth="1"/>
    <col min="14855" max="14855" width="9.85546875" customWidth="1"/>
    <col min="14856" max="14856" width="9.7109375" customWidth="1"/>
    <col min="14857" max="14857" width="10.7109375" customWidth="1"/>
    <col min="14858" max="14858" width="8.5703125" customWidth="1"/>
    <col min="14859" max="14859" width="37.85546875" customWidth="1"/>
    <col min="15105" max="15105" width="3.5703125" customWidth="1"/>
    <col min="15106" max="15106" width="9.7109375" customWidth="1"/>
    <col min="15107" max="15107" width="34.85546875" customWidth="1"/>
    <col min="15108" max="15108" width="2.7109375" customWidth="1"/>
    <col min="15109" max="15109" width="5.28515625" customWidth="1"/>
    <col min="15110" max="15110" width="9.42578125" customWidth="1"/>
    <col min="15111" max="15111" width="9.85546875" customWidth="1"/>
    <col min="15112" max="15112" width="9.7109375" customWidth="1"/>
    <col min="15113" max="15113" width="10.7109375" customWidth="1"/>
    <col min="15114" max="15114" width="8.5703125" customWidth="1"/>
    <col min="15115" max="15115" width="37.85546875" customWidth="1"/>
    <col min="15361" max="15361" width="3.5703125" customWidth="1"/>
    <col min="15362" max="15362" width="9.7109375" customWidth="1"/>
    <col min="15363" max="15363" width="34.85546875" customWidth="1"/>
    <col min="15364" max="15364" width="2.7109375" customWidth="1"/>
    <col min="15365" max="15365" width="5.28515625" customWidth="1"/>
    <col min="15366" max="15366" width="9.42578125" customWidth="1"/>
    <col min="15367" max="15367" width="9.85546875" customWidth="1"/>
    <col min="15368" max="15368" width="9.7109375" customWidth="1"/>
    <col min="15369" max="15369" width="10.7109375" customWidth="1"/>
    <col min="15370" max="15370" width="8.5703125" customWidth="1"/>
    <col min="15371" max="15371" width="37.85546875" customWidth="1"/>
    <col min="15617" max="15617" width="3.5703125" customWidth="1"/>
    <col min="15618" max="15618" width="9.7109375" customWidth="1"/>
    <col min="15619" max="15619" width="34.85546875" customWidth="1"/>
    <col min="15620" max="15620" width="2.7109375" customWidth="1"/>
    <col min="15621" max="15621" width="5.28515625" customWidth="1"/>
    <col min="15622" max="15622" width="9.42578125" customWidth="1"/>
    <col min="15623" max="15623" width="9.85546875" customWidth="1"/>
    <col min="15624" max="15624" width="9.7109375" customWidth="1"/>
    <col min="15625" max="15625" width="10.7109375" customWidth="1"/>
    <col min="15626" max="15626" width="8.5703125" customWidth="1"/>
    <col min="15627" max="15627" width="37.85546875" customWidth="1"/>
    <col min="15873" max="15873" width="3.5703125" customWidth="1"/>
    <col min="15874" max="15874" width="9.7109375" customWidth="1"/>
    <col min="15875" max="15875" width="34.85546875" customWidth="1"/>
    <col min="15876" max="15876" width="2.7109375" customWidth="1"/>
    <col min="15877" max="15877" width="5.28515625" customWidth="1"/>
    <col min="15878" max="15878" width="9.42578125" customWidth="1"/>
    <col min="15879" max="15879" width="9.85546875" customWidth="1"/>
    <col min="15880" max="15880" width="9.7109375" customWidth="1"/>
    <col min="15881" max="15881" width="10.7109375" customWidth="1"/>
    <col min="15882" max="15882" width="8.5703125" customWidth="1"/>
    <col min="15883" max="15883" width="37.85546875" customWidth="1"/>
    <col min="16129" max="16129" width="3.5703125" customWidth="1"/>
    <col min="16130" max="16130" width="9.7109375" customWidth="1"/>
    <col min="16131" max="16131" width="34.85546875" customWidth="1"/>
    <col min="16132" max="16132" width="2.7109375" customWidth="1"/>
    <col min="16133" max="16133" width="5.28515625" customWidth="1"/>
    <col min="16134" max="16134" width="9.42578125" customWidth="1"/>
    <col min="16135" max="16135" width="9.85546875" customWidth="1"/>
    <col min="16136" max="16136" width="9.7109375" customWidth="1"/>
    <col min="16137" max="16137" width="10.7109375" customWidth="1"/>
    <col min="16138" max="16138" width="8.5703125" customWidth="1"/>
    <col min="16139" max="16139" width="37.85546875" customWidth="1"/>
  </cols>
  <sheetData>
    <row r="1" spans="1:10" x14ac:dyDescent="0.25">
      <c r="B1" s="215"/>
    </row>
    <row r="2" spans="1:10" ht="32.450000000000003" customHeight="1" x14ac:dyDescent="0.25">
      <c r="A2" s="421" t="s">
        <v>2351</v>
      </c>
      <c r="B2" s="422"/>
      <c r="C2" s="422"/>
      <c r="D2" s="422"/>
      <c r="E2" s="422"/>
      <c r="F2" s="422"/>
      <c r="G2" s="422"/>
      <c r="H2" s="422"/>
      <c r="I2" s="422"/>
      <c r="J2" s="216"/>
    </row>
    <row r="3" spans="1:10" s="217" customFormat="1" ht="26.45" customHeight="1" x14ac:dyDescent="0.2">
      <c r="A3" s="423" t="s">
        <v>2352</v>
      </c>
      <c r="B3" s="423"/>
      <c r="C3" s="423"/>
      <c r="D3" s="423"/>
      <c r="E3" s="423"/>
      <c r="F3" s="424" t="s">
        <v>2353</v>
      </c>
      <c r="G3" s="425"/>
      <c r="H3" s="424" t="s">
        <v>2354</v>
      </c>
      <c r="I3" s="425"/>
    </row>
    <row r="4" spans="1:10" ht="23.25" customHeight="1" thickBot="1" x14ac:dyDescent="0.3">
      <c r="A4" s="218" t="s">
        <v>2355</v>
      </c>
      <c r="B4" s="219" t="s">
        <v>2356</v>
      </c>
      <c r="C4" s="218" t="s">
        <v>2357</v>
      </c>
      <c r="D4" s="220" t="s">
        <v>6</v>
      </c>
      <c r="E4" s="221" t="s">
        <v>2358</v>
      </c>
      <c r="F4" s="222" t="s">
        <v>2359</v>
      </c>
      <c r="G4" s="222" t="s">
        <v>2360</v>
      </c>
      <c r="H4" s="222" t="s">
        <v>2361</v>
      </c>
      <c r="I4" s="222" t="s">
        <v>2360</v>
      </c>
    </row>
    <row r="5" spans="1:10" ht="22.9" customHeight="1" thickTop="1" x14ac:dyDescent="0.25">
      <c r="A5" s="223"/>
      <c r="B5" s="224"/>
      <c r="C5" s="223"/>
      <c r="D5" s="225"/>
      <c r="E5" s="226"/>
      <c r="F5" s="227"/>
      <c r="G5" s="227"/>
      <c r="H5" s="227"/>
      <c r="I5" s="227"/>
    </row>
    <row r="6" spans="1:10" ht="23.25" customHeight="1" x14ac:dyDescent="0.25">
      <c r="A6" s="228"/>
      <c r="B6" s="229" t="s">
        <v>2362</v>
      </c>
      <c r="C6" s="230" t="s">
        <v>2363</v>
      </c>
      <c r="D6" s="231"/>
      <c r="E6" s="226"/>
      <c r="F6" s="232"/>
      <c r="G6" s="232"/>
      <c r="H6" s="232" t="s">
        <v>2364</v>
      </c>
      <c r="I6" s="232"/>
    </row>
    <row r="7" spans="1:10" ht="23.45" customHeight="1" x14ac:dyDescent="0.25">
      <c r="A7" s="228"/>
      <c r="B7" s="229"/>
      <c r="C7" s="230"/>
      <c r="D7" s="231"/>
      <c r="E7" s="226"/>
      <c r="F7" s="232"/>
      <c r="G7" s="232"/>
      <c r="H7" s="232"/>
      <c r="I7" s="232"/>
    </row>
    <row r="8" spans="1:10" s="238" customFormat="1" ht="27.75" customHeight="1" x14ac:dyDescent="0.2">
      <c r="A8" s="228">
        <v>1</v>
      </c>
      <c r="B8" s="233"/>
      <c r="C8" s="234" t="s">
        <v>2365</v>
      </c>
      <c r="D8" s="235"/>
      <c r="E8" s="236"/>
      <c r="F8" s="237"/>
      <c r="G8" s="237"/>
      <c r="H8" s="237"/>
      <c r="I8" s="237">
        <f>I74</f>
        <v>0</v>
      </c>
    </row>
    <row r="9" spans="1:10" s="238" customFormat="1" ht="27.75" customHeight="1" x14ac:dyDescent="0.2">
      <c r="A9" s="228">
        <f>A8+1</f>
        <v>2</v>
      </c>
      <c r="B9" s="233"/>
      <c r="C9" s="234" t="s">
        <v>2366</v>
      </c>
      <c r="D9" s="235"/>
      <c r="E9" s="236"/>
      <c r="F9" s="237"/>
      <c r="G9" s="237"/>
      <c r="H9" s="237"/>
      <c r="I9" s="237">
        <f>I108</f>
        <v>0</v>
      </c>
    </row>
    <row r="10" spans="1:10" s="238" customFormat="1" ht="27.75" customHeight="1" x14ac:dyDescent="0.2">
      <c r="A10" s="228">
        <f>A9+1</f>
        <v>3</v>
      </c>
      <c r="B10" s="233"/>
      <c r="C10" s="234" t="s">
        <v>2367</v>
      </c>
      <c r="D10" s="235"/>
      <c r="E10" s="236"/>
      <c r="F10" s="237"/>
      <c r="G10" s="237"/>
      <c r="H10" s="237"/>
      <c r="I10" s="237">
        <f>I127</f>
        <v>0</v>
      </c>
    </row>
    <row r="11" spans="1:10" s="244" customFormat="1" ht="27.75" customHeight="1" x14ac:dyDescent="0.2">
      <c r="A11" s="228">
        <f>A10+1</f>
        <v>4</v>
      </c>
      <c r="B11" s="239"/>
      <c r="C11" s="240" t="s">
        <v>2368</v>
      </c>
      <c r="D11" s="241"/>
      <c r="E11" s="242"/>
      <c r="F11" s="243"/>
      <c r="G11" s="243"/>
      <c r="H11" s="243"/>
      <c r="I11" s="243">
        <f>I147</f>
        <v>0</v>
      </c>
    </row>
    <row r="12" spans="1:10" s="238" customFormat="1" ht="21.95" customHeight="1" x14ac:dyDescent="0.2">
      <c r="A12" s="228">
        <f>A11+1</f>
        <v>5</v>
      </c>
      <c r="B12" s="245"/>
      <c r="C12" s="234" t="s">
        <v>2369</v>
      </c>
      <c r="D12" s="235"/>
      <c r="E12" s="246"/>
      <c r="F12" s="237"/>
      <c r="G12" s="247"/>
      <c r="H12" s="237"/>
      <c r="I12" s="247">
        <f>SUM(I8:I11)</f>
        <v>0</v>
      </c>
    </row>
    <row r="13" spans="1:10" s="251" customFormat="1" ht="21.95" customHeight="1" x14ac:dyDescent="0.2">
      <c r="A13" s="228"/>
      <c r="B13" s="248"/>
      <c r="C13" s="234"/>
      <c r="D13" s="234"/>
      <c r="E13" s="249"/>
      <c r="F13" s="247"/>
      <c r="G13" s="247"/>
      <c r="H13" s="247"/>
      <c r="I13" s="250"/>
    </row>
    <row r="14" spans="1:10" s="251" customFormat="1" ht="21.95" customHeight="1" x14ac:dyDescent="0.2">
      <c r="A14" s="228"/>
      <c r="B14" s="248"/>
      <c r="C14" s="234"/>
      <c r="D14" s="234"/>
      <c r="E14" s="249"/>
      <c r="F14" s="247"/>
      <c r="G14" s="247"/>
      <c r="H14" s="247"/>
      <c r="I14" s="250"/>
    </row>
    <row r="15" spans="1:10" s="251" customFormat="1" ht="21.95" customHeight="1" x14ac:dyDescent="0.2">
      <c r="A15" s="228"/>
      <c r="B15" s="248"/>
      <c r="C15" s="234"/>
      <c r="D15" s="234"/>
      <c r="E15" s="249"/>
      <c r="F15" s="247"/>
      <c r="G15" s="247"/>
      <c r="H15" s="247"/>
      <c r="I15" s="250"/>
    </row>
    <row r="16" spans="1:10" s="251" customFormat="1" ht="21.95" customHeight="1" x14ac:dyDescent="0.2">
      <c r="A16" s="228"/>
      <c r="B16" s="248"/>
      <c r="C16" s="234"/>
      <c r="D16" s="234"/>
      <c r="E16" s="249"/>
      <c r="F16" s="247"/>
      <c r="G16" s="247"/>
      <c r="H16" s="247"/>
      <c r="I16" s="250"/>
    </row>
    <row r="17" spans="1:42" s="251" customFormat="1" ht="21.95" customHeight="1" x14ac:dyDescent="0.2">
      <c r="A17" s="228"/>
      <c r="B17" s="248"/>
      <c r="C17" s="234"/>
      <c r="D17" s="234"/>
      <c r="E17" s="249"/>
      <c r="F17" s="247"/>
      <c r="G17" s="247"/>
      <c r="H17" s="247"/>
      <c r="I17" s="250"/>
    </row>
    <row r="18" spans="1:42" ht="21.95" customHeight="1" x14ac:dyDescent="0.25">
      <c r="A18" s="228"/>
      <c r="B18" s="229"/>
      <c r="C18" s="231"/>
      <c r="D18" s="231"/>
      <c r="E18" s="226"/>
      <c r="F18" s="232"/>
      <c r="G18" s="232"/>
      <c r="H18" s="232"/>
      <c r="I18" s="232"/>
      <c r="K18" s="226"/>
    </row>
    <row r="19" spans="1:42" s="238" customFormat="1" ht="27" customHeight="1" x14ac:dyDescent="0.2">
      <c r="A19" s="252"/>
      <c r="B19" s="253"/>
      <c r="C19" s="254" t="s">
        <v>2370</v>
      </c>
      <c r="D19" s="235"/>
      <c r="E19" s="236"/>
      <c r="F19" s="237"/>
      <c r="G19" s="237"/>
      <c r="H19" s="237"/>
      <c r="I19" s="237"/>
      <c r="J19" s="237"/>
      <c r="K19" s="252"/>
      <c r="L19" s="235"/>
      <c r="M19" s="235"/>
      <c r="O19" s="255"/>
      <c r="P19" s="237"/>
      <c r="Q19" s="256"/>
    </row>
    <row r="20" spans="1:42" ht="125.25" customHeight="1" x14ac:dyDescent="0.25">
      <c r="A20" s="228">
        <f>A19+1</f>
        <v>1</v>
      </c>
      <c r="B20" s="257" t="s">
        <v>2371</v>
      </c>
      <c r="C20" s="258" t="s">
        <v>2372</v>
      </c>
      <c r="D20" s="231" t="s">
        <v>1505</v>
      </c>
      <c r="E20" s="226">
        <v>1</v>
      </c>
      <c r="F20" s="237"/>
      <c r="G20" s="232">
        <f>E20*F20</f>
        <v>0</v>
      </c>
      <c r="H20" s="232"/>
      <c r="I20" s="232">
        <f>E20*H20</f>
        <v>0</v>
      </c>
      <c r="J20" s="237"/>
      <c r="K20" s="237"/>
      <c r="L20" s="226"/>
      <c r="M20" s="226"/>
      <c r="N20" s="226"/>
      <c r="O20" s="259"/>
      <c r="P20" s="257"/>
      <c r="Q20" s="257"/>
      <c r="R20" s="257"/>
      <c r="S20" s="257"/>
      <c r="T20" s="257"/>
      <c r="U20" s="257"/>
      <c r="V20" s="257"/>
      <c r="W20" s="257"/>
      <c r="X20" s="257"/>
      <c r="Y20" s="257"/>
      <c r="Z20" s="257"/>
      <c r="AA20" s="257"/>
      <c r="AB20" s="257"/>
      <c r="AC20" s="257"/>
      <c r="AD20" s="257"/>
      <c r="AE20" s="257"/>
      <c r="AF20" s="257"/>
      <c r="AG20" s="257"/>
      <c r="AH20" s="257"/>
      <c r="AI20" s="257"/>
      <c r="AJ20" s="257"/>
      <c r="AK20" s="257"/>
      <c r="AL20" s="257"/>
      <c r="AM20" s="257"/>
      <c r="AN20" s="257"/>
      <c r="AO20" s="257"/>
      <c r="AP20" s="257"/>
    </row>
    <row r="21" spans="1:42" ht="136.5" customHeight="1" x14ac:dyDescent="0.25">
      <c r="A21" s="228">
        <f t="shared" ref="A21:A73" si="0">A20+1</f>
        <v>2</v>
      </c>
      <c r="B21" s="260" t="s">
        <v>2371</v>
      </c>
      <c r="C21" s="261" t="s">
        <v>2373</v>
      </c>
      <c r="D21" s="231" t="s">
        <v>1505</v>
      </c>
      <c r="E21" s="226">
        <v>1</v>
      </c>
      <c r="F21" s="232"/>
      <c r="G21" s="232">
        <f>E21*F21</f>
        <v>0</v>
      </c>
      <c r="H21" s="232"/>
      <c r="I21" s="232">
        <f t="shared" ref="I21:I68" si="1">E21*H21</f>
        <v>0</v>
      </c>
      <c r="J21" s="237"/>
      <c r="K21" s="237"/>
      <c r="L21" s="262"/>
      <c r="M21" s="260"/>
      <c r="N21" s="260"/>
      <c r="O21" s="260"/>
      <c r="P21" s="260"/>
      <c r="Q21" s="260"/>
      <c r="R21" s="260"/>
      <c r="S21" s="260"/>
      <c r="T21" s="260"/>
      <c r="U21" s="260"/>
      <c r="V21" s="260"/>
      <c r="W21" s="260"/>
      <c r="X21" s="260"/>
      <c r="Y21" s="260"/>
      <c r="Z21" s="260"/>
      <c r="AA21" s="260"/>
      <c r="AB21" s="260"/>
      <c r="AC21" s="260"/>
      <c r="AD21" s="260"/>
      <c r="AE21" s="260"/>
      <c r="AF21" s="260"/>
      <c r="AG21" s="260"/>
      <c r="AH21" s="260"/>
      <c r="AI21" s="260"/>
      <c r="AJ21" s="260"/>
      <c r="AK21" s="260"/>
      <c r="AL21" s="260"/>
      <c r="AM21" s="260"/>
      <c r="AN21" s="260"/>
      <c r="AO21" s="260"/>
      <c r="AP21" s="260"/>
    </row>
    <row r="22" spans="1:42" s="265" customFormat="1" ht="39.75" customHeight="1" x14ac:dyDescent="0.2">
      <c r="A22" s="228">
        <f t="shared" si="0"/>
        <v>3</v>
      </c>
      <c r="B22" s="260" t="s">
        <v>2371</v>
      </c>
      <c r="C22" s="263" t="s">
        <v>2374</v>
      </c>
      <c r="D22" s="231" t="s">
        <v>1505</v>
      </c>
      <c r="E22" s="264">
        <v>2</v>
      </c>
      <c r="F22" s="232"/>
      <c r="G22" s="232">
        <f t="shared" ref="G22:G41" si="2">E22*F22</f>
        <v>0</v>
      </c>
      <c r="H22" s="232"/>
      <c r="I22" s="232">
        <f t="shared" si="1"/>
        <v>0</v>
      </c>
      <c r="J22" s="237"/>
      <c r="K22" s="237"/>
      <c r="L22" s="262"/>
      <c r="M22" s="260"/>
      <c r="N22" s="260"/>
      <c r="O22" s="260"/>
      <c r="P22" s="260"/>
      <c r="Q22" s="260"/>
      <c r="R22" s="260"/>
      <c r="S22" s="260"/>
      <c r="T22" s="260"/>
      <c r="U22" s="260"/>
      <c r="V22" s="260"/>
      <c r="W22" s="260"/>
      <c r="X22" s="260"/>
      <c r="Y22" s="260"/>
      <c r="Z22" s="260"/>
      <c r="AA22" s="260"/>
      <c r="AB22" s="260"/>
      <c r="AC22" s="260"/>
      <c r="AD22" s="260"/>
      <c r="AE22" s="260"/>
      <c r="AF22" s="260"/>
      <c r="AG22" s="260"/>
      <c r="AH22" s="260"/>
      <c r="AI22" s="260"/>
      <c r="AJ22" s="260"/>
      <c r="AK22" s="260"/>
      <c r="AL22" s="260"/>
      <c r="AM22" s="260"/>
      <c r="AN22" s="260"/>
      <c r="AO22" s="260"/>
      <c r="AP22" s="260"/>
    </row>
    <row r="23" spans="1:42" s="217" customFormat="1" ht="87.75" customHeight="1" x14ac:dyDescent="0.2">
      <c r="A23" s="228">
        <f t="shared" si="0"/>
        <v>4</v>
      </c>
      <c r="B23" s="266" t="s">
        <v>2371</v>
      </c>
      <c r="C23" s="261" t="s">
        <v>2375</v>
      </c>
      <c r="D23" s="231" t="s">
        <v>1505</v>
      </c>
      <c r="E23" s="226">
        <v>1</v>
      </c>
      <c r="F23" s="232"/>
      <c r="G23" s="232">
        <f t="shared" si="2"/>
        <v>0</v>
      </c>
      <c r="H23" s="232"/>
      <c r="I23" s="232">
        <f t="shared" si="1"/>
        <v>0</v>
      </c>
      <c r="J23" s="237"/>
      <c r="K23" s="237"/>
    </row>
    <row r="24" spans="1:42" s="217" customFormat="1" ht="75.75" customHeight="1" x14ac:dyDescent="0.2">
      <c r="A24" s="228">
        <f t="shared" si="0"/>
        <v>5</v>
      </c>
      <c r="B24" s="266" t="s">
        <v>2371</v>
      </c>
      <c r="C24" s="261" t="s">
        <v>2376</v>
      </c>
      <c r="D24" s="231" t="s">
        <v>1505</v>
      </c>
      <c r="E24" s="226">
        <v>1</v>
      </c>
      <c r="F24" s="232"/>
      <c r="G24" s="232">
        <f>E24*F24</f>
        <v>0</v>
      </c>
      <c r="H24" s="232"/>
      <c r="I24" s="232">
        <f>E24*H24</f>
        <v>0</v>
      </c>
      <c r="J24" s="237"/>
      <c r="K24" s="237"/>
    </row>
    <row r="25" spans="1:42" ht="50.45" customHeight="1" x14ac:dyDescent="0.25">
      <c r="A25" s="228">
        <f t="shared" si="0"/>
        <v>6</v>
      </c>
      <c r="B25" s="257" t="s">
        <v>2371</v>
      </c>
      <c r="C25" s="267" t="s">
        <v>2377</v>
      </c>
      <c r="D25" s="268" t="s">
        <v>1505</v>
      </c>
      <c r="E25" s="226">
        <v>1</v>
      </c>
      <c r="F25" s="237"/>
      <c r="G25" s="237">
        <f>E25*F25</f>
        <v>0</v>
      </c>
      <c r="H25" s="237"/>
      <c r="I25" s="237">
        <f>E25*H25</f>
        <v>0</v>
      </c>
      <c r="J25" s="237"/>
      <c r="K25" s="237"/>
      <c r="L25" s="262"/>
    </row>
    <row r="26" spans="1:42" ht="21" customHeight="1" x14ac:dyDescent="0.25">
      <c r="A26" s="228">
        <f t="shared" si="0"/>
        <v>7</v>
      </c>
      <c r="B26" s="257" t="s">
        <v>2371</v>
      </c>
      <c r="C26" s="269" t="s">
        <v>2378</v>
      </c>
      <c r="D26" s="268" t="s">
        <v>1505</v>
      </c>
      <c r="E26" s="226">
        <v>28</v>
      </c>
      <c r="F26" s="237"/>
      <c r="G26" s="237">
        <f>E26*F26</f>
        <v>0</v>
      </c>
      <c r="H26" s="237"/>
      <c r="I26" s="237">
        <f>E26*H26</f>
        <v>0</v>
      </c>
      <c r="J26" s="237"/>
      <c r="K26" s="237"/>
      <c r="L26" s="262"/>
    </row>
    <row r="27" spans="1:42" s="217" customFormat="1" ht="145.5" customHeight="1" x14ac:dyDescent="0.2">
      <c r="A27" s="228">
        <f t="shared" si="0"/>
        <v>8</v>
      </c>
      <c r="B27" s="266" t="s">
        <v>2371</v>
      </c>
      <c r="C27" s="263" t="s">
        <v>2379</v>
      </c>
      <c r="D27" s="231" t="s">
        <v>1505</v>
      </c>
      <c r="E27" s="226">
        <v>1</v>
      </c>
      <c r="F27" s="232"/>
      <c r="G27" s="232">
        <f t="shared" si="2"/>
        <v>0</v>
      </c>
      <c r="H27" s="232"/>
      <c r="I27" s="232">
        <f t="shared" si="1"/>
        <v>0</v>
      </c>
      <c r="J27" s="237"/>
      <c r="K27" s="237"/>
    </row>
    <row r="28" spans="1:42" s="217" customFormat="1" ht="94.5" customHeight="1" x14ac:dyDescent="0.2">
      <c r="A28" s="228">
        <f t="shared" si="0"/>
        <v>9</v>
      </c>
      <c r="B28" s="266" t="s">
        <v>2371</v>
      </c>
      <c r="C28" s="263" t="s">
        <v>2380</v>
      </c>
      <c r="D28" s="231" t="s">
        <v>1505</v>
      </c>
      <c r="E28" s="226">
        <v>1</v>
      </c>
      <c r="F28" s="232"/>
      <c r="G28" s="232">
        <f>E28*F28</f>
        <v>0</v>
      </c>
      <c r="H28" s="232"/>
      <c r="I28" s="232">
        <f>E28*H28</f>
        <v>0</v>
      </c>
      <c r="J28" s="237"/>
      <c r="K28" s="237"/>
    </row>
    <row r="29" spans="1:42" ht="49.9" customHeight="1" x14ac:dyDescent="0.25">
      <c r="A29" s="228">
        <f t="shared" si="0"/>
        <v>10</v>
      </c>
      <c r="B29" s="257" t="s">
        <v>2371</v>
      </c>
      <c r="C29" s="261" t="s">
        <v>2381</v>
      </c>
      <c r="D29" s="231" t="s">
        <v>1505</v>
      </c>
      <c r="E29" s="226">
        <v>8</v>
      </c>
      <c r="F29" s="232"/>
      <c r="G29" s="232">
        <f t="shared" si="2"/>
        <v>0</v>
      </c>
      <c r="H29" s="232"/>
      <c r="I29" s="232">
        <f t="shared" si="1"/>
        <v>0</v>
      </c>
      <c r="J29" s="237"/>
      <c r="K29" s="237"/>
      <c r="L29" s="237"/>
      <c r="M29" s="257"/>
      <c r="N29" s="257"/>
      <c r="O29" s="257"/>
      <c r="P29" s="257"/>
      <c r="Q29" s="257"/>
      <c r="R29" s="257"/>
      <c r="S29" s="257"/>
      <c r="T29" s="257"/>
      <c r="U29" s="257"/>
      <c r="V29" s="257"/>
      <c r="W29" s="257"/>
      <c r="X29" s="257"/>
      <c r="Y29" s="257"/>
      <c r="Z29" s="257"/>
      <c r="AA29" s="257"/>
      <c r="AB29" s="257"/>
      <c r="AC29" s="257"/>
      <c r="AD29" s="257"/>
      <c r="AE29" s="257"/>
      <c r="AF29" s="257"/>
      <c r="AG29" s="257"/>
      <c r="AH29" s="257"/>
      <c r="AI29" s="257"/>
      <c r="AJ29" s="257"/>
      <c r="AK29" s="257"/>
      <c r="AL29" s="257"/>
      <c r="AM29" s="257"/>
      <c r="AN29" s="257"/>
      <c r="AO29" s="257"/>
      <c r="AP29" s="257"/>
    </row>
    <row r="30" spans="1:42" ht="54.75" customHeight="1" x14ac:dyDescent="0.25">
      <c r="A30" s="228">
        <f t="shared" si="0"/>
        <v>11</v>
      </c>
      <c r="B30" s="257" t="s">
        <v>2371</v>
      </c>
      <c r="C30" s="261" t="s">
        <v>2382</v>
      </c>
      <c r="D30" s="231" t="s">
        <v>1505</v>
      </c>
      <c r="E30" s="226">
        <v>8</v>
      </c>
      <c r="F30" s="232"/>
      <c r="G30" s="232">
        <f t="shared" si="2"/>
        <v>0</v>
      </c>
      <c r="H30" s="232"/>
      <c r="I30" s="232">
        <f t="shared" si="1"/>
        <v>0</v>
      </c>
      <c r="J30" s="237"/>
      <c r="K30" s="237"/>
      <c r="L30" s="237"/>
      <c r="M30" s="257"/>
      <c r="N30" s="257"/>
      <c r="O30" s="257"/>
      <c r="P30" s="257"/>
      <c r="Q30" s="257"/>
      <c r="R30" s="257"/>
      <c r="S30" s="257"/>
      <c r="T30" s="257"/>
      <c r="U30" s="257"/>
      <c r="V30" s="257"/>
      <c r="W30" s="257"/>
      <c r="X30" s="257"/>
      <c r="Y30" s="257"/>
      <c r="Z30" s="257"/>
      <c r="AA30" s="257"/>
      <c r="AB30" s="257"/>
      <c r="AC30" s="257"/>
      <c r="AD30" s="257"/>
      <c r="AE30" s="257"/>
      <c r="AF30" s="257"/>
      <c r="AG30" s="257"/>
      <c r="AH30" s="257"/>
      <c r="AI30" s="257"/>
      <c r="AJ30" s="257"/>
      <c r="AK30" s="257"/>
      <c r="AL30" s="257"/>
      <c r="AM30" s="257"/>
      <c r="AN30" s="257"/>
      <c r="AO30" s="257"/>
      <c r="AP30" s="257"/>
    </row>
    <row r="31" spans="1:42" ht="38.25" customHeight="1" x14ac:dyDescent="0.25">
      <c r="A31" s="228">
        <f t="shared" si="0"/>
        <v>12</v>
      </c>
      <c r="B31" s="257" t="s">
        <v>2371</v>
      </c>
      <c r="C31" s="261" t="s">
        <v>2383</v>
      </c>
      <c r="D31" s="231" t="s">
        <v>1505</v>
      </c>
      <c r="E31" s="226">
        <v>8</v>
      </c>
      <c r="F31" s="232"/>
      <c r="G31" s="232">
        <f t="shared" si="2"/>
        <v>0</v>
      </c>
      <c r="H31" s="232"/>
      <c r="I31" s="232">
        <f t="shared" si="1"/>
        <v>0</v>
      </c>
      <c r="J31" s="237"/>
      <c r="K31" s="237"/>
      <c r="L31" s="237"/>
      <c r="M31" s="257"/>
      <c r="N31" s="257"/>
      <c r="O31" s="257"/>
      <c r="P31" s="257"/>
      <c r="Q31" s="257"/>
      <c r="R31" s="257"/>
      <c r="S31" s="257"/>
      <c r="T31" s="257"/>
      <c r="U31" s="257"/>
      <c r="V31" s="257"/>
      <c r="W31" s="257"/>
      <c r="X31" s="257"/>
      <c r="Y31" s="257"/>
      <c r="Z31" s="257"/>
      <c r="AA31" s="257"/>
      <c r="AB31" s="257"/>
      <c r="AC31" s="257"/>
      <c r="AD31" s="257"/>
      <c r="AE31" s="257"/>
      <c r="AF31" s="257"/>
      <c r="AG31" s="257"/>
      <c r="AH31" s="257"/>
      <c r="AI31" s="257"/>
      <c r="AJ31" s="257"/>
      <c r="AK31" s="257"/>
      <c r="AL31" s="257"/>
      <c r="AM31" s="257"/>
      <c r="AN31" s="257"/>
      <c r="AO31" s="257"/>
      <c r="AP31" s="257"/>
    </row>
    <row r="32" spans="1:42" ht="25.9" customHeight="1" x14ac:dyDescent="0.25">
      <c r="A32" s="228">
        <f t="shared" si="0"/>
        <v>13</v>
      </c>
      <c r="B32" s="257" t="s">
        <v>2371</v>
      </c>
      <c r="C32" s="261" t="s">
        <v>2384</v>
      </c>
      <c r="D32" s="231" t="s">
        <v>1505</v>
      </c>
      <c r="E32" s="226">
        <v>28</v>
      </c>
      <c r="F32" s="232"/>
      <c r="G32" s="232">
        <f t="shared" si="2"/>
        <v>0</v>
      </c>
      <c r="H32" s="232"/>
      <c r="I32" s="232">
        <f t="shared" si="1"/>
        <v>0</v>
      </c>
      <c r="J32" s="237"/>
      <c r="K32" s="237"/>
      <c r="L32" s="237"/>
      <c r="M32" s="257"/>
      <c r="N32" s="257"/>
      <c r="O32" s="257"/>
      <c r="P32" s="257"/>
      <c r="Q32" s="257"/>
      <c r="R32" s="257"/>
      <c r="S32" s="257"/>
      <c r="T32" s="257"/>
      <c r="U32" s="257"/>
      <c r="V32" s="257"/>
      <c r="W32" s="257"/>
      <c r="X32" s="257"/>
      <c r="Y32" s="257"/>
      <c r="Z32" s="257"/>
      <c r="AA32" s="257"/>
      <c r="AB32" s="257"/>
      <c r="AC32" s="257"/>
      <c r="AD32" s="257"/>
      <c r="AE32" s="257"/>
      <c r="AF32" s="257"/>
      <c r="AG32" s="257"/>
      <c r="AH32" s="257"/>
      <c r="AI32" s="257"/>
      <c r="AJ32" s="257"/>
      <c r="AK32" s="257"/>
      <c r="AL32" s="257"/>
      <c r="AM32" s="257"/>
      <c r="AN32" s="257"/>
      <c r="AO32" s="257"/>
      <c r="AP32" s="257"/>
    </row>
    <row r="33" spans="1:96" ht="25.9" customHeight="1" x14ac:dyDescent="0.25">
      <c r="A33" s="228">
        <f t="shared" si="0"/>
        <v>14</v>
      </c>
      <c r="B33" s="257" t="s">
        <v>2371</v>
      </c>
      <c r="C33" s="261" t="s">
        <v>2385</v>
      </c>
      <c r="D33" s="231" t="s">
        <v>1505</v>
      </c>
      <c r="E33" s="226">
        <v>28</v>
      </c>
      <c r="F33" s="232"/>
      <c r="G33" s="232">
        <f t="shared" si="2"/>
        <v>0</v>
      </c>
      <c r="H33" s="232"/>
      <c r="I33" s="232">
        <f t="shared" si="1"/>
        <v>0</v>
      </c>
      <c r="J33" s="237"/>
      <c r="K33" s="237"/>
      <c r="L33" s="237"/>
      <c r="M33" s="257"/>
      <c r="N33" s="257"/>
      <c r="O33" s="257"/>
      <c r="P33" s="257"/>
      <c r="Q33" s="257"/>
      <c r="R33" s="257"/>
      <c r="S33" s="257"/>
      <c r="T33" s="257"/>
      <c r="U33" s="257"/>
      <c r="V33" s="257"/>
      <c r="W33" s="257"/>
      <c r="X33" s="257"/>
      <c r="Y33" s="257"/>
      <c r="Z33" s="257"/>
      <c r="AA33" s="257"/>
      <c r="AB33" s="257"/>
      <c r="AC33" s="257"/>
      <c r="AD33" s="257"/>
      <c r="AE33" s="257"/>
      <c r="AF33" s="257"/>
      <c r="AG33" s="257"/>
      <c r="AH33" s="257"/>
      <c r="AI33" s="257"/>
      <c r="AJ33" s="257"/>
      <c r="AK33" s="257"/>
      <c r="AL33" s="257"/>
      <c r="AM33" s="257"/>
      <c r="AN33" s="257"/>
      <c r="AO33" s="257"/>
      <c r="AP33" s="257"/>
    </row>
    <row r="34" spans="1:96" ht="25.9" customHeight="1" x14ac:dyDescent="0.25">
      <c r="A34" s="228">
        <f t="shared" si="0"/>
        <v>15</v>
      </c>
      <c r="B34" s="257" t="s">
        <v>2371</v>
      </c>
      <c r="C34" s="261" t="s">
        <v>2386</v>
      </c>
      <c r="D34" s="231" t="s">
        <v>1505</v>
      </c>
      <c r="E34" s="226">
        <v>28</v>
      </c>
      <c r="F34" s="232"/>
      <c r="G34" s="232">
        <f t="shared" si="2"/>
        <v>0</v>
      </c>
      <c r="H34" s="232"/>
      <c r="I34" s="232">
        <f t="shared" si="1"/>
        <v>0</v>
      </c>
      <c r="J34" s="237"/>
      <c r="K34" s="237"/>
      <c r="L34" s="237"/>
      <c r="M34" s="257"/>
      <c r="N34" s="257"/>
      <c r="O34" s="257"/>
      <c r="P34" s="257"/>
      <c r="Q34" s="257"/>
      <c r="R34" s="257"/>
      <c r="S34" s="257"/>
      <c r="T34" s="257"/>
      <c r="U34" s="257"/>
      <c r="V34" s="257"/>
      <c r="W34" s="257"/>
      <c r="X34" s="257"/>
      <c r="Y34" s="257"/>
      <c r="Z34" s="257"/>
      <c r="AA34" s="257"/>
      <c r="AB34" s="257"/>
      <c r="AC34" s="257"/>
      <c r="AD34" s="257"/>
      <c r="AE34" s="257"/>
      <c r="AF34" s="257"/>
      <c r="AG34" s="257"/>
      <c r="AH34" s="257"/>
      <c r="AI34" s="257"/>
      <c r="AJ34" s="257"/>
      <c r="AK34" s="257"/>
      <c r="AL34" s="257"/>
      <c r="AM34" s="257"/>
      <c r="AN34" s="257"/>
      <c r="AO34" s="257"/>
      <c r="AP34" s="257"/>
    </row>
    <row r="35" spans="1:96" ht="25.9" customHeight="1" x14ac:dyDescent="0.25">
      <c r="A35" s="228">
        <f t="shared" si="0"/>
        <v>16</v>
      </c>
      <c r="B35" s="257" t="s">
        <v>2371</v>
      </c>
      <c r="C35" s="270" t="s">
        <v>2387</v>
      </c>
      <c r="D35" s="231" t="s">
        <v>1505</v>
      </c>
      <c r="E35" s="226">
        <v>28</v>
      </c>
      <c r="F35" s="232"/>
      <c r="G35" s="232">
        <f t="shared" si="2"/>
        <v>0</v>
      </c>
      <c r="H35" s="232"/>
      <c r="I35" s="232">
        <f t="shared" si="1"/>
        <v>0</v>
      </c>
      <c r="J35" s="237"/>
      <c r="K35" s="237"/>
      <c r="L35" s="237"/>
      <c r="M35" s="257"/>
      <c r="N35" s="257"/>
      <c r="O35" s="257"/>
      <c r="P35" s="257"/>
      <c r="Q35" s="257"/>
      <c r="R35" s="257"/>
      <c r="S35" s="257"/>
      <c r="T35" s="257"/>
      <c r="U35" s="257"/>
      <c r="V35" s="257"/>
      <c r="W35" s="257"/>
      <c r="X35" s="257"/>
      <c r="Y35" s="257"/>
      <c r="Z35" s="257"/>
      <c r="AA35" s="257"/>
      <c r="AB35" s="257"/>
      <c r="AC35" s="257"/>
      <c r="AD35" s="257"/>
      <c r="AE35" s="257"/>
      <c r="AF35" s="257"/>
      <c r="AG35" s="257"/>
      <c r="AH35" s="257"/>
      <c r="AI35" s="257"/>
      <c r="AJ35" s="257"/>
      <c r="AK35" s="257"/>
      <c r="AL35" s="257"/>
      <c r="AM35" s="257"/>
      <c r="AN35" s="257"/>
      <c r="AO35" s="257"/>
      <c r="AP35" s="257"/>
    </row>
    <row r="36" spans="1:96" ht="23.45" customHeight="1" x14ac:dyDescent="0.25">
      <c r="A36" s="228">
        <f t="shared" si="0"/>
        <v>17</v>
      </c>
      <c r="B36" s="266" t="s">
        <v>2371</v>
      </c>
      <c r="C36" s="268" t="s">
        <v>2388</v>
      </c>
      <c r="D36" s="268" t="s">
        <v>1505</v>
      </c>
      <c r="E36" s="226">
        <v>2</v>
      </c>
      <c r="F36" s="271"/>
      <c r="G36" s="232"/>
      <c r="H36" s="271"/>
      <c r="I36" s="232">
        <f>E36*H36</f>
        <v>0</v>
      </c>
      <c r="J36" s="237"/>
      <c r="K36" s="237"/>
    </row>
    <row r="37" spans="1:96" ht="23.45" customHeight="1" x14ac:dyDescent="0.25">
      <c r="A37" s="228">
        <f t="shared" si="0"/>
        <v>18</v>
      </c>
      <c r="B37" s="266" t="s">
        <v>2371</v>
      </c>
      <c r="C37" s="268" t="s">
        <v>2389</v>
      </c>
      <c r="D37" s="268" t="s">
        <v>172</v>
      </c>
      <c r="E37" s="226">
        <v>1</v>
      </c>
      <c r="F37" s="271"/>
      <c r="G37" s="232">
        <f t="shared" si="2"/>
        <v>0</v>
      </c>
      <c r="H37" s="271"/>
      <c r="I37" s="232">
        <f t="shared" si="1"/>
        <v>0</v>
      </c>
      <c r="J37" s="237"/>
      <c r="K37" s="237"/>
    </row>
    <row r="38" spans="1:96" ht="23.45" customHeight="1" x14ac:dyDescent="0.25">
      <c r="A38" s="228">
        <f t="shared" si="0"/>
        <v>19</v>
      </c>
      <c r="B38" s="266" t="s">
        <v>2371</v>
      </c>
      <c r="C38" s="268" t="s">
        <v>2390</v>
      </c>
      <c r="D38" s="268" t="s">
        <v>1505</v>
      </c>
      <c r="E38" s="226">
        <v>8</v>
      </c>
      <c r="F38" s="271"/>
      <c r="G38" s="232">
        <f t="shared" si="2"/>
        <v>0</v>
      </c>
      <c r="H38" s="271"/>
      <c r="I38" s="232">
        <f t="shared" si="1"/>
        <v>0</v>
      </c>
      <c r="J38" s="237"/>
      <c r="K38" s="237"/>
    </row>
    <row r="39" spans="1:96" s="217" customFormat="1" ht="23.45" customHeight="1" x14ac:dyDescent="0.2">
      <c r="A39" s="228">
        <f t="shared" si="0"/>
        <v>20</v>
      </c>
      <c r="B39" s="266" t="s">
        <v>2371</v>
      </c>
      <c r="C39" s="231" t="s">
        <v>2391</v>
      </c>
      <c r="D39" s="231" t="s">
        <v>172</v>
      </c>
      <c r="E39" s="226">
        <v>140</v>
      </c>
      <c r="F39" s="232"/>
      <c r="G39" s="232">
        <f t="shared" si="2"/>
        <v>0</v>
      </c>
      <c r="H39" s="232"/>
      <c r="I39" s="232">
        <f t="shared" si="1"/>
        <v>0</v>
      </c>
      <c r="J39" s="237"/>
      <c r="K39" s="237"/>
    </row>
    <row r="40" spans="1:96" s="217" customFormat="1" ht="64.5" customHeight="1" x14ac:dyDescent="0.2">
      <c r="A40" s="228">
        <f t="shared" si="0"/>
        <v>21</v>
      </c>
      <c r="B40" s="266" t="s">
        <v>2371</v>
      </c>
      <c r="C40" s="231" t="s">
        <v>2392</v>
      </c>
      <c r="D40" s="231" t="s">
        <v>172</v>
      </c>
      <c r="E40" s="226">
        <v>4</v>
      </c>
      <c r="F40" s="232"/>
      <c r="G40" s="232">
        <f t="shared" si="2"/>
        <v>0</v>
      </c>
      <c r="H40" s="232"/>
      <c r="I40" s="232">
        <f t="shared" si="1"/>
        <v>0</v>
      </c>
      <c r="J40" s="237"/>
      <c r="K40" s="237"/>
    </row>
    <row r="41" spans="1:96" s="238" customFormat="1" ht="23.45" customHeight="1" x14ac:dyDescent="0.2">
      <c r="A41" s="228">
        <f t="shared" si="0"/>
        <v>22</v>
      </c>
      <c r="B41" s="257" t="s">
        <v>2371</v>
      </c>
      <c r="C41" s="235" t="s">
        <v>2393</v>
      </c>
      <c r="D41" s="235" t="s">
        <v>172</v>
      </c>
      <c r="E41" s="236">
        <v>4310</v>
      </c>
      <c r="F41" s="237"/>
      <c r="G41" s="237">
        <f t="shared" si="2"/>
        <v>0</v>
      </c>
      <c r="H41" s="237"/>
      <c r="I41" s="237">
        <f t="shared" si="1"/>
        <v>0</v>
      </c>
      <c r="J41" s="237"/>
      <c r="K41" s="237"/>
    </row>
    <row r="42" spans="1:96" s="238" customFormat="1" ht="23.45" customHeight="1" x14ac:dyDescent="0.2">
      <c r="A42" s="228">
        <f t="shared" si="0"/>
        <v>23</v>
      </c>
      <c r="B42" s="257" t="s">
        <v>2371</v>
      </c>
      <c r="C42" s="235" t="s">
        <v>2394</v>
      </c>
      <c r="D42" s="235" t="s">
        <v>1505</v>
      </c>
      <c r="E42" s="236">
        <v>84</v>
      </c>
      <c r="F42" s="272"/>
      <c r="G42" s="237"/>
      <c r="H42" s="272"/>
      <c r="I42" s="237">
        <f t="shared" si="1"/>
        <v>0</v>
      </c>
      <c r="J42" s="237"/>
      <c r="K42" s="237"/>
    </row>
    <row r="43" spans="1:96" ht="23.45" customHeight="1" x14ac:dyDescent="0.25">
      <c r="A43" s="228">
        <f t="shared" si="0"/>
        <v>24</v>
      </c>
      <c r="B43" s="266" t="s">
        <v>2371</v>
      </c>
      <c r="C43" s="231" t="s">
        <v>2395</v>
      </c>
      <c r="D43" s="231" t="s">
        <v>172</v>
      </c>
      <c r="E43" s="226">
        <v>145</v>
      </c>
      <c r="F43" s="232"/>
      <c r="G43" s="232">
        <f>E43*F43</f>
        <v>0</v>
      </c>
      <c r="H43" s="232"/>
      <c r="I43" s="232">
        <f t="shared" si="1"/>
        <v>0</v>
      </c>
      <c r="J43" s="237"/>
      <c r="K43" s="237"/>
    </row>
    <row r="44" spans="1:96" ht="23.45" customHeight="1" x14ac:dyDescent="0.25">
      <c r="A44" s="228">
        <f t="shared" si="0"/>
        <v>25</v>
      </c>
      <c r="B44" s="266" t="s">
        <v>2371</v>
      </c>
      <c r="C44" s="231" t="s">
        <v>2396</v>
      </c>
      <c r="D44" s="231" t="s">
        <v>1505</v>
      </c>
      <c r="E44" s="226">
        <v>2</v>
      </c>
      <c r="F44" s="232"/>
      <c r="G44" s="232"/>
      <c r="H44" s="232"/>
      <c r="I44" s="232">
        <f t="shared" si="1"/>
        <v>0</v>
      </c>
      <c r="J44" s="237"/>
      <c r="K44" s="237"/>
    </row>
    <row r="45" spans="1:96" ht="87.75" customHeight="1" x14ac:dyDescent="0.25">
      <c r="A45" s="228">
        <f t="shared" si="0"/>
        <v>26</v>
      </c>
      <c r="B45" s="266" t="s">
        <v>2371</v>
      </c>
      <c r="C45" s="273" t="s">
        <v>2397</v>
      </c>
      <c r="D45" s="231" t="s">
        <v>1505</v>
      </c>
      <c r="E45" s="226">
        <v>9</v>
      </c>
      <c r="F45" s="232"/>
      <c r="G45" s="232">
        <f>E45*F45</f>
        <v>0</v>
      </c>
      <c r="H45" s="232"/>
      <c r="I45" s="232">
        <f t="shared" si="1"/>
        <v>0</v>
      </c>
      <c r="J45" s="237"/>
      <c r="K45" s="237"/>
      <c r="CR45" s="274" t="s">
        <v>2398</v>
      </c>
    </row>
    <row r="46" spans="1:96" ht="65.25" customHeight="1" x14ac:dyDescent="0.25">
      <c r="A46" s="228">
        <f t="shared" si="0"/>
        <v>27</v>
      </c>
      <c r="B46" s="257" t="s">
        <v>2371</v>
      </c>
      <c r="C46" s="275" t="s">
        <v>2399</v>
      </c>
      <c r="D46" s="268" t="s">
        <v>1505</v>
      </c>
      <c r="E46" s="226">
        <v>1</v>
      </c>
      <c r="F46" s="237"/>
      <c r="G46" s="237">
        <f>E46*F46</f>
        <v>0</v>
      </c>
      <c r="H46" s="237"/>
      <c r="I46" s="237">
        <f t="shared" si="1"/>
        <v>0</v>
      </c>
      <c r="J46" s="237"/>
      <c r="K46" s="237"/>
    </row>
    <row r="47" spans="1:96" ht="69" customHeight="1" x14ac:dyDescent="0.25">
      <c r="A47" s="228">
        <f t="shared" si="0"/>
        <v>28</v>
      </c>
      <c r="B47" s="257" t="s">
        <v>2371</v>
      </c>
      <c r="C47" s="276" t="s">
        <v>2400</v>
      </c>
      <c r="D47" s="226" t="s">
        <v>1505</v>
      </c>
      <c r="E47" s="226">
        <v>1</v>
      </c>
      <c r="F47" s="277"/>
      <c r="G47" s="232">
        <f>E47*F47</f>
        <v>0</v>
      </c>
      <c r="H47" s="277"/>
      <c r="I47" s="232">
        <f>E47*H47</f>
        <v>0</v>
      </c>
      <c r="J47" s="237"/>
      <c r="K47" s="237"/>
    </row>
    <row r="48" spans="1:96" ht="38.25" customHeight="1" x14ac:dyDescent="0.25">
      <c r="A48" s="228">
        <f t="shared" si="0"/>
        <v>29</v>
      </c>
      <c r="B48" s="257" t="s">
        <v>2371</v>
      </c>
      <c r="C48" s="275" t="s">
        <v>2401</v>
      </c>
      <c r="D48" s="268" t="s">
        <v>1505</v>
      </c>
      <c r="E48" s="226">
        <v>14</v>
      </c>
      <c r="F48" s="237"/>
      <c r="G48" s="237">
        <f>E48*F48</f>
        <v>0</v>
      </c>
      <c r="H48" s="237"/>
      <c r="I48" s="237">
        <f t="shared" si="1"/>
        <v>0</v>
      </c>
      <c r="J48" s="237"/>
      <c r="K48" s="237"/>
      <c r="L48" s="262"/>
    </row>
    <row r="49" spans="1:42" ht="31.15" customHeight="1" x14ac:dyDescent="0.25">
      <c r="A49" s="228">
        <f t="shared" si="0"/>
        <v>30</v>
      </c>
      <c r="B49" s="257" t="s">
        <v>2371</v>
      </c>
      <c r="C49" s="231" t="s">
        <v>2402</v>
      </c>
      <c r="D49" s="231" t="s">
        <v>1505</v>
      </c>
      <c r="E49" s="226">
        <v>9</v>
      </c>
      <c r="F49" s="232"/>
      <c r="G49" s="232">
        <f>E49*F49</f>
        <v>0</v>
      </c>
      <c r="H49" s="232"/>
      <c r="I49" s="232">
        <f t="shared" si="1"/>
        <v>0</v>
      </c>
      <c r="J49" s="237"/>
      <c r="K49" s="237"/>
    </row>
    <row r="50" spans="1:42" ht="31.15" customHeight="1" x14ac:dyDescent="0.25">
      <c r="A50" s="228">
        <f t="shared" si="0"/>
        <v>31</v>
      </c>
      <c r="B50" s="257" t="s">
        <v>2371</v>
      </c>
      <c r="C50" s="231" t="s">
        <v>2403</v>
      </c>
      <c r="D50" s="231" t="s">
        <v>1505</v>
      </c>
      <c r="E50" s="226">
        <v>22</v>
      </c>
      <c r="F50" s="232"/>
      <c r="G50" s="232">
        <f t="shared" ref="G50:G64" si="3">E50*F50</f>
        <v>0</v>
      </c>
      <c r="H50" s="232"/>
      <c r="I50" s="232">
        <f t="shared" si="1"/>
        <v>0</v>
      </c>
      <c r="J50" s="237"/>
      <c r="K50" s="237"/>
    </row>
    <row r="51" spans="1:42" ht="31.15" customHeight="1" x14ac:dyDescent="0.25">
      <c r="A51" s="228">
        <f t="shared" si="0"/>
        <v>32</v>
      </c>
      <c r="B51" s="257" t="s">
        <v>2371</v>
      </c>
      <c r="C51" s="231" t="s">
        <v>2404</v>
      </c>
      <c r="D51" s="231" t="s">
        <v>1505</v>
      </c>
      <c r="E51" s="226">
        <v>32</v>
      </c>
      <c r="F51" s="232"/>
      <c r="G51" s="232">
        <f t="shared" si="3"/>
        <v>0</v>
      </c>
      <c r="H51" s="232"/>
      <c r="I51" s="232">
        <f t="shared" si="1"/>
        <v>0</v>
      </c>
      <c r="J51" s="237"/>
      <c r="K51" s="237"/>
    </row>
    <row r="52" spans="1:42" ht="31.15" customHeight="1" x14ac:dyDescent="0.25">
      <c r="A52" s="228">
        <f t="shared" si="0"/>
        <v>33</v>
      </c>
      <c r="B52" s="257" t="s">
        <v>2371</v>
      </c>
      <c r="C52" s="231" t="s">
        <v>2405</v>
      </c>
      <c r="D52" s="231" t="s">
        <v>1505</v>
      </c>
      <c r="E52" s="226">
        <v>2</v>
      </c>
      <c r="F52" s="232"/>
      <c r="G52" s="232">
        <f t="shared" si="3"/>
        <v>0</v>
      </c>
      <c r="H52" s="232"/>
      <c r="I52" s="232">
        <f t="shared" si="1"/>
        <v>0</v>
      </c>
      <c r="J52" s="237"/>
      <c r="K52" s="237"/>
    </row>
    <row r="53" spans="1:42" s="238" customFormat="1" ht="23.45" customHeight="1" x14ac:dyDescent="0.2">
      <c r="A53" s="228">
        <f t="shared" si="0"/>
        <v>34</v>
      </c>
      <c r="B53" s="257" t="s">
        <v>2371</v>
      </c>
      <c r="C53" s="235" t="s">
        <v>2406</v>
      </c>
      <c r="D53" s="235" t="s">
        <v>1505</v>
      </c>
      <c r="E53" s="236">
        <v>9</v>
      </c>
      <c r="F53" s="237"/>
      <c r="G53" s="237">
        <f t="shared" si="3"/>
        <v>0</v>
      </c>
      <c r="H53" s="237"/>
      <c r="I53" s="237">
        <f t="shared" si="1"/>
        <v>0</v>
      </c>
      <c r="J53" s="237"/>
      <c r="K53" s="237"/>
    </row>
    <row r="54" spans="1:42" ht="25.15" customHeight="1" x14ac:dyDescent="0.25">
      <c r="A54" s="228">
        <f t="shared" si="0"/>
        <v>35</v>
      </c>
      <c r="B54" s="266" t="s">
        <v>2371</v>
      </c>
      <c r="C54" s="231" t="s">
        <v>2407</v>
      </c>
      <c r="D54" s="231" t="s">
        <v>1505</v>
      </c>
      <c r="E54" s="226">
        <v>21</v>
      </c>
      <c r="F54" s="232"/>
      <c r="G54" s="232">
        <f t="shared" si="3"/>
        <v>0</v>
      </c>
      <c r="H54" s="232"/>
      <c r="I54" s="232">
        <f t="shared" si="1"/>
        <v>0</v>
      </c>
      <c r="J54" s="237"/>
      <c r="K54" s="237"/>
      <c r="L54" s="237"/>
      <c r="M54" s="257"/>
      <c r="N54" s="257"/>
      <c r="O54" s="257"/>
      <c r="P54" s="257"/>
      <c r="Q54" s="257"/>
      <c r="R54" s="257"/>
      <c r="S54" s="257"/>
      <c r="T54" s="257"/>
      <c r="U54" s="257"/>
      <c r="V54" s="257"/>
      <c r="W54" s="257"/>
      <c r="X54" s="257"/>
      <c r="Y54" s="257"/>
      <c r="Z54" s="257"/>
      <c r="AA54" s="257"/>
      <c r="AB54" s="257"/>
      <c r="AC54" s="257"/>
      <c r="AD54" s="257"/>
      <c r="AE54" s="257"/>
      <c r="AF54" s="257"/>
      <c r="AG54" s="257"/>
      <c r="AH54" s="257"/>
      <c r="AI54" s="257"/>
      <c r="AJ54" s="257"/>
      <c r="AK54" s="257"/>
      <c r="AL54" s="257"/>
      <c r="AM54" s="257"/>
      <c r="AN54" s="257"/>
      <c r="AO54" s="257"/>
      <c r="AP54" s="257"/>
    </row>
    <row r="55" spans="1:42" s="238" customFormat="1" ht="23.45" customHeight="1" x14ac:dyDescent="0.2">
      <c r="A55" s="228">
        <f t="shared" si="0"/>
        <v>36</v>
      </c>
      <c r="B55" s="278" t="s">
        <v>2408</v>
      </c>
      <c r="C55" s="235" t="s">
        <v>2409</v>
      </c>
      <c r="D55" s="235" t="s">
        <v>1505</v>
      </c>
      <c r="E55" s="236">
        <v>34</v>
      </c>
      <c r="F55" s="237"/>
      <c r="G55" s="237">
        <f t="shared" si="3"/>
        <v>0</v>
      </c>
      <c r="H55" s="237"/>
      <c r="I55" s="237">
        <f t="shared" si="1"/>
        <v>0</v>
      </c>
      <c r="J55" s="237"/>
      <c r="K55" s="237"/>
    </row>
    <row r="56" spans="1:42" s="238" customFormat="1" ht="23.45" customHeight="1" x14ac:dyDescent="0.2">
      <c r="A56" s="228">
        <f t="shared" si="0"/>
        <v>37</v>
      </c>
      <c r="B56" s="278" t="s">
        <v>2410</v>
      </c>
      <c r="C56" s="235" t="s">
        <v>2411</v>
      </c>
      <c r="D56" s="235" t="s">
        <v>1505</v>
      </c>
      <c r="E56" s="236">
        <v>18</v>
      </c>
      <c r="F56" s="237"/>
      <c r="G56" s="237">
        <f t="shared" si="3"/>
        <v>0</v>
      </c>
      <c r="H56" s="237"/>
      <c r="I56" s="237">
        <f t="shared" si="1"/>
        <v>0</v>
      </c>
      <c r="J56" s="237"/>
      <c r="K56" s="237"/>
    </row>
    <row r="57" spans="1:42" s="238" customFormat="1" ht="23.45" customHeight="1" x14ac:dyDescent="0.2">
      <c r="A57" s="228">
        <f t="shared" si="0"/>
        <v>38</v>
      </c>
      <c r="B57" s="279" t="s">
        <v>2412</v>
      </c>
      <c r="C57" s="235" t="s">
        <v>2413</v>
      </c>
      <c r="D57" s="235" t="s">
        <v>1505</v>
      </c>
      <c r="E57" s="226">
        <v>12</v>
      </c>
      <c r="F57" s="232"/>
      <c r="G57" s="232">
        <f t="shared" si="3"/>
        <v>0</v>
      </c>
      <c r="H57" s="232"/>
      <c r="I57" s="237">
        <f t="shared" si="1"/>
        <v>0</v>
      </c>
      <c r="J57" s="237"/>
      <c r="K57" s="237"/>
    </row>
    <row r="58" spans="1:42" s="238" customFormat="1" ht="23.45" customHeight="1" x14ac:dyDescent="0.2">
      <c r="A58" s="228">
        <f t="shared" si="0"/>
        <v>39</v>
      </c>
      <c r="B58" s="278" t="s">
        <v>2414</v>
      </c>
      <c r="C58" s="235" t="s">
        <v>2415</v>
      </c>
      <c r="D58" s="235" t="s">
        <v>172</v>
      </c>
      <c r="E58" s="236">
        <v>428</v>
      </c>
      <c r="F58" s="237"/>
      <c r="G58" s="237">
        <f t="shared" si="3"/>
        <v>0</v>
      </c>
      <c r="H58" s="237"/>
      <c r="I58" s="237">
        <f t="shared" si="1"/>
        <v>0</v>
      </c>
      <c r="J58" s="237"/>
      <c r="K58" s="237"/>
    </row>
    <row r="59" spans="1:42" s="238" customFormat="1" ht="23.45" customHeight="1" x14ac:dyDescent="0.2">
      <c r="A59" s="228">
        <f t="shared" si="0"/>
        <v>40</v>
      </c>
      <c r="B59" s="278" t="s">
        <v>2416</v>
      </c>
      <c r="C59" s="235" t="s">
        <v>2417</v>
      </c>
      <c r="D59" s="235" t="s">
        <v>172</v>
      </c>
      <c r="E59" s="236">
        <v>264</v>
      </c>
      <c r="F59" s="237"/>
      <c r="G59" s="237">
        <f t="shared" si="3"/>
        <v>0</v>
      </c>
      <c r="H59" s="237"/>
      <c r="I59" s="237">
        <f t="shared" si="1"/>
        <v>0</v>
      </c>
      <c r="J59" s="237"/>
      <c r="K59" s="237"/>
    </row>
    <row r="60" spans="1:42" s="217" customFormat="1" ht="23.45" customHeight="1" x14ac:dyDescent="0.2">
      <c r="A60" s="228">
        <f t="shared" si="0"/>
        <v>41</v>
      </c>
      <c r="B60" s="279" t="s">
        <v>2418</v>
      </c>
      <c r="C60" s="231" t="s">
        <v>2419</v>
      </c>
      <c r="D60" s="231" t="s">
        <v>172</v>
      </c>
      <c r="E60" s="226">
        <v>122</v>
      </c>
      <c r="F60" s="232"/>
      <c r="G60" s="232">
        <f t="shared" si="3"/>
        <v>0</v>
      </c>
      <c r="H60" s="232"/>
      <c r="I60" s="232">
        <f t="shared" si="1"/>
        <v>0</v>
      </c>
      <c r="J60" s="237"/>
      <c r="K60" s="237"/>
    </row>
    <row r="61" spans="1:42" s="217" customFormat="1" ht="23.45" customHeight="1" x14ac:dyDescent="0.2">
      <c r="A61" s="228">
        <f t="shared" si="0"/>
        <v>42</v>
      </c>
      <c r="B61" s="279" t="s">
        <v>2420</v>
      </c>
      <c r="C61" s="231" t="s">
        <v>2421</v>
      </c>
      <c r="D61" s="231" t="s">
        <v>172</v>
      </c>
      <c r="E61" s="226">
        <v>98</v>
      </c>
      <c r="F61" s="232"/>
      <c r="G61" s="232">
        <f t="shared" si="3"/>
        <v>0</v>
      </c>
      <c r="H61" s="232"/>
      <c r="I61" s="232">
        <f t="shared" si="1"/>
        <v>0</v>
      </c>
      <c r="J61" s="237"/>
      <c r="K61" s="237"/>
    </row>
    <row r="62" spans="1:42" s="217" customFormat="1" ht="23.45" customHeight="1" x14ac:dyDescent="0.2">
      <c r="A62" s="228">
        <f t="shared" si="0"/>
        <v>43</v>
      </c>
      <c r="B62" s="279" t="s">
        <v>2422</v>
      </c>
      <c r="C62" s="280" t="s">
        <v>2423</v>
      </c>
      <c r="D62" s="231" t="s">
        <v>172</v>
      </c>
      <c r="E62" s="226">
        <v>74</v>
      </c>
      <c r="F62" s="232"/>
      <c r="G62" s="232">
        <f t="shared" si="3"/>
        <v>0</v>
      </c>
      <c r="H62" s="232"/>
      <c r="I62" s="232">
        <f t="shared" si="1"/>
        <v>0</v>
      </c>
      <c r="J62" s="237"/>
      <c r="K62" s="237"/>
    </row>
    <row r="63" spans="1:42" s="217" customFormat="1" ht="58.5" customHeight="1" x14ac:dyDescent="0.2">
      <c r="A63" s="228">
        <f t="shared" si="0"/>
        <v>44</v>
      </c>
      <c r="B63" s="266" t="s">
        <v>2371</v>
      </c>
      <c r="C63" s="231" t="s">
        <v>2424</v>
      </c>
      <c r="D63" s="231" t="s">
        <v>172</v>
      </c>
      <c r="E63" s="226">
        <v>76</v>
      </c>
      <c r="F63" s="232"/>
      <c r="G63" s="232">
        <f t="shared" si="3"/>
        <v>0</v>
      </c>
      <c r="H63" s="232"/>
      <c r="I63" s="232">
        <f t="shared" si="1"/>
        <v>0</v>
      </c>
      <c r="J63" s="237"/>
      <c r="K63" s="237"/>
    </row>
    <row r="64" spans="1:42" s="217" customFormat="1" ht="64.5" customHeight="1" x14ac:dyDescent="0.2">
      <c r="A64" s="228">
        <f t="shared" si="0"/>
        <v>45</v>
      </c>
      <c r="B64" s="266" t="s">
        <v>2371</v>
      </c>
      <c r="C64" s="231" t="s">
        <v>2425</v>
      </c>
      <c r="D64" s="231" t="s">
        <v>172</v>
      </c>
      <c r="E64" s="226">
        <v>134</v>
      </c>
      <c r="F64" s="232"/>
      <c r="G64" s="232">
        <f t="shared" si="3"/>
        <v>0</v>
      </c>
      <c r="H64" s="232"/>
      <c r="I64" s="232">
        <f>E64*H64</f>
        <v>0</v>
      </c>
      <c r="J64" s="237"/>
      <c r="K64" s="237"/>
    </row>
    <row r="65" spans="1:98" s="238" customFormat="1" ht="23.45" customHeight="1" x14ac:dyDescent="0.2">
      <c r="A65" s="228">
        <f t="shared" si="0"/>
        <v>46</v>
      </c>
      <c r="B65" s="278" t="s">
        <v>2426</v>
      </c>
      <c r="C65" s="235" t="s">
        <v>2427</v>
      </c>
      <c r="D65" s="235" t="s">
        <v>172</v>
      </c>
      <c r="E65" s="236">
        <v>314</v>
      </c>
      <c r="F65" s="237"/>
      <c r="G65" s="237"/>
      <c r="H65" s="237"/>
      <c r="I65" s="237">
        <f t="shared" si="1"/>
        <v>0</v>
      </c>
      <c r="J65" s="237"/>
      <c r="K65" s="237"/>
    </row>
    <row r="66" spans="1:98" s="238" customFormat="1" ht="23.45" customHeight="1" x14ac:dyDescent="0.2">
      <c r="A66" s="228">
        <f t="shared" si="0"/>
        <v>47</v>
      </c>
      <c r="B66" s="278" t="s">
        <v>2428</v>
      </c>
      <c r="C66" s="235" t="s">
        <v>2429</v>
      </c>
      <c r="D66" s="235" t="s">
        <v>172</v>
      </c>
      <c r="E66" s="236">
        <v>176</v>
      </c>
      <c r="F66" s="237"/>
      <c r="G66" s="237"/>
      <c r="H66" s="237"/>
      <c r="I66" s="237">
        <f t="shared" si="1"/>
        <v>0</v>
      </c>
      <c r="J66" s="237"/>
      <c r="K66" s="237"/>
    </row>
    <row r="67" spans="1:98" s="217" customFormat="1" ht="23.45" customHeight="1" x14ac:dyDescent="0.2">
      <c r="A67" s="228">
        <f t="shared" si="0"/>
        <v>48</v>
      </c>
      <c r="B67" s="279" t="s">
        <v>2430</v>
      </c>
      <c r="C67" s="231" t="s">
        <v>2431</v>
      </c>
      <c r="D67" s="231" t="s">
        <v>67</v>
      </c>
      <c r="E67" s="226">
        <v>18</v>
      </c>
      <c r="F67" s="232"/>
      <c r="G67" s="232"/>
      <c r="H67" s="232"/>
      <c r="I67" s="232">
        <f t="shared" si="1"/>
        <v>0</v>
      </c>
      <c r="J67" s="237"/>
      <c r="K67" s="237"/>
    </row>
    <row r="68" spans="1:98" s="217" customFormat="1" ht="37.5" customHeight="1" x14ac:dyDescent="0.2">
      <c r="A68" s="228">
        <f t="shared" si="0"/>
        <v>49</v>
      </c>
      <c r="B68" s="266" t="s">
        <v>2371</v>
      </c>
      <c r="C68" s="231" t="s">
        <v>2432</v>
      </c>
      <c r="D68" s="231" t="s">
        <v>1505</v>
      </c>
      <c r="E68" s="226">
        <v>12</v>
      </c>
      <c r="F68" s="232"/>
      <c r="G68" s="232">
        <f>E68*F68</f>
        <v>0</v>
      </c>
      <c r="H68" s="232"/>
      <c r="I68" s="232">
        <f t="shared" si="1"/>
        <v>0</v>
      </c>
      <c r="J68" s="237"/>
      <c r="K68" s="237"/>
    </row>
    <row r="69" spans="1:98" s="217" customFormat="1" ht="23.45" customHeight="1" x14ac:dyDescent="0.2">
      <c r="A69" s="228">
        <f t="shared" si="0"/>
        <v>50</v>
      </c>
      <c r="B69" s="266" t="s">
        <v>2371</v>
      </c>
      <c r="C69" s="231" t="s">
        <v>2433</v>
      </c>
      <c r="D69" s="231" t="s">
        <v>2434</v>
      </c>
      <c r="E69" s="226">
        <v>34</v>
      </c>
      <c r="F69" s="232"/>
      <c r="G69" s="232"/>
      <c r="H69" s="232"/>
      <c r="I69" s="232">
        <f>E69*H69</f>
        <v>0</v>
      </c>
      <c r="J69" s="237"/>
      <c r="K69" s="237"/>
      <c r="CT69" s="217">
        <v>0</v>
      </c>
    </row>
    <row r="70" spans="1:98" s="217" customFormat="1" ht="23.45" customHeight="1" x14ac:dyDescent="0.2">
      <c r="A70" s="228">
        <f t="shared" si="0"/>
        <v>51</v>
      </c>
      <c r="B70" s="266" t="s">
        <v>2371</v>
      </c>
      <c r="C70" s="231" t="s">
        <v>2435</v>
      </c>
      <c r="D70" s="231" t="s">
        <v>2434</v>
      </c>
      <c r="E70" s="226">
        <v>28</v>
      </c>
      <c r="F70" s="232"/>
      <c r="G70" s="232"/>
      <c r="H70" s="232"/>
      <c r="I70" s="232">
        <f>E70*H70</f>
        <v>0</v>
      </c>
      <c r="J70" s="237"/>
      <c r="K70" s="237"/>
      <c r="CT70" s="217">
        <v>0</v>
      </c>
    </row>
    <row r="71" spans="1:98" s="217" customFormat="1" ht="23.45" customHeight="1" x14ac:dyDescent="0.2">
      <c r="A71" s="228">
        <f t="shared" si="0"/>
        <v>52</v>
      </c>
      <c r="B71" s="266" t="s">
        <v>2371</v>
      </c>
      <c r="C71" s="231" t="s">
        <v>2436</v>
      </c>
      <c r="D71" s="231" t="s">
        <v>2434</v>
      </c>
      <c r="E71" s="226">
        <v>41</v>
      </c>
      <c r="F71" s="232"/>
      <c r="G71" s="232"/>
      <c r="H71" s="232"/>
      <c r="I71" s="232">
        <f>E71*H71</f>
        <v>0</v>
      </c>
      <c r="J71" s="237"/>
      <c r="K71" s="237"/>
    </row>
    <row r="72" spans="1:98" s="286" customFormat="1" ht="23.45" customHeight="1" x14ac:dyDescent="0.2">
      <c r="A72" s="228">
        <f t="shared" si="0"/>
        <v>53</v>
      </c>
      <c r="B72" s="281" t="s">
        <v>2371</v>
      </c>
      <c r="C72" s="282" t="s">
        <v>2437</v>
      </c>
      <c r="D72" s="282" t="s">
        <v>1505</v>
      </c>
      <c r="E72" s="283">
        <v>1</v>
      </c>
      <c r="F72" s="284"/>
      <c r="G72" s="284"/>
      <c r="H72" s="284"/>
      <c r="I72" s="284">
        <f>E72*H72</f>
        <v>0</v>
      </c>
      <c r="J72" s="237"/>
      <c r="K72" s="237"/>
      <c r="L72" s="243"/>
      <c r="M72" s="285"/>
      <c r="N72" s="285"/>
      <c r="O72" s="285"/>
      <c r="P72" s="285"/>
      <c r="Q72" s="285"/>
      <c r="R72" s="285"/>
      <c r="S72" s="285"/>
      <c r="T72" s="285"/>
      <c r="U72" s="285"/>
      <c r="V72" s="285"/>
      <c r="W72" s="285"/>
      <c r="X72" s="285"/>
      <c r="Y72" s="285"/>
      <c r="Z72" s="285"/>
      <c r="AA72" s="285"/>
      <c r="AB72" s="285"/>
      <c r="AC72" s="285"/>
      <c r="AD72" s="285"/>
      <c r="AE72" s="285"/>
      <c r="AF72" s="285"/>
      <c r="AG72" s="285"/>
      <c r="AH72" s="285"/>
      <c r="AI72" s="285"/>
      <c r="AJ72" s="285"/>
      <c r="AK72" s="285"/>
      <c r="AL72" s="285"/>
      <c r="AM72" s="285"/>
      <c r="AN72" s="285"/>
      <c r="AO72" s="285"/>
      <c r="AP72" s="285"/>
    </row>
    <row r="73" spans="1:98" s="238" customFormat="1" ht="23.45" customHeight="1" x14ac:dyDescent="0.2">
      <c r="A73" s="228">
        <f t="shared" si="0"/>
        <v>54</v>
      </c>
      <c r="B73" s="278"/>
      <c r="C73" s="235" t="s">
        <v>2438</v>
      </c>
      <c r="D73" s="235"/>
      <c r="E73" s="236"/>
      <c r="F73" s="237"/>
      <c r="G73" s="287">
        <f>SUM(G20:G72)</f>
        <v>0</v>
      </c>
      <c r="H73" s="287"/>
      <c r="I73" s="287">
        <f>SUM(I20:I72)</f>
        <v>0</v>
      </c>
      <c r="J73" s="237"/>
      <c r="K73" s="237"/>
    </row>
    <row r="74" spans="1:98" s="217" customFormat="1" ht="23.45" customHeight="1" x14ac:dyDescent="0.2">
      <c r="A74" s="228">
        <f>A73+1</f>
        <v>55</v>
      </c>
      <c r="B74" s="228"/>
      <c r="C74" s="276" t="s">
        <v>2439</v>
      </c>
      <c r="D74" s="231"/>
      <c r="E74" s="226"/>
      <c r="F74" s="232"/>
      <c r="G74" s="232"/>
      <c r="H74" s="232"/>
      <c r="I74" s="288">
        <f>G73+I73</f>
        <v>0</v>
      </c>
      <c r="J74" s="237"/>
      <c r="K74" s="237"/>
      <c r="L74" s="289"/>
    </row>
    <row r="75" spans="1:98" s="238" customFormat="1" ht="21" customHeight="1" x14ac:dyDescent="0.2">
      <c r="A75" s="228"/>
      <c r="B75" s="278"/>
      <c r="C75" s="234"/>
      <c r="D75" s="235"/>
      <c r="E75" s="236"/>
      <c r="F75" s="237"/>
      <c r="G75" s="237"/>
      <c r="H75" s="237"/>
      <c r="I75" s="237"/>
      <c r="J75" s="237"/>
      <c r="K75" s="237"/>
    </row>
    <row r="76" spans="1:98" s="217" customFormat="1" ht="22.15" customHeight="1" x14ac:dyDescent="0.2">
      <c r="A76" s="228"/>
      <c r="B76" s="228"/>
      <c r="C76" s="276"/>
      <c r="D76" s="231"/>
      <c r="E76" s="226"/>
      <c r="F76" s="232"/>
      <c r="G76" s="232"/>
      <c r="H76" s="232"/>
      <c r="I76" s="288"/>
      <c r="J76" s="237"/>
      <c r="K76" s="237"/>
      <c r="L76" s="289"/>
    </row>
    <row r="77" spans="1:98" ht="23.45" customHeight="1" x14ac:dyDescent="0.25">
      <c r="A77" s="228"/>
      <c r="B77" s="290"/>
      <c r="C77" s="230" t="s">
        <v>2440</v>
      </c>
      <c r="D77" s="231"/>
      <c r="E77" s="226"/>
      <c r="F77" s="232"/>
      <c r="G77" s="232"/>
      <c r="H77" s="232"/>
      <c r="I77" s="232"/>
      <c r="J77" s="237"/>
      <c r="K77" s="237"/>
    </row>
    <row r="78" spans="1:98" ht="74.25" customHeight="1" x14ac:dyDescent="0.25">
      <c r="A78" s="228">
        <f>A76+1</f>
        <v>1</v>
      </c>
      <c r="B78" s="291" t="s">
        <v>2371</v>
      </c>
      <c r="C78" s="231" t="s">
        <v>2441</v>
      </c>
      <c r="D78" s="231" t="s">
        <v>1505</v>
      </c>
      <c r="E78" s="226">
        <v>1</v>
      </c>
      <c r="F78" s="232"/>
      <c r="G78" s="232">
        <f>E78*F78</f>
        <v>0</v>
      </c>
      <c r="H78" s="232"/>
      <c r="I78" s="232">
        <f>E78*H78</f>
        <v>0</v>
      </c>
      <c r="J78" s="237"/>
      <c r="K78" s="237"/>
    </row>
    <row r="79" spans="1:98" ht="48" customHeight="1" x14ac:dyDescent="0.25">
      <c r="A79" s="228">
        <f>A78+1</f>
        <v>2</v>
      </c>
      <c r="B79" s="291" t="s">
        <v>2371</v>
      </c>
      <c r="C79" s="231" t="s">
        <v>2442</v>
      </c>
      <c r="D79" s="231" t="s">
        <v>1505</v>
      </c>
      <c r="E79" s="226">
        <v>1</v>
      </c>
      <c r="F79" s="232"/>
      <c r="G79" s="232">
        <f t="shared" ref="G79:G98" si="4">E79*F79</f>
        <v>0</v>
      </c>
      <c r="H79" s="232"/>
      <c r="I79" s="232">
        <f t="shared" ref="I79:I106" si="5">E79*H79</f>
        <v>0</v>
      </c>
      <c r="J79" s="237"/>
      <c r="K79" s="237"/>
    </row>
    <row r="80" spans="1:98" ht="99" customHeight="1" x14ac:dyDescent="0.25">
      <c r="A80" s="228">
        <f t="shared" ref="A80:A108" si="6">A79+1</f>
        <v>3</v>
      </c>
      <c r="B80" s="291" t="s">
        <v>2371</v>
      </c>
      <c r="C80" s="231" t="s">
        <v>2443</v>
      </c>
      <c r="D80" s="231" t="s">
        <v>1505</v>
      </c>
      <c r="E80" s="226">
        <v>1</v>
      </c>
      <c r="F80" s="232"/>
      <c r="G80" s="232">
        <f t="shared" si="4"/>
        <v>0</v>
      </c>
      <c r="H80" s="232"/>
      <c r="I80" s="232">
        <f t="shared" si="5"/>
        <v>0</v>
      </c>
      <c r="J80" s="237"/>
      <c r="K80" s="237"/>
    </row>
    <row r="81" spans="1:11" ht="21.6" customHeight="1" x14ac:dyDescent="0.25">
      <c r="A81" s="228">
        <f t="shared" si="6"/>
        <v>4</v>
      </c>
      <c r="B81" s="291" t="s">
        <v>2371</v>
      </c>
      <c r="C81" s="231" t="s">
        <v>2444</v>
      </c>
      <c r="D81" s="231" t="s">
        <v>1505</v>
      </c>
      <c r="E81" s="226">
        <v>2</v>
      </c>
      <c r="F81" s="232"/>
      <c r="G81" s="232">
        <f t="shared" si="4"/>
        <v>0</v>
      </c>
      <c r="H81" s="232"/>
      <c r="I81" s="232">
        <f t="shared" si="5"/>
        <v>0</v>
      </c>
      <c r="J81" s="237"/>
      <c r="K81" s="237"/>
    </row>
    <row r="82" spans="1:11" s="238" customFormat="1" ht="39" customHeight="1" x14ac:dyDescent="0.2">
      <c r="A82" s="228">
        <f t="shared" si="6"/>
        <v>5</v>
      </c>
      <c r="B82" s="257" t="s">
        <v>2371</v>
      </c>
      <c r="C82" s="292" t="s">
        <v>2445</v>
      </c>
      <c r="D82" s="235" t="s">
        <v>1505</v>
      </c>
      <c r="E82" s="236">
        <v>1</v>
      </c>
      <c r="F82" s="237"/>
      <c r="G82" s="237">
        <f>E82*F82</f>
        <v>0</v>
      </c>
      <c r="H82" s="232"/>
      <c r="I82" s="237">
        <f t="shared" si="5"/>
        <v>0</v>
      </c>
      <c r="J82" s="237"/>
      <c r="K82" s="237"/>
    </row>
    <row r="83" spans="1:11" s="217" customFormat="1" ht="23.45" customHeight="1" x14ac:dyDescent="0.2">
      <c r="A83" s="228">
        <f t="shared" si="6"/>
        <v>6</v>
      </c>
      <c r="B83" s="266" t="s">
        <v>2371</v>
      </c>
      <c r="C83" s="235" t="s">
        <v>2446</v>
      </c>
      <c r="D83" s="235" t="s">
        <v>1505</v>
      </c>
      <c r="E83" s="226">
        <v>1</v>
      </c>
      <c r="F83" s="237"/>
      <c r="G83" s="237">
        <f>E83*F83</f>
        <v>0</v>
      </c>
      <c r="H83" s="232"/>
      <c r="I83" s="232">
        <f t="shared" si="5"/>
        <v>0</v>
      </c>
      <c r="J83" s="237"/>
      <c r="K83" s="237"/>
    </row>
    <row r="84" spans="1:11" ht="60" customHeight="1" x14ac:dyDescent="0.25">
      <c r="A84" s="228">
        <f t="shared" si="6"/>
        <v>7</v>
      </c>
      <c r="B84" s="291" t="s">
        <v>2371</v>
      </c>
      <c r="C84" s="231" t="s">
        <v>2447</v>
      </c>
      <c r="D84" s="231" t="s">
        <v>1505</v>
      </c>
      <c r="E84" s="226">
        <v>1</v>
      </c>
      <c r="F84" s="232"/>
      <c r="G84" s="232">
        <f t="shared" si="4"/>
        <v>0</v>
      </c>
      <c r="H84" s="232"/>
      <c r="I84" s="232">
        <f t="shared" si="5"/>
        <v>0</v>
      </c>
      <c r="J84" s="237"/>
      <c r="K84" s="237"/>
    </row>
    <row r="85" spans="1:11" ht="68.25" customHeight="1" x14ac:dyDescent="0.25">
      <c r="A85" s="228">
        <f t="shared" si="6"/>
        <v>8</v>
      </c>
      <c r="B85" s="291" t="s">
        <v>2371</v>
      </c>
      <c r="C85" s="231" t="s">
        <v>2448</v>
      </c>
      <c r="D85" s="231" t="s">
        <v>1505</v>
      </c>
      <c r="E85" s="226">
        <v>1</v>
      </c>
      <c r="F85" s="232"/>
      <c r="G85" s="232">
        <f>E85*F85</f>
        <v>0</v>
      </c>
      <c r="H85" s="232"/>
      <c r="I85" s="232">
        <f>E85*H85</f>
        <v>0</v>
      </c>
      <c r="J85" s="237"/>
      <c r="K85" s="237"/>
    </row>
    <row r="86" spans="1:11" ht="21.6" customHeight="1" x14ac:dyDescent="0.25">
      <c r="A86" s="228">
        <f t="shared" si="6"/>
        <v>9</v>
      </c>
      <c r="B86" s="291" t="s">
        <v>2371</v>
      </c>
      <c r="C86" s="231" t="s">
        <v>2449</v>
      </c>
      <c r="D86" s="231" t="s">
        <v>1505</v>
      </c>
      <c r="E86" s="226">
        <v>40</v>
      </c>
      <c r="F86" s="232"/>
      <c r="G86" s="232">
        <f>E86*F86</f>
        <v>0</v>
      </c>
      <c r="H86" s="232"/>
      <c r="I86" s="232">
        <f>E86*H86</f>
        <v>0</v>
      </c>
      <c r="J86" s="237"/>
      <c r="K86" s="237"/>
    </row>
    <row r="87" spans="1:11" ht="54" customHeight="1" x14ac:dyDescent="0.25">
      <c r="A87" s="228">
        <f t="shared" si="6"/>
        <v>10</v>
      </c>
      <c r="B87" s="291" t="s">
        <v>2371</v>
      </c>
      <c r="C87" s="231" t="s">
        <v>2450</v>
      </c>
      <c r="D87" s="231" t="s">
        <v>1505</v>
      </c>
      <c r="E87" s="226">
        <v>8</v>
      </c>
      <c r="F87" s="232"/>
      <c r="G87" s="232">
        <f>E87*F87</f>
        <v>0</v>
      </c>
      <c r="H87" s="232"/>
      <c r="I87" s="232">
        <f>E87*H87</f>
        <v>0</v>
      </c>
      <c r="J87" s="237"/>
      <c r="K87" s="237"/>
    </row>
    <row r="88" spans="1:11" ht="144.75" customHeight="1" x14ac:dyDescent="0.25">
      <c r="A88" s="228">
        <f t="shared" si="6"/>
        <v>11</v>
      </c>
      <c r="B88" s="291" t="s">
        <v>2371</v>
      </c>
      <c r="C88" s="231" t="s">
        <v>2451</v>
      </c>
      <c r="D88" s="231" t="s">
        <v>1505</v>
      </c>
      <c r="E88" s="226">
        <v>3</v>
      </c>
      <c r="F88" s="232"/>
      <c r="G88" s="232">
        <f>E88*F88</f>
        <v>0</v>
      </c>
      <c r="H88" s="232"/>
      <c r="I88" s="232">
        <f>E88*H88</f>
        <v>0</v>
      </c>
      <c r="J88" s="237"/>
      <c r="K88" s="237"/>
    </row>
    <row r="89" spans="1:11" ht="30.6" customHeight="1" x14ac:dyDescent="0.25">
      <c r="A89" s="228">
        <f t="shared" si="6"/>
        <v>12</v>
      </c>
      <c r="B89" s="291" t="s">
        <v>2371</v>
      </c>
      <c r="C89" s="231" t="s">
        <v>2452</v>
      </c>
      <c r="D89" s="231" t="s">
        <v>1505</v>
      </c>
      <c r="E89" s="226">
        <v>48</v>
      </c>
      <c r="F89" s="232"/>
      <c r="G89" s="232">
        <f t="shared" si="4"/>
        <v>0</v>
      </c>
      <c r="H89" s="232"/>
      <c r="I89" s="232">
        <f t="shared" si="5"/>
        <v>0</v>
      </c>
      <c r="J89" s="237"/>
      <c r="K89" s="237"/>
    </row>
    <row r="90" spans="1:11" ht="23.45" customHeight="1" x14ac:dyDescent="0.25">
      <c r="A90" s="228">
        <f t="shared" si="6"/>
        <v>13</v>
      </c>
      <c r="B90" s="291" t="s">
        <v>2371</v>
      </c>
      <c r="C90" s="231" t="s">
        <v>2453</v>
      </c>
      <c r="D90" s="231" t="s">
        <v>172</v>
      </c>
      <c r="E90" s="226">
        <v>372</v>
      </c>
      <c r="F90" s="232"/>
      <c r="G90" s="232">
        <f t="shared" si="4"/>
        <v>0</v>
      </c>
      <c r="H90" s="232"/>
      <c r="I90" s="232">
        <f t="shared" si="5"/>
        <v>0</v>
      </c>
      <c r="J90" s="237"/>
      <c r="K90" s="237"/>
    </row>
    <row r="91" spans="1:11" ht="23.45" customHeight="1" x14ac:dyDescent="0.25">
      <c r="A91" s="228">
        <f t="shared" si="6"/>
        <v>14</v>
      </c>
      <c r="B91" s="291" t="s">
        <v>2371</v>
      </c>
      <c r="C91" s="231" t="s">
        <v>2454</v>
      </c>
      <c r="D91" s="231" t="s">
        <v>172</v>
      </c>
      <c r="E91" s="226">
        <v>32</v>
      </c>
      <c r="F91" s="232"/>
      <c r="G91" s="232">
        <f t="shared" si="4"/>
        <v>0</v>
      </c>
      <c r="H91" s="232"/>
      <c r="I91" s="232">
        <f t="shared" si="5"/>
        <v>0</v>
      </c>
      <c r="J91" s="237"/>
      <c r="K91" s="237"/>
    </row>
    <row r="92" spans="1:11" ht="23.45" customHeight="1" x14ac:dyDescent="0.25">
      <c r="A92" s="228">
        <f t="shared" si="6"/>
        <v>15</v>
      </c>
      <c r="B92" s="266" t="s">
        <v>2371</v>
      </c>
      <c r="C92" s="231" t="s">
        <v>2455</v>
      </c>
      <c r="D92" s="231" t="s">
        <v>1505</v>
      </c>
      <c r="E92" s="226">
        <v>51</v>
      </c>
      <c r="F92" s="232"/>
      <c r="G92" s="232">
        <f t="shared" si="4"/>
        <v>0</v>
      </c>
      <c r="H92" s="232"/>
      <c r="I92" s="232">
        <f t="shared" si="5"/>
        <v>0</v>
      </c>
      <c r="J92" s="237"/>
      <c r="K92" s="237"/>
    </row>
    <row r="93" spans="1:11" ht="23.45" customHeight="1" x14ac:dyDescent="0.25">
      <c r="A93" s="228">
        <f t="shared" si="6"/>
        <v>16</v>
      </c>
      <c r="B93" s="266" t="s">
        <v>2371</v>
      </c>
      <c r="C93" s="231" t="s">
        <v>2456</v>
      </c>
      <c r="D93" s="231" t="s">
        <v>1505</v>
      </c>
      <c r="E93" s="226">
        <v>355</v>
      </c>
      <c r="F93" s="232"/>
      <c r="G93" s="232">
        <f t="shared" si="4"/>
        <v>0</v>
      </c>
      <c r="H93" s="232"/>
      <c r="I93" s="232">
        <f t="shared" si="5"/>
        <v>0</v>
      </c>
      <c r="J93" s="237"/>
      <c r="K93" s="237"/>
    </row>
    <row r="94" spans="1:11" ht="23.45" customHeight="1" x14ac:dyDescent="0.25">
      <c r="A94" s="228">
        <f t="shared" si="6"/>
        <v>17</v>
      </c>
      <c r="B94" s="266" t="s">
        <v>2371</v>
      </c>
      <c r="C94" s="231" t="s">
        <v>2457</v>
      </c>
      <c r="D94" s="231" t="s">
        <v>1505</v>
      </c>
      <c r="E94" s="226">
        <v>355</v>
      </c>
      <c r="F94" s="232"/>
      <c r="G94" s="232">
        <f t="shared" si="4"/>
        <v>0</v>
      </c>
      <c r="H94" s="232"/>
      <c r="I94" s="232">
        <f t="shared" si="5"/>
        <v>0</v>
      </c>
      <c r="J94" s="237"/>
      <c r="K94" s="237"/>
    </row>
    <row r="95" spans="1:11" s="238" customFormat="1" ht="23.45" customHeight="1" x14ac:dyDescent="0.2">
      <c r="A95" s="228">
        <f t="shared" si="6"/>
        <v>18</v>
      </c>
      <c r="B95" s="278" t="s">
        <v>2410</v>
      </c>
      <c r="C95" s="235" t="s">
        <v>2411</v>
      </c>
      <c r="D95" s="235" t="s">
        <v>1505</v>
      </c>
      <c r="E95" s="236">
        <v>24</v>
      </c>
      <c r="F95" s="237"/>
      <c r="G95" s="237">
        <f t="shared" si="4"/>
        <v>0</v>
      </c>
      <c r="H95" s="237"/>
      <c r="I95" s="237">
        <f t="shared" si="5"/>
        <v>0</v>
      </c>
      <c r="J95" s="237"/>
      <c r="K95" s="237"/>
    </row>
    <row r="96" spans="1:11" s="238" customFormat="1" ht="23.45" customHeight="1" x14ac:dyDescent="0.2">
      <c r="A96" s="228">
        <f t="shared" si="6"/>
        <v>19</v>
      </c>
      <c r="B96" s="279" t="s">
        <v>2412</v>
      </c>
      <c r="C96" s="235" t="s">
        <v>2413</v>
      </c>
      <c r="D96" s="235" t="s">
        <v>1505</v>
      </c>
      <c r="E96" s="226">
        <v>12</v>
      </c>
      <c r="F96" s="232"/>
      <c r="G96" s="232">
        <f t="shared" si="4"/>
        <v>0</v>
      </c>
      <c r="H96" s="232"/>
      <c r="I96" s="237">
        <f t="shared" si="5"/>
        <v>0</v>
      </c>
      <c r="J96" s="237"/>
      <c r="K96" s="237"/>
    </row>
    <row r="97" spans="1:97" ht="23.45" customHeight="1" x14ac:dyDescent="0.25">
      <c r="A97" s="228">
        <f t="shared" si="6"/>
        <v>20</v>
      </c>
      <c r="B97" s="279" t="s">
        <v>2414</v>
      </c>
      <c r="C97" s="231" t="s">
        <v>2458</v>
      </c>
      <c r="D97" s="231" t="s">
        <v>172</v>
      </c>
      <c r="E97" s="226">
        <v>167</v>
      </c>
      <c r="F97" s="232"/>
      <c r="G97" s="232">
        <f t="shared" si="4"/>
        <v>0</v>
      </c>
      <c r="H97" s="232"/>
      <c r="I97" s="232">
        <f t="shared" si="5"/>
        <v>0</v>
      </c>
      <c r="J97" s="237"/>
      <c r="K97" s="237"/>
    </row>
    <row r="98" spans="1:97" ht="23.45" customHeight="1" x14ac:dyDescent="0.25">
      <c r="A98" s="228">
        <f t="shared" si="6"/>
        <v>21</v>
      </c>
      <c r="B98" s="279" t="s">
        <v>2416</v>
      </c>
      <c r="C98" s="231" t="s">
        <v>2459</v>
      </c>
      <c r="D98" s="231" t="s">
        <v>172</v>
      </c>
      <c r="E98" s="226">
        <v>123</v>
      </c>
      <c r="F98" s="232"/>
      <c r="G98" s="232">
        <f t="shared" si="4"/>
        <v>0</v>
      </c>
      <c r="H98" s="232"/>
      <c r="I98" s="232">
        <f t="shared" si="5"/>
        <v>0</v>
      </c>
      <c r="J98" s="237"/>
      <c r="K98" s="237"/>
    </row>
    <row r="99" spans="1:97" ht="23.45" customHeight="1" x14ac:dyDescent="0.25">
      <c r="A99" s="228">
        <f t="shared" si="6"/>
        <v>22</v>
      </c>
      <c r="B99" s="266" t="s">
        <v>2371</v>
      </c>
      <c r="C99" s="231" t="s">
        <v>2427</v>
      </c>
      <c r="D99" s="231" t="s">
        <v>172</v>
      </c>
      <c r="E99" s="226">
        <v>98</v>
      </c>
      <c r="F99" s="232"/>
      <c r="G99" s="232"/>
      <c r="H99" s="232"/>
      <c r="I99" s="232">
        <f t="shared" si="5"/>
        <v>0</v>
      </c>
      <c r="J99" s="237"/>
      <c r="K99" s="237"/>
      <c r="L99" s="293"/>
    </row>
    <row r="100" spans="1:97" s="238" customFormat="1" ht="23.45" customHeight="1" x14ac:dyDescent="0.2">
      <c r="A100" s="228">
        <f t="shared" si="6"/>
        <v>23</v>
      </c>
      <c r="B100" s="278" t="s">
        <v>2428</v>
      </c>
      <c r="C100" s="235" t="s">
        <v>2429</v>
      </c>
      <c r="D100" s="235" t="s">
        <v>172</v>
      </c>
      <c r="E100" s="236">
        <v>74</v>
      </c>
      <c r="F100" s="237"/>
      <c r="G100" s="237"/>
      <c r="H100" s="237"/>
      <c r="I100" s="237">
        <f t="shared" si="5"/>
        <v>0</v>
      </c>
      <c r="J100" s="237"/>
      <c r="K100" s="237"/>
    </row>
    <row r="101" spans="1:97" ht="23.45" customHeight="1" x14ac:dyDescent="0.25">
      <c r="A101" s="228">
        <f t="shared" si="6"/>
        <v>24</v>
      </c>
      <c r="B101" s="266" t="s">
        <v>2371</v>
      </c>
      <c r="C101" s="231" t="s">
        <v>2460</v>
      </c>
      <c r="D101" s="231" t="s">
        <v>1505</v>
      </c>
      <c r="E101" s="226">
        <v>18</v>
      </c>
      <c r="F101" s="232"/>
      <c r="G101" s="232"/>
      <c r="H101" s="232"/>
      <c r="I101" s="232">
        <f t="shared" si="5"/>
        <v>0</v>
      </c>
      <c r="J101" s="237"/>
      <c r="K101" s="237"/>
      <c r="L101" s="293"/>
    </row>
    <row r="102" spans="1:97" s="217" customFormat="1" ht="23.45" customHeight="1" x14ac:dyDescent="0.2">
      <c r="A102" s="228">
        <f t="shared" si="6"/>
        <v>25</v>
      </c>
      <c r="B102" s="279" t="s">
        <v>2430</v>
      </c>
      <c r="C102" s="231" t="s">
        <v>2431</v>
      </c>
      <c r="D102" s="231" t="s">
        <v>67</v>
      </c>
      <c r="E102" s="226">
        <v>11</v>
      </c>
      <c r="F102" s="232"/>
      <c r="G102" s="232"/>
      <c r="H102" s="232"/>
      <c r="I102" s="232">
        <f t="shared" si="5"/>
        <v>0</v>
      </c>
      <c r="J102" s="237"/>
      <c r="K102" s="237"/>
    </row>
    <row r="103" spans="1:97" s="217" customFormat="1" ht="23.45" customHeight="1" x14ac:dyDescent="0.2">
      <c r="A103" s="228">
        <f t="shared" si="6"/>
        <v>26</v>
      </c>
      <c r="B103" s="266" t="s">
        <v>2371</v>
      </c>
      <c r="C103" s="231" t="s">
        <v>2433</v>
      </c>
      <c r="D103" s="231" t="s">
        <v>2434</v>
      </c>
      <c r="E103" s="226">
        <v>12</v>
      </c>
      <c r="F103" s="232"/>
      <c r="G103" s="232"/>
      <c r="H103" s="232"/>
      <c r="I103" s="232">
        <f t="shared" si="5"/>
        <v>0</v>
      </c>
      <c r="J103" s="237"/>
      <c r="K103" s="237"/>
      <c r="CS103" s="217">
        <v>0</v>
      </c>
    </row>
    <row r="104" spans="1:97" s="217" customFormat="1" ht="23.45" customHeight="1" x14ac:dyDescent="0.2">
      <c r="A104" s="228">
        <f t="shared" si="6"/>
        <v>27</v>
      </c>
      <c r="B104" s="266" t="s">
        <v>2371</v>
      </c>
      <c r="C104" s="231" t="s">
        <v>2435</v>
      </c>
      <c r="D104" s="231" t="s">
        <v>2434</v>
      </c>
      <c r="E104" s="226">
        <v>22</v>
      </c>
      <c r="F104" s="232"/>
      <c r="G104" s="232"/>
      <c r="H104" s="232"/>
      <c r="I104" s="232">
        <f t="shared" si="5"/>
        <v>0</v>
      </c>
      <c r="J104" s="237"/>
      <c r="K104" s="237"/>
      <c r="CS104" s="217">
        <v>0</v>
      </c>
    </row>
    <row r="105" spans="1:97" s="217" customFormat="1" ht="23.45" customHeight="1" x14ac:dyDescent="0.2">
      <c r="A105" s="228">
        <f t="shared" si="6"/>
        <v>28</v>
      </c>
      <c r="B105" s="266" t="s">
        <v>2371</v>
      </c>
      <c r="C105" s="231" t="s">
        <v>2436</v>
      </c>
      <c r="D105" s="231" t="s">
        <v>2434</v>
      </c>
      <c r="E105" s="226">
        <v>36</v>
      </c>
      <c r="F105" s="232"/>
      <c r="G105" s="232"/>
      <c r="H105" s="232"/>
      <c r="I105" s="232">
        <f t="shared" si="5"/>
        <v>0</v>
      </c>
      <c r="J105" s="237"/>
      <c r="K105" s="237"/>
    </row>
    <row r="106" spans="1:97" s="286" customFormat="1" ht="23.45" customHeight="1" x14ac:dyDescent="0.2">
      <c r="A106" s="228">
        <f t="shared" si="6"/>
        <v>29</v>
      </c>
      <c r="B106" s="281" t="s">
        <v>2371</v>
      </c>
      <c r="C106" s="282" t="s">
        <v>2461</v>
      </c>
      <c r="D106" s="282" t="s">
        <v>1505</v>
      </c>
      <c r="E106" s="283">
        <v>1</v>
      </c>
      <c r="F106" s="284"/>
      <c r="G106" s="284"/>
      <c r="H106" s="284"/>
      <c r="I106" s="284">
        <f t="shared" si="5"/>
        <v>0</v>
      </c>
      <c r="J106" s="237"/>
      <c r="K106" s="237"/>
    </row>
    <row r="107" spans="1:97" s="238" customFormat="1" ht="23.45" customHeight="1" x14ac:dyDescent="0.2">
      <c r="A107" s="228">
        <f t="shared" si="6"/>
        <v>30</v>
      </c>
      <c r="B107" s="278"/>
      <c r="C107" s="235" t="s">
        <v>2438</v>
      </c>
      <c r="D107" s="235"/>
      <c r="E107" s="236"/>
      <c r="F107" s="237"/>
      <c r="G107" s="237">
        <f>SUM(G78:G106)</f>
        <v>0</v>
      </c>
      <c r="H107" s="237"/>
      <c r="I107" s="237">
        <f>SUM(I78:I106)</f>
        <v>0</v>
      </c>
      <c r="J107" s="237"/>
      <c r="K107" s="237"/>
    </row>
    <row r="108" spans="1:97" s="238" customFormat="1" ht="23.45" customHeight="1" x14ac:dyDescent="0.2">
      <c r="A108" s="228">
        <f t="shared" si="6"/>
        <v>31</v>
      </c>
      <c r="B108" s="278"/>
      <c r="C108" s="234" t="s">
        <v>2462</v>
      </c>
      <c r="D108" s="235"/>
      <c r="E108" s="236"/>
      <c r="F108" s="237"/>
      <c r="G108" s="237"/>
      <c r="H108" s="237"/>
      <c r="I108" s="247">
        <f>G107+I107</f>
        <v>0</v>
      </c>
      <c r="J108" s="237"/>
      <c r="K108" s="237"/>
    </row>
    <row r="109" spans="1:97" s="238" customFormat="1" ht="19.899999999999999" customHeight="1" x14ac:dyDescent="0.2">
      <c r="A109" s="228"/>
      <c r="B109" s="278"/>
      <c r="C109" s="234"/>
      <c r="D109" s="235"/>
      <c r="E109" s="236"/>
      <c r="F109" s="237"/>
      <c r="G109" s="237"/>
      <c r="H109" s="237"/>
      <c r="I109" s="247"/>
      <c r="J109" s="237"/>
      <c r="K109" s="237"/>
    </row>
    <row r="110" spans="1:97" ht="19.899999999999999" customHeight="1" x14ac:dyDescent="0.25">
      <c r="A110" s="228"/>
      <c r="B110" s="279"/>
      <c r="C110" s="231"/>
      <c r="D110" s="231"/>
      <c r="E110" s="226"/>
      <c r="F110" s="232"/>
      <c r="G110" s="232"/>
      <c r="H110" s="232"/>
      <c r="I110" s="232"/>
      <c r="J110" s="237"/>
      <c r="K110" s="237"/>
    </row>
    <row r="111" spans="1:97" s="297" customFormat="1" ht="23.45" customHeight="1" x14ac:dyDescent="0.2">
      <c r="A111" s="228"/>
      <c r="B111" s="294"/>
      <c r="C111" s="295" t="s">
        <v>2463</v>
      </c>
      <c r="D111" s="268"/>
      <c r="E111" s="296"/>
      <c r="F111" s="271"/>
      <c r="G111" s="232"/>
      <c r="H111" s="271"/>
      <c r="I111" s="232"/>
      <c r="J111" s="237"/>
      <c r="K111" s="237"/>
    </row>
    <row r="112" spans="1:97" s="297" customFormat="1" ht="23.45" customHeight="1" x14ac:dyDescent="0.2">
      <c r="A112" s="228">
        <f>A111+1</f>
        <v>1</v>
      </c>
      <c r="B112" s="294" t="s">
        <v>2464</v>
      </c>
      <c r="C112" s="268" t="s">
        <v>2465</v>
      </c>
      <c r="D112" s="268" t="s">
        <v>172</v>
      </c>
      <c r="E112" s="296">
        <v>286</v>
      </c>
      <c r="F112" s="232"/>
      <c r="G112" s="232">
        <f t="shared" ref="G112:G118" si="7">E112*F112</f>
        <v>0</v>
      </c>
      <c r="H112" s="232"/>
      <c r="I112" s="232">
        <f>E112*H112</f>
        <v>0</v>
      </c>
      <c r="J112" s="237"/>
      <c r="K112" s="237"/>
      <c r="M112" s="298"/>
      <c r="N112" s="271"/>
      <c r="O112" s="299"/>
    </row>
    <row r="113" spans="1:97" s="238" customFormat="1" ht="23.45" customHeight="1" x14ac:dyDescent="0.2">
      <c r="A113" s="228">
        <f>A112+1</f>
        <v>2</v>
      </c>
      <c r="B113" s="278" t="s">
        <v>2410</v>
      </c>
      <c r="C113" s="235" t="s">
        <v>2411</v>
      </c>
      <c r="D113" s="235" t="s">
        <v>1505</v>
      </c>
      <c r="E113" s="236">
        <v>12</v>
      </c>
      <c r="F113" s="237"/>
      <c r="G113" s="237">
        <f t="shared" si="7"/>
        <v>0</v>
      </c>
      <c r="H113" s="237"/>
      <c r="I113" s="237">
        <f t="shared" ref="I113:I125" si="8">E113*H113</f>
        <v>0</v>
      </c>
      <c r="J113" s="237"/>
      <c r="K113" s="237"/>
    </row>
    <row r="114" spans="1:97" ht="23.45" customHeight="1" x14ac:dyDescent="0.25">
      <c r="A114" s="228">
        <f t="shared" ref="A114:A127" si="9">A113+1</f>
        <v>3</v>
      </c>
      <c r="B114" s="279" t="s">
        <v>2466</v>
      </c>
      <c r="C114" s="231" t="s">
        <v>2467</v>
      </c>
      <c r="D114" s="231" t="s">
        <v>1505</v>
      </c>
      <c r="E114" s="226">
        <v>16</v>
      </c>
      <c r="F114" s="232"/>
      <c r="G114" s="232">
        <f t="shared" si="7"/>
        <v>0</v>
      </c>
      <c r="H114" s="232"/>
      <c r="I114" s="232">
        <f t="shared" si="8"/>
        <v>0</v>
      </c>
      <c r="J114" s="237"/>
      <c r="K114" s="237"/>
    </row>
    <row r="115" spans="1:97" ht="54" customHeight="1" x14ac:dyDescent="0.25">
      <c r="A115" s="228">
        <f t="shared" si="9"/>
        <v>4</v>
      </c>
      <c r="B115" s="266" t="s">
        <v>2371</v>
      </c>
      <c r="C115" s="231" t="s">
        <v>2468</v>
      </c>
      <c r="D115" s="231" t="s">
        <v>1505</v>
      </c>
      <c r="E115" s="226">
        <v>1</v>
      </c>
      <c r="F115" s="232"/>
      <c r="G115" s="232">
        <f>E115*F115</f>
        <v>0</v>
      </c>
      <c r="H115" s="232"/>
      <c r="I115" s="232">
        <f>E115*H115</f>
        <v>0</v>
      </c>
      <c r="J115" s="237"/>
      <c r="K115" s="237"/>
    </row>
    <row r="116" spans="1:97" ht="23.45" customHeight="1" x14ac:dyDescent="0.25">
      <c r="A116" s="228">
        <f t="shared" si="9"/>
        <v>5</v>
      </c>
      <c r="B116" s="266" t="s">
        <v>2371</v>
      </c>
      <c r="C116" s="231" t="s">
        <v>2469</v>
      </c>
      <c r="D116" s="231" t="s">
        <v>1505</v>
      </c>
      <c r="E116" s="226">
        <v>1</v>
      </c>
      <c r="F116" s="232"/>
      <c r="G116" s="232">
        <f>E116*F116</f>
        <v>0</v>
      </c>
      <c r="H116" s="232"/>
      <c r="I116" s="232">
        <f>E116*H116</f>
        <v>0</v>
      </c>
      <c r="J116" s="237"/>
      <c r="K116" s="237"/>
    </row>
    <row r="117" spans="1:97" ht="23.45" customHeight="1" x14ac:dyDescent="0.25">
      <c r="A117" s="228">
        <f t="shared" si="9"/>
        <v>6</v>
      </c>
      <c r="B117" s="266" t="s">
        <v>2371</v>
      </c>
      <c r="C117" s="231" t="s">
        <v>2470</v>
      </c>
      <c r="D117" s="231" t="s">
        <v>1505</v>
      </c>
      <c r="E117" s="226">
        <v>4</v>
      </c>
      <c r="F117" s="232"/>
      <c r="G117" s="232">
        <f t="shared" si="7"/>
        <v>0</v>
      </c>
      <c r="H117" s="232"/>
      <c r="I117" s="232">
        <f t="shared" si="8"/>
        <v>0</v>
      </c>
      <c r="J117" s="237"/>
      <c r="K117" s="237"/>
    </row>
    <row r="118" spans="1:97" s="297" customFormat="1" ht="43.15" customHeight="1" x14ac:dyDescent="0.2">
      <c r="A118" s="228">
        <f t="shared" si="9"/>
        <v>7</v>
      </c>
      <c r="B118" s="266" t="s">
        <v>2371</v>
      </c>
      <c r="C118" s="231" t="s">
        <v>2471</v>
      </c>
      <c r="D118" s="268" t="s">
        <v>1505</v>
      </c>
      <c r="E118" s="296">
        <v>3</v>
      </c>
      <c r="F118" s="271"/>
      <c r="G118" s="271">
        <f t="shared" si="7"/>
        <v>0</v>
      </c>
      <c r="H118" s="271"/>
      <c r="I118" s="271">
        <f t="shared" si="8"/>
        <v>0</v>
      </c>
      <c r="J118" s="237"/>
      <c r="K118" s="237"/>
    </row>
    <row r="119" spans="1:97" ht="23.45" customHeight="1" x14ac:dyDescent="0.25">
      <c r="A119" s="228">
        <f t="shared" si="9"/>
        <v>8</v>
      </c>
      <c r="B119" s="266" t="s">
        <v>2371</v>
      </c>
      <c r="C119" s="231" t="s">
        <v>2427</v>
      </c>
      <c r="D119" s="231" t="s">
        <v>172</v>
      </c>
      <c r="E119" s="226">
        <v>98</v>
      </c>
      <c r="F119" s="232"/>
      <c r="G119" s="232"/>
      <c r="H119" s="232"/>
      <c r="I119" s="232">
        <f t="shared" si="8"/>
        <v>0</v>
      </c>
      <c r="J119" s="237"/>
      <c r="K119" s="237"/>
    </row>
    <row r="120" spans="1:97" s="217" customFormat="1" ht="23.45" customHeight="1" x14ac:dyDescent="0.2">
      <c r="A120" s="228">
        <f t="shared" si="9"/>
        <v>9</v>
      </c>
      <c r="B120" s="279" t="s">
        <v>2430</v>
      </c>
      <c r="C120" s="231" t="s">
        <v>2431</v>
      </c>
      <c r="D120" s="231" t="s">
        <v>67</v>
      </c>
      <c r="E120" s="226">
        <v>6</v>
      </c>
      <c r="F120" s="232"/>
      <c r="G120" s="232"/>
      <c r="H120" s="232"/>
      <c r="I120" s="232">
        <f>E120*H120</f>
        <v>0</v>
      </c>
      <c r="J120" s="237"/>
      <c r="K120" s="237"/>
    </row>
    <row r="121" spans="1:97" ht="23.45" customHeight="1" x14ac:dyDescent="0.25">
      <c r="A121" s="228">
        <f t="shared" si="9"/>
        <v>10</v>
      </c>
      <c r="B121" s="266" t="s">
        <v>2371</v>
      </c>
      <c r="C121" s="231" t="s">
        <v>2460</v>
      </c>
      <c r="D121" s="231" t="s">
        <v>1505</v>
      </c>
      <c r="E121" s="226">
        <v>18</v>
      </c>
      <c r="F121" s="232"/>
      <c r="G121" s="232"/>
      <c r="H121" s="232"/>
      <c r="I121" s="232">
        <f>E121*H121</f>
        <v>0</v>
      </c>
      <c r="J121" s="237"/>
      <c r="K121" s="237"/>
    </row>
    <row r="122" spans="1:97" s="217" customFormat="1" ht="23.45" customHeight="1" x14ac:dyDescent="0.2">
      <c r="A122" s="228">
        <f t="shared" si="9"/>
        <v>11</v>
      </c>
      <c r="B122" s="266" t="s">
        <v>2371</v>
      </c>
      <c r="C122" s="231" t="s">
        <v>2433</v>
      </c>
      <c r="D122" s="231" t="s">
        <v>2434</v>
      </c>
      <c r="E122" s="226">
        <v>14</v>
      </c>
      <c r="F122" s="232"/>
      <c r="G122" s="232"/>
      <c r="H122" s="232"/>
      <c r="I122" s="232">
        <f t="shared" si="8"/>
        <v>0</v>
      </c>
      <c r="J122" s="237"/>
      <c r="K122" s="237"/>
      <c r="CS122" s="217">
        <v>0</v>
      </c>
    </row>
    <row r="123" spans="1:97" s="217" customFormat="1" ht="23.45" customHeight="1" x14ac:dyDescent="0.2">
      <c r="A123" s="228">
        <f t="shared" si="9"/>
        <v>12</v>
      </c>
      <c r="B123" s="266" t="s">
        <v>2371</v>
      </c>
      <c r="C123" s="231" t="s">
        <v>2435</v>
      </c>
      <c r="D123" s="231" t="s">
        <v>2434</v>
      </c>
      <c r="E123" s="226">
        <v>16</v>
      </c>
      <c r="F123" s="232"/>
      <c r="G123" s="232"/>
      <c r="H123" s="232"/>
      <c r="I123" s="232">
        <f t="shared" si="8"/>
        <v>0</v>
      </c>
      <c r="J123" s="237"/>
      <c r="K123" s="237"/>
      <c r="CS123" s="217">
        <v>0</v>
      </c>
    </row>
    <row r="124" spans="1:97" s="217" customFormat="1" ht="23.45" customHeight="1" x14ac:dyDescent="0.2">
      <c r="A124" s="228">
        <f t="shared" si="9"/>
        <v>13</v>
      </c>
      <c r="B124" s="266" t="s">
        <v>2371</v>
      </c>
      <c r="C124" s="231" t="s">
        <v>2436</v>
      </c>
      <c r="D124" s="231" t="s">
        <v>2434</v>
      </c>
      <c r="E124" s="226">
        <v>26</v>
      </c>
      <c r="F124" s="232"/>
      <c r="G124" s="232"/>
      <c r="H124" s="232"/>
      <c r="I124" s="232">
        <f t="shared" si="8"/>
        <v>0</v>
      </c>
      <c r="J124" s="237"/>
      <c r="K124" s="237"/>
    </row>
    <row r="125" spans="1:97" s="286" customFormat="1" ht="23.45" customHeight="1" x14ac:dyDescent="0.2">
      <c r="A125" s="228">
        <f t="shared" si="9"/>
        <v>14</v>
      </c>
      <c r="B125" s="281" t="s">
        <v>2371</v>
      </c>
      <c r="C125" s="282" t="s">
        <v>2461</v>
      </c>
      <c r="D125" s="282" t="s">
        <v>1505</v>
      </c>
      <c r="E125" s="300">
        <v>1</v>
      </c>
      <c r="F125" s="284"/>
      <c r="G125" s="284"/>
      <c r="H125" s="284"/>
      <c r="I125" s="284">
        <f t="shared" si="8"/>
        <v>0</v>
      </c>
      <c r="J125" s="237"/>
      <c r="K125" s="237"/>
    </row>
    <row r="126" spans="1:97" ht="23.45" customHeight="1" x14ac:dyDescent="0.25">
      <c r="A126" s="228">
        <f t="shared" si="9"/>
        <v>15</v>
      </c>
      <c r="B126" s="279"/>
      <c r="C126" s="231" t="s">
        <v>2438</v>
      </c>
      <c r="D126" s="231"/>
      <c r="E126" s="226"/>
      <c r="F126" s="232"/>
      <c r="G126" s="232">
        <f>SUM(G112:G125)</f>
        <v>0</v>
      </c>
      <c r="H126" s="232"/>
      <c r="I126" s="232">
        <f>SUM(I112:I125)</f>
        <v>0</v>
      </c>
      <c r="J126" s="237"/>
      <c r="K126" s="237"/>
    </row>
    <row r="127" spans="1:97" s="238" customFormat="1" ht="23.45" customHeight="1" x14ac:dyDescent="0.2">
      <c r="A127" s="228">
        <f t="shared" si="9"/>
        <v>16</v>
      </c>
      <c r="B127" s="278"/>
      <c r="C127" s="234" t="s">
        <v>2472</v>
      </c>
      <c r="D127" s="235"/>
      <c r="E127" s="236"/>
      <c r="F127" s="237"/>
      <c r="G127" s="237"/>
      <c r="H127" s="237"/>
      <c r="I127" s="247">
        <f>G126+I126</f>
        <v>0</v>
      </c>
      <c r="J127" s="237"/>
      <c r="K127" s="237"/>
    </row>
    <row r="128" spans="1:97" s="238" customFormat="1" ht="23.45" customHeight="1" x14ac:dyDescent="0.2">
      <c r="A128" s="228"/>
      <c r="B128" s="278"/>
      <c r="C128" s="234"/>
      <c r="D128" s="235"/>
      <c r="E128" s="236"/>
      <c r="F128" s="237"/>
      <c r="G128" s="237"/>
      <c r="H128" s="237"/>
      <c r="I128" s="247"/>
      <c r="J128" s="237"/>
      <c r="K128" s="237"/>
    </row>
    <row r="129" spans="1:97" s="238" customFormat="1" ht="23.45" customHeight="1" x14ac:dyDescent="0.2">
      <c r="A129" s="228"/>
      <c r="B129" s="278"/>
      <c r="C129" s="234"/>
      <c r="D129" s="235"/>
      <c r="E129" s="236"/>
      <c r="F129" s="237"/>
      <c r="G129" s="237"/>
      <c r="H129" s="237"/>
      <c r="I129" s="247"/>
      <c r="J129" s="237"/>
      <c r="K129" s="237"/>
    </row>
    <row r="130" spans="1:97" s="217" customFormat="1" ht="23.45" customHeight="1" x14ac:dyDescent="0.2">
      <c r="A130" s="228"/>
      <c r="B130" s="228"/>
      <c r="C130" s="231"/>
      <c r="D130" s="231"/>
      <c r="E130" s="226"/>
      <c r="F130" s="232"/>
      <c r="G130" s="232"/>
      <c r="H130" s="232"/>
      <c r="I130" s="232"/>
      <c r="J130" s="237"/>
      <c r="K130" s="237"/>
      <c r="L130" s="289"/>
    </row>
    <row r="131" spans="1:97" ht="30" customHeight="1" x14ac:dyDescent="0.25">
      <c r="A131" s="228"/>
      <c r="B131" s="266"/>
      <c r="C131" s="230" t="s">
        <v>2368</v>
      </c>
      <c r="D131" s="296"/>
      <c r="E131" s="226"/>
      <c r="F131" s="232"/>
      <c r="G131" s="271"/>
      <c r="H131" s="232"/>
      <c r="I131" s="232"/>
      <c r="J131" s="237"/>
      <c r="K131" s="237"/>
    </row>
    <row r="132" spans="1:97" s="217" customFormat="1" ht="23.45" customHeight="1" x14ac:dyDescent="0.2">
      <c r="A132" s="228">
        <f t="shared" ref="A132:A147" si="10">A131+1</f>
        <v>1</v>
      </c>
      <c r="B132" s="266" t="s">
        <v>2371</v>
      </c>
      <c r="C132" s="231" t="s">
        <v>2473</v>
      </c>
      <c r="D132" s="231" t="s">
        <v>172</v>
      </c>
      <c r="E132" s="226">
        <v>46</v>
      </c>
      <c r="F132" s="232"/>
      <c r="G132" s="232">
        <f t="shared" ref="G132:G140" si="11">E132*F132</f>
        <v>0</v>
      </c>
      <c r="H132" s="232"/>
      <c r="I132" s="232">
        <f t="shared" ref="I132:I145" si="12">E132*H132</f>
        <v>0</v>
      </c>
      <c r="J132" s="237"/>
      <c r="K132" s="237"/>
    </row>
    <row r="133" spans="1:97" s="217" customFormat="1" ht="23.45" customHeight="1" x14ac:dyDescent="0.2">
      <c r="A133" s="228">
        <f t="shared" si="10"/>
        <v>2</v>
      </c>
      <c r="B133" s="266" t="s">
        <v>2371</v>
      </c>
      <c r="C133" s="231" t="s">
        <v>2474</v>
      </c>
      <c r="D133" s="231" t="s">
        <v>172</v>
      </c>
      <c r="E133" s="226">
        <v>32</v>
      </c>
      <c r="F133" s="232"/>
      <c r="G133" s="232">
        <f t="shared" si="11"/>
        <v>0</v>
      </c>
      <c r="H133" s="232"/>
      <c r="I133" s="232">
        <f t="shared" si="12"/>
        <v>0</v>
      </c>
      <c r="J133" s="237"/>
      <c r="K133" s="237"/>
    </row>
    <row r="134" spans="1:97" s="217" customFormat="1" ht="23.45" customHeight="1" x14ac:dyDescent="0.2">
      <c r="A134" s="228">
        <f t="shared" si="10"/>
        <v>3</v>
      </c>
      <c r="B134" s="266" t="s">
        <v>2371</v>
      </c>
      <c r="C134" s="231" t="s">
        <v>2475</v>
      </c>
      <c r="D134" s="231" t="s">
        <v>1505</v>
      </c>
      <c r="E134" s="226">
        <v>1</v>
      </c>
      <c r="F134" s="232"/>
      <c r="G134" s="232">
        <f t="shared" si="11"/>
        <v>0</v>
      </c>
      <c r="H134" s="232"/>
      <c r="I134" s="232">
        <f t="shared" si="12"/>
        <v>0</v>
      </c>
      <c r="J134" s="237"/>
      <c r="K134" s="237"/>
    </row>
    <row r="135" spans="1:97" s="217" customFormat="1" ht="23.45" customHeight="1" x14ac:dyDescent="0.2">
      <c r="A135" s="228">
        <f t="shared" si="10"/>
        <v>4</v>
      </c>
      <c r="B135" s="266" t="s">
        <v>2371</v>
      </c>
      <c r="C135" s="231" t="s">
        <v>2476</v>
      </c>
      <c r="D135" s="231" t="s">
        <v>1505</v>
      </c>
      <c r="E135" s="226">
        <v>2</v>
      </c>
      <c r="F135" s="232"/>
      <c r="G135" s="232">
        <f t="shared" si="11"/>
        <v>0</v>
      </c>
      <c r="H135" s="232"/>
      <c r="I135" s="232">
        <f t="shared" si="12"/>
        <v>0</v>
      </c>
      <c r="J135" s="237"/>
      <c r="K135" s="237"/>
    </row>
    <row r="136" spans="1:97" s="217" customFormat="1" ht="23.45" customHeight="1" x14ac:dyDescent="0.2">
      <c r="A136" s="228">
        <f t="shared" si="10"/>
        <v>5</v>
      </c>
      <c r="B136" s="266" t="s">
        <v>2371</v>
      </c>
      <c r="C136" s="231" t="s">
        <v>2477</v>
      </c>
      <c r="D136" s="231" t="s">
        <v>1505</v>
      </c>
      <c r="E136" s="226">
        <v>1</v>
      </c>
      <c r="F136" s="232"/>
      <c r="G136" s="232">
        <f t="shared" si="11"/>
        <v>0</v>
      </c>
      <c r="H136" s="232"/>
      <c r="I136" s="232">
        <f t="shared" si="12"/>
        <v>0</v>
      </c>
      <c r="J136" s="237"/>
      <c r="K136" s="237"/>
    </row>
    <row r="137" spans="1:97" s="217" customFormat="1" ht="23.45" customHeight="1" x14ac:dyDescent="0.2">
      <c r="A137" s="228">
        <f t="shared" si="10"/>
        <v>6</v>
      </c>
      <c r="B137" s="266" t="s">
        <v>2371</v>
      </c>
      <c r="C137" s="231" t="s">
        <v>2478</v>
      </c>
      <c r="D137" s="231" t="s">
        <v>1505</v>
      </c>
      <c r="E137" s="226">
        <v>1</v>
      </c>
      <c r="F137" s="232"/>
      <c r="G137" s="232">
        <f t="shared" si="11"/>
        <v>0</v>
      </c>
      <c r="H137" s="232"/>
      <c r="I137" s="232">
        <f t="shared" si="12"/>
        <v>0</v>
      </c>
      <c r="J137" s="237"/>
      <c r="K137" s="237"/>
    </row>
    <row r="138" spans="1:97" s="217" customFormat="1" ht="23.45" customHeight="1" x14ac:dyDescent="0.2">
      <c r="A138" s="228">
        <f t="shared" si="10"/>
        <v>7</v>
      </c>
      <c r="B138" s="266" t="s">
        <v>2371</v>
      </c>
      <c r="C138" s="231" t="s">
        <v>2479</v>
      </c>
      <c r="D138" s="231" t="s">
        <v>1505</v>
      </c>
      <c r="E138" s="226">
        <v>5</v>
      </c>
      <c r="F138" s="232"/>
      <c r="G138" s="232">
        <f t="shared" si="11"/>
        <v>0</v>
      </c>
      <c r="H138" s="232"/>
      <c r="I138" s="232">
        <f t="shared" si="12"/>
        <v>0</v>
      </c>
      <c r="J138" s="237"/>
      <c r="K138" s="237"/>
    </row>
    <row r="139" spans="1:97" ht="23.25" customHeight="1" x14ac:dyDescent="0.25">
      <c r="A139" s="228">
        <f t="shared" si="10"/>
        <v>8</v>
      </c>
      <c r="B139" s="279" t="s">
        <v>2408</v>
      </c>
      <c r="C139" s="231" t="s">
        <v>2409</v>
      </c>
      <c r="D139" s="231" t="s">
        <v>1505</v>
      </c>
      <c r="E139" s="226">
        <v>5</v>
      </c>
      <c r="F139" s="232"/>
      <c r="G139" s="232">
        <f t="shared" si="11"/>
        <v>0</v>
      </c>
      <c r="H139" s="232"/>
      <c r="I139" s="232">
        <f t="shared" si="12"/>
        <v>0</v>
      </c>
      <c r="J139" s="237"/>
      <c r="K139" s="237"/>
    </row>
    <row r="140" spans="1:97" s="238" customFormat="1" ht="23.45" customHeight="1" x14ac:dyDescent="0.2">
      <c r="A140" s="228">
        <f t="shared" si="10"/>
        <v>9</v>
      </c>
      <c r="B140" s="278" t="s">
        <v>2410</v>
      </c>
      <c r="C140" s="235" t="s">
        <v>2411</v>
      </c>
      <c r="D140" s="235" t="s">
        <v>1505</v>
      </c>
      <c r="E140" s="236">
        <v>6</v>
      </c>
      <c r="F140" s="237"/>
      <c r="G140" s="237">
        <f t="shared" si="11"/>
        <v>0</v>
      </c>
      <c r="H140" s="237"/>
      <c r="I140" s="237">
        <f t="shared" si="12"/>
        <v>0</v>
      </c>
      <c r="J140" s="237"/>
      <c r="K140" s="237"/>
    </row>
    <row r="141" spans="1:97" s="238" customFormat="1" ht="24" customHeight="1" x14ac:dyDescent="0.2">
      <c r="A141" s="228">
        <f t="shared" si="10"/>
        <v>10</v>
      </c>
      <c r="B141" s="266" t="s">
        <v>2371</v>
      </c>
      <c r="C141" s="235" t="s">
        <v>2427</v>
      </c>
      <c r="D141" s="235" t="s">
        <v>172</v>
      </c>
      <c r="E141" s="236">
        <v>30</v>
      </c>
      <c r="F141" s="237"/>
      <c r="G141" s="237"/>
      <c r="H141" s="237"/>
      <c r="I141" s="237">
        <f t="shared" si="12"/>
        <v>0</v>
      </c>
      <c r="J141" s="237"/>
      <c r="K141" s="237"/>
    </row>
    <row r="142" spans="1:97" s="217" customFormat="1" ht="23.45" customHeight="1" x14ac:dyDescent="0.2">
      <c r="A142" s="228">
        <f t="shared" si="10"/>
        <v>11</v>
      </c>
      <c r="B142" s="279" t="s">
        <v>2430</v>
      </c>
      <c r="C142" s="231" t="s">
        <v>2431</v>
      </c>
      <c r="D142" s="231" t="s">
        <v>67</v>
      </c>
      <c r="E142" s="226">
        <v>2</v>
      </c>
      <c r="F142" s="232"/>
      <c r="G142" s="232"/>
      <c r="H142" s="232"/>
      <c r="I142" s="232">
        <f>E142*H142</f>
        <v>0</v>
      </c>
      <c r="J142" s="237"/>
      <c r="K142" s="237"/>
    </row>
    <row r="143" spans="1:97" s="238" customFormat="1" ht="23.45" customHeight="1" x14ac:dyDescent="0.2">
      <c r="A143" s="228">
        <f t="shared" si="10"/>
        <v>12</v>
      </c>
      <c r="B143" s="266" t="s">
        <v>2371</v>
      </c>
      <c r="C143" s="235" t="s">
        <v>2433</v>
      </c>
      <c r="D143" s="235" t="s">
        <v>2434</v>
      </c>
      <c r="E143" s="236">
        <v>2</v>
      </c>
      <c r="F143" s="237"/>
      <c r="G143" s="237"/>
      <c r="H143" s="237"/>
      <c r="I143" s="237">
        <f t="shared" si="12"/>
        <v>0</v>
      </c>
      <c r="J143" s="237"/>
      <c r="K143" s="237"/>
      <c r="CS143" s="238">
        <v>0</v>
      </c>
    </row>
    <row r="144" spans="1:97" s="217" customFormat="1" ht="23.45" customHeight="1" x14ac:dyDescent="0.2">
      <c r="A144" s="228">
        <f t="shared" si="10"/>
        <v>13</v>
      </c>
      <c r="B144" s="266" t="s">
        <v>2371</v>
      </c>
      <c r="C144" s="231" t="s">
        <v>2435</v>
      </c>
      <c r="D144" s="231" t="s">
        <v>2434</v>
      </c>
      <c r="E144" s="226">
        <v>2</v>
      </c>
      <c r="F144" s="232"/>
      <c r="G144" s="232"/>
      <c r="H144" s="232"/>
      <c r="I144" s="232">
        <f t="shared" si="12"/>
        <v>0</v>
      </c>
      <c r="J144" s="237"/>
      <c r="K144" s="237"/>
      <c r="CS144" s="217">
        <v>0</v>
      </c>
    </row>
    <row r="145" spans="1:12" s="286" customFormat="1" ht="23.45" customHeight="1" x14ac:dyDescent="0.2">
      <c r="A145" s="228">
        <f t="shared" si="10"/>
        <v>14</v>
      </c>
      <c r="B145" s="281" t="s">
        <v>2371</v>
      </c>
      <c r="C145" s="282" t="s">
        <v>2436</v>
      </c>
      <c r="D145" s="282" t="s">
        <v>2434</v>
      </c>
      <c r="E145" s="283">
        <v>2</v>
      </c>
      <c r="F145" s="284"/>
      <c r="G145" s="284"/>
      <c r="H145" s="284"/>
      <c r="I145" s="284">
        <f t="shared" si="12"/>
        <v>0</v>
      </c>
      <c r="J145" s="237"/>
      <c r="K145" s="237"/>
    </row>
    <row r="146" spans="1:12" s="238" customFormat="1" ht="23.45" customHeight="1" x14ac:dyDescent="0.2">
      <c r="A146" s="228">
        <f t="shared" si="10"/>
        <v>15</v>
      </c>
      <c r="B146" s="278"/>
      <c r="C146" s="235" t="s">
        <v>2438</v>
      </c>
      <c r="D146" s="235"/>
      <c r="E146" s="236"/>
      <c r="F146" s="237"/>
      <c r="G146" s="287">
        <f>SUM(G132:G145)</f>
        <v>0</v>
      </c>
      <c r="H146" s="287"/>
      <c r="I146" s="287">
        <f>SUM(I132:I145)</f>
        <v>0</v>
      </c>
      <c r="J146" s="237"/>
      <c r="K146" s="237"/>
    </row>
    <row r="147" spans="1:12" s="217" customFormat="1" ht="23.45" customHeight="1" x14ac:dyDescent="0.2">
      <c r="A147" s="228">
        <f t="shared" si="10"/>
        <v>16</v>
      </c>
      <c r="B147" s="228"/>
      <c r="C147" s="276" t="s">
        <v>2480</v>
      </c>
      <c r="D147" s="231"/>
      <c r="E147" s="226"/>
      <c r="F147" s="232"/>
      <c r="G147" s="232"/>
      <c r="H147" s="232"/>
      <c r="I147" s="288">
        <f>G146+I146</f>
        <v>0</v>
      </c>
      <c r="J147" s="237"/>
      <c r="K147" s="237"/>
      <c r="L147" s="289"/>
    </row>
    <row r="148" spans="1:12" ht="23.45" customHeight="1" x14ac:dyDescent="0.25">
      <c r="A148" s="228"/>
      <c r="B148" s="279"/>
      <c r="C148" s="231"/>
      <c r="D148" s="231"/>
      <c r="E148" s="226"/>
      <c r="F148" s="232"/>
      <c r="G148" s="301"/>
      <c r="H148" s="301"/>
      <c r="I148" s="301"/>
      <c r="J148" s="237"/>
      <c r="K148" s="237"/>
    </row>
    <row r="149" spans="1:12" s="217" customFormat="1" ht="23.45" customHeight="1" x14ac:dyDescent="0.2">
      <c r="A149" s="228"/>
      <c r="B149" s="228"/>
      <c r="C149" s="231"/>
      <c r="D149" s="231"/>
      <c r="E149" s="226"/>
      <c r="F149" s="232"/>
      <c r="G149" s="232"/>
      <c r="H149" s="232"/>
      <c r="I149" s="232"/>
      <c r="J149" s="237"/>
      <c r="K149" s="237"/>
      <c r="L149" s="289"/>
    </row>
    <row r="150" spans="1:12" s="217" customFormat="1" ht="23.45" customHeight="1" x14ac:dyDescent="0.2">
      <c r="A150" s="228"/>
      <c r="B150" s="228"/>
      <c r="C150" s="231"/>
      <c r="D150" s="231"/>
      <c r="E150" s="226"/>
      <c r="F150" s="232"/>
      <c r="G150" s="232"/>
      <c r="H150" s="232"/>
      <c r="I150" s="232"/>
      <c r="J150" s="237"/>
      <c r="K150" s="237"/>
      <c r="L150" s="289"/>
    </row>
    <row r="151" spans="1:12" s="217" customFormat="1" ht="23.45" customHeight="1" x14ac:dyDescent="0.2">
      <c r="A151" s="228"/>
      <c r="B151" s="228"/>
      <c r="C151" s="231"/>
      <c r="D151" s="231"/>
      <c r="E151" s="226"/>
      <c r="F151" s="232"/>
      <c r="G151" s="232"/>
      <c r="H151" s="232"/>
      <c r="I151" s="232"/>
      <c r="J151" s="237"/>
      <c r="K151" s="237"/>
      <c r="L151" s="289"/>
    </row>
    <row r="152" spans="1:12" s="217" customFormat="1" ht="23.45" customHeight="1" x14ac:dyDescent="0.2">
      <c r="A152" s="228"/>
      <c r="B152" s="228"/>
      <c r="C152" s="231"/>
      <c r="D152" s="231"/>
      <c r="E152" s="226"/>
      <c r="F152" s="232"/>
      <c r="G152" s="232"/>
      <c r="H152" s="232"/>
      <c r="I152" s="232"/>
      <c r="J152" s="237"/>
      <c r="K152" s="237"/>
      <c r="L152" s="289"/>
    </row>
    <row r="153" spans="1:12" s="217" customFormat="1" ht="23.45" customHeight="1" x14ac:dyDescent="0.2">
      <c r="A153" s="228"/>
      <c r="B153" s="228"/>
      <c r="C153" s="231"/>
      <c r="D153" s="231"/>
      <c r="E153" s="226"/>
      <c r="F153" s="232"/>
      <c r="G153" s="232"/>
      <c r="H153" s="232"/>
      <c r="I153" s="232"/>
      <c r="J153" s="237"/>
      <c r="K153" s="237"/>
      <c r="L153" s="289"/>
    </row>
    <row r="154" spans="1:12" s="217" customFormat="1" ht="23.45" customHeight="1" x14ac:dyDescent="0.2">
      <c r="A154" s="228"/>
      <c r="B154" s="228"/>
      <c r="C154" s="231"/>
      <c r="D154" s="231"/>
      <c r="E154" s="226"/>
      <c r="F154" s="232"/>
      <c r="G154" s="232"/>
      <c r="H154" s="232"/>
      <c r="I154" s="232"/>
      <c r="J154" s="237"/>
      <c r="K154" s="237"/>
      <c r="L154" s="289"/>
    </row>
    <row r="155" spans="1:12" s="217" customFormat="1" ht="23.45" customHeight="1" x14ac:dyDescent="0.2">
      <c r="A155" s="228"/>
      <c r="B155" s="228"/>
      <c r="C155" s="231"/>
      <c r="D155" s="231"/>
      <c r="E155" s="226"/>
      <c r="F155" s="232"/>
      <c r="G155" s="232"/>
      <c r="H155" s="232"/>
      <c r="I155" s="232"/>
      <c r="J155" s="237"/>
      <c r="K155" s="237"/>
      <c r="L155" s="289"/>
    </row>
    <row r="156" spans="1:12" s="217" customFormat="1" ht="23.45" customHeight="1" x14ac:dyDescent="0.2">
      <c r="A156" s="228"/>
      <c r="B156" s="228"/>
      <c r="C156" s="231"/>
      <c r="D156" s="231"/>
      <c r="E156" s="226"/>
      <c r="F156" s="232"/>
      <c r="G156" s="232"/>
      <c r="H156" s="232"/>
      <c r="I156" s="232"/>
      <c r="J156" s="237"/>
      <c r="K156" s="237"/>
      <c r="L156" s="289"/>
    </row>
    <row r="157" spans="1:12" s="217" customFormat="1" ht="23.45" customHeight="1" x14ac:dyDescent="0.2">
      <c r="A157" s="228"/>
      <c r="B157" s="228"/>
      <c r="C157" s="231"/>
      <c r="D157" s="231"/>
      <c r="E157" s="226"/>
      <c r="F157" s="232"/>
      <c r="G157" s="232"/>
      <c r="H157" s="232"/>
      <c r="I157" s="232"/>
      <c r="J157" s="237"/>
      <c r="K157" s="237"/>
      <c r="L157" s="289"/>
    </row>
    <row r="158" spans="1:12" s="217" customFormat="1" ht="23.45" customHeight="1" x14ac:dyDescent="0.2">
      <c r="A158" s="228"/>
      <c r="B158" s="228"/>
      <c r="C158" s="231"/>
      <c r="D158" s="231"/>
      <c r="E158" s="226"/>
      <c r="F158" s="232"/>
      <c r="G158" s="232"/>
      <c r="H158" s="232"/>
      <c r="I158" s="232"/>
      <c r="J158" s="237"/>
      <c r="K158" s="237"/>
      <c r="L158" s="289"/>
    </row>
    <row r="159" spans="1:12" s="217" customFormat="1" ht="23.45" customHeight="1" x14ac:dyDescent="0.2">
      <c r="A159" s="228"/>
      <c r="B159" s="228"/>
      <c r="C159" s="231"/>
      <c r="D159" s="231"/>
      <c r="E159" s="226"/>
      <c r="F159" s="232"/>
      <c r="G159" s="232"/>
      <c r="H159" s="232"/>
      <c r="I159" s="232"/>
      <c r="J159" s="237"/>
      <c r="K159" s="237"/>
      <c r="L159" s="289"/>
    </row>
    <row r="160" spans="1:12" s="217" customFormat="1" ht="23.45" customHeight="1" x14ac:dyDescent="0.2">
      <c r="A160" s="228"/>
      <c r="B160" s="228"/>
      <c r="C160" s="231"/>
      <c r="D160" s="231"/>
      <c r="E160" s="226"/>
      <c r="F160" s="232"/>
      <c r="G160" s="232"/>
      <c r="H160" s="232"/>
      <c r="I160" s="232"/>
      <c r="J160" s="237"/>
      <c r="K160" s="237"/>
      <c r="L160" s="289"/>
    </row>
    <row r="161" spans="1:12" s="217" customFormat="1" ht="23.45" customHeight="1" x14ac:dyDescent="0.2">
      <c r="A161" s="228"/>
      <c r="B161" s="228"/>
      <c r="C161" s="231"/>
      <c r="D161" s="231"/>
      <c r="E161" s="226"/>
      <c r="F161" s="232"/>
      <c r="G161" s="232"/>
      <c r="H161" s="232"/>
      <c r="I161" s="232"/>
      <c r="J161" s="237"/>
      <c r="K161" s="237"/>
      <c r="L161" s="289"/>
    </row>
    <row r="162" spans="1:12" s="217" customFormat="1" ht="23.45" customHeight="1" x14ac:dyDescent="0.2">
      <c r="A162" s="228"/>
      <c r="B162" s="228"/>
      <c r="C162" s="231"/>
      <c r="D162" s="231"/>
      <c r="E162" s="226"/>
      <c r="F162" s="232"/>
      <c r="G162" s="232"/>
      <c r="H162" s="232"/>
      <c r="I162" s="232"/>
      <c r="J162" s="237"/>
      <c r="K162" s="237"/>
      <c r="L162" s="289"/>
    </row>
    <row r="163" spans="1:12" s="217" customFormat="1" ht="23.45" customHeight="1" x14ac:dyDescent="0.2">
      <c r="A163" s="228"/>
      <c r="B163" s="228"/>
      <c r="C163" s="231"/>
      <c r="D163" s="231"/>
      <c r="E163" s="226"/>
      <c r="F163" s="232"/>
      <c r="G163" s="232"/>
      <c r="H163" s="232"/>
      <c r="I163" s="232"/>
      <c r="J163" s="237"/>
      <c r="K163" s="237"/>
      <c r="L163" s="289"/>
    </row>
    <row r="164" spans="1:12" s="217" customFormat="1" ht="23.45" customHeight="1" x14ac:dyDescent="0.2">
      <c r="A164" s="228"/>
      <c r="B164" s="228"/>
      <c r="C164" s="231"/>
      <c r="D164" s="231"/>
      <c r="E164" s="226"/>
      <c r="F164" s="232"/>
      <c r="G164" s="232"/>
      <c r="H164" s="232"/>
      <c r="I164" s="232"/>
      <c r="J164" s="237"/>
      <c r="K164" s="237"/>
      <c r="L164" s="289"/>
    </row>
    <row r="165" spans="1:12" s="217" customFormat="1" ht="23.45" customHeight="1" x14ac:dyDescent="0.2">
      <c r="A165" s="228"/>
      <c r="B165" s="228"/>
      <c r="C165" s="231"/>
      <c r="D165" s="231"/>
      <c r="E165" s="226"/>
      <c r="F165" s="232"/>
      <c r="G165" s="232"/>
      <c r="H165" s="232"/>
      <c r="I165" s="232"/>
      <c r="J165" s="237"/>
      <c r="K165" s="237"/>
      <c r="L165" s="289"/>
    </row>
    <row r="166" spans="1:12" s="217" customFormat="1" ht="23.45" customHeight="1" x14ac:dyDescent="0.2">
      <c r="A166" s="228"/>
      <c r="B166" s="228"/>
      <c r="C166" s="231"/>
      <c r="D166" s="231"/>
      <c r="E166" s="226"/>
      <c r="F166" s="232"/>
      <c r="G166" s="232"/>
      <c r="H166" s="232"/>
      <c r="I166" s="232"/>
      <c r="J166" s="237"/>
      <c r="K166" s="237"/>
      <c r="L166" s="289"/>
    </row>
    <row r="167" spans="1:12" s="217" customFormat="1" ht="23.45" customHeight="1" x14ac:dyDescent="0.2">
      <c r="A167" s="228"/>
      <c r="B167" s="228"/>
      <c r="C167" s="231"/>
      <c r="D167" s="231"/>
      <c r="E167" s="226"/>
      <c r="F167" s="232"/>
      <c r="G167" s="232"/>
      <c r="H167" s="232"/>
      <c r="I167" s="232"/>
      <c r="J167" s="237"/>
      <c r="K167" s="237"/>
      <c r="L167" s="289"/>
    </row>
    <row r="168" spans="1:12" s="217" customFormat="1" ht="23.45" customHeight="1" x14ac:dyDescent="0.2">
      <c r="A168" s="228"/>
      <c r="B168" s="228"/>
      <c r="C168" s="231"/>
      <c r="D168" s="231"/>
      <c r="E168" s="226"/>
      <c r="F168" s="232"/>
      <c r="G168" s="232"/>
      <c r="H168" s="232"/>
      <c r="I168" s="232"/>
      <c r="J168" s="237"/>
      <c r="K168" s="237"/>
      <c r="L168" s="289"/>
    </row>
    <row r="169" spans="1:12" s="217" customFormat="1" ht="23.45" customHeight="1" x14ac:dyDescent="0.2">
      <c r="A169" s="228"/>
      <c r="B169" s="228"/>
      <c r="C169" s="231"/>
      <c r="D169" s="231"/>
      <c r="E169" s="226"/>
      <c r="F169" s="232"/>
      <c r="G169" s="232"/>
      <c r="H169" s="232"/>
      <c r="I169" s="232"/>
      <c r="J169" s="237"/>
      <c r="K169" s="237"/>
      <c r="L169" s="289"/>
    </row>
    <row r="170" spans="1:12" s="217" customFormat="1" ht="23.45" customHeight="1" x14ac:dyDescent="0.2">
      <c r="A170" s="228"/>
      <c r="B170" s="228"/>
      <c r="C170" s="231"/>
      <c r="D170" s="231"/>
      <c r="E170" s="226"/>
      <c r="F170" s="232"/>
      <c r="G170" s="232"/>
      <c r="H170" s="232"/>
      <c r="I170" s="232"/>
      <c r="J170" s="237"/>
      <c r="K170" s="237"/>
      <c r="L170" s="289"/>
    </row>
    <row r="171" spans="1:12" s="217" customFormat="1" ht="23.45" customHeight="1" x14ac:dyDescent="0.2">
      <c r="A171" s="228"/>
      <c r="B171" s="228"/>
      <c r="C171" s="231"/>
      <c r="D171" s="231"/>
      <c r="E171" s="226"/>
      <c r="F171" s="232"/>
      <c r="G171" s="232"/>
      <c r="H171" s="232"/>
      <c r="I171" s="232"/>
      <c r="J171" s="237"/>
      <c r="K171" s="237"/>
      <c r="L171" s="289"/>
    </row>
    <row r="172" spans="1:12" s="217" customFormat="1" ht="23.45" customHeight="1" x14ac:dyDescent="0.2">
      <c r="A172" s="228"/>
      <c r="B172" s="228"/>
      <c r="C172" s="231"/>
      <c r="D172" s="231"/>
      <c r="E172" s="226"/>
      <c r="F172" s="232"/>
      <c r="G172" s="232"/>
      <c r="H172" s="232"/>
      <c r="I172" s="232"/>
      <c r="J172" s="237"/>
      <c r="K172" s="237"/>
      <c r="L172" s="289"/>
    </row>
    <row r="173" spans="1:12" s="217" customFormat="1" ht="23.45" customHeight="1" x14ac:dyDescent="0.2">
      <c r="A173" s="228"/>
      <c r="B173" s="228"/>
      <c r="C173" s="231"/>
      <c r="D173" s="231"/>
      <c r="E173" s="226"/>
      <c r="F173" s="232"/>
      <c r="G173" s="232"/>
      <c r="H173" s="232"/>
      <c r="I173" s="232"/>
      <c r="J173" s="237"/>
      <c r="K173" s="237"/>
      <c r="L173" s="289"/>
    </row>
    <row r="174" spans="1:12" s="217" customFormat="1" ht="23.45" customHeight="1" x14ac:dyDescent="0.2">
      <c r="A174" s="228"/>
      <c r="B174" s="228"/>
      <c r="C174" s="231"/>
      <c r="D174" s="231"/>
      <c r="E174" s="226"/>
      <c r="F174" s="232"/>
      <c r="G174" s="232"/>
      <c r="H174" s="232"/>
      <c r="I174" s="232"/>
      <c r="J174" s="237"/>
      <c r="K174" s="237"/>
      <c r="L174" s="289"/>
    </row>
    <row r="175" spans="1:12" s="217" customFormat="1" ht="23.45" customHeight="1" x14ac:dyDescent="0.2">
      <c r="A175" s="228"/>
      <c r="B175" s="228"/>
      <c r="C175" s="231"/>
      <c r="D175" s="231"/>
      <c r="E175" s="226"/>
      <c r="F175" s="232"/>
      <c r="G175" s="232"/>
      <c r="H175" s="232"/>
      <c r="I175" s="232"/>
      <c r="J175" s="237"/>
      <c r="K175" s="237"/>
      <c r="L175" s="289"/>
    </row>
    <row r="176" spans="1:12" s="217" customFormat="1" ht="23.45" customHeight="1" x14ac:dyDescent="0.2">
      <c r="A176" s="228"/>
      <c r="B176" s="228"/>
      <c r="C176" s="231"/>
      <c r="D176" s="231"/>
      <c r="E176" s="226"/>
      <c r="F176" s="232"/>
      <c r="G176" s="232"/>
      <c r="H176" s="232"/>
      <c r="I176" s="232"/>
      <c r="J176" s="237"/>
      <c r="K176" s="237"/>
      <c r="L176" s="289"/>
    </row>
    <row r="177" spans="1:12" s="217" customFormat="1" ht="23.45" customHeight="1" x14ac:dyDescent="0.2">
      <c r="A177" s="228"/>
      <c r="B177" s="228"/>
      <c r="C177" s="231"/>
      <c r="D177" s="231"/>
      <c r="E177" s="226"/>
      <c r="F177" s="232"/>
      <c r="G177" s="232"/>
      <c r="H177" s="232"/>
      <c r="I177" s="232"/>
      <c r="J177" s="237"/>
      <c r="K177" s="237"/>
      <c r="L177" s="289"/>
    </row>
    <row r="178" spans="1:12" s="217" customFormat="1" ht="23.45" customHeight="1" x14ac:dyDescent="0.2">
      <c r="A178" s="228"/>
      <c r="B178" s="228"/>
      <c r="C178" s="231"/>
      <c r="D178" s="231"/>
      <c r="E178" s="226"/>
      <c r="F178" s="232"/>
      <c r="G178" s="232"/>
      <c r="H178" s="232"/>
      <c r="I178" s="232"/>
      <c r="J178" s="237"/>
      <c r="K178" s="237"/>
      <c r="L178" s="289"/>
    </row>
    <row r="179" spans="1:12" s="217" customFormat="1" ht="23.45" customHeight="1" x14ac:dyDescent="0.2">
      <c r="A179" s="228"/>
      <c r="B179" s="228"/>
      <c r="C179" s="231"/>
      <c r="D179" s="231"/>
      <c r="E179" s="226"/>
      <c r="F179" s="232"/>
      <c r="G179" s="232"/>
      <c r="H179" s="232"/>
      <c r="I179" s="232"/>
      <c r="J179" s="237"/>
      <c r="K179" s="237"/>
      <c r="L179" s="289"/>
    </row>
    <row r="180" spans="1:12" s="217" customFormat="1" ht="23.45" customHeight="1" x14ac:dyDescent="0.2">
      <c r="A180" s="228"/>
      <c r="B180" s="228"/>
      <c r="C180" s="231"/>
      <c r="D180" s="231"/>
      <c r="E180" s="226"/>
      <c r="F180" s="232"/>
      <c r="G180" s="232"/>
      <c r="H180" s="232"/>
      <c r="I180" s="232"/>
      <c r="J180" s="237"/>
      <c r="K180" s="237"/>
      <c r="L180" s="289"/>
    </row>
    <row r="181" spans="1:12" s="217" customFormat="1" ht="23.45" customHeight="1" x14ac:dyDescent="0.2">
      <c r="A181" s="228"/>
      <c r="B181" s="228"/>
      <c r="C181" s="231"/>
      <c r="D181" s="231"/>
      <c r="E181" s="226"/>
      <c r="F181" s="232"/>
      <c r="G181" s="232"/>
      <c r="H181" s="232"/>
      <c r="I181" s="232"/>
      <c r="J181" s="237"/>
      <c r="K181" s="237"/>
      <c r="L181" s="289"/>
    </row>
    <row r="182" spans="1:12" s="217" customFormat="1" ht="23.45" customHeight="1" x14ac:dyDescent="0.2">
      <c r="A182" s="228"/>
      <c r="B182" s="228"/>
      <c r="C182" s="231"/>
      <c r="D182" s="231"/>
      <c r="E182" s="226"/>
      <c r="F182" s="232"/>
      <c r="G182" s="232"/>
      <c r="H182" s="232"/>
      <c r="I182" s="232"/>
      <c r="J182" s="237"/>
      <c r="K182" s="237"/>
      <c r="L182" s="289"/>
    </row>
    <row r="183" spans="1:12" s="217" customFormat="1" ht="23.45" customHeight="1" x14ac:dyDescent="0.2">
      <c r="A183" s="228"/>
      <c r="B183" s="228"/>
      <c r="C183" s="231"/>
      <c r="D183" s="231"/>
      <c r="E183" s="226"/>
      <c r="F183" s="232"/>
      <c r="G183" s="232"/>
      <c r="H183" s="232"/>
      <c r="I183" s="232"/>
      <c r="J183" s="237"/>
      <c r="K183" s="237"/>
      <c r="L183" s="289"/>
    </row>
    <row r="184" spans="1:12" s="217" customFormat="1" ht="23.45" customHeight="1" x14ac:dyDescent="0.2">
      <c r="A184" s="228"/>
      <c r="B184" s="228"/>
      <c r="C184" s="231"/>
      <c r="D184" s="231"/>
      <c r="E184" s="226"/>
      <c r="F184" s="232"/>
      <c r="G184" s="232"/>
      <c r="H184" s="232"/>
      <c r="I184" s="232"/>
      <c r="J184" s="237"/>
      <c r="K184" s="237"/>
      <c r="L184" s="289"/>
    </row>
    <row r="185" spans="1:12" s="217" customFormat="1" ht="23.45" customHeight="1" x14ac:dyDescent="0.2">
      <c r="A185" s="228"/>
      <c r="B185" s="228"/>
      <c r="C185" s="231"/>
      <c r="D185" s="231"/>
      <c r="E185" s="226"/>
      <c r="F185" s="232"/>
      <c r="G185" s="232"/>
      <c r="H185" s="232"/>
      <c r="I185" s="232"/>
      <c r="J185" s="237"/>
      <c r="K185" s="237"/>
      <c r="L185" s="289"/>
    </row>
    <row r="186" spans="1:12" s="217" customFormat="1" ht="23.45" customHeight="1" x14ac:dyDescent="0.2">
      <c r="A186" s="228"/>
      <c r="B186" s="228"/>
      <c r="C186" s="231"/>
      <c r="D186" s="231"/>
      <c r="E186" s="226"/>
      <c r="F186" s="232"/>
      <c r="G186" s="232"/>
      <c r="H186" s="232"/>
      <c r="I186" s="232"/>
      <c r="J186" s="237"/>
      <c r="K186" s="237"/>
      <c r="L186" s="289"/>
    </row>
    <row r="187" spans="1:12" s="217" customFormat="1" ht="23.45" customHeight="1" x14ac:dyDescent="0.2">
      <c r="A187" s="228"/>
      <c r="B187" s="228"/>
      <c r="C187" s="231"/>
      <c r="D187" s="231"/>
      <c r="E187" s="226"/>
      <c r="F187" s="232"/>
      <c r="G187" s="232"/>
      <c r="H187" s="232"/>
      <c r="I187" s="232"/>
      <c r="J187" s="237"/>
      <c r="K187" s="237"/>
      <c r="L187" s="289"/>
    </row>
    <row r="188" spans="1:12" s="217" customFormat="1" ht="23.45" customHeight="1" x14ac:dyDescent="0.2">
      <c r="A188" s="228"/>
      <c r="B188" s="228"/>
      <c r="C188" s="231"/>
      <c r="D188" s="231"/>
      <c r="E188" s="226"/>
      <c r="F188" s="232"/>
      <c r="G188" s="232"/>
      <c r="H188" s="232"/>
      <c r="I188" s="232"/>
      <c r="J188" s="237"/>
      <c r="K188" s="237"/>
      <c r="L188" s="289"/>
    </row>
    <row r="189" spans="1:12" s="217" customFormat="1" ht="23.45" customHeight="1" x14ac:dyDescent="0.2">
      <c r="A189" s="228"/>
      <c r="B189" s="228"/>
      <c r="C189" s="231"/>
      <c r="D189" s="231"/>
      <c r="E189" s="226"/>
      <c r="F189" s="232"/>
      <c r="G189" s="232"/>
      <c r="H189" s="232"/>
      <c r="I189" s="232"/>
      <c r="J189" s="237"/>
      <c r="K189" s="237"/>
      <c r="L189" s="289"/>
    </row>
    <row r="190" spans="1:12" s="217" customFormat="1" ht="23.45" customHeight="1" x14ac:dyDescent="0.2">
      <c r="A190" s="228"/>
      <c r="B190" s="228"/>
      <c r="C190" s="231"/>
      <c r="D190" s="231"/>
      <c r="E190" s="226"/>
      <c r="F190" s="232"/>
      <c r="G190" s="232"/>
      <c r="H190" s="232"/>
      <c r="I190" s="232"/>
      <c r="J190" s="237"/>
      <c r="K190" s="237"/>
      <c r="L190" s="289"/>
    </row>
    <row r="191" spans="1:12" s="217" customFormat="1" ht="23.45" customHeight="1" x14ac:dyDescent="0.2">
      <c r="A191" s="228"/>
      <c r="B191" s="228"/>
      <c r="C191" s="231"/>
      <c r="D191" s="231"/>
      <c r="E191" s="226"/>
      <c r="F191" s="232"/>
      <c r="G191" s="232"/>
      <c r="H191" s="232"/>
      <c r="I191" s="232"/>
      <c r="J191" s="237"/>
      <c r="K191" s="237"/>
      <c r="L191" s="289"/>
    </row>
    <row r="192" spans="1:12" s="217" customFormat="1" ht="23.45" customHeight="1" x14ac:dyDescent="0.2">
      <c r="A192" s="228"/>
      <c r="B192" s="228"/>
      <c r="C192" s="231"/>
      <c r="D192" s="231"/>
      <c r="E192" s="226"/>
      <c r="F192" s="232"/>
      <c r="G192" s="232"/>
      <c r="H192" s="232"/>
      <c r="I192" s="232"/>
      <c r="J192" s="237"/>
      <c r="K192" s="237"/>
      <c r="L192" s="289"/>
    </row>
    <row r="193" spans="1:12" s="217" customFormat="1" ht="23.45" customHeight="1" x14ac:dyDescent="0.2">
      <c r="A193" s="228"/>
      <c r="B193" s="228"/>
      <c r="C193" s="231"/>
      <c r="D193" s="231"/>
      <c r="E193" s="226"/>
      <c r="F193" s="232"/>
      <c r="G193" s="232"/>
      <c r="H193" s="232"/>
      <c r="I193" s="232"/>
      <c r="J193" s="237"/>
      <c r="K193" s="237"/>
      <c r="L193" s="289"/>
    </row>
    <row r="194" spans="1:12" s="217" customFormat="1" ht="23.45" customHeight="1" x14ac:dyDescent="0.2">
      <c r="A194" s="228"/>
      <c r="B194" s="228"/>
      <c r="C194" s="231"/>
      <c r="D194" s="231"/>
      <c r="E194" s="226"/>
      <c r="F194" s="232"/>
      <c r="G194" s="232"/>
      <c r="H194" s="232"/>
      <c r="I194" s="232"/>
      <c r="J194" s="237"/>
      <c r="K194" s="237"/>
      <c r="L194" s="289"/>
    </row>
    <row r="195" spans="1:12" s="217" customFormat="1" ht="23.45" customHeight="1" x14ac:dyDescent="0.2">
      <c r="A195" s="228"/>
      <c r="B195" s="228"/>
      <c r="C195" s="231"/>
      <c r="D195" s="231"/>
      <c r="E195" s="226"/>
      <c r="F195" s="232"/>
      <c r="G195" s="232"/>
      <c r="H195" s="232"/>
      <c r="I195" s="232"/>
      <c r="J195" s="237"/>
      <c r="K195" s="237"/>
      <c r="L195" s="289"/>
    </row>
    <row r="196" spans="1:12" s="217" customFormat="1" ht="23.45" customHeight="1" x14ac:dyDescent="0.2">
      <c r="A196" s="228"/>
      <c r="B196" s="228"/>
      <c r="C196" s="231"/>
      <c r="D196" s="231"/>
      <c r="E196" s="226"/>
      <c r="F196" s="232"/>
      <c r="G196" s="232"/>
      <c r="H196" s="232"/>
      <c r="I196" s="232"/>
      <c r="J196" s="237"/>
      <c r="K196" s="237"/>
      <c r="L196" s="289"/>
    </row>
    <row r="197" spans="1:12" s="217" customFormat="1" ht="23.45" customHeight="1" x14ac:dyDescent="0.2">
      <c r="A197" s="228"/>
      <c r="B197" s="228"/>
      <c r="C197" s="231"/>
      <c r="D197" s="231"/>
      <c r="E197" s="226"/>
      <c r="F197" s="232"/>
      <c r="G197" s="232"/>
      <c r="H197" s="232"/>
      <c r="I197" s="232"/>
      <c r="J197" s="237"/>
      <c r="K197" s="237"/>
      <c r="L197" s="289"/>
    </row>
    <row r="198" spans="1:12" s="217" customFormat="1" ht="23.45" customHeight="1" x14ac:dyDescent="0.2">
      <c r="A198" s="228"/>
      <c r="B198" s="228"/>
      <c r="C198" s="231"/>
      <c r="D198" s="231"/>
      <c r="E198" s="226"/>
      <c r="F198" s="232"/>
      <c r="G198" s="232"/>
      <c r="H198" s="232"/>
      <c r="I198" s="232"/>
      <c r="J198" s="237"/>
      <c r="K198" s="237"/>
      <c r="L198" s="289"/>
    </row>
    <row r="199" spans="1:12" s="217" customFormat="1" ht="23.45" customHeight="1" x14ac:dyDescent="0.2">
      <c r="A199" s="228"/>
      <c r="B199" s="228"/>
      <c r="C199" s="231"/>
      <c r="D199" s="231"/>
      <c r="E199" s="226"/>
      <c r="F199" s="232"/>
      <c r="G199" s="232"/>
      <c r="H199" s="232"/>
      <c r="I199" s="232"/>
      <c r="J199" s="237"/>
      <c r="K199" s="237"/>
      <c r="L199" s="289"/>
    </row>
    <row r="200" spans="1:12" s="217" customFormat="1" ht="23.45" customHeight="1" x14ac:dyDescent="0.2">
      <c r="A200" s="228"/>
      <c r="B200" s="228"/>
      <c r="C200" s="231"/>
      <c r="D200" s="231"/>
      <c r="E200" s="226"/>
      <c r="F200" s="232"/>
      <c r="G200" s="232"/>
      <c r="H200" s="232"/>
      <c r="I200" s="232"/>
      <c r="J200" s="237"/>
      <c r="K200" s="237"/>
      <c r="L200" s="289"/>
    </row>
    <row r="201" spans="1:12" s="217" customFormat="1" ht="23.45" customHeight="1" x14ac:dyDescent="0.2">
      <c r="A201" s="228"/>
      <c r="B201" s="228"/>
      <c r="C201" s="231"/>
      <c r="D201" s="231"/>
      <c r="E201" s="226"/>
      <c r="F201" s="232"/>
      <c r="G201" s="232"/>
      <c r="H201" s="232"/>
      <c r="I201" s="232"/>
      <c r="J201" s="237"/>
      <c r="K201" s="237"/>
      <c r="L201" s="289"/>
    </row>
    <row r="202" spans="1:12" s="217" customFormat="1" ht="23.45" customHeight="1" x14ac:dyDescent="0.2">
      <c r="A202" s="228"/>
      <c r="B202" s="228"/>
      <c r="C202" s="231"/>
      <c r="D202" s="231"/>
      <c r="E202" s="226"/>
      <c r="F202" s="232"/>
      <c r="G202" s="232"/>
      <c r="H202" s="232"/>
      <c r="I202" s="232"/>
      <c r="J202" s="237"/>
      <c r="K202" s="237"/>
      <c r="L202" s="289"/>
    </row>
    <row r="203" spans="1:12" s="217" customFormat="1" ht="23.45" customHeight="1" x14ac:dyDescent="0.2">
      <c r="A203" s="228"/>
      <c r="B203" s="228"/>
      <c r="C203" s="231"/>
      <c r="D203" s="231"/>
      <c r="E203" s="226"/>
      <c r="F203" s="232"/>
      <c r="G203" s="232"/>
      <c r="H203" s="232"/>
      <c r="I203" s="232"/>
      <c r="J203" s="237"/>
      <c r="K203" s="237"/>
      <c r="L203" s="289"/>
    </row>
    <row r="204" spans="1:12" s="217" customFormat="1" ht="23.45" customHeight="1" x14ac:dyDescent="0.2">
      <c r="A204" s="228"/>
      <c r="B204" s="228"/>
      <c r="C204" s="231"/>
      <c r="D204" s="231"/>
      <c r="E204" s="226"/>
      <c r="F204" s="232"/>
      <c r="G204" s="232"/>
      <c r="H204" s="232"/>
      <c r="I204" s="232"/>
      <c r="J204" s="237"/>
      <c r="K204" s="237"/>
      <c r="L204" s="289"/>
    </row>
    <row r="205" spans="1:12" s="217" customFormat="1" ht="23.45" customHeight="1" x14ac:dyDescent="0.2">
      <c r="A205" s="228"/>
      <c r="B205" s="228"/>
      <c r="C205" s="231"/>
      <c r="D205" s="231"/>
      <c r="E205" s="226"/>
      <c r="F205" s="232"/>
      <c r="G205" s="232"/>
      <c r="H205" s="232"/>
      <c r="I205" s="232"/>
      <c r="J205" s="237"/>
      <c r="K205" s="237"/>
      <c r="L205" s="289"/>
    </row>
    <row r="206" spans="1:12" s="217" customFormat="1" ht="23.45" customHeight="1" x14ac:dyDescent="0.2">
      <c r="A206" s="228"/>
      <c r="B206" s="228"/>
      <c r="C206" s="231"/>
      <c r="D206" s="231"/>
      <c r="E206" s="226"/>
      <c r="F206" s="232"/>
      <c r="G206" s="232"/>
      <c r="H206" s="232"/>
      <c r="I206" s="232"/>
      <c r="J206" s="302"/>
      <c r="K206" s="302"/>
      <c r="L206" s="289"/>
    </row>
    <row r="207" spans="1:12" s="217" customFormat="1" ht="23.45" customHeight="1" x14ac:dyDescent="0.2">
      <c r="A207" s="228"/>
      <c r="B207" s="228"/>
      <c r="C207" s="231"/>
      <c r="D207" s="231"/>
      <c r="E207" s="226"/>
      <c r="F207" s="232"/>
      <c r="G207" s="232"/>
      <c r="H207" s="232"/>
      <c r="I207" s="232"/>
      <c r="J207" s="302"/>
      <c r="K207" s="302"/>
      <c r="L207" s="289"/>
    </row>
    <row r="208" spans="1:12" s="217" customFormat="1" ht="23.45" customHeight="1" x14ac:dyDescent="0.2">
      <c r="A208" s="228"/>
      <c r="B208" s="228"/>
      <c r="C208" s="231"/>
      <c r="D208" s="231"/>
      <c r="E208" s="226"/>
      <c r="F208" s="232"/>
      <c r="G208" s="232"/>
      <c r="H208" s="232"/>
      <c r="I208" s="232"/>
      <c r="J208" s="302"/>
      <c r="K208" s="302"/>
      <c r="L208" s="289"/>
    </row>
    <row r="209" spans="1:12" s="217" customFormat="1" ht="23.45" customHeight="1" x14ac:dyDescent="0.2">
      <c r="A209" s="228"/>
      <c r="B209" s="228"/>
      <c r="C209" s="231"/>
      <c r="D209" s="231"/>
      <c r="E209" s="226"/>
      <c r="F209" s="232"/>
      <c r="G209" s="232"/>
      <c r="H209" s="232"/>
      <c r="I209" s="232"/>
      <c r="J209" s="302"/>
      <c r="K209" s="302"/>
      <c r="L209" s="289"/>
    </row>
    <row r="210" spans="1:12" s="217" customFormat="1" ht="23.45" customHeight="1" x14ac:dyDescent="0.2">
      <c r="A210" s="228"/>
      <c r="B210" s="228"/>
      <c r="C210" s="231"/>
      <c r="D210" s="231"/>
      <c r="E210" s="226"/>
      <c r="F210" s="232"/>
      <c r="G210" s="232"/>
      <c r="H210" s="232"/>
      <c r="I210" s="232"/>
      <c r="J210" s="302"/>
      <c r="K210" s="302"/>
      <c r="L210" s="289"/>
    </row>
    <row r="211" spans="1:12" s="217" customFormat="1" ht="23.45" customHeight="1" x14ac:dyDescent="0.2">
      <c r="A211" s="228"/>
      <c r="B211" s="228"/>
      <c r="C211" s="231"/>
      <c r="D211" s="231"/>
      <c r="E211" s="226"/>
      <c r="F211" s="232"/>
      <c r="G211" s="232"/>
      <c r="H211" s="232"/>
      <c r="I211" s="232"/>
      <c r="J211" s="302"/>
      <c r="K211" s="302"/>
      <c r="L211" s="289"/>
    </row>
    <row r="212" spans="1:12" s="217" customFormat="1" ht="23.45" customHeight="1" x14ac:dyDescent="0.2">
      <c r="A212" s="228"/>
      <c r="B212" s="228"/>
      <c r="C212" s="231"/>
      <c r="D212" s="231"/>
      <c r="E212" s="226"/>
      <c r="F212" s="232"/>
      <c r="G212" s="232"/>
      <c r="H212" s="232"/>
      <c r="I212" s="232"/>
      <c r="J212" s="302"/>
      <c r="K212" s="302"/>
      <c r="L212" s="289"/>
    </row>
    <row r="213" spans="1:12" s="217" customFormat="1" ht="23.45" customHeight="1" x14ac:dyDescent="0.2">
      <c r="A213" s="228"/>
      <c r="B213" s="228"/>
      <c r="C213" s="231"/>
      <c r="D213" s="231"/>
      <c r="E213" s="226"/>
      <c r="F213" s="232"/>
      <c r="G213" s="232"/>
      <c r="H213" s="232"/>
      <c r="I213" s="232"/>
      <c r="J213" s="302"/>
      <c r="K213" s="302"/>
      <c r="L213" s="289"/>
    </row>
    <row r="214" spans="1:12" s="217" customFormat="1" ht="23.45" customHeight="1" x14ac:dyDescent="0.2">
      <c r="A214" s="228"/>
      <c r="B214" s="228"/>
      <c r="C214" s="231"/>
      <c r="D214" s="231"/>
      <c r="E214" s="226"/>
      <c r="F214" s="232"/>
      <c r="G214" s="232"/>
      <c r="H214" s="232"/>
      <c r="I214" s="232"/>
      <c r="J214" s="302"/>
      <c r="K214" s="302"/>
      <c r="L214" s="289"/>
    </row>
    <row r="215" spans="1:12" s="217" customFormat="1" ht="23.45" customHeight="1" x14ac:dyDescent="0.2">
      <c r="A215" s="228"/>
      <c r="B215" s="228"/>
      <c r="C215" s="231"/>
      <c r="D215" s="231"/>
      <c r="E215" s="226"/>
      <c r="F215" s="232"/>
      <c r="G215" s="232"/>
      <c r="H215" s="232"/>
      <c r="I215" s="232"/>
      <c r="J215" s="302"/>
      <c r="K215" s="302"/>
      <c r="L215" s="289"/>
    </row>
    <row r="216" spans="1:12" s="217" customFormat="1" ht="23.45" customHeight="1" x14ac:dyDescent="0.2">
      <c r="A216" s="228"/>
      <c r="B216" s="228"/>
      <c r="C216" s="231"/>
      <c r="D216" s="231"/>
      <c r="E216" s="226"/>
      <c r="F216" s="232"/>
      <c r="G216" s="232"/>
      <c r="H216" s="232"/>
      <c r="I216" s="232"/>
      <c r="J216" s="302"/>
      <c r="K216" s="302"/>
      <c r="L216" s="289"/>
    </row>
    <row r="217" spans="1:12" s="217" customFormat="1" ht="23.45" customHeight="1" x14ac:dyDescent="0.2">
      <c r="A217" s="228"/>
      <c r="B217" s="228"/>
      <c r="C217" s="231"/>
      <c r="D217" s="231"/>
      <c r="E217" s="226"/>
      <c r="F217" s="232"/>
      <c r="G217" s="232"/>
      <c r="H217" s="232"/>
      <c r="I217" s="232"/>
      <c r="J217" s="302"/>
      <c r="K217" s="302"/>
      <c r="L217" s="289"/>
    </row>
    <row r="218" spans="1:12" s="217" customFormat="1" ht="23.45" customHeight="1" x14ac:dyDescent="0.2">
      <c r="A218" s="228"/>
      <c r="B218" s="228"/>
      <c r="C218" s="231"/>
      <c r="D218" s="231"/>
      <c r="E218" s="226"/>
      <c r="F218" s="232"/>
      <c r="G218" s="232"/>
      <c r="H218" s="232"/>
      <c r="I218" s="232"/>
      <c r="J218" s="302"/>
      <c r="K218" s="302"/>
      <c r="L218" s="289"/>
    </row>
    <row r="219" spans="1:12" s="217" customFormat="1" ht="23.45" customHeight="1" x14ac:dyDescent="0.2">
      <c r="A219" s="228"/>
      <c r="B219" s="228"/>
      <c r="C219" s="231"/>
      <c r="D219" s="231"/>
      <c r="E219" s="226"/>
      <c r="F219" s="232"/>
      <c r="G219" s="232"/>
      <c r="H219" s="232"/>
      <c r="I219" s="232"/>
      <c r="J219" s="302"/>
      <c r="K219" s="302"/>
      <c r="L219" s="289"/>
    </row>
    <row r="220" spans="1:12" s="217" customFormat="1" ht="23.45" customHeight="1" x14ac:dyDescent="0.2">
      <c r="A220" s="228"/>
      <c r="B220" s="228"/>
      <c r="C220" s="231"/>
      <c r="D220" s="231"/>
      <c r="E220" s="226"/>
      <c r="F220" s="232"/>
      <c r="G220" s="232"/>
      <c r="H220" s="232"/>
      <c r="I220" s="232"/>
      <c r="J220" s="302"/>
      <c r="K220" s="302"/>
      <c r="L220" s="289"/>
    </row>
    <row r="221" spans="1:12" s="217" customFormat="1" ht="23.45" customHeight="1" x14ac:dyDescent="0.2">
      <c r="A221" s="228"/>
      <c r="B221" s="228"/>
      <c r="C221" s="231"/>
      <c r="D221" s="231"/>
      <c r="E221" s="226"/>
      <c r="F221" s="232"/>
      <c r="G221" s="232"/>
      <c r="H221" s="232"/>
      <c r="I221" s="232"/>
      <c r="J221" s="302"/>
      <c r="K221" s="302"/>
      <c r="L221" s="289"/>
    </row>
    <row r="222" spans="1:12" s="217" customFormat="1" ht="23.45" customHeight="1" x14ac:dyDescent="0.2">
      <c r="A222" s="228"/>
      <c r="B222" s="228"/>
      <c r="C222" s="231"/>
      <c r="D222" s="231"/>
      <c r="E222" s="226"/>
      <c r="F222" s="232"/>
      <c r="G222" s="232"/>
      <c r="H222" s="232"/>
      <c r="I222" s="232"/>
      <c r="J222" s="302"/>
      <c r="K222" s="302"/>
      <c r="L222" s="289"/>
    </row>
    <row r="223" spans="1:12" s="217" customFormat="1" ht="23.45" customHeight="1" x14ac:dyDescent="0.2">
      <c r="A223" s="228"/>
      <c r="B223" s="228"/>
      <c r="C223" s="231"/>
      <c r="D223" s="231"/>
      <c r="E223" s="226"/>
      <c r="F223" s="232"/>
      <c r="G223" s="232"/>
      <c r="H223" s="232"/>
      <c r="I223" s="232"/>
      <c r="J223" s="302"/>
      <c r="K223" s="302"/>
      <c r="L223" s="289"/>
    </row>
    <row r="224" spans="1:12" s="217" customFormat="1" ht="23.45" customHeight="1" x14ac:dyDescent="0.2">
      <c r="A224" s="228"/>
      <c r="B224" s="228"/>
      <c r="C224" s="231"/>
      <c r="D224" s="231"/>
      <c r="E224" s="226"/>
      <c r="F224" s="232"/>
      <c r="G224" s="232"/>
      <c r="H224" s="232"/>
      <c r="I224" s="232"/>
      <c r="J224" s="302"/>
      <c r="K224" s="302"/>
      <c r="L224" s="289"/>
    </row>
    <row r="225" spans="1:12" s="217" customFormat="1" ht="23.45" customHeight="1" x14ac:dyDescent="0.2">
      <c r="A225" s="228"/>
      <c r="B225" s="228"/>
      <c r="C225" s="231"/>
      <c r="D225" s="231"/>
      <c r="E225" s="226"/>
      <c r="F225" s="232"/>
      <c r="G225" s="232"/>
      <c r="H225" s="232"/>
      <c r="I225" s="232"/>
      <c r="J225" s="302"/>
      <c r="K225" s="302"/>
      <c r="L225" s="289"/>
    </row>
    <row r="226" spans="1:12" s="217" customFormat="1" ht="23.45" customHeight="1" x14ac:dyDescent="0.2">
      <c r="A226" s="228"/>
      <c r="B226" s="228"/>
      <c r="C226" s="231"/>
      <c r="D226" s="231"/>
      <c r="E226" s="226"/>
      <c r="F226" s="232"/>
      <c r="G226" s="232"/>
      <c r="H226" s="232"/>
      <c r="I226" s="232"/>
      <c r="J226" s="302"/>
      <c r="K226" s="302"/>
      <c r="L226" s="289"/>
    </row>
    <row r="227" spans="1:12" s="217" customFormat="1" ht="23.45" customHeight="1" x14ac:dyDescent="0.2">
      <c r="A227" s="228"/>
      <c r="B227" s="228"/>
      <c r="C227" s="231"/>
      <c r="D227" s="231"/>
      <c r="E227" s="226"/>
      <c r="F227" s="232"/>
      <c r="G227" s="232"/>
      <c r="H227" s="232"/>
      <c r="I227" s="232"/>
      <c r="J227" s="302"/>
      <c r="K227" s="302"/>
      <c r="L227" s="289"/>
    </row>
    <row r="228" spans="1:12" s="217" customFormat="1" ht="23.45" customHeight="1" x14ac:dyDescent="0.2">
      <c r="A228" s="228"/>
      <c r="B228" s="228"/>
      <c r="C228" s="231"/>
      <c r="D228" s="231"/>
      <c r="E228" s="226"/>
      <c r="F228" s="232"/>
      <c r="G228" s="232"/>
      <c r="H228" s="232"/>
      <c r="I228" s="232"/>
      <c r="J228" s="302"/>
      <c r="K228" s="302"/>
      <c r="L228" s="289"/>
    </row>
    <row r="229" spans="1:12" s="217" customFormat="1" ht="23.45" customHeight="1" x14ac:dyDescent="0.2">
      <c r="A229" s="228"/>
      <c r="B229" s="228"/>
      <c r="C229" s="231"/>
      <c r="D229" s="231"/>
      <c r="E229" s="226"/>
      <c r="F229" s="232"/>
      <c r="G229" s="232"/>
      <c r="H229" s="232"/>
      <c r="I229" s="232"/>
      <c r="J229" s="302"/>
      <c r="K229" s="302"/>
      <c r="L229" s="289"/>
    </row>
    <row r="230" spans="1:12" s="217" customFormat="1" ht="23.45" customHeight="1" x14ac:dyDescent="0.2">
      <c r="A230" s="228"/>
      <c r="B230" s="228"/>
      <c r="C230" s="231"/>
      <c r="D230" s="231"/>
      <c r="E230" s="226"/>
      <c r="F230" s="232"/>
      <c r="G230" s="232"/>
      <c r="H230" s="232"/>
      <c r="I230" s="232"/>
      <c r="J230" s="302"/>
      <c r="K230" s="302"/>
      <c r="L230" s="289"/>
    </row>
    <row r="231" spans="1:12" s="217" customFormat="1" ht="23.45" customHeight="1" x14ac:dyDescent="0.2">
      <c r="A231" s="228"/>
      <c r="B231" s="228"/>
      <c r="C231" s="231"/>
      <c r="D231" s="231"/>
      <c r="E231" s="226"/>
      <c r="F231" s="232"/>
      <c r="G231" s="232"/>
      <c r="H231" s="232"/>
      <c r="I231" s="232"/>
      <c r="J231" s="302"/>
      <c r="K231" s="302"/>
      <c r="L231" s="289"/>
    </row>
    <row r="232" spans="1:12" s="217" customFormat="1" ht="23.45" customHeight="1" x14ac:dyDescent="0.2">
      <c r="A232" s="228"/>
      <c r="B232" s="228"/>
      <c r="C232" s="231"/>
      <c r="D232" s="231"/>
      <c r="E232" s="226"/>
      <c r="F232" s="232"/>
      <c r="G232" s="232"/>
      <c r="H232" s="232"/>
      <c r="I232" s="232"/>
      <c r="J232" s="302"/>
      <c r="K232" s="302"/>
      <c r="L232" s="289"/>
    </row>
    <row r="233" spans="1:12" s="217" customFormat="1" ht="23.45" customHeight="1" x14ac:dyDescent="0.2">
      <c r="A233" s="228"/>
      <c r="B233" s="228"/>
      <c r="C233" s="231"/>
      <c r="D233" s="231"/>
      <c r="E233" s="226"/>
      <c r="F233" s="232"/>
      <c r="G233" s="232"/>
      <c r="H233" s="232"/>
      <c r="I233" s="232"/>
      <c r="J233" s="302"/>
      <c r="K233" s="302"/>
      <c r="L233" s="289"/>
    </row>
    <row r="234" spans="1:12" s="217" customFormat="1" ht="23.45" customHeight="1" x14ac:dyDescent="0.2">
      <c r="A234" s="228"/>
      <c r="B234" s="228"/>
      <c r="C234" s="231"/>
      <c r="D234" s="231"/>
      <c r="E234" s="226"/>
      <c r="F234" s="232"/>
      <c r="G234" s="232"/>
      <c r="H234" s="232"/>
      <c r="I234" s="232"/>
      <c r="J234" s="302"/>
      <c r="K234" s="302"/>
      <c r="L234" s="289"/>
    </row>
    <row r="235" spans="1:12" s="217" customFormat="1" ht="23.45" customHeight="1" x14ac:dyDescent="0.2">
      <c r="A235" s="228"/>
      <c r="B235" s="228"/>
      <c r="C235" s="231"/>
      <c r="D235" s="231"/>
      <c r="E235" s="226"/>
      <c r="F235" s="232"/>
      <c r="G235" s="232"/>
      <c r="H235" s="232"/>
      <c r="I235" s="232"/>
      <c r="J235" s="302"/>
      <c r="K235" s="302"/>
      <c r="L235" s="289"/>
    </row>
    <row r="236" spans="1:12" s="217" customFormat="1" ht="23.45" customHeight="1" x14ac:dyDescent="0.2">
      <c r="A236" s="228"/>
      <c r="B236" s="228"/>
      <c r="C236" s="231"/>
      <c r="D236" s="231"/>
      <c r="E236" s="226"/>
      <c r="F236" s="232"/>
      <c r="G236" s="232"/>
      <c r="H236" s="232"/>
      <c r="I236" s="232"/>
      <c r="J236" s="302"/>
      <c r="K236" s="302"/>
      <c r="L236" s="289"/>
    </row>
    <row r="237" spans="1:12" s="217" customFormat="1" ht="23.45" customHeight="1" x14ac:dyDescent="0.2">
      <c r="A237" s="228"/>
      <c r="B237" s="228"/>
      <c r="C237" s="231"/>
      <c r="D237" s="231"/>
      <c r="E237" s="226"/>
      <c r="F237" s="232"/>
      <c r="G237" s="232"/>
      <c r="H237" s="232"/>
      <c r="I237" s="232"/>
      <c r="J237" s="302"/>
      <c r="K237" s="302"/>
      <c r="L237" s="289"/>
    </row>
    <row r="238" spans="1:12" s="217" customFormat="1" ht="23.45" customHeight="1" x14ac:dyDescent="0.2">
      <c r="A238" s="228"/>
      <c r="B238" s="228"/>
      <c r="C238" s="231"/>
      <c r="D238" s="231"/>
      <c r="E238" s="226"/>
      <c r="F238" s="232"/>
      <c r="G238" s="232"/>
      <c r="H238" s="232"/>
      <c r="I238" s="232"/>
      <c r="J238" s="302"/>
      <c r="K238" s="302"/>
      <c r="L238" s="289"/>
    </row>
    <row r="239" spans="1:12" s="217" customFormat="1" ht="23.45" customHeight="1" x14ac:dyDescent="0.2">
      <c r="A239" s="228"/>
      <c r="B239" s="228"/>
      <c r="C239" s="231"/>
      <c r="D239" s="231"/>
      <c r="E239" s="226"/>
      <c r="F239" s="232"/>
      <c r="G239" s="232"/>
      <c r="H239" s="232"/>
      <c r="I239" s="232"/>
      <c r="J239" s="302"/>
      <c r="K239" s="302"/>
      <c r="L239" s="289"/>
    </row>
    <row r="240" spans="1:12" s="217" customFormat="1" ht="23.45" customHeight="1" x14ac:dyDescent="0.2">
      <c r="A240" s="228"/>
      <c r="B240" s="228"/>
      <c r="C240" s="231"/>
      <c r="D240" s="231"/>
      <c r="E240" s="226"/>
      <c r="F240" s="232"/>
      <c r="G240" s="232"/>
      <c r="H240" s="232"/>
      <c r="I240" s="232"/>
      <c r="J240" s="302"/>
      <c r="K240" s="302"/>
      <c r="L240" s="289"/>
    </row>
    <row r="241" spans="1:12" s="217" customFormat="1" ht="23.45" customHeight="1" x14ac:dyDescent="0.2">
      <c r="A241" s="228"/>
      <c r="B241" s="228"/>
      <c r="C241" s="231"/>
      <c r="D241" s="231"/>
      <c r="E241" s="226"/>
      <c r="F241" s="232"/>
      <c r="G241" s="232"/>
      <c r="H241" s="232"/>
      <c r="I241" s="232"/>
      <c r="J241" s="302"/>
      <c r="K241" s="302"/>
      <c r="L241" s="289"/>
    </row>
    <row r="242" spans="1:12" s="217" customFormat="1" ht="23.45" customHeight="1" x14ac:dyDescent="0.2">
      <c r="A242" s="228"/>
      <c r="B242" s="228"/>
      <c r="C242" s="231"/>
      <c r="D242" s="231"/>
      <c r="E242" s="226"/>
      <c r="F242" s="232"/>
      <c r="G242" s="232"/>
      <c r="H242" s="232"/>
      <c r="I242" s="232"/>
      <c r="J242" s="302"/>
      <c r="K242" s="302"/>
      <c r="L242" s="289"/>
    </row>
    <row r="243" spans="1:12" s="217" customFormat="1" ht="23.45" customHeight="1" x14ac:dyDescent="0.2">
      <c r="A243" s="228"/>
      <c r="B243" s="228"/>
      <c r="C243" s="231"/>
      <c r="D243" s="231"/>
      <c r="E243" s="226"/>
      <c r="F243" s="232"/>
      <c r="G243" s="232"/>
      <c r="H243" s="232"/>
      <c r="I243" s="232"/>
      <c r="J243" s="302"/>
      <c r="K243" s="302"/>
      <c r="L243" s="289"/>
    </row>
    <row r="244" spans="1:12" s="217" customFormat="1" ht="23.45" customHeight="1" x14ac:dyDescent="0.2">
      <c r="A244" s="228"/>
      <c r="B244" s="228"/>
      <c r="C244" s="231"/>
      <c r="D244" s="231"/>
      <c r="E244" s="226"/>
      <c r="F244" s="232"/>
      <c r="G244" s="232"/>
      <c r="H244" s="232"/>
      <c r="I244" s="232"/>
      <c r="J244" s="302"/>
      <c r="K244" s="302"/>
      <c r="L244" s="289"/>
    </row>
    <row r="245" spans="1:12" s="217" customFormat="1" ht="23.45" customHeight="1" x14ac:dyDescent="0.2">
      <c r="A245" s="228"/>
      <c r="B245" s="228"/>
      <c r="C245" s="231"/>
      <c r="D245" s="231"/>
      <c r="E245" s="226"/>
      <c r="F245" s="232"/>
      <c r="G245" s="232"/>
      <c r="H245" s="232"/>
      <c r="I245" s="232"/>
      <c r="J245" s="302"/>
      <c r="K245" s="302"/>
      <c r="L245" s="289"/>
    </row>
    <row r="246" spans="1:12" s="217" customFormat="1" ht="23.45" customHeight="1" x14ac:dyDescent="0.2">
      <c r="A246" s="228"/>
      <c r="B246" s="228"/>
      <c r="C246" s="231"/>
      <c r="D246" s="231"/>
      <c r="E246" s="226"/>
      <c r="F246" s="232"/>
      <c r="G246" s="232"/>
      <c r="H246" s="232"/>
      <c r="I246" s="232"/>
      <c r="J246" s="302"/>
      <c r="K246" s="302"/>
      <c r="L246" s="289"/>
    </row>
    <row r="247" spans="1:12" s="217" customFormat="1" ht="23.45" customHeight="1" x14ac:dyDescent="0.2">
      <c r="A247" s="228"/>
      <c r="B247" s="228"/>
      <c r="C247" s="231"/>
      <c r="D247" s="231"/>
      <c r="E247" s="226"/>
      <c r="F247" s="232"/>
      <c r="G247" s="232"/>
      <c r="H247" s="232"/>
      <c r="I247" s="232"/>
      <c r="J247" s="302"/>
      <c r="K247" s="302"/>
      <c r="L247" s="289"/>
    </row>
    <row r="248" spans="1:12" s="217" customFormat="1" ht="23.45" customHeight="1" x14ac:dyDescent="0.2">
      <c r="A248" s="228"/>
      <c r="B248" s="228"/>
      <c r="C248" s="231"/>
      <c r="D248" s="231"/>
      <c r="E248" s="226"/>
      <c r="F248" s="232"/>
      <c r="G248" s="232"/>
      <c r="H248" s="232"/>
      <c r="I248" s="232"/>
      <c r="J248" s="302"/>
      <c r="K248" s="302"/>
      <c r="L248" s="289"/>
    </row>
    <row r="249" spans="1:12" s="217" customFormat="1" ht="23.45" customHeight="1" x14ac:dyDescent="0.2">
      <c r="A249" s="228"/>
      <c r="B249" s="228"/>
      <c r="C249" s="231"/>
      <c r="D249" s="231"/>
      <c r="E249" s="226"/>
      <c r="F249" s="232"/>
      <c r="G249" s="232"/>
      <c r="H249" s="232"/>
      <c r="I249" s="232"/>
      <c r="J249" s="302"/>
      <c r="K249" s="302"/>
      <c r="L249" s="289"/>
    </row>
    <row r="250" spans="1:12" s="217" customFormat="1" ht="23.45" customHeight="1" x14ac:dyDescent="0.2">
      <c r="A250" s="228"/>
      <c r="B250" s="228"/>
      <c r="C250" s="231"/>
      <c r="D250" s="231"/>
      <c r="E250" s="226"/>
      <c r="F250" s="232"/>
      <c r="G250" s="232"/>
      <c r="H250" s="232"/>
      <c r="I250" s="232"/>
      <c r="J250" s="302"/>
      <c r="K250" s="302"/>
      <c r="L250" s="289"/>
    </row>
    <row r="251" spans="1:12" s="217" customFormat="1" ht="23.45" customHeight="1" x14ac:dyDescent="0.2">
      <c r="A251" s="228"/>
      <c r="B251" s="228"/>
      <c r="C251" s="231"/>
      <c r="D251" s="231"/>
      <c r="E251" s="226"/>
      <c r="F251" s="232"/>
      <c r="G251" s="232"/>
      <c r="H251" s="232"/>
      <c r="I251" s="232"/>
      <c r="J251" s="302"/>
      <c r="K251" s="302"/>
      <c r="L251" s="289"/>
    </row>
    <row r="252" spans="1:12" s="217" customFormat="1" ht="23.45" customHeight="1" x14ac:dyDescent="0.2">
      <c r="A252" s="228"/>
      <c r="B252" s="228"/>
      <c r="C252" s="231"/>
      <c r="D252" s="231"/>
      <c r="E252" s="226"/>
      <c r="F252" s="232"/>
      <c r="G252" s="232"/>
      <c r="H252" s="232"/>
      <c r="I252" s="232"/>
      <c r="J252" s="302"/>
      <c r="K252" s="302"/>
      <c r="L252" s="289"/>
    </row>
    <row r="253" spans="1:12" s="217" customFormat="1" ht="23.45" customHeight="1" x14ac:dyDescent="0.2">
      <c r="A253" s="228"/>
      <c r="B253" s="228"/>
      <c r="C253" s="231"/>
      <c r="D253" s="231"/>
      <c r="E253" s="226"/>
      <c r="F253" s="232"/>
      <c r="G253" s="232"/>
      <c r="H253" s="232"/>
      <c r="I253" s="232"/>
      <c r="J253" s="302"/>
      <c r="K253" s="302"/>
      <c r="L253" s="289"/>
    </row>
    <row r="254" spans="1:12" s="217" customFormat="1" ht="23.45" customHeight="1" x14ac:dyDescent="0.2">
      <c r="A254" s="228"/>
      <c r="B254" s="228"/>
      <c r="C254" s="231"/>
      <c r="D254" s="231"/>
      <c r="E254" s="226"/>
      <c r="F254" s="232"/>
      <c r="G254" s="232"/>
      <c r="H254" s="232"/>
      <c r="I254" s="232"/>
      <c r="J254" s="302"/>
      <c r="K254" s="302"/>
      <c r="L254" s="289"/>
    </row>
    <row r="255" spans="1:12" s="217" customFormat="1" ht="23.45" customHeight="1" x14ac:dyDescent="0.2">
      <c r="A255" s="228"/>
      <c r="B255" s="228"/>
      <c r="C255" s="231"/>
      <c r="D255" s="231"/>
      <c r="E255" s="226"/>
      <c r="F255" s="232"/>
      <c r="G255" s="232"/>
      <c r="H255" s="232"/>
      <c r="I255" s="232"/>
      <c r="J255" s="302"/>
      <c r="K255" s="302"/>
      <c r="L255" s="289"/>
    </row>
    <row r="256" spans="1:12" s="217" customFormat="1" ht="23.45" customHeight="1" x14ac:dyDescent="0.2">
      <c r="A256" s="228"/>
      <c r="B256" s="228"/>
      <c r="C256" s="231"/>
      <c r="D256" s="231"/>
      <c r="E256" s="226"/>
      <c r="F256" s="232"/>
      <c r="G256" s="232"/>
      <c r="H256" s="232"/>
      <c r="I256" s="232"/>
      <c r="J256" s="302"/>
      <c r="K256" s="302"/>
      <c r="L256" s="289"/>
    </row>
    <row r="257" spans="1:12" s="217" customFormat="1" ht="23.45" customHeight="1" x14ac:dyDescent="0.2">
      <c r="A257" s="228"/>
      <c r="B257" s="228"/>
      <c r="C257" s="231"/>
      <c r="D257" s="231"/>
      <c r="E257" s="226"/>
      <c r="F257" s="232"/>
      <c r="G257" s="232"/>
      <c r="H257" s="232"/>
      <c r="I257" s="232"/>
      <c r="J257" s="302"/>
      <c r="K257" s="302"/>
      <c r="L257" s="289"/>
    </row>
    <row r="258" spans="1:12" s="217" customFormat="1" ht="23.45" customHeight="1" x14ac:dyDescent="0.2">
      <c r="A258" s="228"/>
      <c r="B258" s="228"/>
      <c r="C258" s="231"/>
      <c r="D258" s="231"/>
      <c r="E258" s="226"/>
      <c r="F258" s="232"/>
      <c r="G258" s="232"/>
      <c r="H258" s="232"/>
      <c r="I258" s="232"/>
      <c r="J258" s="302"/>
      <c r="K258" s="302"/>
      <c r="L258" s="289"/>
    </row>
    <row r="259" spans="1:12" s="217" customFormat="1" ht="23.45" customHeight="1" x14ac:dyDescent="0.2">
      <c r="A259" s="228"/>
      <c r="B259" s="228"/>
      <c r="C259" s="231"/>
      <c r="D259" s="231"/>
      <c r="E259" s="226"/>
      <c r="F259" s="232"/>
      <c r="G259" s="232"/>
      <c r="H259" s="232"/>
      <c r="I259" s="232"/>
      <c r="J259" s="302"/>
      <c r="K259" s="302"/>
      <c r="L259" s="289"/>
    </row>
    <row r="260" spans="1:12" s="217" customFormat="1" ht="23.45" customHeight="1" x14ac:dyDescent="0.2">
      <c r="A260" s="228"/>
      <c r="B260" s="228"/>
      <c r="C260" s="231"/>
      <c r="D260" s="231"/>
      <c r="E260" s="226"/>
      <c r="F260" s="232"/>
      <c r="G260" s="232"/>
      <c r="H260" s="232"/>
      <c r="I260" s="232"/>
      <c r="J260" s="302"/>
      <c r="K260" s="302"/>
      <c r="L260" s="289"/>
    </row>
    <row r="261" spans="1:12" s="217" customFormat="1" ht="23.45" customHeight="1" x14ac:dyDescent="0.2">
      <c r="A261" s="228"/>
      <c r="B261" s="228"/>
      <c r="C261" s="231"/>
      <c r="D261" s="231"/>
      <c r="E261" s="226"/>
      <c r="F261" s="232"/>
      <c r="G261" s="232"/>
      <c r="H261" s="232"/>
      <c r="I261" s="232"/>
      <c r="J261" s="302"/>
      <c r="K261" s="302"/>
      <c r="L261" s="289"/>
    </row>
    <row r="262" spans="1:12" s="217" customFormat="1" ht="23.45" customHeight="1" x14ac:dyDescent="0.2">
      <c r="A262" s="228"/>
      <c r="B262" s="228"/>
      <c r="C262" s="231"/>
      <c r="D262" s="231"/>
      <c r="E262" s="226"/>
      <c r="F262" s="232"/>
      <c r="G262" s="232"/>
      <c r="H262" s="232"/>
      <c r="I262" s="232"/>
      <c r="J262" s="302"/>
      <c r="K262" s="302"/>
      <c r="L262" s="289"/>
    </row>
    <row r="263" spans="1:12" s="217" customFormat="1" ht="23.45" customHeight="1" x14ac:dyDescent="0.2">
      <c r="A263" s="228"/>
      <c r="B263" s="228"/>
      <c r="C263" s="231"/>
      <c r="D263" s="231"/>
      <c r="E263" s="226"/>
      <c r="F263" s="232"/>
      <c r="G263" s="232"/>
      <c r="H263" s="232"/>
      <c r="I263" s="232"/>
      <c r="J263" s="302"/>
      <c r="K263" s="302"/>
      <c r="L263" s="289"/>
    </row>
    <row r="264" spans="1:12" s="217" customFormat="1" ht="23.45" customHeight="1" x14ac:dyDescent="0.2">
      <c r="A264" s="228"/>
      <c r="B264" s="228"/>
      <c r="C264" s="231"/>
      <c r="D264" s="231"/>
      <c r="E264" s="226"/>
      <c r="F264" s="232"/>
      <c r="G264" s="232"/>
      <c r="H264" s="232"/>
      <c r="I264" s="232"/>
      <c r="J264" s="302"/>
      <c r="K264" s="302"/>
      <c r="L264" s="289"/>
    </row>
    <row r="265" spans="1:12" s="217" customFormat="1" ht="23.45" customHeight="1" x14ac:dyDescent="0.2">
      <c r="A265" s="228"/>
      <c r="B265" s="228"/>
      <c r="C265" s="231"/>
      <c r="D265" s="231"/>
      <c r="E265" s="226"/>
      <c r="F265" s="232"/>
      <c r="G265" s="232"/>
      <c r="H265" s="232"/>
      <c r="I265" s="232"/>
      <c r="J265" s="302"/>
      <c r="K265" s="302"/>
      <c r="L265" s="289"/>
    </row>
    <row r="266" spans="1:12" s="217" customFormat="1" ht="23.45" customHeight="1" x14ac:dyDescent="0.2">
      <c r="A266" s="228"/>
      <c r="B266" s="228"/>
      <c r="C266" s="231"/>
      <c r="D266" s="231"/>
      <c r="E266" s="226"/>
      <c r="F266" s="232"/>
      <c r="G266" s="232"/>
      <c r="H266" s="232"/>
      <c r="I266" s="232"/>
      <c r="J266" s="302"/>
      <c r="K266" s="302"/>
      <c r="L266" s="289"/>
    </row>
    <row r="267" spans="1:12" s="217" customFormat="1" ht="23.45" customHeight="1" x14ac:dyDescent="0.2">
      <c r="A267" s="228"/>
      <c r="B267" s="228"/>
      <c r="C267" s="231"/>
      <c r="D267" s="231"/>
      <c r="E267" s="226"/>
      <c r="F267" s="232"/>
      <c r="G267" s="232"/>
      <c r="H267" s="232"/>
      <c r="I267" s="232"/>
      <c r="J267" s="302"/>
      <c r="K267" s="302"/>
      <c r="L267" s="289"/>
    </row>
    <row r="268" spans="1:12" s="217" customFormat="1" ht="23.45" customHeight="1" x14ac:dyDescent="0.2">
      <c r="A268" s="228"/>
      <c r="B268" s="228"/>
      <c r="C268" s="231"/>
      <c r="D268" s="231"/>
      <c r="E268" s="226"/>
      <c r="F268" s="232"/>
      <c r="G268" s="232"/>
      <c r="H268" s="232"/>
      <c r="I268" s="232"/>
      <c r="J268" s="302"/>
      <c r="K268" s="302"/>
      <c r="L268" s="289"/>
    </row>
    <row r="269" spans="1:12" s="217" customFormat="1" ht="23.45" customHeight="1" x14ac:dyDescent="0.2">
      <c r="A269" s="228"/>
      <c r="B269" s="228"/>
      <c r="C269" s="231"/>
      <c r="D269" s="231"/>
      <c r="E269" s="226"/>
      <c r="F269" s="232"/>
      <c r="G269" s="232"/>
      <c r="H269" s="232"/>
      <c r="I269" s="232"/>
      <c r="J269" s="302"/>
      <c r="K269" s="302"/>
      <c r="L269" s="289"/>
    </row>
    <row r="270" spans="1:12" s="217" customFormat="1" ht="23.45" customHeight="1" x14ac:dyDescent="0.2">
      <c r="A270" s="228"/>
      <c r="B270" s="228"/>
      <c r="C270" s="231"/>
      <c r="D270" s="231"/>
      <c r="E270" s="226"/>
      <c r="F270" s="232"/>
      <c r="G270" s="232"/>
      <c r="H270" s="232"/>
      <c r="I270" s="232"/>
      <c r="J270" s="302"/>
      <c r="K270" s="302"/>
      <c r="L270" s="289"/>
    </row>
    <row r="271" spans="1:12" s="217" customFormat="1" ht="23.45" customHeight="1" x14ac:dyDescent="0.2">
      <c r="A271" s="228"/>
      <c r="B271" s="228"/>
      <c r="C271" s="231"/>
      <c r="D271" s="231"/>
      <c r="E271" s="226"/>
      <c r="F271" s="232"/>
      <c r="G271" s="232"/>
      <c r="H271" s="232"/>
      <c r="I271" s="232"/>
      <c r="J271" s="302"/>
      <c r="K271" s="302"/>
      <c r="L271" s="289"/>
    </row>
    <row r="272" spans="1:12" s="217" customFormat="1" ht="23.45" customHeight="1" x14ac:dyDescent="0.2">
      <c r="A272" s="228"/>
      <c r="B272" s="228"/>
      <c r="C272" s="231"/>
      <c r="D272" s="231"/>
      <c r="E272" s="226"/>
      <c r="F272" s="232"/>
      <c r="G272" s="232"/>
      <c r="H272" s="232"/>
      <c r="I272" s="232"/>
      <c r="J272" s="302"/>
      <c r="K272" s="302"/>
      <c r="L272" s="289"/>
    </row>
    <row r="273" spans="1:12" s="217" customFormat="1" ht="23.45" customHeight="1" x14ac:dyDescent="0.2">
      <c r="A273" s="228"/>
      <c r="B273" s="228"/>
      <c r="C273" s="231"/>
      <c r="D273" s="231"/>
      <c r="E273" s="226"/>
      <c r="F273" s="232"/>
      <c r="G273" s="232"/>
      <c r="H273" s="232"/>
      <c r="I273" s="232"/>
      <c r="J273" s="302"/>
      <c r="K273" s="302"/>
      <c r="L273" s="289"/>
    </row>
    <row r="274" spans="1:12" s="217" customFormat="1" ht="23.45" customHeight="1" x14ac:dyDescent="0.2">
      <c r="A274" s="228"/>
      <c r="B274" s="228"/>
      <c r="C274" s="231"/>
      <c r="D274" s="231"/>
      <c r="E274" s="226"/>
      <c r="F274" s="232"/>
      <c r="G274" s="232"/>
      <c r="H274" s="232"/>
      <c r="I274" s="232"/>
      <c r="J274" s="302"/>
      <c r="K274" s="302"/>
      <c r="L274" s="289"/>
    </row>
    <row r="275" spans="1:12" s="217" customFormat="1" ht="23.45" customHeight="1" x14ac:dyDescent="0.2">
      <c r="A275" s="228"/>
      <c r="B275" s="228"/>
      <c r="C275" s="231"/>
      <c r="D275" s="231"/>
      <c r="E275" s="226"/>
      <c r="F275" s="232"/>
      <c r="G275" s="232"/>
      <c r="H275" s="232"/>
      <c r="I275" s="232"/>
      <c r="J275" s="302"/>
      <c r="K275" s="302"/>
      <c r="L275" s="289"/>
    </row>
    <row r="276" spans="1:12" s="217" customFormat="1" ht="23.45" customHeight="1" x14ac:dyDescent="0.2">
      <c r="A276" s="228"/>
      <c r="B276" s="228"/>
      <c r="C276" s="231"/>
      <c r="D276" s="231"/>
      <c r="E276" s="226"/>
      <c r="F276" s="232"/>
      <c r="G276" s="232"/>
      <c r="H276" s="232"/>
      <c r="I276" s="232"/>
      <c r="J276" s="302"/>
      <c r="K276" s="302"/>
      <c r="L276" s="289"/>
    </row>
    <row r="277" spans="1:12" s="217" customFormat="1" ht="23.45" customHeight="1" x14ac:dyDescent="0.2">
      <c r="A277" s="228"/>
      <c r="B277" s="228"/>
      <c r="C277" s="231"/>
      <c r="D277" s="231"/>
      <c r="E277" s="226"/>
      <c r="F277" s="232"/>
      <c r="G277" s="232"/>
      <c r="H277" s="232"/>
      <c r="I277" s="232"/>
      <c r="J277" s="302"/>
      <c r="K277" s="302"/>
      <c r="L277" s="289"/>
    </row>
    <row r="278" spans="1:12" s="217" customFormat="1" ht="23.45" customHeight="1" x14ac:dyDescent="0.2">
      <c r="A278" s="228"/>
      <c r="B278" s="228"/>
      <c r="C278" s="231"/>
      <c r="D278" s="231"/>
      <c r="E278" s="226"/>
      <c r="F278" s="232"/>
      <c r="G278" s="232"/>
      <c r="H278" s="232"/>
      <c r="I278" s="232"/>
      <c r="J278" s="302"/>
      <c r="K278" s="302"/>
      <c r="L278" s="289"/>
    </row>
    <row r="279" spans="1:12" s="217" customFormat="1" ht="23.45" customHeight="1" x14ac:dyDescent="0.2">
      <c r="A279" s="228"/>
      <c r="B279" s="228"/>
      <c r="C279" s="231"/>
      <c r="D279" s="231"/>
      <c r="E279" s="226"/>
      <c r="F279" s="232"/>
      <c r="G279" s="232"/>
      <c r="H279" s="232"/>
      <c r="I279" s="232"/>
      <c r="J279" s="302"/>
      <c r="K279" s="302"/>
      <c r="L279" s="289"/>
    </row>
    <row r="280" spans="1:12" s="217" customFormat="1" ht="23.45" customHeight="1" x14ac:dyDescent="0.2">
      <c r="A280" s="228"/>
      <c r="B280" s="228"/>
      <c r="C280" s="231"/>
      <c r="D280" s="231"/>
      <c r="E280" s="226"/>
      <c r="F280" s="232"/>
      <c r="G280" s="232"/>
      <c r="H280" s="232"/>
      <c r="I280" s="232"/>
      <c r="J280" s="302"/>
      <c r="K280" s="302"/>
      <c r="L280" s="289"/>
    </row>
    <row r="281" spans="1:12" s="217" customFormat="1" ht="23.45" customHeight="1" x14ac:dyDescent="0.2">
      <c r="A281" s="228"/>
      <c r="B281" s="228"/>
      <c r="C281" s="231"/>
      <c r="D281" s="231"/>
      <c r="E281" s="226"/>
      <c r="F281" s="232"/>
      <c r="G281" s="232"/>
      <c r="H281" s="232"/>
      <c r="I281" s="232"/>
      <c r="J281" s="302"/>
      <c r="K281" s="302"/>
      <c r="L281" s="289"/>
    </row>
    <row r="282" spans="1:12" s="217" customFormat="1" ht="23.45" customHeight="1" x14ac:dyDescent="0.2">
      <c r="A282" s="228"/>
      <c r="B282" s="228"/>
      <c r="C282" s="231"/>
      <c r="D282" s="231"/>
      <c r="E282" s="226"/>
      <c r="F282" s="232"/>
      <c r="G282" s="232"/>
      <c r="H282" s="232"/>
      <c r="I282" s="232"/>
      <c r="J282" s="302"/>
      <c r="K282" s="302"/>
      <c r="L282" s="289"/>
    </row>
    <row r="283" spans="1:12" s="217" customFormat="1" ht="23.45" customHeight="1" x14ac:dyDescent="0.2">
      <c r="A283" s="228"/>
      <c r="B283" s="228"/>
      <c r="C283" s="231"/>
      <c r="D283" s="231"/>
      <c r="E283" s="226"/>
      <c r="F283" s="232"/>
      <c r="G283" s="232"/>
      <c r="H283" s="232"/>
      <c r="I283" s="232"/>
      <c r="J283" s="302"/>
      <c r="K283" s="302"/>
      <c r="L283" s="289"/>
    </row>
    <row r="284" spans="1:12" s="217" customFormat="1" ht="23.45" customHeight="1" x14ac:dyDescent="0.2">
      <c r="A284" s="228"/>
      <c r="B284" s="228"/>
      <c r="C284" s="231"/>
      <c r="D284" s="231"/>
      <c r="E284" s="226"/>
      <c r="F284" s="232"/>
      <c r="G284" s="232"/>
      <c r="H284" s="232"/>
      <c r="I284" s="232"/>
      <c r="J284" s="302"/>
      <c r="K284" s="302"/>
      <c r="L284" s="289"/>
    </row>
    <row r="285" spans="1:12" s="217" customFormat="1" ht="23.45" customHeight="1" x14ac:dyDescent="0.2">
      <c r="A285" s="228"/>
      <c r="B285" s="228"/>
      <c r="C285" s="231"/>
      <c r="D285" s="231"/>
      <c r="E285" s="226"/>
      <c r="F285" s="232"/>
      <c r="G285" s="232"/>
      <c r="H285" s="232"/>
      <c r="I285" s="232"/>
      <c r="J285" s="302"/>
      <c r="K285" s="302"/>
      <c r="L285" s="289"/>
    </row>
    <row r="286" spans="1:12" s="217" customFormat="1" ht="23.45" customHeight="1" x14ac:dyDescent="0.2">
      <c r="A286" s="228"/>
      <c r="B286" s="228"/>
      <c r="C286" s="231"/>
      <c r="D286" s="231"/>
      <c r="E286" s="226"/>
      <c r="F286" s="232"/>
      <c r="G286" s="232"/>
      <c r="H286" s="232"/>
      <c r="I286" s="232"/>
      <c r="J286" s="302"/>
      <c r="K286" s="302"/>
      <c r="L286" s="289"/>
    </row>
    <row r="287" spans="1:12" s="217" customFormat="1" ht="23.45" customHeight="1" x14ac:dyDescent="0.2">
      <c r="A287" s="228"/>
      <c r="B287" s="228"/>
      <c r="C287" s="231"/>
      <c r="D287" s="231"/>
      <c r="E287" s="226"/>
      <c r="F287" s="232"/>
      <c r="G287" s="232"/>
      <c r="H287" s="232"/>
      <c r="I287" s="232"/>
      <c r="J287" s="302"/>
      <c r="K287" s="302"/>
      <c r="L287" s="289"/>
    </row>
    <row r="288" spans="1:12" s="217" customFormat="1" ht="23.45" customHeight="1" x14ac:dyDescent="0.2">
      <c r="A288" s="228"/>
      <c r="B288" s="228"/>
      <c r="C288" s="231"/>
      <c r="D288" s="231"/>
      <c r="E288" s="226"/>
      <c r="F288" s="232"/>
      <c r="G288" s="232"/>
      <c r="H288" s="232"/>
      <c r="I288" s="232"/>
      <c r="J288" s="302"/>
      <c r="K288" s="302"/>
      <c r="L288" s="289"/>
    </row>
    <row r="289" spans="1:12" s="217" customFormat="1" ht="23.45" customHeight="1" x14ac:dyDescent="0.2">
      <c r="A289" s="228"/>
      <c r="B289" s="228"/>
      <c r="C289" s="231"/>
      <c r="D289" s="231"/>
      <c r="E289" s="226"/>
      <c r="F289" s="232"/>
      <c r="G289" s="232"/>
      <c r="H289" s="232"/>
      <c r="I289" s="232"/>
      <c r="J289" s="302"/>
      <c r="K289" s="302"/>
      <c r="L289" s="289"/>
    </row>
    <row r="290" spans="1:12" s="217" customFormat="1" ht="23.45" customHeight="1" x14ac:dyDescent="0.2">
      <c r="A290" s="228"/>
      <c r="B290" s="228"/>
      <c r="C290" s="231"/>
      <c r="D290" s="231"/>
      <c r="E290" s="226"/>
      <c r="F290" s="232"/>
      <c r="G290" s="232"/>
      <c r="H290" s="232"/>
      <c r="I290" s="232"/>
      <c r="J290" s="302"/>
      <c r="K290" s="302"/>
      <c r="L290" s="289"/>
    </row>
    <row r="291" spans="1:12" s="217" customFormat="1" ht="23.45" customHeight="1" x14ac:dyDescent="0.2">
      <c r="A291" s="228"/>
      <c r="B291" s="228"/>
      <c r="C291" s="231"/>
      <c r="D291" s="231"/>
      <c r="E291" s="226"/>
      <c r="F291" s="232"/>
      <c r="G291" s="232"/>
      <c r="H291" s="232"/>
      <c r="I291" s="232"/>
      <c r="J291" s="302"/>
      <c r="K291" s="302"/>
      <c r="L291" s="289"/>
    </row>
    <row r="292" spans="1:12" s="217" customFormat="1" ht="23.45" customHeight="1" x14ac:dyDescent="0.2">
      <c r="A292" s="228"/>
      <c r="B292" s="228"/>
      <c r="C292" s="231"/>
      <c r="D292" s="231"/>
      <c r="E292" s="226"/>
      <c r="F292" s="232"/>
      <c r="G292" s="232"/>
      <c r="H292" s="232"/>
      <c r="I292" s="232"/>
      <c r="J292" s="302"/>
      <c r="K292" s="302"/>
      <c r="L292" s="289"/>
    </row>
    <row r="293" spans="1:12" s="217" customFormat="1" ht="23.45" customHeight="1" x14ac:dyDescent="0.2">
      <c r="A293" s="228"/>
      <c r="B293" s="228"/>
      <c r="C293" s="231"/>
      <c r="D293" s="231"/>
      <c r="E293" s="226"/>
      <c r="F293" s="232"/>
      <c r="G293" s="232"/>
      <c r="H293" s="232"/>
      <c r="I293" s="232"/>
      <c r="J293" s="302"/>
      <c r="K293" s="302"/>
      <c r="L293" s="289"/>
    </row>
    <row r="294" spans="1:12" s="217" customFormat="1" ht="23.45" customHeight="1" x14ac:dyDescent="0.2">
      <c r="A294" s="228"/>
      <c r="B294" s="228"/>
      <c r="C294" s="231"/>
      <c r="D294" s="231"/>
      <c r="E294" s="226"/>
      <c r="F294" s="232"/>
      <c r="G294" s="232"/>
      <c r="H294" s="232"/>
      <c r="I294" s="232"/>
      <c r="J294" s="302"/>
      <c r="K294" s="302"/>
      <c r="L294" s="289"/>
    </row>
    <row r="295" spans="1:12" s="217" customFormat="1" ht="23.45" customHeight="1" x14ac:dyDescent="0.2">
      <c r="A295" s="228"/>
      <c r="B295" s="228"/>
      <c r="C295" s="231"/>
      <c r="D295" s="231"/>
      <c r="E295" s="226"/>
      <c r="F295" s="232"/>
      <c r="G295" s="232"/>
      <c r="H295" s="232"/>
      <c r="I295" s="232"/>
      <c r="J295" s="302"/>
      <c r="K295" s="302"/>
      <c r="L295" s="289"/>
    </row>
    <row r="296" spans="1:12" s="217" customFormat="1" ht="23.45" customHeight="1" x14ac:dyDescent="0.2">
      <c r="A296" s="228"/>
      <c r="B296" s="228"/>
      <c r="C296" s="231"/>
      <c r="D296" s="231"/>
      <c r="E296" s="226"/>
      <c r="F296" s="232"/>
      <c r="G296" s="232"/>
      <c r="H296" s="232"/>
      <c r="I296" s="232"/>
      <c r="J296" s="302"/>
      <c r="K296" s="302"/>
      <c r="L296" s="289"/>
    </row>
    <row r="297" spans="1:12" s="217" customFormat="1" ht="23.45" customHeight="1" x14ac:dyDescent="0.2">
      <c r="A297" s="228"/>
      <c r="B297" s="228"/>
      <c r="C297" s="231"/>
      <c r="D297" s="231"/>
      <c r="E297" s="226"/>
      <c r="F297" s="232"/>
      <c r="G297" s="232"/>
      <c r="H297" s="232"/>
      <c r="I297" s="232"/>
      <c r="J297" s="302"/>
      <c r="K297" s="302"/>
      <c r="L297" s="289"/>
    </row>
    <row r="298" spans="1:12" s="217" customFormat="1" ht="23.45" customHeight="1" x14ac:dyDescent="0.2">
      <c r="A298" s="228"/>
      <c r="B298" s="228"/>
      <c r="C298" s="231"/>
      <c r="D298" s="231"/>
      <c r="E298" s="226"/>
      <c r="F298" s="232"/>
      <c r="G298" s="232"/>
      <c r="H298" s="232"/>
      <c r="I298" s="232"/>
      <c r="J298" s="302"/>
      <c r="K298" s="302"/>
      <c r="L298" s="289"/>
    </row>
    <row r="299" spans="1:12" s="217" customFormat="1" ht="23.45" customHeight="1" x14ac:dyDescent="0.2">
      <c r="A299" s="228"/>
      <c r="B299" s="228"/>
      <c r="C299" s="231"/>
      <c r="D299" s="231"/>
      <c r="E299" s="226"/>
      <c r="F299" s="232"/>
      <c r="G299" s="232"/>
      <c r="H299" s="232"/>
      <c r="I299" s="232"/>
      <c r="J299" s="302"/>
      <c r="K299" s="302"/>
      <c r="L299" s="289"/>
    </row>
    <row r="300" spans="1:12" s="217" customFormat="1" ht="23.45" customHeight="1" x14ac:dyDescent="0.2">
      <c r="A300" s="228"/>
      <c r="B300" s="228"/>
      <c r="C300" s="231"/>
      <c r="D300" s="231"/>
      <c r="E300" s="226"/>
      <c r="F300" s="232"/>
      <c r="G300" s="232"/>
      <c r="H300" s="232"/>
      <c r="I300" s="232"/>
      <c r="J300" s="302"/>
      <c r="K300" s="302"/>
      <c r="L300" s="289"/>
    </row>
    <row r="301" spans="1:12" s="217" customFormat="1" ht="23.45" customHeight="1" x14ac:dyDescent="0.2">
      <c r="A301" s="228"/>
      <c r="B301" s="228"/>
      <c r="C301" s="231"/>
      <c r="D301" s="231"/>
      <c r="E301" s="226"/>
      <c r="F301" s="232"/>
      <c r="G301" s="232"/>
      <c r="H301" s="232"/>
      <c r="I301" s="232"/>
      <c r="J301" s="302"/>
      <c r="K301" s="302"/>
      <c r="L301" s="289"/>
    </row>
    <row r="302" spans="1:12" s="217" customFormat="1" ht="23.45" customHeight="1" x14ac:dyDescent="0.2">
      <c r="A302" s="228"/>
      <c r="B302" s="228"/>
      <c r="C302" s="231"/>
      <c r="D302" s="231"/>
      <c r="E302" s="226"/>
      <c r="F302" s="232"/>
      <c r="G302" s="232"/>
      <c r="H302" s="232"/>
      <c r="I302" s="232"/>
      <c r="J302" s="302"/>
      <c r="K302" s="302"/>
      <c r="L302" s="289"/>
    </row>
    <row r="303" spans="1:12" s="217" customFormat="1" ht="23.45" customHeight="1" x14ac:dyDescent="0.2">
      <c r="A303" s="228"/>
      <c r="B303" s="228"/>
      <c r="C303" s="231"/>
      <c r="D303" s="231"/>
      <c r="E303" s="226"/>
      <c r="F303" s="232"/>
      <c r="G303" s="232"/>
      <c r="H303" s="232"/>
      <c r="I303" s="232"/>
      <c r="J303" s="302"/>
      <c r="K303" s="302"/>
      <c r="L303" s="289"/>
    </row>
    <row r="304" spans="1:12" s="217" customFormat="1" ht="23.45" customHeight="1" x14ac:dyDescent="0.2">
      <c r="A304" s="228"/>
      <c r="B304" s="228"/>
      <c r="C304" s="231"/>
      <c r="D304" s="231"/>
      <c r="E304" s="226"/>
      <c r="F304" s="232"/>
      <c r="G304" s="232"/>
      <c r="H304" s="232"/>
      <c r="I304" s="232"/>
      <c r="J304" s="302"/>
      <c r="K304" s="302"/>
      <c r="L304" s="289"/>
    </row>
    <row r="305" spans="1:12" s="217" customFormat="1" ht="23.45" customHeight="1" x14ac:dyDescent="0.2">
      <c r="A305" s="228"/>
      <c r="B305" s="228"/>
      <c r="C305" s="231"/>
      <c r="D305" s="231"/>
      <c r="E305" s="226"/>
      <c r="F305" s="232"/>
      <c r="G305" s="232"/>
      <c r="H305" s="232"/>
      <c r="I305" s="232"/>
      <c r="J305" s="302"/>
      <c r="K305" s="302"/>
      <c r="L305" s="289"/>
    </row>
    <row r="306" spans="1:12" s="217" customFormat="1" ht="23.45" customHeight="1" x14ac:dyDescent="0.2">
      <c r="A306" s="228"/>
      <c r="B306" s="228"/>
      <c r="C306" s="231"/>
      <c r="D306" s="231"/>
      <c r="E306" s="226"/>
      <c r="F306" s="232"/>
      <c r="G306" s="232"/>
      <c r="H306" s="232"/>
      <c r="I306" s="232"/>
      <c r="J306" s="302"/>
      <c r="K306" s="302"/>
      <c r="L306" s="289"/>
    </row>
    <row r="307" spans="1:12" s="217" customFormat="1" ht="23.45" customHeight="1" x14ac:dyDescent="0.2">
      <c r="A307" s="228"/>
      <c r="B307" s="228"/>
      <c r="C307" s="231"/>
      <c r="D307" s="231"/>
      <c r="E307" s="226"/>
      <c r="F307" s="232"/>
      <c r="G307" s="232"/>
      <c r="H307" s="232"/>
      <c r="I307" s="232"/>
      <c r="J307" s="302"/>
      <c r="K307" s="302"/>
      <c r="L307" s="289"/>
    </row>
    <row r="308" spans="1:12" s="217" customFormat="1" ht="23.45" customHeight="1" x14ac:dyDescent="0.2">
      <c r="A308" s="228"/>
      <c r="B308" s="228"/>
      <c r="C308" s="231"/>
      <c r="D308" s="231"/>
      <c r="E308" s="226"/>
      <c r="F308" s="232"/>
      <c r="G308" s="232"/>
      <c r="H308" s="232"/>
      <c r="I308" s="232"/>
      <c r="J308" s="302"/>
      <c r="K308" s="302"/>
      <c r="L308" s="289"/>
    </row>
    <row r="309" spans="1:12" s="217" customFormat="1" ht="23.45" customHeight="1" x14ac:dyDescent="0.2">
      <c r="A309" s="228"/>
      <c r="B309" s="228"/>
      <c r="C309" s="231"/>
      <c r="D309" s="231"/>
      <c r="E309" s="226"/>
      <c r="F309" s="232"/>
      <c r="G309" s="232"/>
      <c r="H309" s="232"/>
      <c r="I309" s="232"/>
      <c r="J309" s="302"/>
      <c r="K309" s="302"/>
      <c r="L309" s="289"/>
    </row>
    <row r="310" spans="1:12" s="217" customFormat="1" ht="23.45" customHeight="1" x14ac:dyDescent="0.2">
      <c r="A310" s="228"/>
      <c r="B310" s="228"/>
      <c r="C310" s="231"/>
      <c r="D310" s="231"/>
      <c r="E310" s="226"/>
      <c r="F310" s="232"/>
      <c r="G310" s="232"/>
      <c r="H310" s="232"/>
      <c r="I310" s="232"/>
      <c r="J310" s="302"/>
      <c r="K310" s="302"/>
      <c r="L310" s="289"/>
    </row>
    <row r="311" spans="1:12" s="217" customFormat="1" ht="23.45" customHeight="1" x14ac:dyDescent="0.2">
      <c r="A311" s="228"/>
      <c r="B311" s="228"/>
      <c r="C311" s="231"/>
      <c r="D311" s="231"/>
      <c r="E311" s="226"/>
      <c r="F311" s="232"/>
      <c r="G311" s="232"/>
      <c r="H311" s="232"/>
      <c r="I311" s="232"/>
      <c r="J311" s="302"/>
      <c r="K311" s="302"/>
      <c r="L311" s="289"/>
    </row>
    <row r="312" spans="1:12" s="217" customFormat="1" ht="23.45" customHeight="1" x14ac:dyDescent="0.2">
      <c r="A312" s="228"/>
      <c r="B312" s="228"/>
      <c r="C312" s="231"/>
      <c r="D312" s="231"/>
      <c r="E312" s="226"/>
      <c r="F312" s="232"/>
      <c r="G312" s="232"/>
      <c r="H312" s="232"/>
      <c r="I312" s="232"/>
      <c r="J312" s="302"/>
      <c r="K312" s="302"/>
      <c r="L312" s="289"/>
    </row>
    <row r="313" spans="1:12" s="217" customFormat="1" ht="23.45" customHeight="1" x14ac:dyDescent="0.2">
      <c r="A313" s="228"/>
      <c r="B313" s="228"/>
      <c r="C313" s="231"/>
      <c r="D313" s="231"/>
      <c r="E313" s="226"/>
      <c r="F313" s="232"/>
      <c r="G313" s="232"/>
      <c r="H313" s="232"/>
      <c r="I313" s="232"/>
      <c r="J313" s="302"/>
      <c r="K313" s="302"/>
      <c r="L313" s="289"/>
    </row>
    <row r="314" spans="1:12" s="217" customFormat="1" ht="23.45" customHeight="1" x14ac:dyDescent="0.2">
      <c r="A314" s="228"/>
      <c r="B314" s="228"/>
      <c r="C314" s="231"/>
      <c r="D314" s="231"/>
      <c r="E314" s="226"/>
      <c r="F314" s="232"/>
      <c r="G314" s="232"/>
      <c r="H314" s="232"/>
      <c r="I314" s="232"/>
      <c r="J314" s="302"/>
      <c r="K314" s="302"/>
      <c r="L314" s="289"/>
    </row>
    <row r="315" spans="1:12" s="217" customFormat="1" ht="23.45" customHeight="1" x14ac:dyDescent="0.2">
      <c r="A315" s="228"/>
      <c r="B315" s="228"/>
      <c r="C315" s="231"/>
      <c r="D315" s="231"/>
      <c r="E315" s="226"/>
      <c r="F315" s="232"/>
      <c r="G315" s="232"/>
      <c r="H315" s="232"/>
      <c r="I315" s="232"/>
      <c r="J315" s="302"/>
      <c r="K315" s="302"/>
      <c r="L315" s="289"/>
    </row>
    <row r="316" spans="1:12" s="217" customFormat="1" ht="23.45" customHeight="1" x14ac:dyDescent="0.2">
      <c r="A316" s="228"/>
      <c r="B316" s="228"/>
      <c r="C316" s="231"/>
      <c r="D316" s="231"/>
      <c r="E316" s="226"/>
      <c r="F316" s="232"/>
      <c r="G316" s="232"/>
      <c r="H316" s="232"/>
      <c r="I316" s="232"/>
      <c r="J316" s="302"/>
      <c r="K316" s="302"/>
      <c r="L316" s="289"/>
    </row>
    <row r="317" spans="1:12" s="217" customFormat="1" ht="23.45" customHeight="1" x14ac:dyDescent="0.2">
      <c r="A317" s="228"/>
      <c r="B317" s="228"/>
      <c r="C317" s="231"/>
      <c r="D317" s="231"/>
      <c r="E317" s="226"/>
      <c r="F317" s="232"/>
      <c r="G317" s="232"/>
      <c r="H317" s="232"/>
      <c r="I317" s="232"/>
      <c r="J317" s="302"/>
      <c r="K317" s="302"/>
      <c r="L317" s="289"/>
    </row>
    <row r="318" spans="1:12" s="217" customFormat="1" ht="23.45" customHeight="1" x14ac:dyDescent="0.2">
      <c r="A318" s="228"/>
      <c r="B318" s="228"/>
      <c r="C318" s="231"/>
      <c r="D318" s="231"/>
      <c r="E318" s="226"/>
      <c r="F318" s="232"/>
      <c r="G318" s="232"/>
      <c r="H318" s="232"/>
      <c r="I318" s="232"/>
      <c r="J318" s="302"/>
      <c r="K318" s="302"/>
      <c r="L318" s="289"/>
    </row>
    <row r="319" spans="1:12" s="217" customFormat="1" ht="23.45" customHeight="1" x14ac:dyDescent="0.2">
      <c r="A319" s="228"/>
      <c r="B319" s="228"/>
      <c r="C319" s="231"/>
      <c r="D319" s="231"/>
      <c r="E319" s="226"/>
      <c r="F319" s="232"/>
      <c r="G319" s="232"/>
      <c r="H319" s="232"/>
      <c r="I319" s="232"/>
      <c r="J319" s="302"/>
      <c r="K319" s="302"/>
      <c r="L319" s="289"/>
    </row>
    <row r="320" spans="1:12" s="217" customFormat="1" ht="23.45" customHeight="1" x14ac:dyDescent="0.2">
      <c r="A320" s="228"/>
      <c r="B320" s="228"/>
      <c r="C320" s="231"/>
      <c r="D320" s="231"/>
      <c r="E320" s="226"/>
      <c r="F320" s="232"/>
      <c r="G320" s="232"/>
      <c r="H320" s="232"/>
      <c r="I320" s="232"/>
      <c r="J320" s="302"/>
      <c r="K320" s="302"/>
      <c r="L320" s="289"/>
    </row>
    <row r="321" spans="1:12" s="217" customFormat="1" ht="23.45" customHeight="1" x14ac:dyDescent="0.2">
      <c r="A321" s="228"/>
      <c r="B321" s="228"/>
      <c r="C321" s="231"/>
      <c r="D321" s="231"/>
      <c r="E321" s="226"/>
      <c r="F321" s="232"/>
      <c r="G321" s="232"/>
      <c r="H321" s="232"/>
      <c r="I321" s="232"/>
      <c r="J321" s="302"/>
      <c r="K321" s="302"/>
      <c r="L321" s="289"/>
    </row>
    <row r="322" spans="1:12" s="217" customFormat="1" ht="23.45" customHeight="1" x14ac:dyDescent="0.2">
      <c r="A322" s="228"/>
      <c r="B322" s="228"/>
      <c r="C322" s="231"/>
      <c r="D322" s="231"/>
      <c r="E322" s="226"/>
      <c r="F322" s="232"/>
      <c r="G322" s="232"/>
      <c r="H322" s="232"/>
      <c r="I322" s="232"/>
      <c r="J322" s="302"/>
      <c r="K322" s="302"/>
      <c r="L322" s="289"/>
    </row>
    <row r="323" spans="1:12" s="217" customFormat="1" ht="23.45" customHeight="1" x14ac:dyDescent="0.2">
      <c r="A323" s="228"/>
      <c r="B323" s="228"/>
      <c r="C323" s="231"/>
      <c r="D323" s="231"/>
      <c r="E323" s="226"/>
      <c r="F323" s="232"/>
      <c r="G323" s="232"/>
      <c r="H323" s="232"/>
      <c r="I323" s="232"/>
      <c r="J323" s="302"/>
      <c r="K323" s="302"/>
      <c r="L323" s="289"/>
    </row>
    <row r="324" spans="1:12" s="217" customFormat="1" ht="23.45" customHeight="1" x14ac:dyDescent="0.2">
      <c r="A324" s="228"/>
      <c r="B324" s="228"/>
      <c r="C324" s="231"/>
      <c r="D324" s="231"/>
      <c r="E324" s="226"/>
      <c r="F324" s="232"/>
      <c r="G324" s="232"/>
      <c r="H324" s="232"/>
      <c r="I324" s="232"/>
      <c r="J324" s="302"/>
      <c r="K324" s="302"/>
      <c r="L324" s="289"/>
    </row>
    <row r="325" spans="1:12" s="217" customFormat="1" ht="23.45" customHeight="1" x14ac:dyDescent="0.2">
      <c r="A325" s="228"/>
      <c r="B325" s="228"/>
      <c r="C325" s="231"/>
      <c r="D325" s="231"/>
      <c r="E325" s="226"/>
      <c r="F325" s="232"/>
      <c r="G325" s="232"/>
      <c r="H325" s="232"/>
      <c r="I325" s="232"/>
      <c r="J325" s="302"/>
      <c r="K325" s="302"/>
      <c r="L325" s="289"/>
    </row>
    <row r="326" spans="1:12" s="217" customFormat="1" ht="23.45" customHeight="1" x14ac:dyDescent="0.2">
      <c r="A326" s="228"/>
      <c r="B326" s="228"/>
      <c r="C326" s="231"/>
      <c r="D326" s="231"/>
      <c r="E326" s="226"/>
      <c r="F326" s="232"/>
      <c r="G326" s="232"/>
      <c r="H326" s="232"/>
      <c r="I326" s="232"/>
      <c r="J326" s="302"/>
      <c r="K326" s="302"/>
      <c r="L326" s="289"/>
    </row>
    <row r="327" spans="1:12" s="217" customFormat="1" ht="23.45" customHeight="1" x14ac:dyDescent="0.2">
      <c r="A327" s="228"/>
      <c r="B327" s="228"/>
      <c r="C327" s="231"/>
      <c r="D327" s="231"/>
      <c r="E327" s="226"/>
      <c r="F327" s="232"/>
      <c r="G327" s="232"/>
      <c r="H327" s="232"/>
      <c r="I327" s="232"/>
      <c r="J327" s="302"/>
      <c r="K327" s="302"/>
      <c r="L327" s="289"/>
    </row>
    <row r="328" spans="1:12" s="217" customFormat="1" ht="23.45" customHeight="1" x14ac:dyDescent="0.2">
      <c r="A328" s="228"/>
      <c r="B328" s="228"/>
      <c r="C328" s="231"/>
      <c r="D328" s="231"/>
      <c r="E328" s="226"/>
      <c r="F328" s="232"/>
      <c r="G328" s="232"/>
      <c r="H328" s="232"/>
      <c r="I328" s="232"/>
      <c r="J328" s="302"/>
      <c r="K328" s="302"/>
      <c r="L328" s="289"/>
    </row>
    <row r="329" spans="1:12" s="217" customFormat="1" ht="23.45" customHeight="1" x14ac:dyDescent="0.2">
      <c r="A329" s="228"/>
      <c r="B329" s="228"/>
      <c r="C329" s="231"/>
      <c r="D329" s="231"/>
      <c r="E329" s="226"/>
      <c r="F329" s="232"/>
      <c r="G329" s="232"/>
      <c r="H329" s="232"/>
      <c r="I329" s="232"/>
      <c r="J329" s="302"/>
      <c r="K329" s="302"/>
      <c r="L329" s="289"/>
    </row>
    <row r="330" spans="1:12" s="217" customFormat="1" ht="23.45" customHeight="1" x14ac:dyDescent="0.2">
      <c r="A330" s="228"/>
      <c r="B330" s="228"/>
      <c r="C330" s="231"/>
      <c r="D330" s="231"/>
      <c r="E330" s="226"/>
      <c r="F330" s="232"/>
      <c r="G330" s="232"/>
      <c r="H330" s="232"/>
      <c r="I330" s="232"/>
      <c r="J330" s="302"/>
      <c r="K330" s="302"/>
      <c r="L330" s="289"/>
    </row>
    <row r="331" spans="1:12" s="217" customFormat="1" ht="23.45" customHeight="1" x14ac:dyDescent="0.2">
      <c r="A331" s="228"/>
      <c r="B331" s="228"/>
      <c r="C331" s="231"/>
      <c r="D331" s="231"/>
      <c r="E331" s="226"/>
      <c r="F331" s="232"/>
      <c r="G331" s="232"/>
      <c r="H331" s="232"/>
      <c r="I331" s="232"/>
      <c r="J331" s="302"/>
      <c r="K331" s="302"/>
      <c r="L331" s="289"/>
    </row>
    <row r="332" spans="1:12" s="217" customFormat="1" ht="23.45" customHeight="1" x14ac:dyDescent="0.2">
      <c r="A332" s="228"/>
      <c r="B332" s="228"/>
      <c r="C332" s="231"/>
      <c r="D332" s="231"/>
      <c r="E332" s="226"/>
      <c r="F332" s="232"/>
      <c r="G332" s="232"/>
      <c r="H332" s="232"/>
      <c r="I332" s="232"/>
      <c r="J332" s="302"/>
      <c r="K332" s="302"/>
      <c r="L332" s="289"/>
    </row>
    <row r="333" spans="1:12" s="217" customFormat="1" ht="23.45" customHeight="1" x14ac:dyDescent="0.2">
      <c r="A333" s="228"/>
      <c r="B333" s="228"/>
      <c r="C333" s="231"/>
      <c r="D333" s="231"/>
      <c r="E333" s="226"/>
      <c r="F333" s="232"/>
      <c r="G333" s="232"/>
      <c r="H333" s="232"/>
      <c r="I333" s="232"/>
      <c r="J333" s="302"/>
      <c r="K333" s="302"/>
      <c r="L333" s="289"/>
    </row>
    <row r="334" spans="1:12" s="217" customFormat="1" ht="23.45" customHeight="1" x14ac:dyDescent="0.2">
      <c r="A334" s="228"/>
      <c r="B334" s="228"/>
      <c r="C334" s="231"/>
      <c r="D334" s="231"/>
      <c r="E334" s="226"/>
      <c r="F334" s="232"/>
      <c r="G334" s="232"/>
      <c r="H334" s="232"/>
      <c r="I334" s="232"/>
      <c r="J334" s="302"/>
      <c r="K334" s="302"/>
      <c r="L334" s="289"/>
    </row>
    <row r="335" spans="1:12" s="217" customFormat="1" ht="23.45" customHeight="1" x14ac:dyDescent="0.2">
      <c r="A335" s="228"/>
      <c r="B335" s="228"/>
      <c r="C335" s="231"/>
      <c r="D335" s="231"/>
      <c r="E335" s="226"/>
      <c r="F335" s="232"/>
      <c r="G335" s="232"/>
      <c r="H335" s="232"/>
      <c r="I335" s="232"/>
      <c r="J335" s="302"/>
      <c r="K335" s="302"/>
      <c r="L335" s="289"/>
    </row>
    <row r="336" spans="1:12" s="217" customFormat="1" ht="23.45" customHeight="1" x14ac:dyDescent="0.2">
      <c r="A336" s="228"/>
      <c r="B336" s="228"/>
      <c r="C336" s="231"/>
      <c r="D336" s="231"/>
      <c r="E336" s="226"/>
      <c r="F336" s="232"/>
      <c r="G336" s="232"/>
      <c r="H336" s="232"/>
      <c r="I336" s="232"/>
      <c r="J336" s="302"/>
      <c r="K336" s="302"/>
      <c r="L336" s="289"/>
    </row>
    <row r="337" spans="1:12" s="217" customFormat="1" ht="23.45" customHeight="1" x14ac:dyDescent="0.2">
      <c r="A337" s="228"/>
      <c r="B337" s="228"/>
      <c r="C337" s="231"/>
      <c r="D337" s="231"/>
      <c r="E337" s="226"/>
      <c r="F337" s="232"/>
      <c r="G337" s="232"/>
      <c r="H337" s="232"/>
      <c r="I337" s="232"/>
      <c r="J337" s="302"/>
      <c r="K337" s="302"/>
      <c r="L337" s="289"/>
    </row>
    <row r="338" spans="1:12" s="217" customFormat="1" ht="23.45" customHeight="1" x14ac:dyDescent="0.2">
      <c r="A338" s="228"/>
      <c r="B338" s="228"/>
      <c r="C338" s="231"/>
      <c r="D338" s="231"/>
      <c r="E338" s="226"/>
      <c r="F338" s="232"/>
      <c r="G338" s="232"/>
      <c r="H338" s="232"/>
      <c r="I338" s="232"/>
      <c r="J338" s="302"/>
      <c r="K338" s="302"/>
      <c r="L338" s="289"/>
    </row>
    <row r="339" spans="1:12" s="217" customFormat="1" ht="23.45" customHeight="1" x14ac:dyDescent="0.2">
      <c r="A339" s="228"/>
      <c r="B339" s="228"/>
      <c r="C339" s="231"/>
      <c r="D339" s="231"/>
      <c r="E339" s="226"/>
      <c r="F339" s="232"/>
      <c r="G339" s="232"/>
      <c r="H339" s="232"/>
      <c r="I339" s="232"/>
      <c r="J339" s="302"/>
      <c r="K339" s="302"/>
      <c r="L339" s="289"/>
    </row>
    <row r="340" spans="1:12" s="217" customFormat="1" ht="23.45" customHeight="1" x14ac:dyDescent="0.2">
      <c r="A340" s="228"/>
      <c r="B340" s="228"/>
      <c r="C340" s="231"/>
      <c r="D340" s="231"/>
      <c r="E340" s="226"/>
      <c r="F340" s="232"/>
      <c r="G340" s="232"/>
      <c r="H340" s="232"/>
      <c r="I340" s="232"/>
      <c r="J340" s="302"/>
      <c r="K340" s="302"/>
      <c r="L340" s="289"/>
    </row>
    <row r="341" spans="1:12" s="217" customFormat="1" ht="23.45" customHeight="1" x14ac:dyDescent="0.2">
      <c r="A341" s="228"/>
      <c r="B341" s="228"/>
      <c r="C341" s="231"/>
      <c r="D341" s="231"/>
      <c r="E341" s="226"/>
      <c r="F341" s="232"/>
      <c r="G341" s="232"/>
      <c r="H341" s="232"/>
      <c r="I341" s="232"/>
      <c r="J341" s="302"/>
      <c r="K341" s="302"/>
      <c r="L341" s="289"/>
    </row>
    <row r="342" spans="1:12" s="217" customFormat="1" ht="23.45" customHeight="1" x14ac:dyDescent="0.2">
      <c r="A342" s="228"/>
      <c r="B342" s="228"/>
      <c r="C342" s="231"/>
      <c r="D342" s="231"/>
      <c r="E342" s="226"/>
      <c r="F342" s="232"/>
      <c r="G342" s="232"/>
      <c r="H342" s="232"/>
      <c r="I342" s="232"/>
      <c r="J342" s="302"/>
      <c r="K342" s="302"/>
      <c r="L342" s="289"/>
    </row>
    <row r="343" spans="1:12" s="217" customFormat="1" ht="23.45" customHeight="1" x14ac:dyDescent="0.2">
      <c r="A343" s="228"/>
      <c r="B343" s="228"/>
      <c r="C343" s="231"/>
      <c r="D343" s="231"/>
      <c r="E343" s="226"/>
      <c r="F343" s="232"/>
      <c r="G343" s="232"/>
      <c r="H343" s="232"/>
      <c r="I343" s="232"/>
      <c r="J343" s="302"/>
      <c r="K343" s="302"/>
      <c r="L343" s="289"/>
    </row>
    <row r="344" spans="1:12" s="217" customFormat="1" ht="23.45" customHeight="1" x14ac:dyDescent="0.2">
      <c r="A344" s="228"/>
      <c r="B344" s="228"/>
      <c r="C344" s="231"/>
      <c r="D344" s="231"/>
      <c r="E344" s="226"/>
      <c r="F344" s="232"/>
      <c r="G344" s="232"/>
      <c r="H344" s="232"/>
      <c r="I344" s="232"/>
      <c r="J344" s="302"/>
      <c r="K344" s="302"/>
      <c r="L344" s="289"/>
    </row>
    <row r="345" spans="1:12" s="217" customFormat="1" ht="23.45" customHeight="1" x14ac:dyDescent="0.2">
      <c r="A345" s="228"/>
      <c r="B345" s="228"/>
      <c r="C345" s="231"/>
      <c r="D345" s="231"/>
      <c r="E345" s="226"/>
      <c r="F345" s="232"/>
      <c r="G345" s="232"/>
      <c r="H345" s="232"/>
      <c r="I345" s="232"/>
      <c r="J345" s="302"/>
      <c r="K345" s="302"/>
      <c r="L345" s="289"/>
    </row>
    <row r="346" spans="1:12" s="217" customFormat="1" ht="23.45" customHeight="1" x14ac:dyDescent="0.2">
      <c r="A346" s="228"/>
      <c r="B346" s="228"/>
      <c r="C346" s="231"/>
      <c r="D346" s="231"/>
      <c r="E346" s="226"/>
      <c r="F346" s="232"/>
      <c r="G346" s="232"/>
      <c r="H346" s="232"/>
      <c r="I346" s="232"/>
      <c r="J346" s="302"/>
      <c r="K346" s="302"/>
      <c r="L346" s="289"/>
    </row>
    <row r="347" spans="1:12" s="217" customFormat="1" ht="23.45" customHeight="1" x14ac:dyDescent="0.2">
      <c r="A347" s="228"/>
      <c r="B347" s="228"/>
      <c r="C347" s="231"/>
      <c r="D347" s="231"/>
      <c r="E347" s="226"/>
      <c r="F347" s="232"/>
      <c r="G347" s="232"/>
      <c r="H347" s="232"/>
      <c r="I347" s="232"/>
      <c r="J347" s="302"/>
      <c r="K347" s="302"/>
      <c r="L347" s="289"/>
    </row>
    <row r="348" spans="1:12" s="217" customFormat="1" ht="23.45" customHeight="1" x14ac:dyDescent="0.2">
      <c r="A348" s="228"/>
      <c r="B348" s="228"/>
      <c r="C348" s="231"/>
      <c r="D348" s="231"/>
      <c r="E348" s="226"/>
      <c r="F348" s="232"/>
      <c r="G348" s="232"/>
      <c r="H348" s="232"/>
      <c r="I348" s="232"/>
      <c r="J348" s="302"/>
      <c r="K348" s="302"/>
      <c r="L348" s="289"/>
    </row>
    <row r="349" spans="1:12" s="217" customFormat="1" ht="23.45" customHeight="1" x14ac:dyDescent="0.2">
      <c r="A349" s="228"/>
      <c r="B349" s="228"/>
      <c r="C349" s="231"/>
      <c r="D349" s="231"/>
      <c r="E349" s="226"/>
      <c r="F349" s="232"/>
      <c r="G349" s="232"/>
      <c r="H349" s="232"/>
      <c r="I349" s="232"/>
      <c r="J349" s="302"/>
      <c r="K349" s="302"/>
      <c r="L349" s="289"/>
    </row>
    <row r="350" spans="1:12" s="217" customFormat="1" ht="23.45" customHeight="1" x14ac:dyDescent="0.2">
      <c r="A350" s="228"/>
      <c r="B350" s="228"/>
      <c r="C350" s="231"/>
      <c r="D350" s="231"/>
      <c r="E350" s="226"/>
      <c r="F350" s="232"/>
      <c r="G350" s="232"/>
      <c r="H350" s="232"/>
      <c r="I350" s="232"/>
      <c r="J350" s="302"/>
      <c r="K350" s="302"/>
      <c r="L350" s="289"/>
    </row>
    <row r="351" spans="1:12" s="217" customFormat="1" ht="23.45" customHeight="1" x14ac:dyDescent="0.2">
      <c r="A351" s="228"/>
      <c r="B351" s="228"/>
      <c r="C351" s="231"/>
      <c r="D351" s="231"/>
      <c r="E351" s="226"/>
      <c r="F351" s="232"/>
      <c r="G351" s="232"/>
      <c r="H351" s="232"/>
      <c r="I351" s="232"/>
      <c r="J351" s="302"/>
      <c r="K351" s="302"/>
      <c r="L351" s="289"/>
    </row>
    <row r="352" spans="1:12" s="217" customFormat="1" ht="23.45" customHeight="1" x14ac:dyDescent="0.2">
      <c r="A352" s="228"/>
      <c r="B352" s="228"/>
      <c r="C352" s="231"/>
      <c r="D352" s="231"/>
      <c r="E352" s="226"/>
      <c r="F352" s="232"/>
      <c r="G352" s="232"/>
      <c r="H352" s="232"/>
      <c r="I352" s="232"/>
      <c r="J352" s="302"/>
      <c r="K352" s="302"/>
      <c r="L352" s="289"/>
    </row>
    <row r="353" spans="1:12" s="217" customFormat="1" ht="23.45" customHeight="1" x14ac:dyDescent="0.2">
      <c r="A353" s="228"/>
      <c r="B353" s="228"/>
      <c r="C353" s="231"/>
      <c r="D353" s="231"/>
      <c r="E353" s="226"/>
      <c r="F353" s="232"/>
      <c r="G353" s="232"/>
      <c r="H353" s="232"/>
      <c r="I353" s="232"/>
      <c r="J353" s="302"/>
      <c r="K353" s="302"/>
      <c r="L353" s="289"/>
    </row>
    <row r="354" spans="1:12" s="217" customFormat="1" ht="23.45" customHeight="1" x14ac:dyDescent="0.2">
      <c r="A354" s="228"/>
      <c r="B354" s="228"/>
      <c r="C354" s="231"/>
      <c r="D354" s="231"/>
      <c r="E354" s="226"/>
      <c r="F354" s="232"/>
      <c r="G354" s="232"/>
      <c r="H354" s="232"/>
      <c r="I354" s="232"/>
      <c r="J354" s="302"/>
      <c r="K354" s="302"/>
      <c r="L354" s="289"/>
    </row>
    <row r="355" spans="1:12" s="217" customFormat="1" ht="23.45" customHeight="1" x14ac:dyDescent="0.2">
      <c r="A355" s="228"/>
      <c r="B355" s="228"/>
      <c r="C355" s="231"/>
      <c r="D355" s="231"/>
      <c r="E355" s="226"/>
      <c r="F355" s="232"/>
      <c r="G355" s="232"/>
      <c r="H355" s="232"/>
      <c r="I355" s="232"/>
      <c r="J355" s="302"/>
      <c r="K355" s="302"/>
      <c r="L355" s="289"/>
    </row>
    <row r="356" spans="1:12" s="217" customFormat="1" ht="23.45" customHeight="1" x14ac:dyDescent="0.2">
      <c r="A356" s="228"/>
      <c r="B356" s="228"/>
      <c r="C356" s="231"/>
      <c r="D356" s="231"/>
      <c r="E356" s="226"/>
      <c r="F356" s="232"/>
      <c r="G356" s="232"/>
      <c r="H356" s="232"/>
      <c r="I356" s="232"/>
      <c r="J356" s="302"/>
      <c r="K356" s="302"/>
      <c r="L356" s="289"/>
    </row>
    <row r="357" spans="1:12" s="217" customFormat="1" ht="23.45" customHeight="1" x14ac:dyDescent="0.2">
      <c r="A357" s="228"/>
      <c r="B357" s="228"/>
      <c r="C357" s="231"/>
      <c r="D357" s="231"/>
      <c r="E357" s="226"/>
      <c r="F357" s="232"/>
      <c r="G357" s="232"/>
      <c r="H357" s="232"/>
      <c r="I357" s="232"/>
      <c r="J357" s="302"/>
      <c r="K357" s="302"/>
      <c r="L357" s="289"/>
    </row>
    <row r="358" spans="1:12" s="217" customFormat="1" ht="23.45" customHeight="1" x14ac:dyDescent="0.2">
      <c r="A358" s="228"/>
      <c r="B358" s="228"/>
      <c r="C358" s="231"/>
      <c r="D358" s="231"/>
      <c r="E358" s="226"/>
      <c r="F358" s="232"/>
      <c r="G358" s="232"/>
      <c r="H358" s="232"/>
      <c r="I358" s="232"/>
      <c r="J358" s="302"/>
      <c r="K358" s="302"/>
      <c r="L358" s="289"/>
    </row>
    <row r="359" spans="1:12" s="217" customFormat="1" ht="23.45" customHeight="1" x14ac:dyDescent="0.2">
      <c r="A359" s="228"/>
      <c r="B359" s="228"/>
      <c r="C359" s="231"/>
      <c r="D359" s="231"/>
      <c r="E359" s="226"/>
      <c r="F359" s="232"/>
      <c r="G359" s="232"/>
      <c r="H359" s="232"/>
      <c r="I359" s="232"/>
      <c r="J359" s="302"/>
      <c r="K359" s="302"/>
      <c r="L359" s="289"/>
    </row>
    <row r="360" spans="1:12" s="217" customFormat="1" ht="23.45" customHeight="1" x14ac:dyDescent="0.2">
      <c r="A360" s="228"/>
      <c r="B360" s="228"/>
      <c r="C360" s="231"/>
      <c r="D360" s="231"/>
      <c r="E360" s="226"/>
      <c r="F360" s="232"/>
      <c r="G360" s="232"/>
      <c r="H360" s="232"/>
      <c r="I360" s="232"/>
      <c r="J360" s="302"/>
      <c r="K360" s="302"/>
      <c r="L360" s="289"/>
    </row>
    <row r="361" spans="1:12" s="217" customFormat="1" ht="23.45" customHeight="1" x14ac:dyDescent="0.2">
      <c r="A361" s="228"/>
      <c r="B361" s="228"/>
      <c r="C361" s="231"/>
      <c r="D361" s="231"/>
      <c r="E361" s="226"/>
      <c r="F361" s="232"/>
      <c r="G361" s="232"/>
      <c r="H361" s="232"/>
      <c r="I361" s="232"/>
      <c r="J361" s="302"/>
      <c r="K361" s="302"/>
      <c r="L361" s="289"/>
    </row>
    <row r="362" spans="1:12" s="217" customFormat="1" ht="23.45" customHeight="1" x14ac:dyDescent="0.2">
      <c r="A362" s="228"/>
      <c r="B362" s="228"/>
      <c r="C362" s="231"/>
      <c r="D362" s="231"/>
      <c r="E362" s="226"/>
      <c r="F362" s="232"/>
      <c r="G362" s="232"/>
      <c r="H362" s="232"/>
      <c r="I362" s="232"/>
      <c r="J362" s="302"/>
      <c r="K362" s="302"/>
      <c r="L362" s="289"/>
    </row>
    <row r="363" spans="1:12" s="217" customFormat="1" ht="23.45" customHeight="1" x14ac:dyDescent="0.2">
      <c r="A363" s="228"/>
      <c r="B363" s="228"/>
      <c r="C363" s="231"/>
      <c r="D363" s="231"/>
      <c r="E363" s="226"/>
      <c r="F363" s="232"/>
      <c r="G363" s="232"/>
      <c r="H363" s="232"/>
      <c r="I363" s="232"/>
      <c r="J363" s="302"/>
      <c r="K363" s="302"/>
      <c r="L363" s="289"/>
    </row>
    <row r="364" spans="1:12" s="217" customFormat="1" ht="23.45" customHeight="1" x14ac:dyDescent="0.2">
      <c r="A364" s="228"/>
      <c r="B364" s="228"/>
      <c r="C364" s="231"/>
      <c r="D364" s="231"/>
      <c r="E364" s="226"/>
      <c r="F364" s="232"/>
      <c r="G364" s="232"/>
      <c r="H364" s="232"/>
      <c r="I364" s="232"/>
      <c r="J364" s="302"/>
      <c r="K364" s="302"/>
      <c r="L364" s="289"/>
    </row>
    <row r="365" spans="1:12" s="217" customFormat="1" ht="23.45" customHeight="1" x14ac:dyDescent="0.2">
      <c r="A365" s="228"/>
      <c r="B365" s="228"/>
      <c r="C365" s="231"/>
      <c r="D365" s="231"/>
      <c r="E365" s="226"/>
      <c r="F365" s="232"/>
      <c r="G365" s="232"/>
      <c r="H365" s="232"/>
      <c r="I365" s="232"/>
      <c r="J365" s="302"/>
      <c r="K365" s="302"/>
      <c r="L365" s="289"/>
    </row>
    <row r="366" spans="1:12" s="217" customFormat="1" ht="23.45" customHeight="1" x14ac:dyDescent="0.2">
      <c r="A366" s="228"/>
      <c r="B366" s="228"/>
      <c r="C366" s="231"/>
      <c r="D366" s="231"/>
      <c r="E366" s="226"/>
      <c r="F366" s="232"/>
      <c r="G366" s="232"/>
      <c r="H366" s="232"/>
      <c r="I366" s="232"/>
      <c r="J366" s="302"/>
      <c r="K366" s="302"/>
      <c r="L366" s="289"/>
    </row>
    <row r="367" spans="1:12" s="217" customFormat="1" ht="23.45" customHeight="1" x14ac:dyDescent="0.2">
      <c r="A367" s="228"/>
      <c r="B367" s="228"/>
      <c r="C367" s="231"/>
      <c r="D367" s="231"/>
      <c r="E367" s="226"/>
      <c r="F367" s="232"/>
      <c r="G367" s="232"/>
      <c r="H367" s="232"/>
      <c r="I367" s="232"/>
      <c r="J367" s="302"/>
      <c r="K367" s="302"/>
      <c r="L367" s="289"/>
    </row>
    <row r="368" spans="1:12" s="217" customFormat="1" ht="23.45" customHeight="1" x14ac:dyDescent="0.2">
      <c r="A368" s="228"/>
      <c r="B368" s="228"/>
      <c r="C368" s="231"/>
      <c r="D368" s="231"/>
      <c r="E368" s="226"/>
      <c r="F368" s="232"/>
      <c r="G368" s="232"/>
      <c r="H368" s="232"/>
      <c r="I368" s="232"/>
      <c r="J368" s="302"/>
      <c r="K368" s="302"/>
      <c r="L368" s="289"/>
    </row>
    <row r="369" spans="1:12" s="217" customFormat="1" ht="23.45" customHeight="1" x14ac:dyDescent="0.2">
      <c r="A369" s="228"/>
      <c r="B369" s="228"/>
      <c r="C369" s="231"/>
      <c r="D369" s="231"/>
      <c r="E369" s="226"/>
      <c r="F369" s="232"/>
      <c r="G369" s="232"/>
      <c r="H369" s="232"/>
      <c r="I369" s="232"/>
      <c r="J369" s="302"/>
      <c r="K369" s="302"/>
      <c r="L369" s="289"/>
    </row>
    <row r="370" spans="1:12" s="217" customFormat="1" ht="23.45" customHeight="1" x14ac:dyDescent="0.2">
      <c r="A370" s="228"/>
      <c r="B370" s="228"/>
      <c r="C370" s="231"/>
      <c r="D370" s="231"/>
      <c r="E370" s="226"/>
      <c r="F370" s="232"/>
      <c r="G370" s="232"/>
      <c r="H370" s="232"/>
      <c r="I370" s="232"/>
      <c r="J370" s="302"/>
      <c r="K370" s="302"/>
      <c r="L370" s="289"/>
    </row>
    <row r="371" spans="1:12" s="217" customFormat="1" ht="23.45" customHeight="1" x14ac:dyDescent="0.2">
      <c r="A371" s="228"/>
      <c r="B371" s="228"/>
      <c r="C371" s="231"/>
      <c r="D371" s="231"/>
      <c r="E371" s="226"/>
      <c r="F371" s="232"/>
      <c r="G371" s="232"/>
      <c r="H371" s="232"/>
      <c r="I371" s="232"/>
      <c r="J371" s="302"/>
      <c r="K371" s="302"/>
      <c r="L371" s="289"/>
    </row>
    <row r="372" spans="1:12" s="217" customFormat="1" ht="23.45" customHeight="1" x14ac:dyDescent="0.2">
      <c r="A372" s="228"/>
      <c r="B372" s="228"/>
      <c r="C372" s="231"/>
      <c r="D372" s="231"/>
      <c r="E372" s="226"/>
      <c r="F372" s="232"/>
      <c r="G372" s="232"/>
      <c r="H372" s="232"/>
      <c r="I372" s="232"/>
      <c r="J372" s="302"/>
      <c r="K372" s="302"/>
      <c r="L372" s="289"/>
    </row>
    <row r="373" spans="1:12" s="217" customFormat="1" ht="23.45" customHeight="1" x14ac:dyDescent="0.2">
      <c r="A373" s="228"/>
      <c r="B373" s="228"/>
      <c r="C373" s="231"/>
      <c r="D373" s="231"/>
      <c r="E373" s="226"/>
      <c r="F373" s="232"/>
      <c r="G373" s="232"/>
      <c r="H373" s="232"/>
      <c r="I373" s="232"/>
      <c r="J373" s="302"/>
      <c r="K373" s="302"/>
      <c r="L373" s="289"/>
    </row>
    <row r="374" spans="1:12" s="217" customFormat="1" ht="23.45" customHeight="1" x14ac:dyDescent="0.2">
      <c r="A374" s="228"/>
      <c r="B374" s="228"/>
      <c r="C374" s="231"/>
      <c r="D374" s="231"/>
      <c r="E374" s="226"/>
      <c r="F374" s="232"/>
      <c r="G374" s="232"/>
      <c r="H374" s="232"/>
      <c r="I374" s="232"/>
      <c r="J374" s="302"/>
      <c r="K374" s="302"/>
      <c r="L374" s="289"/>
    </row>
    <row r="375" spans="1:12" s="217" customFormat="1" ht="23.45" customHeight="1" x14ac:dyDescent="0.2">
      <c r="A375" s="228"/>
      <c r="B375" s="228"/>
      <c r="C375" s="231"/>
      <c r="D375" s="231"/>
      <c r="E375" s="226"/>
      <c r="F375" s="232"/>
      <c r="G375" s="232"/>
      <c r="H375" s="232"/>
      <c r="I375" s="232"/>
      <c r="J375" s="302"/>
      <c r="K375" s="302"/>
      <c r="L375" s="289"/>
    </row>
    <row r="376" spans="1:12" s="217" customFormat="1" ht="23.45" customHeight="1" x14ac:dyDescent="0.2">
      <c r="A376" s="228"/>
      <c r="B376" s="228"/>
      <c r="C376" s="231"/>
      <c r="D376" s="231"/>
      <c r="E376" s="226"/>
      <c r="F376" s="232"/>
      <c r="G376" s="232"/>
      <c r="H376" s="232"/>
      <c r="I376" s="232"/>
      <c r="J376" s="302"/>
      <c r="K376" s="302"/>
      <c r="L376" s="289"/>
    </row>
    <row r="377" spans="1:12" s="217" customFormat="1" ht="23.45" customHeight="1" x14ac:dyDescent="0.2">
      <c r="A377" s="228"/>
      <c r="B377" s="228"/>
      <c r="C377" s="231"/>
      <c r="D377" s="231"/>
      <c r="E377" s="226"/>
      <c r="F377" s="232"/>
      <c r="G377" s="232"/>
      <c r="H377" s="232"/>
      <c r="I377" s="232"/>
      <c r="J377" s="302"/>
      <c r="K377" s="302"/>
      <c r="L377" s="289"/>
    </row>
    <row r="378" spans="1:12" s="217" customFormat="1" ht="23.45" customHeight="1" x14ac:dyDescent="0.2">
      <c r="A378" s="228"/>
      <c r="B378" s="228"/>
      <c r="C378" s="231"/>
      <c r="D378" s="231"/>
      <c r="E378" s="226"/>
      <c r="F378" s="232"/>
      <c r="G378" s="232"/>
      <c r="H378" s="232"/>
      <c r="I378" s="232"/>
      <c r="J378" s="302"/>
      <c r="K378" s="302"/>
      <c r="L378" s="289"/>
    </row>
    <row r="379" spans="1:12" s="217" customFormat="1" ht="23.45" customHeight="1" x14ac:dyDescent="0.2">
      <c r="A379" s="228"/>
      <c r="B379" s="228"/>
      <c r="C379" s="231"/>
      <c r="D379" s="231"/>
      <c r="E379" s="226"/>
      <c r="F379" s="232"/>
      <c r="G379" s="232"/>
      <c r="H379" s="232"/>
      <c r="I379" s="232"/>
      <c r="J379" s="302"/>
      <c r="K379" s="302"/>
      <c r="L379" s="289"/>
    </row>
    <row r="380" spans="1:12" s="217" customFormat="1" ht="23.45" customHeight="1" x14ac:dyDescent="0.2">
      <c r="A380" s="228"/>
      <c r="B380" s="228"/>
      <c r="C380" s="231"/>
      <c r="D380" s="231"/>
      <c r="E380" s="226"/>
      <c r="F380" s="232"/>
      <c r="G380" s="232"/>
      <c r="H380" s="232"/>
      <c r="I380" s="232"/>
      <c r="J380" s="302"/>
      <c r="K380" s="302"/>
      <c r="L380" s="289"/>
    </row>
    <row r="381" spans="1:12" s="217" customFormat="1" ht="23.45" customHeight="1" x14ac:dyDescent="0.2">
      <c r="A381" s="228"/>
      <c r="B381" s="228"/>
      <c r="C381" s="231"/>
      <c r="D381" s="231"/>
      <c r="E381" s="226"/>
      <c r="F381" s="232"/>
      <c r="G381" s="232"/>
      <c r="H381" s="232"/>
      <c r="I381" s="232"/>
      <c r="J381" s="302"/>
      <c r="K381" s="302"/>
      <c r="L381" s="289"/>
    </row>
    <row r="382" spans="1:12" s="217" customFormat="1" ht="23.45" customHeight="1" x14ac:dyDescent="0.2">
      <c r="A382" s="228"/>
      <c r="B382" s="228"/>
      <c r="C382" s="231"/>
      <c r="D382" s="231"/>
      <c r="E382" s="226"/>
      <c r="F382" s="232"/>
      <c r="G382" s="232"/>
      <c r="H382" s="232"/>
      <c r="I382" s="232"/>
      <c r="J382" s="302"/>
      <c r="K382" s="302"/>
      <c r="L382" s="289"/>
    </row>
    <row r="383" spans="1:12" s="217" customFormat="1" ht="23.45" customHeight="1" x14ac:dyDescent="0.2">
      <c r="A383" s="228"/>
      <c r="B383" s="228"/>
      <c r="C383" s="231"/>
      <c r="D383" s="231"/>
      <c r="E383" s="226"/>
      <c r="F383" s="232"/>
      <c r="G383" s="232"/>
      <c r="H383" s="232"/>
      <c r="I383" s="232"/>
      <c r="J383" s="302"/>
      <c r="K383" s="302"/>
      <c r="L383" s="289"/>
    </row>
    <row r="384" spans="1:12" s="217" customFormat="1" ht="23.45" customHeight="1" x14ac:dyDescent="0.2">
      <c r="A384" s="228"/>
      <c r="B384" s="228"/>
      <c r="C384" s="231"/>
      <c r="D384" s="231"/>
      <c r="E384" s="226"/>
      <c r="F384" s="232"/>
      <c r="G384" s="232"/>
      <c r="H384" s="232"/>
      <c r="I384" s="232"/>
      <c r="J384" s="302"/>
      <c r="K384" s="302"/>
      <c r="L384" s="289"/>
    </row>
    <row r="385" spans="1:12" s="217" customFormat="1" ht="23.45" customHeight="1" x14ac:dyDescent="0.2">
      <c r="A385" s="228"/>
      <c r="B385" s="228"/>
      <c r="C385" s="231"/>
      <c r="D385" s="231"/>
      <c r="E385" s="226"/>
      <c r="F385" s="232"/>
      <c r="G385" s="232"/>
      <c r="H385" s="232"/>
      <c r="I385" s="232"/>
      <c r="J385" s="302"/>
      <c r="K385" s="302"/>
      <c r="L385" s="289"/>
    </row>
    <row r="386" spans="1:12" s="217" customFormat="1" ht="23.45" customHeight="1" x14ac:dyDescent="0.2">
      <c r="A386" s="228"/>
      <c r="B386" s="228"/>
      <c r="C386" s="231"/>
      <c r="D386" s="231"/>
      <c r="E386" s="226"/>
      <c r="F386" s="232"/>
      <c r="G386" s="232"/>
      <c r="H386" s="232"/>
      <c r="I386" s="232"/>
      <c r="J386" s="302"/>
      <c r="K386" s="302"/>
      <c r="L386" s="289"/>
    </row>
    <row r="387" spans="1:12" s="217" customFormat="1" ht="23.45" customHeight="1" x14ac:dyDescent="0.2">
      <c r="A387" s="228"/>
      <c r="B387" s="228"/>
      <c r="C387" s="231"/>
      <c r="D387" s="231"/>
      <c r="E387" s="226"/>
      <c r="F387" s="232"/>
      <c r="G387" s="232"/>
      <c r="H387" s="232"/>
      <c r="I387" s="232"/>
      <c r="J387" s="302"/>
      <c r="K387" s="302"/>
      <c r="L387" s="289"/>
    </row>
    <row r="388" spans="1:12" s="217" customFormat="1" ht="23.45" customHeight="1" x14ac:dyDescent="0.2">
      <c r="A388" s="228"/>
      <c r="B388" s="228"/>
      <c r="C388" s="231"/>
      <c r="D388" s="231"/>
      <c r="E388" s="226"/>
      <c r="F388" s="232"/>
      <c r="G388" s="232"/>
      <c r="H388" s="232"/>
      <c r="I388" s="232"/>
      <c r="J388" s="302"/>
      <c r="K388" s="302"/>
      <c r="L388" s="289"/>
    </row>
    <row r="389" spans="1:12" s="217" customFormat="1" ht="23.45" customHeight="1" x14ac:dyDescent="0.2">
      <c r="A389" s="228"/>
      <c r="B389" s="228"/>
      <c r="C389" s="231"/>
      <c r="D389" s="231"/>
      <c r="E389" s="226"/>
      <c r="F389" s="232"/>
      <c r="G389" s="232"/>
      <c r="H389" s="232"/>
      <c r="I389" s="232"/>
      <c r="J389" s="302"/>
      <c r="K389" s="302"/>
      <c r="L389" s="289"/>
    </row>
    <row r="390" spans="1:12" s="217" customFormat="1" ht="23.45" customHeight="1" x14ac:dyDescent="0.2">
      <c r="A390" s="228"/>
      <c r="B390" s="228"/>
      <c r="C390" s="231"/>
      <c r="D390" s="231"/>
      <c r="E390" s="226"/>
      <c r="F390" s="232"/>
      <c r="G390" s="232"/>
      <c r="H390" s="232"/>
      <c r="I390" s="232"/>
      <c r="J390" s="302"/>
      <c r="K390" s="302"/>
      <c r="L390" s="289"/>
    </row>
    <row r="391" spans="1:12" s="217" customFormat="1" ht="23.45" customHeight="1" x14ac:dyDescent="0.2">
      <c r="A391" s="228"/>
      <c r="B391" s="228"/>
      <c r="C391" s="231"/>
      <c r="D391" s="231"/>
      <c r="E391" s="226"/>
      <c r="F391" s="232"/>
      <c r="G391" s="232"/>
      <c r="H391" s="232"/>
      <c r="I391" s="232"/>
      <c r="J391" s="302"/>
      <c r="K391" s="302"/>
      <c r="L391" s="289"/>
    </row>
    <row r="392" spans="1:12" s="217" customFormat="1" ht="23.45" customHeight="1" x14ac:dyDescent="0.2">
      <c r="A392" s="228"/>
      <c r="B392" s="228"/>
      <c r="C392" s="231"/>
      <c r="D392" s="231"/>
      <c r="E392" s="226"/>
      <c r="F392" s="232"/>
      <c r="G392" s="232"/>
      <c r="H392" s="232"/>
      <c r="I392" s="232"/>
      <c r="J392" s="302"/>
      <c r="K392" s="302"/>
      <c r="L392" s="289"/>
    </row>
    <row r="393" spans="1:12" s="217" customFormat="1" ht="23.45" customHeight="1" x14ac:dyDescent="0.2">
      <c r="A393" s="228"/>
      <c r="B393" s="228"/>
      <c r="C393" s="231"/>
      <c r="D393" s="231"/>
      <c r="E393" s="226"/>
      <c r="F393" s="232"/>
      <c r="G393" s="232"/>
      <c r="H393" s="232"/>
      <c r="I393" s="232"/>
      <c r="J393" s="302"/>
      <c r="K393" s="302"/>
      <c r="L393" s="289"/>
    </row>
    <row r="394" spans="1:12" s="217" customFormat="1" ht="23.45" customHeight="1" x14ac:dyDescent="0.2">
      <c r="A394" s="228"/>
      <c r="B394" s="228"/>
      <c r="C394" s="231"/>
      <c r="D394" s="231"/>
      <c r="E394" s="226"/>
      <c r="F394" s="232"/>
      <c r="G394" s="232"/>
      <c r="H394" s="232"/>
      <c r="I394" s="232"/>
      <c r="J394" s="302"/>
      <c r="K394" s="302"/>
      <c r="L394" s="289"/>
    </row>
    <row r="395" spans="1:12" s="217" customFormat="1" ht="23.45" customHeight="1" x14ac:dyDescent="0.2">
      <c r="A395" s="228"/>
      <c r="B395" s="228"/>
      <c r="C395" s="231"/>
      <c r="D395" s="231"/>
      <c r="E395" s="226"/>
      <c r="F395" s="232"/>
      <c r="G395" s="232"/>
      <c r="H395" s="232"/>
      <c r="I395" s="232"/>
      <c r="J395" s="302"/>
      <c r="K395" s="302"/>
      <c r="L395" s="289"/>
    </row>
    <row r="396" spans="1:12" s="217" customFormat="1" ht="23.45" customHeight="1" x14ac:dyDescent="0.2">
      <c r="A396" s="228"/>
      <c r="B396" s="228"/>
      <c r="C396" s="231"/>
      <c r="D396" s="231"/>
      <c r="E396" s="226"/>
      <c r="F396" s="232"/>
      <c r="G396" s="232"/>
      <c r="H396" s="232"/>
      <c r="I396" s="232"/>
      <c r="J396" s="302"/>
      <c r="K396" s="302"/>
      <c r="L396" s="289"/>
    </row>
    <row r="397" spans="1:12" s="217" customFormat="1" ht="23.45" customHeight="1" x14ac:dyDescent="0.2">
      <c r="A397" s="228"/>
      <c r="B397" s="228"/>
      <c r="C397" s="231"/>
      <c r="D397" s="231"/>
      <c r="E397" s="226"/>
      <c r="F397" s="232"/>
      <c r="G397" s="232"/>
      <c r="H397" s="232"/>
      <c r="I397" s="232"/>
      <c r="J397" s="302"/>
      <c r="K397" s="302"/>
      <c r="L397" s="289"/>
    </row>
    <row r="398" spans="1:12" s="217" customFormat="1" ht="23.45" customHeight="1" x14ac:dyDescent="0.2">
      <c r="A398" s="228"/>
      <c r="B398" s="228"/>
      <c r="C398" s="231"/>
      <c r="D398" s="231"/>
      <c r="E398" s="226"/>
      <c r="F398" s="232"/>
      <c r="G398" s="232"/>
      <c r="H398" s="232"/>
      <c r="I398" s="232"/>
      <c r="J398" s="302"/>
      <c r="K398" s="302"/>
      <c r="L398" s="289"/>
    </row>
    <row r="399" spans="1:12" s="217" customFormat="1" ht="23.45" customHeight="1" x14ac:dyDescent="0.2">
      <c r="A399" s="228"/>
      <c r="B399" s="228"/>
      <c r="C399" s="231"/>
      <c r="D399" s="231"/>
      <c r="E399" s="226"/>
      <c r="F399" s="232"/>
      <c r="G399" s="232"/>
      <c r="H399" s="232"/>
      <c r="I399" s="232"/>
      <c r="J399" s="302"/>
      <c r="K399" s="302"/>
      <c r="L399" s="289"/>
    </row>
    <row r="400" spans="1:12" s="217" customFormat="1" ht="23.45" customHeight="1" x14ac:dyDescent="0.2">
      <c r="A400" s="228"/>
      <c r="B400" s="228"/>
      <c r="C400" s="231"/>
      <c r="D400" s="231"/>
      <c r="E400" s="226"/>
      <c r="F400" s="232"/>
      <c r="G400" s="232"/>
      <c r="H400" s="232"/>
      <c r="I400" s="232"/>
      <c r="J400" s="302"/>
      <c r="K400" s="302"/>
      <c r="L400" s="289"/>
    </row>
    <row r="401" spans="1:12" s="217" customFormat="1" ht="23.45" customHeight="1" x14ac:dyDescent="0.2">
      <c r="A401" s="228"/>
      <c r="B401" s="228"/>
      <c r="C401" s="231"/>
      <c r="D401" s="231"/>
      <c r="E401" s="226"/>
      <c r="F401" s="232"/>
      <c r="G401" s="232"/>
      <c r="H401" s="232"/>
      <c r="I401" s="232"/>
      <c r="J401" s="302"/>
      <c r="K401" s="302"/>
      <c r="L401" s="289"/>
    </row>
    <row r="402" spans="1:12" s="217" customFormat="1" ht="23.45" customHeight="1" x14ac:dyDescent="0.2">
      <c r="A402" s="228"/>
      <c r="B402" s="228"/>
      <c r="C402" s="231"/>
      <c r="D402" s="231"/>
      <c r="E402" s="226"/>
      <c r="F402" s="232"/>
      <c r="G402" s="232"/>
      <c r="H402" s="232"/>
      <c r="I402" s="232"/>
      <c r="J402" s="302"/>
      <c r="K402" s="302"/>
      <c r="L402" s="289"/>
    </row>
    <row r="403" spans="1:12" s="217" customFormat="1" ht="23.45" customHeight="1" x14ac:dyDescent="0.2">
      <c r="A403" s="228"/>
      <c r="B403" s="228"/>
      <c r="C403" s="231"/>
      <c r="D403" s="231"/>
      <c r="E403" s="226"/>
      <c r="F403" s="232"/>
      <c r="G403" s="232"/>
      <c r="H403" s="232"/>
      <c r="I403" s="232"/>
      <c r="J403" s="302"/>
      <c r="K403" s="302"/>
      <c r="L403" s="289"/>
    </row>
    <row r="404" spans="1:12" s="217" customFormat="1" ht="23.45" customHeight="1" x14ac:dyDescent="0.2">
      <c r="A404" s="228"/>
      <c r="B404" s="228"/>
      <c r="C404" s="231"/>
      <c r="D404" s="231"/>
      <c r="E404" s="226"/>
      <c r="F404" s="232"/>
      <c r="G404" s="232"/>
      <c r="H404" s="232"/>
      <c r="I404" s="232"/>
      <c r="J404" s="302"/>
      <c r="K404" s="302"/>
      <c r="L404" s="289"/>
    </row>
    <row r="405" spans="1:12" s="217" customFormat="1" ht="23.45" customHeight="1" x14ac:dyDescent="0.2">
      <c r="A405" s="228"/>
      <c r="B405" s="228"/>
      <c r="C405" s="231"/>
      <c r="D405" s="231"/>
      <c r="E405" s="226"/>
      <c r="F405" s="232"/>
      <c r="G405" s="232"/>
      <c r="H405" s="232"/>
      <c r="I405" s="232"/>
      <c r="J405" s="302"/>
      <c r="K405" s="302"/>
      <c r="L405" s="289"/>
    </row>
    <row r="406" spans="1:12" s="217" customFormat="1" ht="23.45" customHeight="1" x14ac:dyDescent="0.2">
      <c r="A406" s="228"/>
      <c r="B406" s="228"/>
      <c r="C406" s="231"/>
      <c r="D406" s="231"/>
      <c r="E406" s="226"/>
      <c r="F406" s="232"/>
      <c r="G406" s="232"/>
      <c r="H406" s="232"/>
      <c r="I406" s="232"/>
      <c r="J406" s="302"/>
      <c r="K406" s="302"/>
      <c r="L406" s="289"/>
    </row>
    <row r="407" spans="1:12" s="217" customFormat="1" ht="23.45" customHeight="1" x14ac:dyDescent="0.2">
      <c r="A407" s="228"/>
      <c r="B407" s="228"/>
      <c r="C407" s="231"/>
      <c r="D407" s="231"/>
      <c r="E407" s="226"/>
      <c r="F407" s="232"/>
      <c r="G407" s="232"/>
      <c r="H407" s="232"/>
      <c r="I407" s="232"/>
      <c r="J407" s="302"/>
      <c r="K407" s="302"/>
      <c r="L407" s="289"/>
    </row>
    <row r="408" spans="1:12" s="217" customFormat="1" ht="23.45" customHeight="1" x14ac:dyDescent="0.2">
      <c r="A408" s="228"/>
      <c r="B408" s="228"/>
      <c r="C408" s="231"/>
      <c r="D408" s="231"/>
      <c r="E408" s="226"/>
      <c r="F408" s="232"/>
      <c r="G408" s="232"/>
      <c r="H408" s="232"/>
      <c r="I408" s="232"/>
      <c r="J408" s="302"/>
      <c r="K408" s="302"/>
      <c r="L408" s="289"/>
    </row>
    <row r="409" spans="1:12" s="217" customFormat="1" ht="23.45" customHeight="1" x14ac:dyDescent="0.2">
      <c r="A409" s="228"/>
      <c r="B409" s="228"/>
      <c r="C409" s="231"/>
      <c r="D409" s="231"/>
      <c r="E409" s="226"/>
      <c r="F409" s="232"/>
      <c r="G409" s="232"/>
      <c r="H409" s="232"/>
      <c r="I409" s="232"/>
      <c r="J409" s="302"/>
      <c r="K409" s="302"/>
      <c r="L409" s="289"/>
    </row>
    <row r="410" spans="1:12" s="217" customFormat="1" ht="23.45" customHeight="1" x14ac:dyDescent="0.2">
      <c r="A410" s="228"/>
      <c r="B410" s="228"/>
      <c r="C410" s="231"/>
      <c r="D410" s="231"/>
      <c r="E410" s="226"/>
      <c r="F410" s="232"/>
      <c r="G410" s="232"/>
      <c r="H410" s="232"/>
      <c r="I410" s="232"/>
      <c r="J410" s="302"/>
      <c r="K410" s="302"/>
      <c r="L410" s="289"/>
    </row>
    <row r="411" spans="1:12" s="217" customFormat="1" ht="23.45" customHeight="1" x14ac:dyDescent="0.2">
      <c r="A411" s="228"/>
      <c r="B411" s="228"/>
      <c r="C411" s="231"/>
      <c r="D411" s="231"/>
      <c r="E411" s="226"/>
      <c r="F411" s="232"/>
      <c r="G411" s="232"/>
      <c r="H411" s="232"/>
      <c r="I411" s="232"/>
      <c r="J411" s="302"/>
      <c r="K411" s="302"/>
      <c r="L411" s="289"/>
    </row>
    <row r="412" spans="1:12" s="217" customFormat="1" ht="23.45" customHeight="1" x14ac:dyDescent="0.2">
      <c r="A412" s="228"/>
      <c r="B412" s="228"/>
      <c r="C412" s="231"/>
      <c r="D412" s="231"/>
      <c r="E412" s="226"/>
      <c r="F412" s="232"/>
      <c r="G412" s="232"/>
      <c r="H412" s="232"/>
      <c r="I412" s="232"/>
      <c r="J412" s="302"/>
      <c r="K412" s="302"/>
      <c r="L412" s="289"/>
    </row>
    <row r="413" spans="1:12" s="217" customFormat="1" ht="23.45" customHeight="1" x14ac:dyDescent="0.2">
      <c r="A413" s="228"/>
      <c r="B413" s="228"/>
      <c r="C413" s="231"/>
      <c r="D413" s="231"/>
      <c r="E413" s="226"/>
      <c r="F413" s="232"/>
      <c r="G413" s="232"/>
      <c r="H413" s="232"/>
      <c r="I413" s="232"/>
      <c r="J413" s="302"/>
      <c r="K413" s="302"/>
      <c r="L413" s="289"/>
    </row>
    <row r="414" spans="1:12" s="217" customFormat="1" ht="23.45" customHeight="1" x14ac:dyDescent="0.2">
      <c r="A414" s="228"/>
      <c r="B414" s="228"/>
      <c r="C414" s="231"/>
      <c r="D414" s="231"/>
      <c r="E414" s="226"/>
      <c r="F414" s="232"/>
      <c r="G414" s="232"/>
      <c r="H414" s="232"/>
      <c r="I414" s="232"/>
      <c r="J414" s="302"/>
      <c r="K414" s="302"/>
      <c r="L414" s="289"/>
    </row>
    <row r="415" spans="1:12" s="217" customFormat="1" ht="23.45" customHeight="1" x14ac:dyDescent="0.2">
      <c r="A415" s="228"/>
      <c r="B415" s="228"/>
      <c r="C415" s="231"/>
      <c r="D415" s="231"/>
      <c r="E415" s="226"/>
      <c r="F415" s="232"/>
      <c r="G415" s="232"/>
      <c r="H415" s="232"/>
      <c r="I415" s="232"/>
      <c r="J415" s="302"/>
      <c r="K415" s="302"/>
      <c r="L415" s="289"/>
    </row>
    <row r="416" spans="1:12" s="217" customFormat="1" ht="23.45" customHeight="1" x14ac:dyDescent="0.2">
      <c r="A416" s="228"/>
      <c r="B416" s="228"/>
      <c r="C416" s="231"/>
      <c r="D416" s="231"/>
      <c r="E416" s="226"/>
      <c r="F416" s="232"/>
      <c r="G416" s="232"/>
      <c r="H416" s="232"/>
      <c r="I416" s="232"/>
      <c r="J416" s="302"/>
      <c r="K416" s="302"/>
      <c r="L416" s="289"/>
    </row>
    <row r="417" spans="1:12" s="217" customFormat="1" ht="23.45" customHeight="1" x14ac:dyDescent="0.2">
      <c r="A417" s="228"/>
      <c r="B417" s="228"/>
      <c r="C417" s="231"/>
      <c r="D417" s="231"/>
      <c r="E417" s="226"/>
      <c r="F417" s="232"/>
      <c r="G417" s="232"/>
      <c r="H417" s="232"/>
      <c r="I417" s="232"/>
      <c r="J417" s="302"/>
      <c r="K417" s="302"/>
      <c r="L417" s="289"/>
    </row>
    <row r="418" spans="1:12" s="217" customFormat="1" ht="23.45" customHeight="1" x14ac:dyDescent="0.2">
      <c r="A418" s="228"/>
      <c r="B418" s="228"/>
      <c r="C418" s="231"/>
      <c r="D418" s="231"/>
      <c r="E418" s="226"/>
      <c r="F418" s="232"/>
      <c r="G418" s="232"/>
      <c r="H418" s="232"/>
      <c r="I418" s="232"/>
      <c r="J418" s="302"/>
      <c r="K418" s="302"/>
      <c r="L418" s="289"/>
    </row>
    <row r="419" spans="1:12" s="217" customFormat="1" ht="23.45" customHeight="1" x14ac:dyDescent="0.2">
      <c r="A419" s="228"/>
      <c r="B419" s="228"/>
      <c r="C419" s="231"/>
      <c r="D419" s="231"/>
      <c r="E419" s="226"/>
      <c r="F419" s="232"/>
      <c r="G419" s="232"/>
      <c r="H419" s="232"/>
      <c r="I419" s="232"/>
      <c r="J419" s="302"/>
      <c r="K419" s="302"/>
      <c r="L419" s="289"/>
    </row>
    <row r="420" spans="1:12" s="217" customFormat="1" ht="23.45" customHeight="1" x14ac:dyDescent="0.2">
      <c r="A420" s="228"/>
      <c r="B420" s="228"/>
      <c r="C420" s="231"/>
      <c r="D420" s="231"/>
      <c r="E420" s="226"/>
      <c r="F420" s="232"/>
      <c r="G420" s="232"/>
      <c r="H420" s="232"/>
      <c r="I420" s="232"/>
      <c r="J420" s="302"/>
      <c r="K420" s="302"/>
      <c r="L420" s="289"/>
    </row>
    <row r="421" spans="1:12" s="217" customFormat="1" ht="23.45" customHeight="1" x14ac:dyDescent="0.2">
      <c r="A421" s="228"/>
      <c r="B421" s="228"/>
      <c r="C421" s="231"/>
      <c r="D421" s="231"/>
      <c r="E421" s="226"/>
      <c r="F421" s="232"/>
      <c r="G421" s="232"/>
      <c r="H421" s="232"/>
      <c r="I421" s="232"/>
      <c r="J421" s="302"/>
      <c r="K421" s="302"/>
      <c r="L421" s="289"/>
    </row>
    <row r="422" spans="1:12" s="217" customFormat="1" ht="23.45" customHeight="1" x14ac:dyDescent="0.2">
      <c r="A422" s="228"/>
      <c r="B422" s="228"/>
      <c r="C422" s="231"/>
      <c r="D422" s="231"/>
      <c r="E422" s="226"/>
      <c r="F422" s="232"/>
      <c r="G422" s="232"/>
      <c r="H422" s="232"/>
      <c r="I422" s="232"/>
      <c r="J422" s="302"/>
      <c r="K422" s="302"/>
      <c r="L422" s="289"/>
    </row>
    <row r="423" spans="1:12" s="217" customFormat="1" ht="23.45" customHeight="1" x14ac:dyDescent="0.2">
      <c r="A423" s="228"/>
      <c r="B423" s="228"/>
      <c r="C423" s="231"/>
      <c r="D423" s="231"/>
      <c r="E423" s="226"/>
      <c r="F423" s="232"/>
      <c r="G423" s="232"/>
      <c r="H423" s="232"/>
      <c r="I423" s="232"/>
      <c r="J423" s="302"/>
      <c r="K423" s="302"/>
      <c r="L423" s="289"/>
    </row>
    <row r="424" spans="1:12" s="217" customFormat="1" ht="23.45" customHeight="1" x14ac:dyDescent="0.2">
      <c r="A424" s="228"/>
      <c r="B424" s="228"/>
      <c r="C424" s="231"/>
      <c r="D424" s="231"/>
      <c r="E424" s="226"/>
      <c r="F424" s="232"/>
      <c r="G424" s="232"/>
      <c r="H424" s="232"/>
      <c r="I424" s="232"/>
      <c r="J424" s="302"/>
      <c r="K424" s="302"/>
      <c r="L424" s="289"/>
    </row>
    <row r="425" spans="1:12" s="217" customFormat="1" ht="23.45" customHeight="1" x14ac:dyDescent="0.2">
      <c r="A425" s="228"/>
      <c r="B425" s="228"/>
      <c r="C425" s="231"/>
      <c r="D425" s="231"/>
      <c r="E425" s="226"/>
      <c r="F425" s="232"/>
      <c r="G425" s="232"/>
      <c r="H425" s="232"/>
      <c r="I425" s="232"/>
      <c r="J425" s="302"/>
      <c r="K425" s="302"/>
      <c r="L425" s="289"/>
    </row>
    <row r="426" spans="1:12" s="217" customFormat="1" ht="23.45" customHeight="1" x14ac:dyDescent="0.2">
      <c r="A426" s="228"/>
      <c r="B426" s="228"/>
      <c r="C426" s="231"/>
      <c r="D426" s="231"/>
      <c r="E426" s="226"/>
      <c r="F426" s="232"/>
      <c r="G426" s="232"/>
      <c r="H426" s="232"/>
      <c r="I426" s="232"/>
      <c r="J426" s="302"/>
      <c r="K426" s="302"/>
      <c r="L426" s="289"/>
    </row>
    <row r="427" spans="1:12" s="217" customFormat="1" ht="23.45" customHeight="1" x14ac:dyDescent="0.2">
      <c r="A427" s="228"/>
      <c r="B427" s="228"/>
      <c r="C427" s="231"/>
      <c r="D427" s="231"/>
      <c r="E427" s="226"/>
      <c r="F427" s="232"/>
      <c r="G427" s="232"/>
      <c r="H427" s="232"/>
      <c r="I427" s="232"/>
      <c r="J427" s="302"/>
      <c r="K427" s="302"/>
      <c r="L427" s="289"/>
    </row>
    <row r="428" spans="1:12" s="217" customFormat="1" ht="23.45" customHeight="1" x14ac:dyDescent="0.2">
      <c r="A428" s="228"/>
      <c r="B428" s="228"/>
      <c r="C428" s="231"/>
      <c r="D428" s="231"/>
      <c r="E428" s="226"/>
      <c r="F428" s="232"/>
      <c r="G428" s="232"/>
      <c r="H428" s="232"/>
      <c r="I428" s="232"/>
      <c r="J428" s="302"/>
      <c r="K428" s="302"/>
      <c r="L428" s="289"/>
    </row>
    <row r="429" spans="1:12" s="217" customFormat="1" ht="23.45" customHeight="1" x14ac:dyDescent="0.2">
      <c r="A429" s="228"/>
      <c r="B429" s="228"/>
      <c r="C429" s="231"/>
      <c r="D429" s="231"/>
      <c r="E429" s="226"/>
      <c r="F429" s="232"/>
      <c r="G429" s="232"/>
      <c r="H429" s="232"/>
      <c r="I429" s="232"/>
      <c r="J429" s="302"/>
      <c r="K429" s="302"/>
      <c r="L429" s="289"/>
    </row>
    <row r="430" spans="1:12" s="217" customFormat="1" ht="23.45" customHeight="1" x14ac:dyDescent="0.2">
      <c r="A430" s="228"/>
      <c r="B430" s="228"/>
      <c r="C430" s="231"/>
      <c r="D430" s="231"/>
      <c r="E430" s="226"/>
      <c r="F430" s="232"/>
      <c r="G430" s="232"/>
      <c r="H430" s="232"/>
      <c r="I430" s="232"/>
      <c r="J430" s="302"/>
      <c r="K430" s="302"/>
      <c r="L430" s="289"/>
    </row>
    <row r="431" spans="1:12" s="217" customFormat="1" ht="23.45" customHeight="1" x14ac:dyDescent="0.2">
      <c r="A431" s="228"/>
      <c r="B431" s="228"/>
      <c r="C431" s="231"/>
      <c r="D431" s="231"/>
      <c r="E431" s="226"/>
      <c r="F431" s="232"/>
      <c r="G431" s="232"/>
      <c r="H431" s="232"/>
      <c r="I431" s="232"/>
      <c r="J431" s="302"/>
      <c r="K431" s="302"/>
      <c r="L431" s="289"/>
    </row>
    <row r="432" spans="1:12" s="217" customFormat="1" ht="23.45" customHeight="1" x14ac:dyDescent="0.2">
      <c r="A432" s="228"/>
      <c r="B432" s="228"/>
      <c r="C432" s="231"/>
      <c r="D432" s="231"/>
      <c r="E432" s="226"/>
      <c r="F432" s="232"/>
      <c r="G432" s="232"/>
      <c r="H432" s="232"/>
      <c r="I432" s="232"/>
      <c r="J432" s="302"/>
      <c r="K432" s="302"/>
      <c r="L432" s="289"/>
    </row>
    <row r="433" spans="1:12" s="217" customFormat="1" ht="23.45" customHeight="1" x14ac:dyDescent="0.2">
      <c r="A433" s="228"/>
      <c r="B433" s="228"/>
      <c r="C433" s="231"/>
      <c r="D433" s="231"/>
      <c r="E433" s="226"/>
      <c r="F433" s="232"/>
      <c r="G433" s="232"/>
      <c r="H433" s="232"/>
      <c r="I433" s="232"/>
      <c r="J433" s="302"/>
      <c r="K433" s="302"/>
      <c r="L433" s="289"/>
    </row>
    <row r="434" spans="1:12" s="217" customFormat="1" ht="23.45" customHeight="1" x14ac:dyDescent="0.2">
      <c r="A434" s="228"/>
      <c r="B434" s="228"/>
      <c r="C434" s="231"/>
      <c r="D434" s="231"/>
      <c r="E434" s="226"/>
      <c r="F434" s="232"/>
      <c r="G434" s="232"/>
      <c r="H434" s="232"/>
      <c r="I434" s="232"/>
      <c r="J434" s="302"/>
      <c r="K434" s="302"/>
      <c r="L434" s="289"/>
    </row>
    <row r="435" spans="1:12" s="217" customFormat="1" ht="23.45" customHeight="1" x14ac:dyDescent="0.2">
      <c r="A435" s="228"/>
      <c r="B435" s="228"/>
      <c r="C435" s="231"/>
      <c r="D435" s="231"/>
      <c r="E435" s="226"/>
      <c r="F435" s="232"/>
      <c r="G435" s="232"/>
      <c r="H435" s="232"/>
      <c r="I435" s="232"/>
      <c r="J435" s="302"/>
      <c r="K435" s="302"/>
      <c r="L435" s="289"/>
    </row>
    <row r="436" spans="1:12" s="217" customFormat="1" ht="23.45" customHeight="1" x14ac:dyDescent="0.2">
      <c r="A436" s="228"/>
      <c r="B436" s="228"/>
      <c r="C436" s="231"/>
      <c r="D436" s="231"/>
      <c r="E436" s="226"/>
      <c r="F436" s="232"/>
      <c r="G436" s="232"/>
      <c r="H436" s="232"/>
      <c r="I436" s="232"/>
      <c r="J436" s="302"/>
      <c r="K436" s="302"/>
      <c r="L436" s="289"/>
    </row>
    <row r="437" spans="1:12" s="217" customFormat="1" ht="23.45" customHeight="1" x14ac:dyDescent="0.2">
      <c r="A437" s="228"/>
      <c r="B437" s="228"/>
      <c r="C437" s="231"/>
      <c r="D437" s="231"/>
      <c r="E437" s="226"/>
      <c r="F437" s="232"/>
      <c r="G437" s="232"/>
      <c r="H437" s="232"/>
      <c r="I437" s="232"/>
      <c r="J437" s="302"/>
      <c r="K437" s="302"/>
      <c r="L437" s="289"/>
    </row>
    <row r="438" spans="1:12" s="217" customFormat="1" ht="23.45" customHeight="1" x14ac:dyDescent="0.2">
      <c r="A438" s="228"/>
      <c r="B438" s="228"/>
      <c r="C438" s="231"/>
      <c r="D438" s="231"/>
      <c r="E438" s="226"/>
      <c r="F438" s="232"/>
      <c r="G438" s="232"/>
      <c r="H438" s="232"/>
      <c r="I438" s="232"/>
      <c r="J438" s="302"/>
      <c r="K438" s="302"/>
      <c r="L438" s="289"/>
    </row>
    <row r="439" spans="1:12" s="217" customFormat="1" ht="23.45" customHeight="1" x14ac:dyDescent="0.2">
      <c r="A439" s="228"/>
      <c r="B439" s="228"/>
      <c r="C439" s="231"/>
      <c r="D439" s="231"/>
      <c r="E439" s="226"/>
      <c r="F439" s="232"/>
      <c r="G439" s="232"/>
      <c r="H439" s="232"/>
      <c r="I439" s="232"/>
      <c r="J439" s="302"/>
      <c r="K439" s="302"/>
      <c r="L439" s="289"/>
    </row>
    <row r="440" spans="1:12" s="217" customFormat="1" ht="23.45" customHeight="1" x14ac:dyDescent="0.2">
      <c r="A440" s="228"/>
      <c r="B440" s="228"/>
      <c r="C440" s="231"/>
      <c r="D440" s="231"/>
      <c r="E440" s="226"/>
      <c r="F440" s="232"/>
      <c r="G440" s="232"/>
      <c r="H440" s="232"/>
      <c r="I440" s="232"/>
      <c r="J440" s="302"/>
      <c r="K440" s="302"/>
      <c r="L440" s="289"/>
    </row>
    <row r="441" spans="1:12" s="217" customFormat="1" ht="23.45" customHeight="1" x14ac:dyDescent="0.2">
      <c r="A441" s="228"/>
      <c r="B441" s="228"/>
      <c r="C441" s="231"/>
      <c r="D441" s="231"/>
      <c r="E441" s="226"/>
      <c r="F441" s="232"/>
      <c r="G441" s="232"/>
      <c r="H441" s="232"/>
      <c r="I441" s="232"/>
      <c r="J441" s="302"/>
      <c r="K441" s="302"/>
      <c r="L441" s="289"/>
    </row>
    <row r="442" spans="1:12" s="217" customFormat="1" ht="23.45" customHeight="1" x14ac:dyDescent="0.2">
      <c r="A442" s="228"/>
      <c r="B442" s="228"/>
      <c r="C442" s="231"/>
      <c r="D442" s="231"/>
      <c r="E442" s="226"/>
      <c r="F442" s="232"/>
      <c r="G442" s="232"/>
      <c r="H442" s="232"/>
      <c r="I442" s="232"/>
      <c r="J442" s="302"/>
      <c r="K442" s="302"/>
      <c r="L442" s="289"/>
    </row>
    <row r="443" spans="1:12" s="217" customFormat="1" ht="23.45" customHeight="1" x14ac:dyDescent="0.2">
      <c r="A443" s="228"/>
      <c r="B443" s="228"/>
      <c r="C443" s="231"/>
      <c r="D443" s="231"/>
      <c r="E443" s="226"/>
      <c r="F443" s="232"/>
      <c r="G443" s="232"/>
      <c r="H443" s="232"/>
      <c r="I443" s="232"/>
      <c r="J443" s="302"/>
      <c r="K443" s="302"/>
      <c r="L443" s="289"/>
    </row>
    <row r="444" spans="1:12" s="217" customFormat="1" ht="23.45" customHeight="1" x14ac:dyDescent="0.2">
      <c r="A444" s="228"/>
      <c r="B444" s="228"/>
      <c r="C444" s="231"/>
      <c r="D444" s="231"/>
      <c r="E444" s="226"/>
      <c r="F444" s="232"/>
      <c r="G444" s="232"/>
      <c r="H444" s="232"/>
      <c r="I444" s="232"/>
      <c r="J444" s="302"/>
      <c r="K444" s="302"/>
      <c r="L444" s="289"/>
    </row>
    <row r="445" spans="1:12" s="217" customFormat="1" ht="23.45" customHeight="1" x14ac:dyDescent="0.2">
      <c r="A445" s="228"/>
      <c r="B445" s="228"/>
      <c r="C445" s="231"/>
      <c r="D445" s="231"/>
      <c r="E445" s="226"/>
      <c r="F445" s="232"/>
      <c r="G445" s="232"/>
      <c r="H445" s="232"/>
      <c r="I445" s="232"/>
      <c r="J445" s="302"/>
      <c r="K445" s="302"/>
      <c r="L445" s="289"/>
    </row>
    <row r="446" spans="1:12" s="217" customFormat="1" ht="23.45" customHeight="1" x14ac:dyDescent="0.2">
      <c r="A446" s="228"/>
      <c r="B446" s="228"/>
      <c r="C446" s="231"/>
      <c r="D446" s="231"/>
      <c r="E446" s="226"/>
      <c r="F446" s="232"/>
      <c r="G446" s="232"/>
      <c r="H446" s="232"/>
      <c r="I446" s="232"/>
      <c r="J446" s="302"/>
      <c r="K446" s="302"/>
      <c r="L446" s="289"/>
    </row>
    <row r="447" spans="1:12" s="217" customFormat="1" ht="23.45" customHeight="1" x14ac:dyDescent="0.2">
      <c r="A447" s="228"/>
      <c r="B447" s="228"/>
      <c r="C447" s="231"/>
      <c r="D447" s="231"/>
      <c r="E447" s="226"/>
      <c r="F447" s="232"/>
      <c r="G447" s="232"/>
      <c r="H447" s="232"/>
      <c r="I447" s="232"/>
      <c r="J447" s="302"/>
      <c r="K447" s="302"/>
      <c r="L447" s="289"/>
    </row>
    <row r="448" spans="1:12" s="217" customFormat="1" ht="23.45" customHeight="1" x14ac:dyDescent="0.2">
      <c r="A448" s="228"/>
      <c r="B448" s="228"/>
      <c r="C448" s="231"/>
      <c r="D448" s="231"/>
      <c r="E448" s="226"/>
      <c r="F448" s="232"/>
      <c r="G448" s="232"/>
      <c r="H448" s="232"/>
      <c r="I448" s="232"/>
      <c r="J448" s="302"/>
      <c r="K448" s="302"/>
      <c r="L448" s="289"/>
    </row>
    <row r="449" spans="1:12" s="217" customFormat="1" ht="23.45" customHeight="1" x14ac:dyDescent="0.2">
      <c r="A449" s="228"/>
      <c r="B449" s="228"/>
      <c r="C449" s="231"/>
      <c r="D449" s="231"/>
      <c r="E449" s="226"/>
      <c r="F449" s="232"/>
      <c r="G449" s="232"/>
      <c r="H449" s="232"/>
      <c r="I449" s="232"/>
      <c r="J449" s="302"/>
      <c r="K449" s="302"/>
      <c r="L449" s="289"/>
    </row>
    <row r="450" spans="1:12" s="217" customFormat="1" ht="23.45" customHeight="1" x14ac:dyDescent="0.2">
      <c r="A450" s="228"/>
      <c r="B450" s="228"/>
      <c r="C450" s="231"/>
      <c r="D450" s="231"/>
      <c r="E450" s="226"/>
      <c r="F450" s="232"/>
      <c r="G450" s="232"/>
      <c r="H450" s="232"/>
      <c r="I450" s="232"/>
      <c r="J450" s="302"/>
      <c r="K450" s="302"/>
      <c r="L450" s="289"/>
    </row>
    <row r="451" spans="1:12" s="217" customFormat="1" ht="23.45" customHeight="1" x14ac:dyDescent="0.2">
      <c r="A451" s="228"/>
      <c r="B451" s="228"/>
      <c r="C451" s="231"/>
      <c r="D451" s="231"/>
      <c r="E451" s="226"/>
      <c r="F451" s="232"/>
      <c r="G451" s="232"/>
      <c r="H451" s="232"/>
      <c r="I451" s="232"/>
      <c r="J451" s="302"/>
      <c r="K451" s="302"/>
      <c r="L451" s="289"/>
    </row>
    <row r="452" spans="1:12" s="217" customFormat="1" ht="23.45" customHeight="1" x14ac:dyDescent="0.2">
      <c r="A452" s="228"/>
      <c r="B452" s="228"/>
      <c r="C452" s="231"/>
      <c r="D452" s="231"/>
      <c r="E452" s="226"/>
      <c r="F452" s="232"/>
      <c r="G452" s="232"/>
      <c r="H452" s="232"/>
      <c r="I452" s="232"/>
      <c r="J452" s="302"/>
      <c r="K452" s="302"/>
      <c r="L452" s="289"/>
    </row>
    <row r="453" spans="1:12" s="217" customFormat="1" ht="23.45" customHeight="1" x14ac:dyDescent="0.2">
      <c r="A453" s="228"/>
      <c r="B453" s="228"/>
      <c r="C453" s="231"/>
      <c r="D453" s="231"/>
      <c r="E453" s="226"/>
      <c r="F453" s="232"/>
      <c r="G453" s="232"/>
      <c r="H453" s="232"/>
      <c r="I453" s="232"/>
      <c r="J453" s="302"/>
      <c r="K453" s="302"/>
      <c r="L453" s="289"/>
    </row>
    <row r="454" spans="1:12" s="217" customFormat="1" ht="23.45" customHeight="1" x14ac:dyDescent="0.2">
      <c r="A454" s="228"/>
      <c r="B454" s="228"/>
      <c r="C454" s="231"/>
      <c r="D454" s="231"/>
      <c r="E454" s="226"/>
      <c r="F454" s="232"/>
      <c r="G454" s="232"/>
      <c r="H454" s="232"/>
      <c r="I454" s="232"/>
      <c r="J454" s="302"/>
      <c r="K454" s="302"/>
      <c r="L454" s="289"/>
    </row>
    <row r="455" spans="1:12" s="217" customFormat="1" ht="23.45" customHeight="1" x14ac:dyDescent="0.2">
      <c r="A455" s="228"/>
      <c r="B455" s="228"/>
      <c r="C455" s="231"/>
      <c r="D455" s="231"/>
      <c r="E455" s="226"/>
      <c r="F455" s="232"/>
      <c r="G455" s="232"/>
      <c r="H455" s="232"/>
      <c r="I455" s="232"/>
      <c r="J455" s="302"/>
      <c r="K455" s="302"/>
      <c r="L455" s="289"/>
    </row>
    <row r="456" spans="1:12" s="217" customFormat="1" ht="23.45" customHeight="1" x14ac:dyDescent="0.2">
      <c r="A456" s="228"/>
      <c r="B456" s="228"/>
      <c r="C456" s="231"/>
      <c r="D456" s="231"/>
      <c r="E456" s="226"/>
      <c r="F456" s="232"/>
      <c r="G456" s="232"/>
      <c r="H456" s="232"/>
      <c r="I456" s="232"/>
      <c r="J456" s="302"/>
      <c r="K456" s="302"/>
      <c r="L456" s="289"/>
    </row>
    <row r="457" spans="1:12" s="217" customFormat="1" ht="23.45" customHeight="1" x14ac:dyDescent="0.2">
      <c r="A457" s="228"/>
      <c r="B457" s="228"/>
      <c r="C457" s="231"/>
      <c r="D457" s="231"/>
      <c r="E457" s="226"/>
      <c r="F457" s="232"/>
      <c r="G457" s="232"/>
      <c r="H457" s="232"/>
      <c r="I457" s="232"/>
      <c r="J457" s="302"/>
      <c r="K457" s="302"/>
      <c r="L457" s="289"/>
    </row>
    <row r="458" spans="1:12" s="217" customFormat="1" ht="23.45" customHeight="1" x14ac:dyDescent="0.2">
      <c r="A458" s="228"/>
      <c r="B458" s="228"/>
      <c r="C458" s="231"/>
      <c r="D458" s="231"/>
      <c r="E458" s="226"/>
      <c r="F458" s="232"/>
      <c r="G458" s="232"/>
      <c r="H458" s="232"/>
      <c r="I458" s="232"/>
      <c r="J458" s="302"/>
      <c r="K458" s="302"/>
      <c r="L458" s="289"/>
    </row>
    <row r="459" spans="1:12" s="217" customFormat="1" ht="23.45" customHeight="1" x14ac:dyDescent="0.2">
      <c r="A459" s="228"/>
      <c r="B459" s="228"/>
      <c r="C459" s="231"/>
      <c r="D459" s="231"/>
      <c r="E459" s="226"/>
      <c r="F459" s="232"/>
      <c r="G459" s="232"/>
      <c r="H459" s="232"/>
      <c r="I459" s="232"/>
      <c r="J459" s="302"/>
      <c r="K459" s="302"/>
      <c r="L459" s="289"/>
    </row>
    <row r="460" spans="1:12" s="217" customFormat="1" ht="23.45" customHeight="1" x14ac:dyDescent="0.2">
      <c r="A460" s="228"/>
      <c r="B460" s="228"/>
      <c r="C460" s="231"/>
      <c r="D460" s="231"/>
      <c r="E460" s="226"/>
      <c r="F460" s="232"/>
      <c r="G460" s="232"/>
      <c r="H460" s="232"/>
      <c r="I460" s="232"/>
      <c r="J460" s="302"/>
      <c r="K460" s="302"/>
      <c r="L460" s="289"/>
    </row>
    <row r="461" spans="1:12" s="217" customFormat="1" ht="23.45" customHeight="1" x14ac:dyDescent="0.2">
      <c r="A461" s="228"/>
      <c r="B461" s="228"/>
      <c r="C461" s="231"/>
      <c r="D461" s="231"/>
      <c r="E461" s="226"/>
      <c r="F461" s="232"/>
      <c r="G461" s="232"/>
      <c r="H461" s="232"/>
      <c r="I461" s="232"/>
      <c r="J461" s="302"/>
      <c r="K461" s="302"/>
      <c r="L461" s="289"/>
    </row>
    <row r="462" spans="1:12" s="217" customFormat="1" ht="23.45" customHeight="1" x14ac:dyDescent="0.2">
      <c r="A462" s="228"/>
      <c r="B462" s="228"/>
      <c r="C462" s="231"/>
      <c r="D462" s="231"/>
      <c r="E462" s="226"/>
      <c r="F462" s="232"/>
      <c r="G462" s="232"/>
      <c r="H462" s="232"/>
      <c r="I462" s="232"/>
      <c r="J462" s="302"/>
      <c r="K462" s="302"/>
      <c r="L462" s="289"/>
    </row>
    <row r="463" spans="1:12" s="217" customFormat="1" ht="23.45" customHeight="1" x14ac:dyDescent="0.2">
      <c r="A463" s="228"/>
      <c r="B463" s="228"/>
      <c r="C463" s="231"/>
      <c r="D463" s="231"/>
      <c r="E463" s="226"/>
      <c r="F463" s="232"/>
      <c r="G463" s="232"/>
      <c r="H463" s="232"/>
      <c r="I463" s="232"/>
      <c r="J463" s="302"/>
      <c r="K463" s="302"/>
      <c r="L463" s="289"/>
    </row>
    <row r="464" spans="1:12" s="217" customFormat="1" ht="23.45" customHeight="1" x14ac:dyDescent="0.2">
      <c r="A464" s="228"/>
      <c r="B464" s="228"/>
      <c r="C464" s="231"/>
      <c r="D464" s="231"/>
      <c r="E464" s="226"/>
      <c r="F464" s="232"/>
      <c r="G464" s="232"/>
      <c r="H464" s="232"/>
      <c r="I464" s="232"/>
      <c r="J464" s="302"/>
      <c r="K464" s="302"/>
      <c r="L464" s="289"/>
    </row>
    <row r="465" spans="1:12" s="217" customFormat="1" ht="23.45" customHeight="1" x14ac:dyDescent="0.2">
      <c r="A465" s="228"/>
      <c r="B465" s="228"/>
      <c r="C465" s="231"/>
      <c r="D465" s="231"/>
      <c r="E465" s="226"/>
      <c r="F465" s="232"/>
      <c r="G465" s="232"/>
      <c r="H465" s="232"/>
      <c r="I465" s="232"/>
      <c r="J465" s="302"/>
      <c r="K465" s="302"/>
      <c r="L465" s="289"/>
    </row>
    <row r="466" spans="1:12" s="217" customFormat="1" ht="23.45" customHeight="1" x14ac:dyDescent="0.2">
      <c r="A466" s="228"/>
      <c r="B466" s="228"/>
      <c r="C466" s="231"/>
      <c r="D466" s="231"/>
      <c r="E466" s="226"/>
      <c r="F466" s="232"/>
      <c r="G466" s="232"/>
      <c r="H466" s="232"/>
      <c r="I466" s="232"/>
      <c r="J466" s="302"/>
      <c r="K466" s="302"/>
      <c r="L466" s="289"/>
    </row>
    <row r="467" spans="1:12" s="217" customFormat="1" ht="23.45" customHeight="1" x14ac:dyDescent="0.2">
      <c r="A467" s="228"/>
      <c r="B467" s="228"/>
      <c r="C467" s="231"/>
      <c r="D467" s="231"/>
      <c r="E467" s="226"/>
      <c r="F467" s="232"/>
      <c r="G467" s="232"/>
      <c r="H467" s="232"/>
      <c r="I467" s="232"/>
      <c r="J467" s="302"/>
      <c r="K467" s="302"/>
      <c r="L467" s="289"/>
    </row>
    <row r="468" spans="1:12" s="217" customFormat="1" ht="23.45" customHeight="1" x14ac:dyDescent="0.2">
      <c r="A468" s="228"/>
      <c r="B468" s="228"/>
      <c r="C468" s="231"/>
      <c r="D468" s="231"/>
      <c r="E468" s="226"/>
      <c r="F468" s="232"/>
      <c r="G468" s="232"/>
      <c r="H468" s="232"/>
      <c r="I468" s="232"/>
      <c r="J468" s="302"/>
      <c r="K468" s="302"/>
      <c r="L468" s="289"/>
    </row>
    <row r="469" spans="1:12" s="217" customFormat="1" ht="23.45" customHeight="1" x14ac:dyDescent="0.2">
      <c r="A469" s="228"/>
      <c r="B469" s="228"/>
      <c r="C469" s="231"/>
      <c r="D469" s="231"/>
      <c r="E469" s="226"/>
      <c r="F469" s="232"/>
      <c r="G469" s="232"/>
      <c r="H469" s="232"/>
      <c r="I469" s="232"/>
      <c r="J469" s="302"/>
      <c r="K469" s="302"/>
      <c r="L469" s="289"/>
    </row>
    <row r="470" spans="1:12" s="217" customFormat="1" ht="23.45" customHeight="1" x14ac:dyDescent="0.2">
      <c r="A470" s="228"/>
      <c r="B470" s="228"/>
      <c r="C470" s="231"/>
      <c r="D470" s="231"/>
      <c r="E470" s="226"/>
      <c r="F470" s="232"/>
      <c r="G470" s="232"/>
      <c r="H470" s="232"/>
      <c r="I470" s="232"/>
      <c r="J470" s="302"/>
      <c r="K470" s="302"/>
      <c r="L470" s="289"/>
    </row>
    <row r="471" spans="1:12" s="217" customFormat="1" ht="23.45" customHeight="1" x14ac:dyDescent="0.2">
      <c r="A471" s="228"/>
      <c r="B471" s="228"/>
      <c r="C471" s="231"/>
      <c r="D471" s="231"/>
      <c r="E471" s="226"/>
      <c r="F471" s="232"/>
      <c r="G471" s="232"/>
      <c r="H471" s="232"/>
      <c r="I471" s="232"/>
      <c r="J471" s="302"/>
      <c r="K471" s="302"/>
      <c r="L471" s="289"/>
    </row>
    <row r="472" spans="1:12" s="217" customFormat="1" ht="23.45" customHeight="1" x14ac:dyDescent="0.2">
      <c r="A472" s="228"/>
      <c r="B472" s="228"/>
      <c r="C472" s="231"/>
      <c r="D472" s="231"/>
      <c r="E472" s="226"/>
      <c r="F472" s="232"/>
      <c r="G472" s="232"/>
      <c r="H472" s="232"/>
      <c r="I472" s="232"/>
      <c r="J472" s="302"/>
      <c r="K472" s="302"/>
      <c r="L472" s="289"/>
    </row>
    <row r="473" spans="1:12" s="217" customFormat="1" ht="23.45" customHeight="1" x14ac:dyDescent="0.2">
      <c r="A473" s="228"/>
      <c r="B473" s="228"/>
      <c r="C473" s="231"/>
      <c r="D473" s="231"/>
      <c r="E473" s="226"/>
      <c r="F473" s="232"/>
      <c r="G473" s="232"/>
      <c r="H473" s="232"/>
      <c r="I473" s="232"/>
      <c r="J473" s="302"/>
      <c r="K473" s="302"/>
      <c r="L473" s="289"/>
    </row>
    <row r="474" spans="1:12" s="217" customFormat="1" ht="23.45" customHeight="1" x14ac:dyDescent="0.2">
      <c r="A474" s="228"/>
      <c r="B474" s="228"/>
      <c r="C474" s="231"/>
      <c r="D474" s="231"/>
      <c r="E474" s="226"/>
      <c r="F474" s="232"/>
      <c r="G474" s="232"/>
      <c r="H474" s="232"/>
      <c r="I474" s="232"/>
      <c r="J474" s="302"/>
      <c r="K474" s="302"/>
      <c r="L474" s="289"/>
    </row>
    <row r="475" spans="1:12" s="217" customFormat="1" ht="23.45" customHeight="1" x14ac:dyDescent="0.2">
      <c r="A475" s="228"/>
      <c r="B475" s="228"/>
      <c r="C475" s="231"/>
      <c r="D475" s="231"/>
      <c r="E475" s="226"/>
      <c r="F475" s="232"/>
      <c r="G475" s="232"/>
      <c r="H475" s="232"/>
      <c r="I475" s="232"/>
      <c r="J475" s="302"/>
      <c r="K475" s="302"/>
      <c r="L475" s="289"/>
    </row>
    <row r="476" spans="1:12" s="217" customFormat="1" ht="23.45" customHeight="1" x14ac:dyDescent="0.2">
      <c r="A476" s="228"/>
      <c r="B476" s="228"/>
      <c r="C476" s="231"/>
      <c r="D476" s="231"/>
      <c r="E476" s="226"/>
      <c r="F476" s="232"/>
      <c r="G476" s="232"/>
      <c r="H476" s="232"/>
      <c r="I476" s="232"/>
      <c r="J476" s="302"/>
      <c r="K476" s="302"/>
      <c r="L476" s="289"/>
    </row>
    <row r="477" spans="1:12" s="217" customFormat="1" ht="23.45" customHeight="1" x14ac:dyDescent="0.2">
      <c r="A477" s="228"/>
      <c r="B477" s="228"/>
      <c r="C477" s="231"/>
      <c r="D477" s="231"/>
      <c r="E477" s="226"/>
      <c r="F477" s="232"/>
      <c r="G477" s="232"/>
      <c r="H477" s="232"/>
      <c r="I477" s="232"/>
      <c r="J477" s="302"/>
      <c r="K477" s="302"/>
      <c r="L477" s="289"/>
    </row>
    <row r="478" spans="1:12" s="217" customFormat="1" ht="23.45" customHeight="1" x14ac:dyDescent="0.2">
      <c r="A478" s="228"/>
      <c r="B478" s="228"/>
      <c r="C478" s="231"/>
      <c r="D478" s="231"/>
      <c r="E478" s="226"/>
      <c r="F478" s="232"/>
      <c r="G478" s="232"/>
      <c r="H478" s="232"/>
      <c r="I478" s="232"/>
      <c r="J478" s="302"/>
      <c r="K478" s="302"/>
      <c r="L478" s="289"/>
    </row>
    <row r="479" spans="1:12" s="217" customFormat="1" ht="23.45" customHeight="1" x14ac:dyDescent="0.2">
      <c r="A479" s="228"/>
      <c r="B479" s="228"/>
      <c r="C479" s="231"/>
      <c r="D479" s="231"/>
      <c r="E479" s="226"/>
      <c r="F479" s="232"/>
      <c r="G479" s="232"/>
      <c r="H479" s="232"/>
      <c r="I479" s="232"/>
      <c r="J479" s="302"/>
      <c r="K479" s="302"/>
      <c r="L479" s="289"/>
    </row>
    <row r="480" spans="1:12" s="217" customFormat="1" ht="23.45" customHeight="1" x14ac:dyDescent="0.2">
      <c r="A480" s="228"/>
      <c r="B480" s="228"/>
      <c r="C480" s="231"/>
      <c r="D480" s="231"/>
      <c r="E480" s="226"/>
      <c r="F480" s="232"/>
      <c r="G480" s="232"/>
      <c r="H480" s="232"/>
      <c r="I480" s="232"/>
      <c r="J480" s="302"/>
      <c r="K480" s="302"/>
      <c r="L480" s="289"/>
    </row>
    <row r="481" spans="1:12" s="217" customFormat="1" ht="23.45" customHeight="1" x14ac:dyDescent="0.2">
      <c r="A481" s="228"/>
      <c r="B481" s="228"/>
      <c r="C481" s="231"/>
      <c r="D481" s="231"/>
      <c r="E481" s="226"/>
      <c r="F481" s="232"/>
      <c r="G481" s="232"/>
      <c r="H481" s="232"/>
      <c r="I481" s="232"/>
      <c r="J481" s="302"/>
      <c r="K481" s="302"/>
      <c r="L481" s="289"/>
    </row>
    <row r="482" spans="1:12" s="217" customFormat="1" ht="23.45" customHeight="1" x14ac:dyDescent="0.2">
      <c r="A482" s="228"/>
      <c r="B482" s="228"/>
      <c r="C482" s="231"/>
      <c r="D482" s="231"/>
      <c r="E482" s="226"/>
      <c r="F482" s="232"/>
      <c r="G482" s="232"/>
      <c r="H482" s="232"/>
      <c r="I482" s="232"/>
      <c r="J482" s="302"/>
      <c r="K482" s="302"/>
      <c r="L482" s="289"/>
    </row>
    <row r="483" spans="1:12" s="217" customFormat="1" ht="23.45" customHeight="1" x14ac:dyDescent="0.2">
      <c r="A483" s="228"/>
      <c r="B483" s="228"/>
      <c r="C483" s="231"/>
      <c r="D483" s="231"/>
      <c r="E483" s="226"/>
      <c r="F483" s="232"/>
      <c r="G483" s="232"/>
      <c r="H483" s="232"/>
      <c r="I483" s="232"/>
      <c r="J483" s="302"/>
      <c r="K483" s="302"/>
      <c r="L483" s="289"/>
    </row>
    <row r="484" spans="1:12" s="217" customFormat="1" ht="23.45" customHeight="1" x14ac:dyDescent="0.2">
      <c r="A484" s="228"/>
      <c r="B484" s="228"/>
      <c r="C484" s="231"/>
      <c r="D484" s="231"/>
      <c r="E484" s="226"/>
      <c r="F484" s="232"/>
      <c r="G484" s="232"/>
      <c r="H484" s="232"/>
      <c r="I484" s="232"/>
      <c r="J484" s="302"/>
      <c r="K484" s="302"/>
      <c r="L484" s="289"/>
    </row>
    <row r="485" spans="1:12" s="217" customFormat="1" ht="23.45" customHeight="1" x14ac:dyDescent="0.2">
      <c r="A485" s="228"/>
      <c r="B485" s="228"/>
      <c r="C485" s="231"/>
      <c r="D485" s="231"/>
      <c r="E485" s="226"/>
      <c r="F485" s="232"/>
      <c r="G485" s="232"/>
      <c r="H485" s="232"/>
      <c r="I485" s="232"/>
      <c r="J485" s="302"/>
      <c r="K485" s="302"/>
      <c r="L485" s="289"/>
    </row>
    <row r="486" spans="1:12" s="217" customFormat="1" ht="23.45" customHeight="1" x14ac:dyDescent="0.2">
      <c r="A486" s="228"/>
      <c r="B486" s="228"/>
      <c r="C486" s="231"/>
      <c r="D486" s="231"/>
      <c r="E486" s="226"/>
      <c r="F486" s="232"/>
      <c r="G486" s="232"/>
      <c r="H486" s="232"/>
      <c r="I486" s="232"/>
      <c r="J486" s="302"/>
      <c r="K486" s="302"/>
      <c r="L486" s="289"/>
    </row>
    <row r="487" spans="1:12" s="217" customFormat="1" ht="23.45" customHeight="1" x14ac:dyDescent="0.2">
      <c r="A487" s="228"/>
      <c r="B487" s="228"/>
      <c r="C487" s="231"/>
      <c r="D487" s="231"/>
      <c r="E487" s="226"/>
      <c r="F487" s="232"/>
      <c r="G487" s="232"/>
      <c r="H487" s="232"/>
      <c r="I487" s="232"/>
      <c r="J487" s="302"/>
      <c r="K487" s="302"/>
      <c r="L487" s="289"/>
    </row>
    <row r="488" spans="1:12" s="217" customFormat="1" ht="23.45" customHeight="1" x14ac:dyDescent="0.2">
      <c r="A488" s="228"/>
      <c r="B488" s="228"/>
      <c r="C488" s="231"/>
      <c r="D488" s="231"/>
      <c r="E488" s="226"/>
      <c r="F488" s="232"/>
      <c r="G488" s="232"/>
      <c r="H488" s="232"/>
      <c r="I488" s="232"/>
      <c r="J488" s="302"/>
      <c r="K488" s="302"/>
      <c r="L488" s="289"/>
    </row>
    <row r="489" spans="1:12" s="217" customFormat="1" ht="23.45" customHeight="1" x14ac:dyDescent="0.2">
      <c r="A489" s="228"/>
      <c r="B489" s="228"/>
      <c r="C489" s="231"/>
      <c r="D489" s="231"/>
      <c r="E489" s="226"/>
      <c r="F489" s="232"/>
      <c r="G489" s="232"/>
      <c r="H489" s="232"/>
      <c r="I489" s="232"/>
      <c r="J489" s="302"/>
      <c r="K489" s="302"/>
      <c r="L489" s="289"/>
    </row>
    <row r="490" spans="1:12" s="217" customFormat="1" ht="23.45" customHeight="1" x14ac:dyDescent="0.2">
      <c r="A490" s="228"/>
      <c r="B490" s="228"/>
      <c r="C490" s="231"/>
      <c r="D490" s="231"/>
      <c r="E490" s="226"/>
      <c r="F490" s="232"/>
      <c r="G490" s="232"/>
      <c r="H490" s="232"/>
      <c r="I490" s="232"/>
      <c r="J490" s="302"/>
      <c r="K490" s="302"/>
      <c r="L490" s="289"/>
    </row>
    <row r="491" spans="1:12" s="217" customFormat="1" ht="23.45" customHeight="1" x14ac:dyDescent="0.2">
      <c r="A491" s="228"/>
      <c r="B491" s="228"/>
      <c r="C491" s="231"/>
      <c r="D491" s="231"/>
      <c r="E491" s="226"/>
      <c r="F491" s="232"/>
      <c r="G491" s="232"/>
      <c r="H491" s="232"/>
      <c r="I491" s="232"/>
      <c r="J491" s="302"/>
      <c r="K491" s="302"/>
      <c r="L491" s="289"/>
    </row>
    <row r="492" spans="1:12" s="217" customFormat="1" ht="23.45" customHeight="1" x14ac:dyDescent="0.2">
      <c r="A492" s="228"/>
      <c r="B492" s="228"/>
      <c r="C492" s="231"/>
      <c r="D492" s="231"/>
      <c r="E492" s="226"/>
      <c r="F492" s="232"/>
      <c r="G492" s="232"/>
      <c r="H492" s="232"/>
      <c r="I492" s="232"/>
      <c r="J492" s="302"/>
      <c r="K492" s="302"/>
      <c r="L492" s="289"/>
    </row>
    <row r="493" spans="1:12" s="217" customFormat="1" ht="23.45" customHeight="1" x14ac:dyDescent="0.2">
      <c r="A493" s="228"/>
      <c r="B493" s="228"/>
      <c r="C493" s="231"/>
      <c r="D493" s="231"/>
      <c r="E493" s="226"/>
      <c r="F493" s="232"/>
      <c r="G493" s="232"/>
      <c r="H493" s="232"/>
      <c r="I493" s="232"/>
      <c r="J493" s="302"/>
      <c r="K493" s="302"/>
      <c r="L493" s="289"/>
    </row>
    <row r="494" spans="1:12" s="217" customFormat="1" ht="23.45" customHeight="1" x14ac:dyDescent="0.2">
      <c r="A494" s="228"/>
      <c r="B494" s="228"/>
      <c r="C494" s="231"/>
      <c r="D494" s="231"/>
      <c r="E494" s="226"/>
      <c r="F494" s="232"/>
      <c r="G494" s="232"/>
      <c r="H494" s="232"/>
      <c r="I494" s="232"/>
      <c r="J494" s="302"/>
      <c r="K494" s="302"/>
      <c r="L494" s="289"/>
    </row>
    <row r="495" spans="1:12" s="217" customFormat="1" ht="23.45" customHeight="1" x14ac:dyDescent="0.2">
      <c r="A495" s="228"/>
      <c r="B495" s="228"/>
      <c r="C495" s="231"/>
      <c r="D495" s="231"/>
      <c r="E495" s="226"/>
      <c r="F495" s="232"/>
      <c r="G495" s="232"/>
      <c r="H495" s="232"/>
      <c r="I495" s="232"/>
      <c r="J495" s="302"/>
      <c r="K495" s="302"/>
      <c r="L495" s="289"/>
    </row>
    <row r="496" spans="1:12" s="217" customFormat="1" ht="23.45" customHeight="1" x14ac:dyDescent="0.2">
      <c r="A496" s="228"/>
      <c r="B496" s="228"/>
      <c r="C496" s="231"/>
      <c r="D496" s="231"/>
      <c r="E496" s="226"/>
      <c r="F496" s="232"/>
      <c r="G496" s="232"/>
      <c r="H496" s="232"/>
      <c r="I496" s="232"/>
      <c r="J496" s="302"/>
      <c r="K496" s="302"/>
      <c r="L496" s="289"/>
    </row>
    <row r="497" spans="1:12" s="217" customFormat="1" ht="23.45" customHeight="1" x14ac:dyDescent="0.2">
      <c r="A497" s="228"/>
      <c r="B497" s="228"/>
      <c r="C497" s="231"/>
      <c r="D497" s="231"/>
      <c r="E497" s="226"/>
      <c r="F497" s="232"/>
      <c r="G497" s="232"/>
      <c r="H497" s="232"/>
      <c r="I497" s="232"/>
      <c r="J497" s="302"/>
      <c r="K497" s="302"/>
      <c r="L497" s="289"/>
    </row>
    <row r="498" spans="1:12" s="217" customFormat="1" ht="23.45" customHeight="1" x14ac:dyDescent="0.2">
      <c r="A498" s="228"/>
      <c r="B498" s="228"/>
      <c r="C498" s="231"/>
      <c r="D498" s="231"/>
      <c r="E498" s="226"/>
      <c r="F498" s="232"/>
      <c r="G498" s="232"/>
      <c r="H498" s="232"/>
      <c r="I498" s="232"/>
      <c r="J498" s="302"/>
      <c r="K498" s="302"/>
      <c r="L498" s="289"/>
    </row>
    <row r="499" spans="1:12" s="217" customFormat="1" ht="23.45" customHeight="1" x14ac:dyDescent="0.2">
      <c r="A499" s="228"/>
      <c r="B499" s="228"/>
      <c r="C499" s="231"/>
      <c r="D499" s="231"/>
      <c r="E499" s="226"/>
      <c r="F499" s="232"/>
      <c r="G499" s="232"/>
      <c r="H499" s="232"/>
      <c r="I499" s="232"/>
      <c r="J499" s="302"/>
      <c r="K499" s="302"/>
      <c r="L499" s="289"/>
    </row>
    <row r="500" spans="1:12" s="217" customFormat="1" ht="23.45" customHeight="1" x14ac:dyDescent="0.2">
      <c r="A500" s="228"/>
      <c r="B500" s="228"/>
      <c r="C500" s="231"/>
      <c r="D500" s="231"/>
      <c r="E500" s="226"/>
      <c r="F500" s="232"/>
      <c r="G500" s="232"/>
      <c r="H500" s="232"/>
      <c r="I500" s="232"/>
      <c r="J500" s="302"/>
      <c r="K500" s="302"/>
      <c r="L500" s="289"/>
    </row>
    <row r="501" spans="1:12" s="217" customFormat="1" ht="23.45" customHeight="1" x14ac:dyDescent="0.2">
      <c r="A501" s="228"/>
      <c r="B501" s="228"/>
      <c r="C501" s="231"/>
      <c r="D501" s="231"/>
      <c r="E501" s="226"/>
      <c r="F501" s="232"/>
      <c r="G501" s="232"/>
      <c r="H501" s="232"/>
      <c r="I501" s="232"/>
      <c r="J501" s="302"/>
      <c r="K501" s="302"/>
      <c r="L501" s="289"/>
    </row>
    <row r="502" spans="1:12" s="217" customFormat="1" ht="23.45" customHeight="1" x14ac:dyDescent="0.2">
      <c r="A502" s="228"/>
      <c r="B502" s="228"/>
      <c r="C502" s="231"/>
      <c r="D502" s="231"/>
      <c r="E502" s="226"/>
      <c r="F502" s="232"/>
      <c r="G502" s="232"/>
      <c r="H502" s="232"/>
      <c r="I502" s="232"/>
      <c r="J502" s="302"/>
      <c r="K502" s="302"/>
      <c r="L502" s="289"/>
    </row>
    <row r="503" spans="1:12" s="217" customFormat="1" ht="23.45" customHeight="1" x14ac:dyDescent="0.2">
      <c r="A503" s="228"/>
      <c r="B503" s="228"/>
      <c r="C503" s="231"/>
      <c r="D503" s="231"/>
      <c r="E503" s="226"/>
      <c r="F503" s="232"/>
      <c r="G503" s="232"/>
      <c r="H503" s="232"/>
      <c r="I503" s="232"/>
      <c r="J503" s="302"/>
      <c r="K503" s="302"/>
      <c r="L503" s="289"/>
    </row>
    <row r="504" spans="1:12" s="217" customFormat="1" ht="23.45" customHeight="1" x14ac:dyDescent="0.2">
      <c r="A504" s="228"/>
      <c r="B504" s="228"/>
      <c r="C504" s="231"/>
      <c r="D504" s="231"/>
      <c r="E504" s="226"/>
      <c r="F504" s="232"/>
      <c r="G504" s="232"/>
      <c r="H504" s="232"/>
      <c r="I504" s="232"/>
      <c r="J504" s="302"/>
      <c r="K504" s="302"/>
      <c r="L504" s="289"/>
    </row>
    <row r="505" spans="1:12" s="217" customFormat="1" ht="23.45" customHeight="1" x14ac:dyDescent="0.2">
      <c r="A505" s="228"/>
      <c r="B505" s="228"/>
      <c r="C505" s="231"/>
      <c r="D505" s="231"/>
      <c r="E505" s="226"/>
      <c r="F505" s="232"/>
      <c r="G505" s="232"/>
      <c r="H505" s="232"/>
      <c r="I505" s="232"/>
      <c r="J505" s="302"/>
      <c r="K505" s="302"/>
      <c r="L505" s="289"/>
    </row>
    <row r="506" spans="1:12" s="217" customFormat="1" ht="23.45" customHeight="1" x14ac:dyDescent="0.2">
      <c r="A506" s="228"/>
      <c r="B506" s="228"/>
      <c r="C506" s="231"/>
      <c r="D506" s="231"/>
      <c r="E506" s="226"/>
      <c r="F506" s="232"/>
      <c r="G506" s="232"/>
      <c r="H506" s="232"/>
      <c r="I506" s="232"/>
      <c r="J506" s="302"/>
      <c r="K506" s="302"/>
      <c r="L506" s="289"/>
    </row>
    <row r="507" spans="1:12" s="217" customFormat="1" ht="23.45" customHeight="1" x14ac:dyDescent="0.2">
      <c r="A507" s="228"/>
      <c r="B507" s="228"/>
      <c r="C507" s="231"/>
      <c r="D507" s="231"/>
      <c r="E507" s="226"/>
      <c r="F507" s="232"/>
      <c r="G507" s="232"/>
      <c r="H507" s="232"/>
      <c r="I507" s="232"/>
      <c r="J507" s="302"/>
      <c r="K507" s="302"/>
      <c r="L507" s="289"/>
    </row>
    <row r="508" spans="1:12" s="217" customFormat="1" ht="23.45" customHeight="1" x14ac:dyDescent="0.2">
      <c r="A508" s="228"/>
      <c r="B508" s="228"/>
      <c r="C508" s="231"/>
      <c r="D508" s="231"/>
      <c r="E508" s="226"/>
      <c r="F508" s="232"/>
      <c r="G508" s="232"/>
      <c r="H508" s="232"/>
      <c r="I508" s="232"/>
      <c r="J508" s="302"/>
      <c r="K508" s="302"/>
      <c r="L508" s="289"/>
    </row>
    <row r="509" spans="1:12" s="217" customFormat="1" ht="23.45" customHeight="1" x14ac:dyDescent="0.2">
      <c r="A509" s="228"/>
      <c r="B509" s="228"/>
      <c r="C509" s="231"/>
      <c r="D509" s="231"/>
      <c r="E509" s="226"/>
      <c r="F509" s="232"/>
      <c r="G509" s="232"/>
      <c r="H509" s="232"/>
      <c r="I509" s="232"/>
      <c r="J509" s="302"/>
      <c r="K509" s="302"/>
      <c r="L509" s="289"/>
    </row>
    <row r="510" spans="1:12" s="217" customFormat="1" ht="23.45" customHeight="1" x14ac:dyDescent="0.2">
      <c r="A510" s="228"/>
      <c r="B510" s="228"/>
      <c r="C510" s="231"/>
      <c r="D510" s="231"/>
      <c r="E510" s="226"/>
      <c r="F510" s="232"/>
      <c r="G510" s="232"/>
      <c r="H510" s="232"/>
      <c r="I510" s="232"/>
      <c r="J510" s="302"/>
      <c r="K510" s="302"/>
      <c r="L510" s="289"/>
    </row>
    <row r="511" spans="1:12" s="217" customFormat="1" ht="23.45" customHeight="1" x14ac:dyDescent="0.2">
      <c r="A511" s="228"/>
      <c r="B511" s="228"/>
      <c r="C511" s="231"/>
      <c r="D511" s="231"/>
      <c r="E511" s="226"/>
      <c r="F511" s="232"/>
      <c r="G511" s="232"/>
      <c r="H511" s="232"/>
      <c r="I511" s="232"/>
      <c r="J511" s="302"/>
      <c r="K511" s="302"/>
      <c r="L511" s="289"/>
    </row>
    <row r="512" spans="1:12" s="217" customFormat="1" ht="23.45" customHeight="1" x14ac:dyDescent="0.2">
      <c r="A512" s="228"/>
      <c r="B512" s="228"/>
      <c r="C512" s="231"/>
      <c r="D512" s="231"/>
      <c r="E512" s="226"/>
      <c r="F512" s="232"/>
      <c r="G512" s="232"/>
      <c r="H512" s="232"/>
      <c r="I512" s="232"/>
      <c r="J512" s="302"/>
      <c r="K512" s="302"/>
      <c r="L512" s="289"/>
    </row>
    <row r="513" spans="1:12" s="217" customFormat="1" ht="23.45" customHeight="1" x14ac:dyDescent="0.2">
      <c r="A513" s="228"/>
      <c r="B513" s="228"/>
      <c r="C513" s="231"/>
      <c r="D513" s="231"/>
      <c r="E513" s="226"/>
      <c r="F513" s="232"/>
      <c r="G513" s="232"/>
      <c r="H513" s="232"/>
      <c r="I513" s="232"/>
      <c r="J513" s="302"/>
      <c r="K513" s="302"/>
      <c r="L513" s="289"/>
    </row>
    <row r="514" spans="1:12" s="217" customFormat="1" ht="23.45" customHeight="1" x14ac:dyDescent="0.2">
      <c r="A514" s="228"/>
      <c r="B514" s="228"/>
      <c r="C514" s="231"/>
      <c r="D514" s="231"/>
      <c r="E514" s="226"/>
      <c r="F514" s="232"/>
      <c r="G514" s="232"/>
      <c r="H514" s="232"/>
      <c r="I514" s="232"/>
      <c r="J514" s="302"/>
      <c r="K514" s="302"/>
      <c r="L514" s="289"/>
    </row>
    <row r="515" spans="1:12" s="217" customFormat="1" ht="23.45" customHeight="1" x14ac:dyDescent="0.2">
      <c r="A515" s="228"/>
      <c r="B515" s="228"/>
      <c r="C515" s="231"/>
      <c r="D515" s="231"/>
      <c r="E515" s="226"/>
      <c r="F515" s="232"/>
      <c r="G515" s="232"/>
      <c r="H515" s="232"/>
      <c r="I515" s="232"/>
      <c r="J515" s="302"/>
      <c r="K515" s="302"/>
      <c r="L515" s="289"/>
    </row>
    <row r="516" spans="1:12" s="217" customFormat="1" ht="23.45" customHeight="1" x14ac:dyDescent="0.2">
      <c r="A516" s="228"/>
      <c r="B516" s="228"/>
      <c r="C516" s="231"/>
      <c r="D516" s="231"/>
      <c r="E516" s="226"/>
      <c r="F516" s="232"/>
      <c r="G516" s="232"/>
      <c r="H516" s="232"/>
      <c r="I516" s="232"/>
      <c r="J516" s="302"/>
      <c r="K516" s="302"/>
      <c r="L516" s="289"/>
    </row>
    <row r="517" spans="1:12" s="217" customFormat="1" ht="23.45" customHeight="1" x14ac:dyDescent="0.2">
      <c r="A517" s="228"/>
      <c r="B517" s="228"/>
      <c r="C517" s="231"/>
      <c r="D517" s="231"/>
      <c r="E517" s="226"/>
      <c r="F517" s="232"/>
      <c r="G517" s="232"/>
      <c r="H517" s="232"/>
      <c r="I517" s="232"/>
      <c r="J517" s="302"/>
      <c r="K517" s="302"/>
      <c r="L517" s="289"/>
    </row>
    <row r="518" spans="1:12" s="217" customFormat="1" ht="23.45" customHeight="1" x14ac:dyDescent="0.2">
      <c r="A518" s="228"/>
      <c r="B518" s="228"/>
      <c r="C518" s="231"/>
      <c r="D518" s="231"/>
      <c r="E518" s="226"/>
      <c r="F518" s="232"/>
      <c r="G518" s="232"/>
      <c r="H518" s="232"/>
      <c r="I518" s="232"/>
      <c r="J518" s="302"/>
      <c r="K518" s="302"/>
      <c r="L518" s="289"/>
    </row>
    <row r="519" spans="1:12" s="217" customFormat="1" ht="23.45" customHeight="1" x14ac:dyDescent="0.2">
      <c r="A519" s="228"/>
      <c r="B519" s="228"/>
      <c r="C519" s="231"/>
      <c r="D519" s="231"/>
      <c r="E519" s="226"/>
      <c r="F519" s="232"/>
      <c r="G519" s="232"/>
      <c r="H519" s="232"/>
      <c r="I519" s="232"/>
      <c r="J519" s="302"/>
      <c r="K519" s="302"/>
      <c r="L519" s="289"/>
    </row>
    <row r="520" spans="1:12" s="217" customFormat="1" ht="23.45" customHeight="1" x14ac:dyDescent="0.2">
      <c r="A520" s="228"/>
      <c r="B520" s="228"/>
      <c r="C520" s="231"/>
      <c r="D520" s="231"/>
      <c r="E520" s="226"/>
      <c r="F520" s="232"/>
      <c r="G520" s="232"/>
      <c r="H520" s="232"/>
      <c r="I520" s="232"/>
      <c r="J520" s="302"/>
      <c r="K520" s="302"/>
      <c r="L520" s="289"/>
    </row>
    <row r="521" spans="1:12" s="217" customFormat="1" ht="23.45" customHeight="1" x14ac:dyDescent="0.2">
      <c r="A521" s="228"/>
      <c r="B521" s="228"/>
      <c r="C521" s="231"/>
      <c r="D521" s="231"/>
      <c r="E521" s="226"/>
      <c r="F521" s="232"/>
      <c r="G521" s="232"/>
      <c r="H521" s="232"/>
      <c r="I521" s="232"/>
      <c r="J521" s="302"/>
      <c r="K521" s="302"/>
      <c r="L521" s="289"/>
    </row>
    <row r="522" spans="1:12" s="217" customFormat="1" ht="23.45" customHeight="1" x14ac:dyDescent="0.2">
      <c r="A522" s="228"/>
      <c r="B522" s="228"/>
      <c r="C522" s="231"/>
      <c r="D522" s="231"/>
      <c r="E522" s="226"/>
      <c r="F522" s="232"/>
      <c r="G522" s="232"/>
      <c r="H522" s="232"/>
      <c r="I522" s="232"/>
      <c r="J522" s="302"/>
      <c r="K522" s="302"/>
      <c r="L522" s="289"/>
    </row>
    <row r="523" spans="1:12" s="217" customFormat="1" ht="23.45" customHeight="1" x14ac:dyDescent="0.2">
      <c r="A523" s="228"/>
      <c r="B523" s="228"/>
      <c r="C523" s="231"/>
      <c r="D523" s="231"/>
      <c r="E523" s="226"/>
      <c r="F523" s="232"/>
      <c r="G523" s="232"/>
      <c r="H523" s="232"/>
      <c r="I523" s="232"/>
      <c r="J523" s="302"/>
      <c r="K523" s="302"/>
      <c r="L523" s="289"/>
    </row>
    <row r="524" spans="1:12" s="217" customFormat="1" ht="23.45" customHeight="1" x14ac:dyDescent="0.2">
      <c r="A524" s="228"/>
      <c r="B524" s="228"/>
      <c r="C524" s="231"/>
      <c r="D524" s="231"/>
      <c r="E524" s="226"/>
      <c r="F524" s="232"/>
      <c r="G524" s="232"/>
      <c r="H524" s="232"/>
      <c r="I524" s="232"/>
      <c r="J524" s="302"/>
      <c r="K524" s="302"/>
      <c r="L524" s="289"/>
    </row>
    <row r="525" spans="1:12" s="217" customFormat="1" ht="23.45" customHeight="1" x14ac:dyDescent="0.2">
      <c r="A525" s="228"/>
      <c r="B525" s="228"/>
      <c r="C525" s="231"/>
      <c r="D525" s="231"/>
      <c r="E525" s="226"/>
      <c r="F525" s="232"/>
      <c r="G525" s="232"/>
      <c r="H525" s="232"/>
      <c r="I525" s="232"/>
      <c r="J525" s="302"/>
      <c r="K525" s="302"/>
      <c r="L525" s="289"/>
    </row>
    <row r="526" spans="1:12" s="217" customFormat="1" ht="23.45" customHeight="1" x14ac:dyDescent="0.2">
      <c r="A526" s="228"/>
      <c r="B526" s="228"/>
      <c r="C526" s="231"/>
      <c r="D526" s="231"/>
      <c r="E526" s="226"/>
      <c r="F526" s="232"/>
      <c r="G526" s="232"/>
      <c r="H526" s="232"/>
      <c r="I526" s="232"/>
      <c r="J526" s="302"/>
      <c r="K526" s="302"/>
      <c r="L526" s="289"/>
    </row>
    <row r="527" spans="1:12" s="217" customFormat="1" ht="23.45" customHeight="1" x14ac:dyDescent="0.2">
      <c r="A527" s="228"/>
      <c r="B527" s="228"/>
      <c r="C527" s="231"/>
      <c r="D527" s="231"/>
      <c r="E527" s="226"/>
      <c r="F527" s="232"/>
      <c r="G527" s="232"/>
      <c r="H527" s="232"/>
      <c r="I527" s="232"/>
      <c r="J527" s="302"/>
      <c r="K527" s="302"/>
      <c r="L527" s="289"/>
    </row>
    <row r="528" spans="1:12" s="217" customFormat="1" ht="23.45" customHeight="1" x14ac:dyDescent="0.2">
      <c r="A528" s="228"/>
      <c r="B528" s="228"/>
      <c r="C528" s="231"/>
      <c r="D528" s="231"/>
      <c r="E528" s="226"/>
      <c r="F528" s="232"/>
      <c r="G528" s="232"/>
      <c r="H528" s="232"/>
      <c r="I528" s="232"/>
      <c r="J528" s="302"/>
      <c r="K528" s="302"/>
      <c r="L528" s="289"/>
    </row>
    <row r="529" spans="1:12" s="217" customFormat="1" ht="23.45" customHeight="1" x14ac:dyDescent="0.2">
      <c r="A529" s="228"/>
      <c r="B529" s="228"/>
      <c r="C529" s="231"/>
      <c r="D529" s="231"/>
      <c r="E529" s="226"/>
      <c r="F529" s="232"/>
      <c r="G529" s="232"/>
      <c r="H529" s="232"/>
      <c r="I529" s="232"/>
      <c r="J529" s="302"/>
      <c r="K529" s="302"/>
      <c r="L529" s="289"/>
    </row>
    <row r="530" spans="1:12" s="217" customFormat="1" ht="23.45" customHeight="1" x14ac:dyDescent="0.2">
      <c r="A530" s="228"/>
      <c r="B530" s="228"/>
      <c r="C530" s="231"/>
      <c r="D530" s="231"/>
      <c r="E530" s="226"/>
      <c r="F530" s="232"/>
      <c r="G530" s="232"/>
      <c r="H530" s="232"/>
      <c r="I530" s="232"/>
      <c r="J530" s="302"/>
      <c r="K530" s="302"/>
      <c r="L530" s="289"/>
    </row>
    <row r="531" spans="1:12" s="217" customFormat="1" ht="23.45" customHeight="1" x14ac:dyDescent="0.2">
      <c r="A531" s="228"/>
      <c r="B531" s="228"/>
      <c r="C531" s="231"/>
      <c r="D531" s="231"/>
      <c r="E531" s="226"/>
      <c r="F531" s="232"/>
      <c r="G531" s="232"/>
      <c r="H531" s="232"/>
      <c r="I531" s="232"/>
      <c r="J531" s="302"/>
      <c r="K531" s="302"/>
      <c r="L531" s="289"/>
    </row>
    <row r="532" spans="1:12" s="217" customFormat="1" ht="23.45" customHeight="1" x14ac:dyDescent="0.2">
      <c r="A532" s="228"/>
      <c r="B532" s="228"/>
      <c r="C532" s="231"/>
      <c r="D532" s="231"/>
      <c r="E532" s="226"/>
      <c r="F532" s="232"/>
      <c r="G532" s="232"/>
      <c r="H532" s="232"/>
      <c r="I532" s="232"/>
      <c r="J532" s="302"/>
      <c r="K532" s="302"/>
      <c r="L532" s="289"/>
    </row>
    <row r="533" spans="1:12" s="217" customFormat="1" ht="23.45" customHeight="1" x14ac:dyDescent="0.2">
      <c r="A533" s="228"/>
      <c r="B533" s="228"/>
      <c r="C533" s="231"/>
      <c r="D533" s="231"/>
      <c r="E533" s="226"/>
      <c r="F533" s="232"/>
      <c r="G533" s="232"/>
      <c r="H533" s="232"/>
      <c r="I533" s="232"/>
      <c r="J533" s="302"/>
      <c r="K533" s="302"/>
      <c r="L533" s="289"/>
    </row>
    <row r="534" spans="1:12" s="217" customFormat="1" ht="23.45" customHeight="1" x14ac:dyDescent="0.2">
      <c r="A534" s="228"/>
      <c r="B534" s="228"/>
      <c r="C534" s="231"/>
      <c r="D534" s="231"/>
      <c r="E534" s="226"/>
      <c r="F534" s="232"/>
      <c r="G534" s="232"/>
      <c r="H534" s="232"/>
      <c r="I534" s="232"/>
      <c r="J534" s="302"/>
      <c r="K534" s="302"/>
      <c r="L534" s="289"/>
    </row>
    <row r="535" spans="1:12" s="217" customFormat="1" ht="23.45" customHeight="1" x14ac:dyDescent="0.2">
      <c r="A535" s="228"/>
      <c r="B535" s="228"/>
      <c r="C535" s="231"/>
      <c r="D535" s="231"/>
      <c r="E535" s="226"/>
      <c r="F535" s="232"/>
      <c r="G535" s="232"/>
      <c r="H535" s="232"/>
      <c r="I535" s="232"/>
      <c r="J535" s="302"/>
      <c r="K535" s="302"/>
      <c r="L535" s="289"/>
    </row>
    <row r="536" spans="1:12" s="217" customFormat="1" ht="23.45" customHeight="1" x14ac:dyDescent="0.2">
      <c r="A536" s="228"/>
      <c r="B536" s="228"/>
      <c r="C536" s="231"/>
      <c r="D536" s="231"/>
      <c r="E536" s="226"/>
      <c r="F536" s="232"/>
      <c r="G536" s="232"/>
      <c r="H536" s="232"/>
      <c r="I536" s="232"/>
      <c r="J536" s="302"/>
      <c r="K536" s="302"/>
      <c r="L536" s="289"/>
    </row>
    <row r="537" spans="1:12" s="217" customFormat="1" ht="23.45" customHeight="1" x14ac:dyDescent="0.2">
      <c r="A537" s="228"/>
      <c r="B537" s="228"/>
      <c r="C537" s="231"/>
      <c r="D537" s="231"/>
      <c r="E537" s="226"/>
      <c r="F537" s="232"/>
      <c r="G537" s="232"/>
      <c r="H537" s="232"/>
      <c r="I537" s="232"/>
      <c r="J537" s="302"/>
      <c r="K537" s="302"/>
      <c r="L537" s="289"/>
    </row>
    <row r="538" spans="1:12" s="217" customFormat="1" ht="23.45" customHeight="1" x14ac:dyDescent="0.2">
      <c r="A538" s="228"/>
      <c r="B538" s="228"/>
      <c r="C538" s="231"/>
      <c r="D538" s="231"/>
      <c r="E538" s="226"/>
      <c r="F538" s="232"/>
      <c r="G538" s="232"/>
      <c r="H538" s="232"/>
      <c r="I538" s="232"/>
      <c r="J538" s="302"/>
      <c r="K538" s="302"/>
      <c r="L538" s="289"/>
    </row>
    <row r="539" spans="1:12" s="217" customFormat="1" ht="23.45" customHeight="1" x14ac:dyDescent="0.2">
      <c r="A539" s="228"/>
      <c r="B539" s="228"/>
      <c r="C539" s="231"/>
      <c r="D539" s="231"/>
      <c r="E539" s="226"/>
      <c r="F539" s="232"/>
      <c r="G539" s="232"/>
      <c r="H539" s="232"/>
      <c r="I539" s="232"/>
      <c r="J539" s="302"/>
      <c r="K539" s="302"/>
      <c r="L539" s="289"/>
    </row>
    <row r="540" spans="1:12" s="217" customFormat="1" ht="23.45" customHeight="1" x14ac:dyDescent="0.2">
      <c r="A540" s="228"/>
      <c r="B540" s="228"/>
      <c r="C540" s="231"/>
      <c r="D540" s="231"/>
      <c r="E540" s="226"/>
      <c r="F540" s="232"/>
      <c r="G540" s="232"/>
      <c r="H540" s="232"/>
      <c r="I540" s="232"/>
      <c r="J540" s="302"/>
      <c r="K540" s="302"/>
      <c r="L540" s="289"/>
    </row>
    <row r="541" spans="1:12" s="217" customFormat="1" ht="23.45" customHeight="1" x14ac:dyDescent="0.2">
      <c r="A541" s="228"/>
      <c r="B541" s="228"/>
      <c r="C541" s="231"/>
      <c r="D541" s="231"/>
      <c r="E541" s="226"/>
      <c r="F541" s="232"/>
      <c r="G541" s="232"/>
      <c r="H541" s="232"/>
      <c r="I541" s="232"/>
      <c r="J541" s="302"/>
      <c r="K541" s="302"/>
      <c r="L541" s="289"/>
    </row>
    <row r="542" spans="1:12" s="217" customFormat="1" ht="23.45" customHeight="1" x14ac:dyDescent="0.2">
      <c r="A542" s="228"/>
      <c r="B542" s="228"/>
      <c r="C542" s="231"/>
      <c r="D542" s="231"/>
      <c r="E542" s="226"/>
      <c r="F542" s="232"/>
      <c r="G542" s="232"/>
      <c r="H542" s="232"/>
      <c r="I542" s="232"/>
      <c r="J542" s="302"/>
      <c r="K542" s="302"/>
      <c r="L542" s="289"/>
    </row>
    <row r="543" spans="1:12" s="217" customFormat="1" ht="23.45" customHeight="1" x14ac:dyDescent="0.2">
      <c r="A543" s="228"/>
      <c r="B543" s="228"/>
      <c r="C543" s="231"/>
      <c r="D543" s="231"/>
      <c r="E543" s="226"/>
      <c r="F543" s="232"/>
      <c r="G543" s="232"/>
      <c r="H543" s="232"/>
      <c r="I543" s="232"/>
      <c r="J543" s="302"/>
      <c r="K543" s="302"/>
      <c r="L543" s="289"/>
    </row>
    <row r="544" spans="1:12" s="217" customFormat="1" ht="23.45" customHeight="1" x14ac:dyDescent="0.2">
      <c r="A544" s="228"/>
      <c r="B544" s="228"/>
      <c r="C544" s="231"/>
      <c r="D544" s="231"/>
      <c r="E544" s="226"/>
      <c r="F544" s="232"/>
      <c r="G544" s="232"/>
      <c r="H544" s="232"/>
      <c r="I544" s="232"/>
      <c r="J544" s="302"/>
      <c r="K544" s="302"/>
      <c r="L544" s="289"/>
    </row>
    <row r="545" spans="1:12" s="217" customFormat="1" ht="23.45" customHeight="1" x14ac:dyDescent="0.2">
      <c r="A545" s="228"/>
      <c r="B545" s="228"/>
      <c r="C545" s="231"/>
      <c r="D545" s="231"/>
      <c r="E545" s="226"/>
      <c r="F545" s="232"/>
      <c r="G545" s="232"/>
      <c r="H545" s="232"/>
      <c r="I545" s="232"/>
      <c r="J545" s="302"/>
      <c r="K545" s="302"/>
      <c r="L545" s="289"/>
    </row>
    <row r="546" spans="1:12" s="217" customFormat="1" ht="23.45" customHeight="1" x14ac:dyDescent="0.2">
      <c r="A546" s="228"/>
      <c r="B546" s="228"/>
      <c r="C546" s="231"/>
      <c r="D546" s="231"/>
      <c r="E546" s="226"/>
      <c r="F546" s="232"/>
      <c r="G546" s="232"/>
      <c r="H546" s="232"/>
      <c r="I546" s="232"/>
      <c r="J546" s="302"/>
      <c r="K546" s="302"/>
      <c r="L546" s="289"/>
    </row>
    <row r="547" spans="1:12" s="217" customFormat="1" ht="23.45" customHeight="1" x14ac:dyDescent="0.2">
      <c r="A547" s="228"/>
      <c r="B547" s="228"/>
      <c r="C547" s="231"/>
      <c r="D547" s="231"/>
      <c r="E547" s="226"/>
      <c r="F547" s="232"/>
      <c r="G547" s="232"/>
      <c r="H547" s="232"/>
      <c r="I547" s="232"/>
      <c r="J547" s="302"/>
      <c r="K547" s="302"/>
      <c r="L547" s="289"/>
    </row>
    <row r="548" spans="1:12" s="217" customFormat="1" ht="23.45" customHeight="1" x14ac:dyDescent="0.2">
      <c r="A548" s="228"/>
      <c r="B548" s="228"/>
      <c r="C548" s="231"/>
      <c r="D548" s="231"/>
      <c r="E548" s="226"/>
      <c r="F548" s="232"/>
      <c r="G548" s="232"/>
      <c r="H548" s="232"/>
      <c r="I548" s="232"/>
      <c r="J548" s="302"/>
      <c r="K548" s="302"/>
      <c r="L548" s="289"/>
    </row>
    <row r="549" spans="1:12" s="217" customFormat="1" ht="23.45" customHeight="1" x14ac:dyDescent="0.2">
      <c r="A549" s="228"/>
      <c r="B549" s="228"/>
      <c r="C549" s="231"/>
      <c r="D549" s="231"/>
      <c r="E549" s="226"/>
      <c r="F549" s="232"/>
      <c r="G549" s="232"/>
      <c r="H549" s="232"/>
      <c r="I549" s="232"/>
      <c r="J549" s="302"/>
      <c r="K549" s="302"/>
      <c r="L549" s="289"/>
    </row>
    <row r="550" spans="1:12" s="217" customFormat="1" ht="23.45" customHeight="1" x14ac:dyDescent="0.2">
      <c r="A550" s="228"/>
      <c r="B550" s="228"/>
      <c r="C550" s="231"/>
      <c r="D550" s="231"/>
      <c r="E550" s="226"/>
      <c r="F550" s="232"/>
      <c r="G550" s="232"/>
      <c r="H550" s="232"/>
      <c r="I550" s="232"/>
      <c r="J550" s="302"/>
      <c r="K550" s="302"/>
      <c r="L550" s="289"/>
    </row>
    <row r="551" spans="1:12" s="217" customFormat="1" ht="23.45" customHeight="1" x14ac:dyDescent="0.2">
      <c r="A551" s="228"/>
      <c r="B551" s="228"/>
      <c r="C551" s="231"/>
      <c r="D551" s="231"/>
      <c r="E551" s="226"/>
      <c r="F551" s="232"/>
      <c r="G551" s="232"/>
      <c r="H551" s="232"/>
      <c r="I551" s="232"/>
      <c r="J551" s="302"/>
      <c r="K551" s="302"/>
      <c r="L551" s="289"/>
    </row>
    <row r="552" spans="1:12" s="217" customFormat="1" ht="23.45" customHeight="1" x14ac:dyDescent="0.2">
      <c r="A552" s="228"/>
      <c r="B552" s="228"/>
      <c r="C552" s="231"/>
      <c r="D552" s="231"/>
      <c r="E552" s="226"/>
      <c r="F552" s="232"/>
      <c r="G552" s="232"/>
      <c r="H552" s="232"/>
      <c r="I552" s="232"/>
      <c r="J552" s="302"/>
      <c r="K552" s="302"/>
      <c r="L552" s="289"/>
    </row>
    <row r="553" spans="1:12" s="217" customFormat="1" ht="23.45" customHeight="1" x14ac:dyDescent="0.2">
      <c r="A553" s="228"/>
      <c r="B553" s="228"/>
      <c r="C553" s="231"/>
      <c r="D553" s="231"/>
      <c r="E553" s="226"/>
      <c r="F553" s="232"/>
      <c r="G553" s="232"/>
      <c r="H553" s="232"/>
      <c r="I553" s="232"/>
      <c r="J553" s="302"/>
      <c r="K553" s="302"/>
      <c r="L553" s="289"/>
    </row>
    <row r="554" spans="1:12" s="217" customFormat="1" ht="23.45" customHeight="1" x14ac:dyDescent="0.2">
      <c r="A554" s="228"/>
      <c r="B554" s="228"/>
      <c r="C554" s="231"/>
      <c r="D554" s="231"/>
      <c r="E554" s="226"/>
      <c r="F554" s="232"/>
      <c r="G554" s="232"/>
      <c r="H554" s="232"/>
      <c r="I554" s="232"/>
      <c r="J554" s="302"/>
      <c r="K554" s="302"/>
      <c r="L554" s="289"/>
    </row>
    <row r="555" spans="1:12" s="217" customFormat="1" ht="23.45" customHeight="1" x14ac:dyDescent="0.2">
      <c r="A555" s="228"/>
      <c r="B555" s="228"/>
      <c r="C555" s="231"/>
      <c r="D555" s="231"/>
      <c r="E555" s="226"/>
      <c r="F555" s="232"/>
      <c r="G555" s="232"/>
      <c r="H555" s="232"/>
      <c r="I555" s="232"/>
      <c r="J555" s="302"/>
      <c r="K555" s="302"/>
      <c r="L555" s="289"/>
    </row>
    <row r="556" spans="1:12" s="217" customFormat="1" ht="23.45" customHeight="1" x14ac:dyDescent="0.2">
      <c r="A556" s="228"/>
      <c r="B556" s="228"/>
      <c r="C556" s="231"/>
      <c r="D556" s="231"/>
      <c r="E556" s="226"/>
      <c r="F556" s="232"/>
      <c r="G556" s="232"/>
      <c r="H556" s="232"/>
      <c r="I556" s="232"/>
      <c r="J556" s="302"/>
      <c r="K556" s="302"/>
      <c r="L556" s="289"/>
    </row>
    <row r="557" spans="1:12" s="217" customFormat="1" ht="23.45" customHeight="1" x14ac:dyDescent="0.2">
      <c r="A557" s="228"/>
      <c r="B557" s="228"/>
      <c r="C557" s="231"/>
      <c r="D557" s="231"/>
      <c r="E557" s="226"/>
      <c r="F557" s="232"/>
      <c r="G557" s="232"/>
      <c r="H557" s="232"/>
      <c r="I557" s="232"/>
      <c r="J557" s="302"/>
      <c r="K557" s="302"/>
      <c r="L557" s="289"/>
    </row>
    <row r="558" spans="1:12" s="217" customFormat="1" ht="23.45" customHeight="1" x14ac:dyDescent="0.2">
      <c r="A558" s="228"/>
      <c r="B558" s="228"/>
      <c r="C558" s="231"/>
      <c r="D558" s="231"/>
      <c r="E558" s="226"/>
      <c r="F558" s="232"/>
      <c r="G558" s="232"/>
      <c r="H558" s="232"/>
      <c r="I558" s="232"/>
      <c r="J558" s="302"/>
      <c r="K558" s="302"/>
      <c r="L558" s="289"/>
    </row>
    <row r="559" spans="1:12" s="217" customFormat="1" ht="23.45" customHeight="1" x14ac:dyDescent="0.2">
      <c r="A559" s="228"/>
      <c r="B559" s="228"/>
      <c r="C559" s="231"/>
      <c r="D559" s="231"/>
      <c r="E559" s="226"/>
      <c r="F559" s="232"/>
      <c r="G559" s="232"/>
      <c r="H559" s="232"/>
      <c r="I559" s="232"/>
      <c r="J559" s="302"/>
      <c r="K559" s="302"/>
      <c r="L559" s="289"/>
    </row>
    <row r="560" spans="1:12" s="217" customFormat="1" ht="23.45" customHeight="1" x14ac:dyDescent="0.2">
      <c r="A560" s="228"/>
      <c r="B560" s="228"/>
      <c r="C560" s="231"/>
      <c r="D560" s="231"/>
      <c r="E560" s="226"/>
      <c r="F560" s="232"/>
      <c r="G560" s="232"/>
      <c r="H560" s="232"/>
      <c r="I560" s="232"/>
      <c r="J560" s="302"/>
      <c r="K560" s="302"/>
      <c r="L560" s="289"/>
    </row>
    <row r="561" spans="1:12" s="217" customFormat="1" ht="23.45" customHeight="1" x14ac:dyDescent="0.2">
      <c r="A561" s="228"/>
      <c r="B561" s="228"/>
      <c r="C561" s="231"/>
      <c r="D561" s="231"/>
      <c r="E561" s="226"/>
      <c r="F561" s="232"/>
      <c r="G561" s="232"/>
      <c r="H561" s="232"/>
      <c r="I561" s="232"/>
      <c r="J561" s="302"/>
      <c r="K561" s="302"/>
      <c r="L561" s="289"/>
    </row>
    <row r="562" spans="1:12" s="217" customFormat="1" ht="23.45" customHeight="1" x14ac:dyDescent="0.2">
      <c r="A562" s="228"/>
      <c r="B562" s="228"/>
      <c r="C562" s="231"/>
      <c r="D562" s="231"/>
      <c r="E562" s="226"/>
      <c r="F562" s="232"/>
      <c r="G562" s="232"/>
      <c r="H562" s="232"/>
      <c r="I562" s="232"/>
      <c r="J562" s="302"/>
      <c r="K562" s="302"/>
      <c r="L562" s="289"/>
    </row>
    <row r="563" spans="1:12" s="217" customFormat="1" ht="23.45" customHeight="1" x14ac:dyDescent="0.2">
      <c r="A563" s="228"/>
      <c r="B563" s="228"/>
      <c r="C563" s="231"/>
      <c r="D563" s="231"/>
      <c r="E563" s="226"/>
      <c r="F563" s="232"/>
      <c r="G563" s="232"/>
      <c r="H563" s="232"/>
      <c r="I563" s="232"/>
      <c r="J563" s="302"/>
      <c r="K563" s="302"/>
      <c r="L563" s="289"/>
    </row>
    <row r="564" spans="1:12" s="217" customFormat="1" ht="23.45" customHeight="1" x14ac:dyDescent="0.2">
      <c r="A564" s="228"/>
      <c r="B564" s="228"/>
      <c r="C564" s="231"/>
      <c r="D564" s="231"/>
      <c r="E564" s="226"/>
      <c r="F564" s="232"/>
      <c r="G564" s="232"/>
      <c r="H564" s="232"/>
      <c r="I564" s="232"/>
      <c r="J564" s="302"/>
      <c r="K564" s="302"/>
      <c r="L564" s="289"/>
    </row>
    <row r="565" spans="1:12" s="217" customFormat="1" ht="23.45" customHeight="1" x14ac:dyDescent="0.2">
      <c r="A565" s="228"/>
      <c r="B565" s="228"/>
      <c r="C565" s="231"/>
      <c r="D565" s="231"/>
      <c r="E565" s="226"/>
      <c r="F565" s="232"/>
      <c r="G565" s="232"/>
      <c r="H565" s="232"/>
      <c r="I565" s="232"/>
      <c r="J565" s="302"/>
      <c r="K565" s="302"/>
      <c r="L565" s="289"/>
    </row>
    <row r="566" spans="1:12" s="217" customFormat="1" ht="23.45" customHeight="1" x14ac:dyDescent="0.2">
      <c r="A566" s="228"/>
      <c r="B566" s="228"/>
      <c r="C566" s="231"/>
      <c r="D566" s="231"/>
      <c r="E566" s="226"/>
      <c r="F566" s="232"/>
      <c r="G566" s="232"/>
      <c r="H566" s="232"/>
      <c r="I566" s="232"/>
      <c r="J566" s="302"/>
      <c r="K566" s="302"/>
      <c r="L566" s="289"/>
    </row>
    <row r="567" spans="1:12" s="217" customFormat="1" ht="23.45" customHeight="1" x14ac:dyDescent="0.2">
      <c r="A567" s="228"/>
      <c r="B567" s="228"/>
      <c r="C567" s="231"/>
      <c r="D567" s="231"/>
      <c r="E567" s="226"/>
      <c r="F567" s="232"/>
      <c r="G567" s="232"/>
      <c r="H567" s="232"/>
      <c r="I567" s="232"/>
      <c r="J567" s="302"/>
      <c r="K567" s="302"/>
      <c r="L567" s="289"/>
    </row>
    <row r="568" spans="1:12" s="217" customFormat="1" ht="23.45" customHeight="1" x14ac:dyDescent="0.2">
      <c r="A568" s="228"/>
      <c r="B568" s="228"/>
      <c r="C568" s="231"/>
      <c r="D568" s="231"/>
      <c r="E568" s="226"/>
      <c r="F568" s="232"/>
      <c r="G568" s="232"/>
      <c r="H568" s="232"/>
      <c r="I568" s="232"/>
      <c r="J568" s="302"/>
      <c r="K568" s="302"/>
      <c r="L568" s="289"/>
    </row>
    <row r="569" spans="1:12" s="217" customFormat="1" ht="23.45" customHeight="1" x14ac:dyDescent="0.2">
      <c r="A569" s="228"/>
      <c r="B569" s="228"/>
      <c r="C569" s="231"/>
      <c r="D569" s="231"/>
      <c r="E569" s="226"/>
      <c r="F569" s="232"/>
      <c r="G569" s="232"/>
      <c r="H569" s="232"/>
      <c r="I569" s="232"/>
      <c r="J569" s="302"/>
      <c r="K569" s="302"/>
      <c r="L569" s="289"/>
    </row>
    <row r="570" spans="1:12" s="217" customFormat="1" ht="23.45" customHeight="1" x14ac:dyDescent="0.2">
      <c r="A570" s="228"/>
      <c r="B570" s="228"/>
      <c r="C570" s="231"/>
      <c r="D570" s="231"/>
      <c r="E570" s="226"/>
      <c r="F570" s="232"/>
      <c r="G570" s="232"/>
      <c r="H570" s="232"/>
      <c r="I570" s="232"/>
      <c r="J570" s="302"/>
      <c r="K570" s="302"/>
      <c r="L570" s="289"/>
    </row>
    <row r="571" spans="1:12" s="217" customFormat="1" ht="23.45" customHeight="1" x14ac:dyDescent="0.2">
      <c r="A571" s="228"/>
      <c r="B571" s="228"/>
      <c r="C571" s="231"/>
      <c r="D571" s="231"/>
      <c r="E571" s="226"/>
      <c r="F571" s="232"/>
      <c r="G571" s="232"/>
      <c r="H571" s="232"/>
      <c r="I571" s="232"/>
      <c r="J571" s="302"/>
      <c r="K571" s="302"/>
      <c r="L571" s="289"/>
    </row>
    <row r="572" spans="1:12" s="217" customFormat="1" ht="23.45" customHeight="1" x14ac:dyDescent="0.2">
      <c r="A572" s="228"/>
      <c r="B572" s="228"/>
      <c r="C572" s="231"/>
      <c r="D572" s="231"/>
      <c r="E572" s="226"/>
      <c r="F572" s="232"/>
      <c r="G572" s="232"/>
      <c r="H572" s="232"/>
      <c r="I572" s="232"/>
      <c r="J572" s="302"/>
      <c r="K572" s="302"/>
      <c r="L572" s="289"/>
    </row>
    <row r="573" spans="1:12" s="217" customFormat="1" ht="23.45" customHeight="1" x14ac:dyDescent="0.2">
      <c r="A573" s="228"/>
      <c r="B573" s="228"/>
      <c r="C573" s="231"/>
      <c r="D573" s="231"/>
      <c r="E573" s="226"/>
      <c r="F573" s="232"/>
      <c r="G573" s="232"/>
      <c r="H573" s="232"/>
      <c r="I573" s="232"/>
      <c r="J573" s="302"/>
      <c r="K573" s="302"/>
      <c r="L573" s="289"/>
    </row>
    <row r="574" spans="1:12" s="217" customFormat="1" ht="23.45" customHeight="1" x14ac:dyDescent="0.2">
      <c r="A574" s="228"/>
      <c r="B574" s="228"/>
      <c r="C574" s="231"/>
      <c r="D574" s="231"/>
      <c r="E574" s="226"/>
      <c r="F574" s="232"/>
      <c r="G574" s="232"/>
      <c r="H574" s="232"/>
      <c r="I574" s="232"/>
      <c r="J574" s="302"/>
      <c r="K574" s="302"/>
      <c r="L574" s="289"/>
    </row>
    <row r="575" spans="1:12" s="217" customFormat="1" ht="23.45" customHeight="1" x14ac:dyDescent="0.2">
      <c r="A575" s="228"/>
      <c r="B575" s="228"/>
      <c r="C575" s="231"/>
      <c r="D575" s="231"/>
      <c r="E575" s="226"/>
      <c r="F575" s="232"/>
      <c r="G575" s="232"/>
      <c r="H575" s="232"/>
      <c r="I575" s="232"/>
      <c r="J575" s="302"/>
      <c r="K575" s="302"/>
      <c r="L575" s="289"/>
    </row>
    <row r="576" spans="1:12" s="217" customFormat="1" ht="23.45" customHeight="1" x14ac:dyDescent="0.2">
      <c r="A576" s="228"/>
      <c r="B576" s="228"/>
      <c r="C576" s="231"/>
      <c r="D576" s="231"/>
      <c r="E576" s="226"/>
      <c r="F576" s="232"/>
      <c r="G576" s="232"/>
      <c r="H576" s="232"/>
      <c r="I576" s="232"/>
      <c r="J576" s="302"/>
      <c r="K576" s="302"/>
      <c r="L576" s="289"/>
    </row>
    <row r="577" spans="1:12" s="217" customFormat="1" ht="23.45" customHeight="1" x14ac:dyDescent="0.2">
      <c r="A577" s="228"/>
      <c r="B577" s="228"/>
      <c r="C577" s="231"/>
      <c r="D577" s="231"/>
      <c r="E577" s="226"/>
      <c r="F577" s="232"/>
      <c r="G577" s="232"/>
      <c r="H577" s="232"/>
      <c r="I577" s="232"/>
      <c r="J577" s="302"/>
      <c r="K577" s="302"/>
      <c r="L577" s="289"/>
    </row>
    <row r="578" spans="1:12" s="217" customFormat="1" ht="23.45" customHeight="1" x14ac:dyDescent="0.2">
      <c r="A578" s="228"/>
      <c r="B578" s="228"/>
      <c r="C578" s="231"/>
      <c r="D578" s="231"/>
      <c r="E578" s="226"/>
      <c r="F578" s="232"/>
      <c r="G578" s="232"/>
      <c r="H578" s="232"/>
      <c r="I578" s="232"/>
      <c r="J578" s="302"/>
      <c r="K578" s="302"/>
      <c r="L578" s="289"/>
    </row>
    <row r="579" spans="1:12" s="217" customFormat="1" ht="23.45" customHeight="1" x14ac:dyDescent="0.2">
      <c r="A579" s="228"/>
      <c r="B579" s="228"/>
      <c r="C579" s="231"/>
      <c r="D579" s="231"/>
      <c r="E579" s="226"/>
      <c r="F579" s="232"/>
      <c r="G579" s="232"/>
      <c r="H579" s="232"/>
      <c r="I579" s="232"/>
      <c r="J579" s="302"/>
      <c r="K579" s="302"/>
      <c r="L579" s="289"/>
    </row>
    <row r="580" spans="1:12" s="217" customFormat="1" ht="23.45" customHeight="1" x14ac:dyDescent="0.2">
      <c r="A580" s="228"/>
      <c r="B580" s="228"/>
      <c r="C580" s="231"/>
      <c r="D580" s="231"/>
      <c r="E580" s="226"/>
      <c r="F580" s="232"/>
      <c r="G580" s="232"/>
      <c r="H580" s="232"/>
      <c r="I580" s="232"/>
      <c r="J580" s="302"/>
      <c r="K580" s="302"/>
      <c r="L580" s="289"/>
    </row>
    <row r="581" spans="1:12" s="217" customFormat="1" ht="23.45" customHeight="1" x14ac:dyDescent="0.2">
      <c r="A581" s="228"/>
      <c r="B581" s="228"/>
      <c r="C581" s="231"/>
      <c r="D581" s="231"/>
      <c r="E581" s="226"/>
      <c r="F581" s="232"/>
      <c r="G581" s="232"/>
      <c r="H581" s="232"/>
      <c r="I581" s="232"/>
      <c r="J581" s="302"/>
      <c r="K581" s="302"/>
      <c r="L581" s="289"/>
    </row>
    <row r="582" spans="1:12" s="217" customFormat="1" ht="23.45" customHeight="1" x14ac:dyDescent="0.2">
      <c r="A582" s="228"/>
      <c r="B582" s="228"/>
      <c r="C582" s="231"/>
      <c r="D582" s="231"/>
      <c r="E582" s="226"/>
      <c r="F582" s="232"/>
      <c r="G582" s="232"/>
      <c r="H582" s="232"/>
      <c r="I582" s="232"/>
      <c r="J582" s="302"/>
      <c r="K582" s="302"/>
      <c r="L582" s="289"/>
    </row>
    <row r="583" spans="1:12" s="217" customFormat="1" ht="23.45" customHeight="1" x14ac:dyDescent="0.2">
      <c r="A583" s="228"/>
      <c r="B583" s="228"/>
      <c r="C583" s="231"/>
      <c r="D583" s="231"/>
      <c r="E583" s="226"/>
      <c r="F583" s="232"/>
      <c r="G583" s="232"/>
      <c r="H583" s="232"/>
      <c r="I583" s="232"/>
      <c r="J583" s="302"/>
      <c r="K583" s="302"/>
      <c r="L583" s="289"/>
    </row>
    <row r="584" spans="1:12" s="217" customFormat="1" ht="23.45" customHeight="1" x14ac:dyDescent="0.2">
      <c r="A584" s="228"/>
      <c r="B584" s="228"/>
      <c r="C584" s="231"/>
      <c r="D584" s="231"/>
      <c r="E584" s="226"/>
      <c r="F584" s="232"/>
      <c r="G584" s="232"/>
      <c r="H584" s="232"/>
      <c r="I584" s="232"/>
      <c r="J584" s="302"/>
      <c r="K584" s="302"/>
      <c r="L584" s="289"/>
    </row>
    <row r="585" spans="1:12" s="217" customFormat="1" ht="23.45" customHeight="1" x14ac:dyDescent="0.2">
      <c r="A585" s="228"/>
      <c r="B585" s="228"/>
      <c r="C585" s="231"/>
      <c r="D585" s="231"/>
      <c r="E585" s="226"/>
      <c r="F585" s="232"/>
      <c r="G585" s="232"/>
      <c r="H585" s="232"/>
      <c r="I585" s="232"/>
      <c r="J585" s="302"/>
      <c r="K585" s="302"/>
      <c r="L585" s="289"/>
    </row>
    <row r="586" spans="1:12" s="217" customFormat="1" ht="23.45" customHeight="1" x14ac:dyDescent="0.2">
      <c r="A586" s="228"/>
      <c r="B586" s="228"/>
      <c r="C586" s="231"/>
      <c r="D586" s="231"/>
      <c r="E586" s="226"/>
      <c r="F586" s="232"/>
      <c r="G586" s="232"/>
      <c r="H586" s="232"/>
      <c r="I586" s="232"/>
      <c r="J586" s="302"/>
      <c r="K586" s="302"/>
      <c r="L586" s="289"/>
    </row>
    <row r="587" spans="1:12" s="217" customFormat="1" ht="23.45" customHeight="1" x14ac:dyDescent="0.2">
      <c r="A587" s="228"/>
      <c r="B587" s="228"/>
      <c r="C587" s="231"/>
      <c r="D587" s="231"/>
      <c r="E587" s="226"/>
      <c r="F587" s="232"/>
      <c r="G587" s="232"/>
      <c r="H587" s="232"/>
      <c r="I587" s="232"/>
      <c r="J587" s="302"/>
      <c r="K587" s="302"/>
      <c r="L587" s="289"/>
    </row>
    <row r="588" spans="1:12" s="217" customFormat="1" ht="23.45" customHeight="1" x14ac:dyDescent="0.2">
      <c r="A588" s="228"/>
      <c r="B588" s="228"/>
      <c r="C588" s="231"/>
      <c r="D588" s="231"/>
      <c r="E588" s="226"/>
      <c r="F588" s="232"/>
      <c r="G588" s="232"/>
      <c r="H588" s="232"/>
      <c r="I588" s="232"/>
      <c r="J588" s="302"/>
      <c r="K588" s="302"/>
      <c r="L588" s="289"/>
    </row>
    <row r="589" spans="1:12" s="217" customFormat="1" ht="23.45" customHeight="1" x14ac:dyDescent="0.2">
      <c r="A589" s="228"/>
      <c r="B589" s="228"/>
      <c r="C589" s="231"/>
      <c r="D589" s="231"/>
      <c r="E589" s="226"/>
      <c r="F589" s="232"/>
      <c r="G589" s="232"/>
      <c r="H589" s="232"/>
      <c r="I589" s="232"/>
      <c r="J589" s="302"/>
      <c r="K589" s="302"/>
      <c r="L589" s="289"/>
    </row>
    <row r="590" spans="1:12" s="217" customFormat="1" ht="23.45" customHeight="1" x14ac:dyDescent="0.2">
      <c r="A590" s="228"/>
      <c r="B590" s="228"/>
      <c r="C590" s="231"/>
      <c r="D590" s="231"/>
      <c r="E590" s="226"/>
      <c r="F590" s="232"/>
      <c r="G590" s="232"/>
      <c r="H590" s="232"/>
      <c r="I590" s="232"/>
      <c r="J590" s="302"/>
      <c r="K590" s="302"/>
      <c r="L590" s="289"/>
    </row>
    <row r="591" spans="1:12" s="217" customFormat="1" ht="23.45" customHeight="1" x14ac:dyDescent="0.2">
      <c r="A591" s="228"/>
      <c r="B591" s="228"/>
      <c r="C591" s="231"/>
      <c r="D591" s="231"/>
      <c r="E591" s="226"/>
      <c r="F591" s="232"/>
      <c r="G591" s="232"/>
      <c r="H591" s="232"/>
      <c r="I591" s="232"/>
      <c r="J591" s="302"/>
      <c r="K591" s="302"/>
      <c r="L591" s="289"/>
    </row>
    <row r="592" spans="1:12" s="217" customFormat="1" ht="23.45" customHeight="1" x14ac:dyDescent="0.2">
      <c r="A592" s="228"/>
      <c r="B592" s="228"/>
      <c r="C592" s="231"/>
      <c r="D592" s="231"/>
      <c r="E592" s="226"/>
      <c r="F592" s="232"/>
      <c r="G592" s="232"/>
      <c r="H592" s="232"/>
      <c r="I592" s="232"/>
      <c r="J592" s="302"/>
      <c r="K592" s="302"/>
      <c r="L592" s="289"/>
    </row>
    <row r="593" spans="1:12" s="217" customFormat="1" ht="23.45" customHeight="1" x14ac:dyDescent="0.2">
      <c r="A593" s="228"/>
      <c r="B593" s="228"/>
      <c r="C593" s="231"/>
      <c r="D593" s="231"/>
      <c r="E593" s="226"/>
      <c r="F593" s="232"/>
      <c r="G593" s="232"/>
      <c r="H593" s="232"/>
      <c r="I593" s="232"/>
      <c r="J593" s="302"/>
      <c r="K593" s="302"/>
      <c r="L593" s="289"/>
    </row>
    <row r="594" spans="1:12" s="217" customFormat="1" ht="23.45" customHeight="1" x14ac:dyDescent="0.2">
      <c r="A594" s="228"/>
      <c r="B594" s="228"/>
      <c r="C594" s="231"/>
      <c r="D594" s="231"/>
      <c r="E594" s="226"/>
      <c r="F594" s="232"/>
      <c r="G594" s="232"/>
      <c r="H594" s="232"/>
      <c r="I594" s="232"/>
      <c r="J594" s="302"/>
      <c r="K594" s="302"/>
      <c r="L594" s="289"/>
    </row>
    <row r="595" spans="1:12" s="217" customFormat="1" ht="23.45" customHeight="1" x14ac:dyDescent="0.2">
      <c r="A595" s="228"/>
      <c r="B595" s="228"/>
      <c r="C595" s="231"/>
      <c r="D595" s="231"/>
      <c r="E595" s="226"/>
      <c r="F595" s="232"/>
      <c r="G595" s="232"/>
      <c r="H595" s="232"/>
      <c r="I595" s="232"/>
      <c r="J595" s="302"/>
      <c r="K595" s="302"/>
      <c r="L595" s="289"/>
    </row>
    <row r="596" spans="1:12" s="217" customFormat="1" ht="23.45" customHeight="1" x14ac:dyDescent="0.2">
      <c r="A596" s="228"/>
      <c r="B596" s="228"/>
      <c r="C596" s="231"/>
      <c r="D596" s="231"/>
      <c r="E596" s="226"/>
      <c r="F596" s="232"/>
      <c r="G596" s="232"/>
      <c r="H596" s="232"/>
      <c r="I596" s="232"/>
      <c r="J596" s="302"/>
      <c r="K596" s="302"/>
      <c r="L596" s="289"/>
    </row>
    <row r="597" spans="1:12" s="217" customFormat="1" ht="23.45" customHeight="1" x14ac:dyDescent="0.2">
      <c r="A597" s="228"/>
      <c r="B597" s="228"/>
      <c r="C597" s="231"/>
      <c r="D597" s="231"/>
      <c r="E597" s="226"/>
      <c r="F597" s="232"/>
      <c r="G597" s="232"/>
      <c r="H597" s="232"/>
      <c r="I597" s="232"/>
      <c r="J597" s="302"/>
      <c r="K597" s="302"/>
      <c r="L597" s="289"/>
    </row>
    <row r="598" spans="1:12" s="217" customFormat="1" ht="23.45" customHeight="1" x14ac:dyDescent="0.2">
      <c r="A598" s="228"/>
      <c r="B598" s="228"/>
      <c r="C598" s="231"/>
      <c r="D598" s="231"/>
      <c r="E598" s="226"/>
      <c r="F598" s="232"/>
      <c r="G598" s="232"/>
      <c r="H598" s="232"/>
      <c r="I598" s="232"/>
      <c r="J598" s="302"/>
      <c r="K598" s="302"/>
      <c r="L598" s="289"/>
    </row>
    <row r="599" spans="1:12" s="217" customFormat="1" ht="23.45" customHeight="1" x14ac:dyDescent="0.2">
      <c r="A599" s="228"/>
      <c r="B599" s="228"/>
      <c r="C599" s="231"/>
      <c r="D599" s="231"/>
      <c r="E599" s="226"/>
      <c r="F599" s="232"/>
      <c r="G599" s="232"/>
      <c r="H599" s="232"/>
      <c r="I599" s="232"/>
      <c r="J599" s="302"/>
      <c r="K599" s="302"/>
      <c r="L599" s="289"/>
    </row>
    <row r="600" spans="1:12" s="217" customFormat="1" ht="23.45" customHeight="1" x14ac:dyDescent="0.2">
      <c r="A600" s="228"/>
      <c r="B600" s="228"/>
      <c r="C600" s="231"/>
      <c r="D600" s="231"/>
      <c r="E600" s="226"/>
      <c r="F600" s="232"/>
      <c r="G600" s="232"/>
      <c r="H600" s="232"/>
      <c r="I600" s="232"/>
      <c r="J600" s="302"/>
      <c r="K600" s="302"/>
      <c r="L600" s="289"/>
    </row>
    <row r="601" spans="1:12" s="217" customFormat="1" ht="23.45" customHeight="1" x14ac:dyDescent="0.2">
      <c r="A601" s="228"/>
      <c r="B601" s="228"/>
      <c r="C601" s="231"/>
      <c r="D601" s="231"/>
      <c r="E601" s="226"/>
      <c r="F601" s="232"/>
      <c r="G601" s="232"/>
      <c r="H601" s="232"/>
      <c r="I601" s="232"/>
      <c r="J601" s="302"/>
      <c r="K601" s="302"/>
      <c r="L601" s="289"/>
    </row>
    <row r="602" spans="1:12" s="217" customFormat="1" ht="23.45" customHeight="1" x14ac:dyDescent="0.2">
      <c r="A602" s="228"/>
      <c r="B602" s="228"/>
      <c r="C602" s="231"/>
      <c r="D602" s="231"/>
      <c r="E602" s="226"/>
      <c r="F602" s="232"/>
      <c r="G602" s="232"/>
      <c r="H602" s="232"/>
      <c r="I602" s="232"/>
      <c r="J602" s="302"/>
      <c r="K602" s="302"/>
      <c r="L602" s="289"/>
    </row>
    <row r="603" spans="1:12" s="217" customFormat="1" ht="23.45" customHeight="1" x14ac:dyDescent="0.2">
      <c r="A603" s="228"/>
      <c r="B603" s="228"/>
      <c r="C603" s="231"/>
      <c r="D603" s="231"/>
      <c r="E603" s="226"/>
      <c r="F603" s="232"/>
      <c r="G603" s="232"/>
      <c r="H603" s="232"/>
      <c r="I603" s="232"/>
      <c r="J603" s="302"/>
      <c r="K603" s="302"/>
      <c r="L603" s="289"/>
    </row>
    <row r="604" spans="1:12" s="217" customFormat="1" ht="23.45" customHeight="1" x14ac:dyDescent="0.2">
      <c r="A604" s="228"/>
      <c r="B604" s="228"/>
      <c r="C604" s="231"/>
      <c r="D604" s="231"/>
      <c r="E604" s="226"/>
      <c r="F604" s="232"/>
      <c r="G604" s="232"/>
      <c r="H604" s="232"/>
      <c r="I604" s="232"/>
      <c r="J604" s="302"/>
      <c r="K604" s="302"/>
      <c r="L604" s="289"/>
    </row>
    <row r="605" spans="1:12" s="217" customFormat="1" ht="23.45" customHeight="1" x14ac:dyDescent="0.2">
      <c r="A605" s="228"/>
      <c r="B605" s="228"/>
      <c r="C605" s="231"/>
      <c r="D605" s="231"/>
      <c r="E605" s="226"/>
      <c r="F605" s="232"/>
      <c r="G605" s="232"/>
      <c r="H605" s="232"/>
      <c r="I605" s="232"/>
      <c r="J605" s="302"/>
      <c r="K605" s="302"/>
      <c r="L605" s="289"/>
    </row>
    <row r="606" spans="1:12" s="217" customFormat="1" ht="23.45" customHeight="1" x14ac:dyDescent="0.2">
      <c r="A606" s="228"/>
      <c r="B606" s="228"/>
      <c r="C606" s="231"/>
      <c r="D606" s="231"/>
      <c r="E606" s="226"/>
      <c r="F606" s="232"/>
      <c r="G606" s="232"/>
      <c r="H606" s="232"/>
      <c r="I606" s="232"/>
      <c r="J606" s="302"/>
      <c r="K606" s="302"/>
      <c r="L606" s="289"/>
    </row>
    <row r="607" spans="1:12" s="217" customFormat="1" ht="23.45" customHeight="1" x14ac:dyDescent="0.2">
      <c r="A607" s="228"/>
      <c r="B607" s="228"/>
      <c r="C607" s="231"/>
      <c r="D607" s="231"/>
      <c r="E607" s="226"/>
      <c r="F607" s="232"/>
      <c r="G607" s="232"/>
      <c r="H607" s="232"/>
      <c r="I607" s="232"/>
      <c r="J607" s="302"/>
      <c r="K607" s="302"/>
      <c r="L607" s="289"/>
    </row>
    <row r="608" spans="1:12" s="217" customFormat="1" ht="23.45" customHeight="1" x14ac:dyDescent="0.2">
      <c r="A608" s="228"/>
      <c r="B608" s="228"/>
      <c r="C608" s="231"/>
      <c r="D608" s="231"/>
      <c r="E608" s="226"/>
      <c r="F608" s="232"/>
      <c r="G608" s="232"/>
      <c r="H608" s="232"/>
      <c r="I608" s="232"/>
      <c r="J608" s="302"/>
      <c r="K608" s="302"/>
      <c r="L608" s="289"/>
    </row>
    <row r="609" spans="1:12" s="217" customFormat="1" ht="23.45" customHeight="1" x14ac:dyDescent="0.2">
      <c r="A609" s="228"/>
      <c r="B609" s="228"/>
      <c r="C609" s="231"/>
      <c r="D609" s="231"/>
      <c r="E609" s="226"/>
      <c r="F609" s="232"/>
      <c r="G609" s="232"/>
      <c r="H609" s="232"/>
      <c r="I609" s="232"/>
      <c r="J609" s="302"/>
      <c r="K609" s="302"/>
      <c r="L609" s="289"/>
    </row>
    <row r="610" spans="1:12" s="217" customFormat="1" ht="23.45" customHeight="1" x14ac:dyDescent="0.2">
      <c r="A610" s="228"/>
      <c r="B610" s="228"/>
      <c r="C610" s="231"/>
      <c r="D610" s="231"/>
      <c r="E610" s="226"/>
      <c r="F610" s="232"/>
      <c r="G610" s="232"/>
      <c r="H610" s="232"/>
      <c r="I610" s="232"/>
      <c r="J610" s="302"/>
      <c r="K610" s="302"/>
      <c r="L610" s="289"/>
    </row>
    <row r="611" spans="1:12" s="217" customFormat="1" ht="23.45" customHeight="1" x14ac:dyDescent="0.2">
      <c r="A611" s="228"/>
      <c r="B611" s="228"/>
      <c r="C611" s="231"/>
      <c r="D611" s="231"/>
      <c r="E611" s="226"/>
      <c r="F611" s="232"/>
      <c r="G611" s="232"/>
      <c r="H611" s="232"/>
      <c r="I611" s="232"/>
      <c r="J611" s="302"/>
      <c r="K611" s="302"/>
      <c r="L611" s="289"/>
    </row>
    <row r="612" spans="1:12" s="217" customFormat="1" ht="23.45" customHeight="1" x14ac:dyDescent="0.2">
      <c r="A612" s="228"/>
      <c r="B612" s="228"/>
      <c r="C612" s="231"/>
      <c r="D612" s="231"/>
      <c r="E612" s="226"/>
      <c r="F612" s="232"/>
      <c r="G612" s="232"/>
      <c r="H612" s="232"/>
      <c r="I612" s="232"/>
      <c r="J612" s="302"/>
      <c r="K612" s="302"/>
      <c r="L612" s="289"/>
    </row>
    <row r="613" spans="1:12" s="217" customFormat="1" ht="23.45" customHeight="1" x14ac:dyDescent="0.2">
      <c r="A613" s="228"/>
      <c r="B613" s="228"/>
      <c r="C613" s="231"/>
      <c r="D613" s="231"/>
      <c r="E613" s="226"/>
      <c r="F613" s="232"/>
      <c r="G613" s="232"/>
      <c r="H613" s="232"/>
      <c r="I613" s="232"/>
      <c r="J613" s="302"/>
      <c r="K613" s="302"/>
      <c r="L613" s="289"/>
    </row>
    <row r="614" spans="1:12" s="217" customFormat="1" ht="23.45" customHeight="1" x14ac:dyDescent="0.2">
      <c r="A614" s="228"/>
      <c r="B614" s="228"/>
      <c r="C614" s="231"/>
      <c r="D614" s="231"/>
      <c r="E614" s="226"/>
      <c r="F614" s="232"/>
      <c r="G614" s="232"/>
      <c r="H614" s="232"/>
      <c r="I614" s="232"/>
      <c r="J614" s="302"/>
      <c r="K614" s="302"/>
      <c r="L614" s="289"/>
    </row>
    <row r="615" spans="1:12" s="217" customFormat="1" ht="23.45" customHeight="1" x14ac:dyDescent="0.2">
      <c r="A615" s="228"/>
      <c r="B615" s="228"/>
      <c r="C615" s="231"/>
      <c r="D615" s="231"/>
      <c r="E615" s="226"/>
      <c r="F615" s="232"/>
      <c r="G615" s="232"/>
      <c r="H615" s="232"/>
      <c r="I615" s="232"/>
      <c r="J615" s="302"/>
      <c r="K615" s="302"/>
      <c r="L615" s="289"/>
    </row>
    <row r="616" spans="1:12" s="217" customFormat="1" ht="23.45" customHeight="1" x14ac:dyDescent="0.2">
      <c r="A616" s="228"/>
      <c r="B616" s="228"/>
      <c r="C616" s="231"/>
      <c r="D616" s="231"/>
      <c r="E616" s="226"/>
      <c r="F616" s="232"/>
      <c r="G616" s="232"/>
      <c r="H616" s="232"/>
      <c r="I616" s="232"/>
      <c r="J616" s="302"/>
      <c r="K616" s="302"/>
      <c r="L616" s="289"/>
    </row>
    <row r="617" spans="1:12" s="217" customFormat="1" ht="23.45" customHeight="1" x14ac:dyDescent="0.2">
      <c r="A617" s="228"/>
      <c r="B617" s="228"/>
      <c r="C617" s="231"/>
      <c r="D617" s="231"/>
      <c r="E617" s="226"/>
      <c r="F617" s="232"/>
      <c r="G617" s="232"/>
      <c r="H617" s="232"/>
      <c r="I617" s="232"/>
      <c r="J617" s="302"/>
      <c r="K617" s="302"/>
      <c r="L617" s="289"/>
    </row>
    <row r="618" spans="1:12" s="217" customFormat="1" ht="23.45" customHeight="1" x14ac:dyDescent="0.2">
      <c r="A618" s="228"/>
      <c r="B618" s="228"/>
      <c r="C618" s="231"/>
      <c r="D618" s="231"/>
      <c r="E618" s="226"/>
      <c r="F618" s="232"/>
      <c r="G618" s="232"/>
      <c r="H618" s="232"/>
      <c r="I618" s="232"/>
      <c r="J618" s="302"/>
      <c r="K618" s="302"/>
      <c r="L618" s="289"/>
    </row>
    <row r="619" spans="1:12" s="217" customFormat="1" ht="23.45" customHeight="1" x14ac:dyDescent="0.2">
      <c r="A619" s="228"/>
      <c r="B619" s="228"/>
      <c r="C619" s="231"/>
      <c r="D619" s="231"/>
      <c r="E619" s="226"/>
      <c r="F619" s="232"/>
      <c r="G619" s="232"/>
      <c r="H619" s="232"/>
      <c r="I619" s="232"/>
      <c r="J619" s="302"/>
      <c r="K619" s="302"/>
      <c r="L619" s="289"/>
    </row>
    <row r="620" spans="1:12" s="217" customFormat="1" ht="23.45" customHeight="1" x14ac:dyDescent="0.2">
      <c r="A620" s="228"/>
      <c r="B620" s="228"/>
      <c r="C620" s="231"/>
      <c r="D620" s="231"/>
      <c r="E620" s="226"/>
      <c r="F620" s="232"/>
      <c r="G620" s="232"/>
      <c r="H620" s="232"/>
      <c r="I620" s="232"/>
      <c r="J620" s="302"/>
      <c r="K620" s="302"/>
      <c r="L620" s="289"/>
    </row>
    <row r="621" spans="1:12" s="217" customFormat="1" ht="23.45" customHeight="1" x14ac:dyDescent="0.2">
      <c r="A621" s="228"/>
      <c r="B621" s="228"/>
      <c r="C621" s="231"/>
      <c r="D621" s="231"/>
      <c r="E621" s="226"/>
      <c r="F621" s="232"/>
      <c r="G621" s="232"/>
      <c r="H621" s="232"/>
      <c r="I621" s="232"/>
      <c r="J621" s="302"/>
      <c r="K621" s="302"/>
      <c r="L621" s="289"/>
    </row>
    <row r="622" spans="1:12" s="217" customFormat="1" ht="23.45" customHeight="1" x14ac:dyDescent="0.2">
      <c r="A622" s="228"/>
      <c r="B622" s="228"/>
      <c r="C622" s="231"/>
      <c r="D622" s="231"/>
      <c r="E622" s="226"/>
      <c r="F622" s="232"/>
      <c r="G622" s="232"/>
      <c r="H622" s="232"/>
      <c r="I622" s="232"/>
      <c r="J622" s="302"/>
      <c r="K622" s="302"/>
      <c r="L622" s="289"/>
    </row>
    <row r="623" spans="1:12" s="217" customFormat="1" ht="23.45" customHeight="1" x14ac:dyDescent="0.2">
      <c r="A623" s="228"/>
      <c r="B623" s="228"/>
      <c r="C623" s="231"/>
      <c r="D623" s="231"/>
      <c r="E623" s="226"/>
      <c r="F623" s="232"/>
      <c r="G623" s="232"/>
      <c r="H623" s="232"/>
      <c r="I623" s="232"/>
      <c r="J623" s="302"/>
      <c r="K623" s="302"/>
      <c r="L623" s="289"/>
    </row>
    <row r="624" spans="1:12" s="217" customFormat="1" ht="23.45" customHeight="1" x14ac:dyDescent="0.2">
      <c r="A624" s="228"/>
      <c r="B624" s="228"/>
      <c r="C624" s="231"/>
      <c r="D624" s="231"/>
      <c r="E624" s="226"/>
      <c r="F624" s="232"/>
      <c r="G624" s="232"/>
      <c r="H624" s="232"/>
      <c r="I624" s="232"/>
      <c r="J624" s="302"/>
      <c r="K624" s="302"/>
      <c r="L624" s="289"/>
    </row>
    <row r="625" spans="1:12" s="217" customFormat="1" ht="23.45" customHeight="1" x14ac:dyDescent="0.2">
      <c r="A625" s="228"/>
      <c r="B625" s="228"/>
      <c r="C625" s="231"/>
      <c r="D625" s="231"/>
      <c r="E625" s="226"/>
      <c r="F625" s="232"/>
      <c r="G625" s="232"/>
      <c r="H625" s="232"/>
      <c r="I625" s="232"/>
      <c r="J625" s="302"/>
      <c r="K625" s="302"/>
      <c r="L625" s="289"/>
    </row>
    <row r="626" spans="1:12" s="217" customFormat="1" ht="23.45" customHeight="1" x14ac:dyDescent="0.2">
      <c r="A626" s="228"/>
      <c r="B626" s="228"/>
      <c r="C626" s="231"/>
      <c r="D626" s="231"/>
      <c r="E626" s="226"/>
      <c r="F626" s="232"/>
      <c r="G626" s="232"/>
      <c r="H626" s="232"/>
      <c r="I626" s="232"/>
      <c r="J626" s="302"/>
      <c r="K626" s="302"/>
      <c r="L626" s="289"/>
    </row>
    <row r="627" spans="1:12" s="217" customFormat="1" ht="23.45" customHeight="1" x14ac:dyDescent="0.2">
      <c r="A627" s="228"/>
      <c r="B627" s="228"/>
      <c r="C627" s="231"/>
      <c r="D627" s="231"/>
      <c r="E627" s="226"/>
      <c r="F627" s="232"/>
      <c r="G627" s="232"/>
      <c r="H627" s="232"/>
      <c r="I627" s="232"/>
      <c r="J627" s="302"/>
      <c r="K627" s="302"/>
      <c r="L627" s="289"/>
    </row>
    <row r="628" spans="1:12" s="217" customFormat="1" ht="23.45" customHeight="1" x14ac:dyDescent="0.2">
      <c r="A628" s="228"/>
      <c r="B628" s="228"/>
      <c r="C628" s="231"/>
      <c r="D628" s="231"/>
      <c r="E628" s="226"/>
      <c r="F628" s="232"/>
      <c r="G628" s="232"/>
      <c r="H628" s="232"/>
      <c r="I628" s="232"/>
      <c r="J628" s="302"/>
      <c r="K628" s="302"/>
      <c r="L628" s="289"/>
    </row>
    <row r="629" spans="1:12" s="217" customFormat="1" ht="23.45" customHeight="1" x14ac:dyDescent="0.2">
      <c r="A629" s="228"/>
      <c r="B629" s="228"/>
      <c r="C629" s="231"/>
      <c r="D629" s="231"/>
      <c r="E629" s="226"/>
      <c r="F629" s="232"/>
      <c r="G629" s="232"/>
      <c r="H629" s="232"/>
      <c r="I629" s="232"/>
      <c r="J629" s="302"/>
      <c r="K629" s="302"/>
      <c r="L629" s="289"/>
    </row>
    <row r="630" spans="1:12" s="217" customFormat="1" ht="23.45" customHeight="1" x14ac:dyDescent="0.2">
      <c r="A630" s="228"/>
      <c r="B630" s="228"/>
      <c r="C630" s="231"/>
      <c r="D630" s="231"/>
      <c r="E630" s="226"/>
      <c r="F630" s="232"/>
      <c r="G630" s="232"/>
      <c r="H630" s="232"/>
      <c r="I630" s="232"/>
      <c r="J630" s="302"/>
      <c r="K630" s="302"/>
      <c r="L630" s="289"/>
    </row>
    <row r="631" spans="1:12" s="217" customFormat="1" ht="23.45" customHeight="1" x14ac:dyDescent="0.2">
      <c r="A631" s="228"/>
      <c r="B631" s="228"/>
      <c r="C631" s="231"/>
      <c r="D631" s="231"/>
      <c r="E631" s="226"/>
      <c r="F631" s="232"/>
      <c r="G631" s="232"/>
      <c r="H631" s="232"/>
      <c r="I631" s="232"/>
      <c r="J631" s="302"/>
      <c r="K631" s="302"/>
      <c r="L631" s="289"/>
    </row>
    <row r="632" spans="1:12" s="217" customFormat="1" ht="23.45" customHeight="1" x14ac:dyDescent="0.2">
      <c r="A632" s="228"/>
      <c r="B632" s="228"/>
      <c r="C632" s="231"/>
      <c r="D632" s="231"/>
      <c r="E632" s="226"/>
      <c r="F632" s="232"/>
      <c r="G632" s="232"/>
      <c r="H632" s="232"/>
      <c r="I632" s="232"/>
      <c r="J632" s="302"/>
      <c r="K632" s="302"/>
      <c r="L632" s="289"/>
    </row>
    <row r="633" spans="1:12" s="217" customFormat="1" ht="23.45" customHeight="1" x14ac:dyDescent="0.2">
      <c r="A633" s="228"/>
      <c r="B633" s="228"/>
      <c r="C633" s="231"/>
      <c r="D633" s="231"/>
      <c r="E633" s="226"/>
      <c r="F633" s="232"/>
      <c r="G633" s="232"/>
      <c r="H633" s="232"/>
      <c r="I633" s="232"/>
      <c r="J633" s="302"/>
      <c r="K633" s="302"/>
      <c r="L633" s="289"/>
    </row>
    <row r="634" spans="1:12" s="217" customFormat="1" ht="23.45" customHeight="1" x14ac:dyDescent="0.2">
      <c r="A634" s="228"/>
      <c r="B634" s="228"/>
      <c r="C634" s="231"/>
      <c r="D634" s="231"/>
      <c r="E634" s="226"/>
      <c r="F634" s="232"/>
      <c r="G634" s="232"/>
      <c r="H634" s="232"/>
      <c r="I634" s="232"/>
      <c r="J634" s="302"/>
      <c r="K634" s="302"/>
      <c r="L634" s="289"/>
    </row>
    <row r="635" spans="1:12" s="217" customFormat="1" ht="23.45" customHeight="1" x14ac:dyDescent="0.2">
      <c r="A635" s="228"/>
      <c r="B635" s="228"/>
      <c r="C635" s="231"/>
      <c r="D635" s="231"/>
      <c r="E635" s="226"/>
      <c r="F635" s="232"/>
      <c r="G635" s="232"/>
      <c r="H635" s="232"/>
      <c r="I635" s="232"/>
      <c r="J635" s="302"/>
      <c r="K635" s="302"/>
      <c r="L635" s="289"/>
    </row>
    <row r="636" spans="1:12" s="217" customFormat="1" ht="23.45" customHeight="1" x14ac:dyDescent="0.2">
      <c r="A636" s="228"/>
      <c r="B636" s="228"/>
      <c r="C636" s="231"/>
      <c r="D636" s="231"/>
      <c r="E636" s="226"/>
      <c r="F636" s="232"/>
      <c r="G636" s="232"/>
      <c r="H636" s="232"/>
      <c r="I636" s="232"/>
      <c r="J636" s="302"/>
      <c r="K636" s="302"/>
      <c r="L636" s="289"/>
    </row>
    <row r="637" spans="1:12" s="217" customFormat="1" ht="23.45" customHeight="1" x14ac:dyDescent="0.2">
      <c r="A637" s="228"/>
      <c r="B637" s="228"/>
      <c r="C637" s="231"/>
      <c r="D637" s="231"/>
      <c r="E637" s="226"/>
      <c r="F637" s="232"/>
      <c r="G637" s="232"/>
      <c r="H637" s="232"/>
      <c r="I637" s="232"/>
      <c r="J637" s="302"/>
      <c r="K637" s="302"/>
      <c r="L637" s="289"/>
    </row>
    <row r="638" spans="1:12" s="217" customFormat="1" ht="23.45" customHeight="1" x14ac:dyDescent="0.2">
      <c r="A638" s="228"/>
      <c r="B638" s="228"/>
      <c r="C638" s="231"/>
      <c r="D638" s="231"/>
      <c r="E638" s="226"/>
      <c r="F638" s="232"/>
      <c r="G638" s="232"/>
      <c r="H638" s="232"/>
      <c r="I638" s="232"/>
      <c r="J638" s="302"/>
      <c r="K638" s="302"/>
      <c r="L638" s="289"/>
    </row>
    <row r="639" spans="1:12" s="217" customFormat="1" ht="23.45" customHeight="1" x14ac:dyDescent="0.2">
      <c r="A639" s="228"/>
      <c r="B639" s="228"/>
      <c r="C639" s="231"/>
      <c r="D639" s="231"/>
      <c r="E639" s="226"/>
      <c r="F639" s="232"/>
      <c r="G639" s="232"/>
      <c r="H639" s="232"/>
      <c r="I639" s="232"/>
      <c r="J639" s="302"/>
      <c r="K639" s="302"/>
      <c r="L639" s="289"/>
    </row>
    <row r="640" spans="1:12" s="217" customFormat="1" ht="23.45" customHeight="1" x14ac:dyDescent="0.2">
      <c r="A640" s="228"/>
      <c r="B640" s="228"/>
      <c r="C640" s="231"/>
      <c r="D640" s="231"/>
      <c r="E640" s="226"/>
      <c r="F640" s="232"/>
      <c r="G640" s="232"/>
      <c r="H640" s="232"/>
      <c r="I640" s="232"/>
      <c r="J640" s="302"/>
      <c r="K640" s="302"/>
      <c r="L640" s="289"/>
    </row>
    <row r="641" spans="1:12" s="217" customFormat="1" ht="23.45" customHeight="1" x14ac:dyDescent="0.2">
      <c r="A641" s="228"/>
      <c r="B641" s="228"/>
      <c r="C641" s="231"/>
      <c r="D641" s="231"/>
      <c r="E641" s="226"/>
      <c r="F641" s="232"/>
      <c r="G641" s="232"/>
      <c r="H641" s="232"/>
      <c r="I641" s="232"/>
      <c r="J641" s="302"/>
      <c r="K641" s="302"/>
      <c r="L641" s="289"/>
    </row>
    <row r="642" spans="1:12" s="217" customFormat="1" ht="23.45" customHeight="1" x14ac:dyDescent="0.2">
      <c r="A642" s="228"/>
      <c r="B642" s="228"/>
      <c r="C642" s="231"/>
      <c r="D642" s="231"/>
      <c r="E642" s="226"/>
      <c r="F642" s="232"/>
      <c r="G642" s="232"/>
      <c r="H642" s="232"/>
      <c r="I642" s="232"/>
      <c r="J642" s="302"/>
      <c r="K642" s="302"/>
      <c r="L642" s="289"/>
    </row>
    <row r="643" spans="1:12" s="217" customFormat="1" ht="23.45" customHeight="1" x14ac:dyDescent="0.2">
      <c r="A643" s="228"/>
      <c r="B643" s="228"/>
      <c r="C643" s="231"/>
      <c r="D643" s="231"/>
      <c r="E643" s="226"/>
      <c r="F643" s="232"/>
      <c r="G643" s="232"/>
      <c r="H643" s="232"/>
      <c r="I643" s="232"/>
      <c r="J643" s="302"/>
      <c r="K643" s="302"/>
      <c r="L643" s="289"/>
    </row>
    <row r="644" spans="1:12" s="217" customFormat="1" ht="23.45" customHeight="1" x14ac:dyDescent="0.2">
      <c r="A644" s="228"/>
      <c r="B644" s="228"/>
      <c r="C644" s="231"/>
      <c r="D644" s="231"/>
      <c r="E644" s="226"/>
      <c r="F644" s="232"/>
      <c r="G644" s="232"/>
      <c r="H644" s="232"/>
      <c r="I644" s="232"/>
      <c r="J644" s="302"/>
      <c r="K644" s="302"/>
      <c r="L644" s="289"/>
    </row>
    <row r="645" spans="1:12" s="217" customFormat="1" ht="23.45" customHeight="1" x14ac:dyDescent="0.2">
      <c r="A645" s="228"/>
      <c r="B645" s="228"/>
      <c r="C645" s="231"/>
      <c r="D645" s="231"/>
      <c r="E645" s="226"/>
      <c r="F645" s="232"/>
      <c r="G645" s="232"/>
      <c r="H645" s="232"/>
      <c r="I645" s="232"/>
      <c r="J645" s="302"/>
      <c r="K645" s="302"/>
      <c r="L645" s="289"/>
    </row>
    <row r="646" spans="1:12" s="217" customFormat="1" ht="23.45" customHeight="1" x14ac:dyDescent="0.2">
      <c r="A646" s="228"/>
      <c r="B646" s="228"/>
      <c r="C646" s="231"/>
      <c r="D646" s="231"/>
      <c r="E646" s="226"/>
      <c r="F646" s="232"/>
      <c r="G646" s="232"/>
      <c r="H646" s="232"/>
      <c r="I646" s="232"/>
      <c r="J646" s="302"/>
      <c r="K646" s="302"/>
      <c r="L646" s="289"/>
    </row>
    <row r="647" spans="1:12" s="217" customFormat="1" ht="23.45" customHeight="1" x14ac:dyDescent="0.2">
      <c r="A647" s="228"/>
      <c r="B647" s="228"/>
      <c r="C647" s="231"/>
      <c r="D647" s="231"/>
      <c r="E647" s="226"/>
      <c r="F647" s="232"/>
      <c r="G647" s="232"/>
      <c r="H647" s="232"/>
      <c r="I647" s="232"/>
      <c r="J647" s="302"/>
      <c r="K647" s="302"/>
      <c r="L647" s="289"/>
    </row>
    <row r="648" spans="1:12" s="217" customFormat="1" ht="23.45" customHeight="1" x14ac:dyDescent="0.2">
      <c r="A648" s="228"/>
      <c r="B648" s="228"/>
      <c r="C648" s="231"/>
      <c r="D648" s="231"/>
      <c r="E648" s="226"/>
      <c r="F648" s="232"/>
      <c r="G648" s="232"/>
      <c r="H648" s="232"/>
      <c r="I648" s="232"/>
      <c r="J648" s="302"/>
      <c r="K648" s="302"/>
      <c r="L648" s="289"/>
    </row>
    <row r="649" spans="1:12" s="217" customFormat="1" ht="23.45" customHeight="1" x14ac:dyDescent="0.2">
      <c r="A649" s="228"/>
      <c r="B649" s="228"/>
      <c r="C649" s="231"/>
      <c r="D649" s="231"/>
      <c r="E649" s="226"/>
      <c r="F649" s="232"/>
      <c r="G649" s="232"/>
      <c r="H649" s="232"/>
      <c r="I649" s="232"/>
      <c r="J649" s="302"/>
      <c r="K649" s="302"/>
      <c r="L649" s="289"/>
    </row>
    <row r="650" spans="1:12" s="217" customFormat="1" ht="23.45" customHeight="1" x14ac:dyDescent="0.2">
      <c r="A650" s="228"/>
      <c r="B650" s="228"/>
      <c r="C650" s="231"/>
      <c r="D650" s="231"/>
      <c r="E650" s="226"/>
      <c r="F650" s="232"/>
      <c r="G650" s="232"/>
      <c r="H650" s="232"/>
      <c r="I650" s="232"/>
      <c r="J650" s="302"/>
      <c r="K650" s="302"/>
      <c r="L650" s="289"/>
    </row>
    <row r="651" spans="1:12" s="217" customFormat="1" ht="23.45" customHeight="1" x14ac:dyDescent="0.2">
      <c r="A651" s="228"/>
      <c r="B651" s="228"/>
      <c r="C651" s="231"/>
      <c r="D651" s="231"/>
      <c r="E651" s="226"/>
      <c r="F651" s="232"/>
      <c r="G651" s="232"/>
      <c r="H651" s="232"/>
      <c r="I651" s="232"/>
      <c r="J651" s="302"/>
      <c r="K651" s="302"/>
      <c r="L651" s="289"/>
    </row>
    <row r="652" spans="1:12" s="217" customFormat="1" ht="23.45" customHeight="1" x14ac:dyDescent="0.2">
      <c r="A652" s="228"/>
      <c r="B652" s="228"/>
      <c r="C652" s="231"/>
      <c r="D652" s="231"/>
      <c r="E652" s="226"/>
      <c r="F652" s="232"/>
      <c r="G652" s="232"/>
      <c r="H652" s="232"/>
      <c r="I652" s="232"/>
      <c r="J652" s="302"/>
      <c r="K652" s="302"/>
      <c r="L652" s="289"/>
    </row>
    <row r="653" spans="1:12" s="217" customFormat="1" ht="23.45" customHeight="1" x14ac:dyDescent="0.2">
      <c r="A653" s="228"/>
      <c r="B653" s="228"/>
      <c r="C653" s="231"/>
      <c r="D653" s="231"/>
      <c r="E653" s="226"/>
      <c r="F653" s="232"/>
      <c r="G653" s="232"/>
      <c r="H653" s="232"/>
      <c r="I653" s="232"/>
      <c r="J653" s="302"/>
      <c r="K653" s="302"/>
      <c r="L653" s="289"/>
    </row>
    <row r="654" spans="1:12" s="217" customFormat="1" ht="23.45" customHeight="1" x14ac:dyDescent="0.2">
      <c r="A654" s="228"/>
      <c r="B654" s="228"/>
      <c r="C654" s="231"/>
      <c r="D654" s="231"/>
      <c r="E654" s="226"/>
      <c r="F654" s="232"/>
      <c r="G654" s="232"/>
      <c r="H654" s="232"/>
      <c r="I654" s="232"/>
      <c r="J654" s="302"/>
      <c r="K654" s="302"/>
      <c r="L654" s="289"/>
    </row>
    <row r="655" spans="1:12" s="217" customFormat="1" ht="23.45" customHeight="1" x14ac:dyDescent="0.2">
      <c r="A655" s="228"/>
      <c r="B655" s="228"/>
      <c r="C655" s="231"/>
      <c r="D655" s="231"/>
      <c r="E655" s="226"/>
      <c r="F655" s="232"/>
      <c r="G655" s="232"/>
      <c r="H655" s="232"/>
      <c r="I655" s="232"/>
      <c r="J655" s="302"/>
      <c r="K655" s="302"/>
      <c r="L655" s="289"/>
    </row>
    <row r="656" spans="1:12" s="217" customFormat="1" ht="23.45" customHeight="1" x14ac:dyDescent="0.2">
      <c r="A656" s="228"/>
      <c r="B656" s="228"/>
      <c r="C656" s="231"/>
      <c r="D656" s="231"/>
      <c r="E656" s="226"/>
      <c r="F656" s="232"/>
      <c r="G656" s="232"/>
      <c r="H656" s="232"/>
      <c r="I656" s="232"/>
      <c r="J656" s="302"/>
      <c r="K656" s="302"/>
      <c r="L656" s="289"/>
    </row>
    <row r="657" spans="1:12" s="217" customFormat="1" ht="23.45" customHeight="1" x14ac:dyDescent="0.2">
      <c r="A657" s="228"/>
      <c r="B657" s="228"/>
      <c r="C657" s="231"/>
      <c r="D657" s="231"/>
      <c r="E657" s="226"/>
      <c r="F657" s="232"/>
      <c r="G657" s="232"/>
      <c r="H657" s="232"/>
      <c r="I657" s="232"/>
      <c r="J657" s="302"/>
      <c r="K657" s="302"/>
      <c r="L657" s="289"/>
    </row>
    <row r="658" spans="1:12" s="217" customFormat="1" ht="23.45" customHeight="1" x14ac:dyDescent="0.2">
      <c r="A658" s="228"/>
      <c r="B658" s="228"/>
      <c r="C658" s="231"/>
      <c r="D658" s="231"/>
      <c r="E658" s="226"/>
      <c r="F658" s="232"/>
      <c r="G658" s="232"/>
      <c r="H658" s="232"/>
      <c r="I658" s="232"/>
      <c r="J658" s="302"/>
      <c r="K658" s="302"/>
      <c r="L658" s="289"/>
    </row>
    <row r="659" spans="1:12" s="217" customFormat="1" ht="23.45" customHeight="1" x14ac:dyDescent="0.2">
      <c r="A659" s="228"/>
      <c r="B659" s="228"/>
      <c r="C659" s="231"/>
      <c r="D659" s="231"/>
      <c r="E659" s="226"/>
      <c r="F659" s="232"/>
      <c r="G659" s="232"/>
      <c r="H659" s="232"/>
      <c r="I659" s="232"/>
      <c r="J659" s="302"/>
      <c r="K659" s="302"/>
      <c r="L659" s="289"/>
    </row>
    <row r="660" spans="1:12" s="217" customFormat="1" ht="23.45" customHeight="1" x14ac:dyDescent="0.2">
      <c r="A660" s="228"/>
      <c r="B660" s="228"/>
      <c r="C660" s="231"/>
      <c r="D660" s="231"/>
      <c r="E660" s="226"/>
      <c r="F660" s="232"/>
      <c r="G660" s="232"/>
      <c r="H660" s="232"/>
      <c r="I660" s="232"/>
      <c r="J660" s="302"/>
      <c r="K660" s="302"/>
      <c r="L660" s="289"/>
    </row>
    <row r="661" spans="1:12" s="217" customFormat="1" ht="23.45" customHeight="1" x14ac:dyDescent="0.2">
      <c r="A661" s="228"/>
      <c r="B661" s="228"/>
      <c r="C661" s="231"/>
      <c r="D661" s="231"/>
      <c r="E661" s="226"/>
      <c r="F661" s="232"/>
      <c r="G661" s="232"/>
      <c r="H661" s="232"/>
      <c r="I661" s="232"/>
      <c r="J661" s="302"/>
      <c r="K661" s="302"/>
      <c r="L661" s="289"/>
    </row>
    <row r="662" spans="1:12" s="217" customFormat="1" ht="23.45" customHeight="1" x14ac:dyDescent="0.2">
      <c r="A662" s="228"/>
      <c r="B662" s="228"/>
      <c r="C662" s="231"/>
      <c r="D662" s="231"/>
      <c r="E662" s="226"/>
      <c r="F662" s="232"/>
      <c r="G662" s="232"/>
      <c r="H662" s="232"/>
      <c r="I662" s="232"/>
      <c r="J662" s="302"/>
      <c r="K662" s="302"/>
      <c r="L662" s="289"/>
    </row>
    <row r="663" spans="1:12" s="217" customFormat="1" ht="23.45" customHeight="1" x14ac:dyDescent="0.2">
      <c r="A663" s="228"/>
      <c r="B663" s="228"/>
      <c r="C663" s="231"/>
      <c r="D663" s="231"/>
      <c r="E663" s="226"/>
      <c r="F663" s="232"/>
      <c r="G663" s="232"/>
      <c r="H663" s="232"/>
      <c r="I663" s="232"/>
      <c r="J663" s="302"/>
      <c r="K663" s="302"/>
      <c r="L663" s="289"/>
    </row>
    <row r="664" spans="1:12" s="217" customFormat="1" ht="23.45" customHeight="1" x14ac:dyDescent="0.2">
      <c r="A664" s="228"/>
      <c r="B664" s="228"/>
      <c r="C664" s="231"/>
      <c r="D664" s="231"/>
      <c r="E664" s="226"/>
      <c r="F664" s="232"/>
      <c r="G664" s="232"/>
      <c r="H664" s="232"/>
      <c r="I664" s="232"/>
      <c r="J664" s="302"/>
      <c r="K664" s="302"/>
      <c r="L664" s="289"/>
    </row>
    <row r="665" spans="1:12" s="217" customFormat="1" ht="23.45" customHeight="1" x14ac:dyDescent="0.2">
      <c r="A665" s="228"/>
      <c r="B665" s="228"/>
      <c r="C665" s="231"/>
      <c r="D665" s="231"/>
      <c r="E665" s="226"/>
      <c r="F665" s="232"/>
      <c r="G665" s="232"/>
      <c r="H665" s="232"/>
      <c r="I665" s="232"/>
      <c r="J665" s="302"/>
      <c r="K665" s="302"/>
      <c r="L665" s="289"/>
    </row>
    <row r="666" spans="1:12" s="217" customFormat="1" ht="23.45" customHeight="1" x14ac:dyDescent="0.2">
      <c r="A666" s="228"/>
      <c r="B666" s="228"/>
      <c r="C666" s="231"/>
      <c r="D666" s="231"/>
      <c r="E666" s="226"/>
      <c r="F666" s="232"/>
      <c r="G666" s="232"/>
      <c r="H666" s="232"/>
      <c r="I666" s="232"/>
      <c r="J666" s="302"/>
      <c r="K666" s="302"/>
      <c r="L666" s="289"/>
    </row>
    <row r="667" spans="1:12" s="217" customFormat="1" ht="23.45" customHeight="1" x14ac:dyDescent="0.2">
      <c r="A667" s="228"/>
      <c r="B667" s="228"/>
      <c r="C667" s="231"/>
      <c r="D667" s="231"/>
      <c r="E667" s="226"/>
      <c r="F667" s="232"/>
      <c r="G667" s="232"/>
      <c r="H667" s="232"/>
      <c r="I667" s="232"/>
      <c r="J667" s="302"/>
      <c r="K667" s="302"/>
      <c r="L667" s="289"/>
    </row>
    <row r="668" spans="1:12" s="217" customFormat="1" ht="23.45" customHeight="1" x14ac:dyDescent="0.2">
      <c r="A668" s="228"/>
      <c r="B668" s="228"/>
      <c r="C668" s="231"/>
      <c r="D668" s="231"/>
      <c r="E668" s="226"/>
      <c r="F668" s="232"/>
      <c r="G668" s="232"/>
      <c r="H668" s="232"/>
      <c r="I668" s="232"/>
      <c r="J668" s="302"/>
      <c r="K668" s="302"/>
      <c r="L668" s="289"/>
    </row>
    <row r="669" spans="1:12" s="217" customFormat="1" ht="23.45" customHeight="1" x14ac:dyDescent="0.2">
      <c r="A669" s="228"/>
      <c r="B669" s="228"/>
      <c r="C669" s="231"/>
      <c r="D669" s="231"/>
      <c r="E669" s="226"/>
      <c r="F669" s="232"/>
      <c r="G669" s="232"/>
      <c r="H669" s="232"/>
      <c r="I669" s="232"/>
      <c r="J669" s="302"/>
      <c r="K669" s="302"/>
      <c r="L669" s="289"/>
    </row>
    <row r="670" spans="1:12" s="217" customFormat="1" ht="23.45" customHeight="1" x14ac:dyDescent="0.2">
      <c r="A670" s="228"/>
      <c r="B670" s="228"/>
      <c r="C670" s="231"/>
      <c r="D670" s="231"/>
      <c r="E670" s="226"/>
      <c r="F670" s="232"/>
      <c r="G670" s="232"/>
      <c r="H670" s="232"/>
      <c r="I670" s="232"/>
      <c r="J670" s="302"/>
      <c r="K670" s="302"/>
      <c r="L670" s="289"/>
    </row>
    <row r="671" spans="1:12" s="217" customFormat="1" ht="23.45" customHeight="1" x14ac:dyDescent="0.2">
      <c r="A671" s="228"/>
      <c r="B671" s="228"/>
      <c r="C671" s="231"/>
      <c r="D671" s="231"/>
      <c r="E671" s="226"/>
      <c r="F671" s="232"/>
      <c r="G671" s="232"/>
      <c r="H671" s="232"/>
      <c r="I671" s="232"/>
      <c r="J671" s="302"/>
      <c r="K671" s="302"/>
      <c r="L671" s="289"/>
    </row>
    <row r="672" spans="1:12" s="217" customFormat="1" ht="23.45" customHeight="1" x14ac:dyDescent="0.2">
      <c r="A672" s="228"/>
      <c r="B672" s="228"/>
      <c r="C672" s="231"/>
      <c r="D672" s="231"/>
      <c r="E672" s="226"/>
      <c r="F672" s="232"/>
      <c r="G672" s="232"/>
      <c r="H672" s="232"/>
      <c r="I672" s="232"/>
      <c r="J672" s="302"/>
      <c r="K672" s="302"/>
      <c r="L672" s="289"/>
    </row>
    <row r="673" spans="1:12" s="217" customFormat="1" ht="23.45" customHeight="1" x14ac:dyDescent="0.2">
      <c r="A673" s="228"/>
      <c r="B673" s="228"/>
      <c r="C673" s="231"/>
      <c r="D673" s="231"/>
      <c r="E673" s="226"/>
      <c r="F673" s="232"/>
      <c r="G673" s="232"/>
      <c r="H673" s="232"/>
      <c r="I673" s="232"/>
      <c r="J673" s="302"/>
      <c r="K673" s="302"/>
      <c r="L673" s="289"/>
    </row>
    <row r="674" spans="1:12" s="217" customFormat="1" ht="23.45" customHeight="1" x14ac:dyDescent="0.2">
      <c r="A674" s="228"/>
      <c r="B674" s="228"/>
      <c r="C674" s="231"/>
      <c r="D674" s="231"/>
      <c r="E674" s="226"/>
      <c r="F674" s="232"/>
      <c r="G674" s="232"/>
      <c r="H674" s="232"/>
      <c r="I674" s="232"/>
      <c r="J674" s="302"/>
      <c r="K674" s="302"/>
      <c r="L674" s="289"/>
    </row>
    <row r="675" spans="1:12" s="217" customFormat="1" ht="23.45" customHeight="1" x14ac:dyDescent="0.2">
      <c r="A675" s="228"/>
      <c r="B675" s="228"/>
      <c r="C675" s="231"/>
      <c r="D675" s="231"/>
      <c r="E675" s="226"/>
      <c r="F675" s="232"/>
      <c r="G675" s="232"/>
      <c r="H675" s="232"/>
      <c r="I675" s="232"/>
      <c r="J675" s="302"/>
      <c r="K675" s="302"/>
      <c r="L675" s="289"/>
    </row>
    <row r="676" spans="1:12" s="217" customFormat="1" ht="23.45" customHeight="1" x14ac:dyDescent="0.2">
      <c r="A676" s="228"/>
      <c r="B676" s="228"/>
      <c r="C676" s="231"/>
      <c r="D676" s="231"/>
      <c r="E676" s="226"/>
      <c r="F676" s="232"/>
      <c r="G676" s="232"/>
      <c r="H676" s="232"/>
      <c r="I676" s="232"/>
      <c r="J676" s="302"/>
      <c r="K676" s="302"/>
      <c r="L676" s="289"/>
    </row>
    <row r="677" spans="1:12" s="217" customFormat="1" ht="23.45" customHeight="1" x14ac:dyDescent="0.2">
      <c r="A677" s="228"/>
      <c r="B677" s="228"/>
      <c r="C677" s="231"/>
      <c r="D677" s="231"/>
      <c r="E677" s="226"/>
      <c r="F677" s="232"/>
      <c r="G677" s="232"/>
      <c r="H677" s="232"/>
      <c r="I677" s="232"/>
      <c r="J677" s="302"/>
      <c r="K677" s="302"/>
      <c r="L677" s="289"/>
    </row>
    <row r="678" spans="1:12" s="217" customFormat="1" ht="23.45" customHeight="1" x14ac:dyDescent="0.2">
      <c r="A678" s="228"/>
      <c r="B678" s="228"/>
      <c r="C678" s="231"/>
      <c r="D678" s="231"/>
      <c r="E678" s="226"/>
      <c r="F678" s="232"/>
      <c r="G678" s="232"/>
      <c r="H678" s="232"/>
      <c r="I678" s="232"/>
      <c r="J678" s="302"/>
      <c r="K678" s="302"/>
      <c r="L678" s="289"/>
    </row>
    <row r="679" spans="1:12" s="217" customFormat="1" ht="23.45" customHeight="1" x14ac:dyDescent="0.2">
      <c r="A679" s="228"/>
      <c r="B679" s="228"/>
      <c r="C679" s="231"/>
      <c r="D679" s="231"/>
      <c r="E679" s="226"/>
      <c r="F679" s="232"/>
      <c r="G679" s="232"/>
      <c r="H679" s="232"/>
      <c r="I679" s="232"/>
      <c r="J679" s="302"/>
      <c r="K679" s="302"/>
      <c r="L679" s="289"/>
    </row>
    <row r="680" spans="1:12" s="217" customFormat="1" ht="23.45" customHeight="1" x14ac:dyDescent="0.2">
      <c r="A680" s="228"/>
      <c r="B680" s="228"/>
      <c r="C680" s="231"/>
      <c r="D680" s="231"/>
      <c r="E680" s="226"/>
      <c r="F680" s="232"/>
      <c r="G680" s="232"/>
      <c r="H680" s="232"/>
      <c r="I680" s="232"/>
      <c r="J680" s="302"/>
      <c r="K680" s="302"/>
      <c r="L680" s="289"/>
    </row>
    <row r="681" spans="1:12" s="217" customFormat="1" ht="23.45" customHeight="1" x14ac:dyDescent="0.2">
      <c r="A681" s="228"/>
      <c r="B681" s="228"/>
      <c r="C681" s="231"/>
      <c r="D681" s="231"/>
      <c r="E681" s="226"/>
      <c r="F681" s="232"/>
      <c r="G681" s="232"/>
      <c r="H681" s="232"/>
      <c r="I681" s="232"/>
      <c r="J681" s="302"/>
      <c r="K681" s="302"/>
      <c r="L681" s="289"/>
    </row>
    <row r="682" spans="1:12" s="217" customFormat="1" ht="23.45" customHeight="1" x14ac:dyDescent="0.2">
      <c r="A682" s="228"/>
      <c r="B682" s="228"/>
      <c r="C682" s="231"/>
      <c r="D682" s="231"/>
      <c r="E682" s="226"/>
      <c r="F682" s="232"/>
      <c r="G682" s="232"/>
      <c r="H682" s="232"/>
      <c r="I682" s="232"/>
      <c r="J682" s="302"/>
      <c r="K682" s="302"/>
      <c r="L682" s="289"/>
    </row>
    <row r="683" spans="1:12" s="217" customFormat="1" ht="23.45" customHeight="1" x14ac:dyDescent="0.2">
      <c r="A683" s="228"/>
      <c r="B683" s="228"/>
      <c r="C683" s="231"/>
      <c r="D683" s="231"/>
      <c r="E683" s="226"/>
      <c r="F683" s="232"/>
      <c r="G683" s="232"/>
      <c r="H683" s="232"/>
      <c r="I683" s="232"/>
      <c r="J683" s="302"/>
      <c r="K683" s="302"/>
      <c r="L683" s="289"/>
    </row>
    <row r="684" spans="1:12" s="217" customFormat="1" ht="23.45" customHeight="1" x14ac:dyDescent="0.2">
      <c r="A684" s="228"/>
      <c r="B684" s="228"/>
      <c r="C684" s="231"/>
      <c r="D684" s="231"/>
      <c r="E684" s="226"/>
      <c r="F684" s="232"/>
      <c r="G684" s="232"/>
      <c r="H684" s="232"/>
      <c r="I684" s="232"/>
      <c r="J684" s="302"/>
      <c r="K684" s="302"/>
      <c r="L684" s="289"/>
    </row>
    <row r="685" spans="1:12" s="217" customFormat="1" ht="23.45" customHeight="1" x14ac:dyDescent="0.2">
      <c r="A685" s="228"/>
      <c r="B685" s="228"/>
      <c r="C685" s="231"/>
      <c r="D685" s="231"/>
      <c r="E685" s="226"/>
      <c r="F685" s="232"/>
      <c r="G685" s="232"/>
      <c r="H685" s="232"/>
      <c r="I685" s="232"/>
      <c r="J685" s="302"/>
      <c r="K685" s="302"/>
      <c r="L685" s="289"/>
    </row>
    <row r="686" spans="1:12" s="217" customFormat="1" ht="23.45" customHeight="1" x14ac:dyDescent="0.2">
      <c r="A686" s="228"/>
      <c r="B686" s="228"/>
      <c r="C686" s="231"/>
      <c r="D686" s="231"/>
      <c r="E686" s="226"/>
      <c r="F686" s="232"/>
      <c r="G686" s="232"/>
      <c r="H686" s="232"/>
      <c r="I686" s="232"/>
      <c r="J686" s="302"/>
      <c r="K686" s="302"/>
      <c r="L686" s="289"/>
    </row>
    <row r="687" spans="1:12" s="217" customFormat="1" ht="23.45" customHeight="1" x14ac:dyDescent="0.2">
      <c r="A687" s="228"/>
      <c r="B687" s="228"/>
      <c r="C687" s="231"/>
      <c r="D687" s="231"/>
      <c r="E687" s="226"/>
      <c r="F687" s="232"/>
      <c r="G687" s="232"/>
      <c r="H687" s="232"/>
      <c r="I687" s="232"/>
      <c r="J687" s="302"/>
      <c r="K687" s="302"/>
      <c r="L687" s="289"/>
    </row>
    <row r="688" spans="1:12" s="217" customFormat="1" ht="23.45" customHeight="1" x14ac:dyDescent="0.2">
      <c r="A688" s="228"/>
      <c r="B688" s="228"/>
      <c r="C688" s="231"/>
      <c r="D688" s="231"/>
      <c r="E688" s="226"/>
      <c r="F688" s="232"/>
      <c r="G688" s="232"/>
      <c r="H688" s="232"/>
      <c r="I688" s="232"/>
      <c r="J688" s="302"/>
      <c r="K688" s="302"/>
      <c r="L688" s="289"/>
    </row>
    <row r="689" spans="1:12" s="217" customFormat="1" ht="23.45" customHeight="1" x14ac:dyDescent="0.2">
      <c r="A689" s="228"/>
      <c r="B689" s="228"/>
      <c r="C689" s="231"/>
      <c r="D689" s="231"/>
      <c r="E689" s="226"/>
      <c r="F689" s="232"/>
      <c r="G689" s="232"/>
      <c r="H689" s="232"/>
      <c r="I689" s="232"/>
      <c r="J689" s="302"/>
      <c r="K689" s="302"/>
      <c r="L689" s="289"/>
    </row>
    <row r="690" spans="1:12" s="217" customFormat="1" ht="23.45" customHeight="1" x14ac:dyDescent="0.2">
      <c r="A690" s="228"/>
      <c r="B690" s="228"/>
      <c r="C690" s="231"/>
      <c r="D690" s="231"/>
      <c r="E690" s="226"/>
      <c r="F690" s="232"/>
      <c r="G690" s="232"/>
      <c r="H690" s="232"/>
      <c r="I690" s="232"/>
      <c r="J690" s="302"/>
      <c r="K690" s="302"/>
      <c r="L690" s="289"/>
    </row>
    <row r="691" spans="1:12" s="217" customFormat="1" ht="23.45" customHeight="1" x14ac:dyDescent="0.2">
      <c r="A691" s="228"/>
      <c r="B691" s="228"/>
      <c r="C691" s="231"/>
      <c r="D691" s="231"/>
      <c r="E691" s="226"/>
      <c r="F691" s="232"/>
      <c r="G691" s="232"/>
      <c r="H691" s="232"/>
      <c r="I691" s="232"/>
      <c r="J691" s="302"/>
      <c r="K691" s="302"/>
      <c r="L691" s="289"/>
    </row>
    <row r="692" spans="1:12" s="217" customFormat="1" ht="23.45" customHeight="1" x14ac:dyDescent="0.2">
      <c r="A692" s="228"/>
      <c r="B692" s="228"/>
      <c r="C692" s="231"/>
      <c r="D692" s="231"/>
      <c r="E692" s="226"/>
      <c r="F692" s="232"/>
      <c r="G692" s="232"/>
      <c r="H692" s="232"/>
      <c r="I692" s="232"/>
      <c r="J692" s="302"/>
      <c r="K692" s="302"/>
      <c r="L692" s="289"/>
    </row>
    <row r="693" spans="1:12" s="217" customFormat="1" ht="23.45" customHeight="1" x14ac:dyDescent="0.2">
      <c r="A693" s="228"/>
      <c r="B693" s="228"/>
      <c r="C693" s="231"/>
      <c r="D693" s="231"/>
      <c r="E693" s="226"/>
      <c r="F693" s="232"/>
      <c r="G693" s="232"/>
      <c r="H693" s="232"/>
      <c r="I693" s="232"/>
      <c r="J693" s="302"/>
      <c r="K693" s="302"/>
      <c r="L693" s="289"/>
    </row>
    <row r="694" spans="1:12" s="217" customFormat="1" ht="23.45" customHeight="1" x14ac:dyDescent="0.2">
      <c r="A694" s="228"/>
      <c r="B694" s="228"/>
      <c r="C694" s="231"/>
      <c r="D694" s="231"/>
      <c r="E694" s="226"/>
      <c r="F694" s="232"/>
      <c r="G694" s="232"/>
      <c r="H694" s="232"/>
      <c r="I694" s="232"/>
      <c r="J694" s="302"/>
      <c r="K694" s="302"/>
      <c r="L694" s="289"/>
    </row>
    <row r="695" spans="1:12" s="217" customFormat="1" ht="23.45" customHeight="1" x14ac:dyDescent="0.2">
      <c r="A695" s="228"/>
      <c r="B695" s="228"/>
      <c r="C695" s="231"/>
      <c r="D695" s="231"/>
      <c r="E695" s="226"/>
      <c r="F695" s="232"/>
      <c r="G695" s="232"/>
      <c r="H695" s="232"/>
      <c r="I695" s="232"/>
      <c r="J695" s="302"/>
      <c r="K695" s="302"/>
      <c r="L695" s="289"/>
    </row>
    <row r="696" spans="1:12" s="217" customFormat="1" ht="23.45" customHeight="1" x14ac:dyDescent="0.2">
      <c r="A696" s="228"/>
      <c r="B696" s="228"/>
      <c r="C696" s="231"/>
      <c r="D696" s="231"/>
      <c r="E696" s="226"/>
      <c r="F696" s="232"/>
      <c r="G696" s="232"/>
      <c r="H696" s="232"/>
      <c r="I696" s="232"/>
      <c r="J696" s="302"/>
      <c r="K696" s="302"/>
      <c r="L696" s="289"/>
    </row>
    <row r="697" spans="1:12" s="217" customFormat="1" ht="23.45" customHeight="1" x14ac:dyDescent="0.2">
      <c r="A697" s="228"/>
      <c r="B697" s="228"/>
      <c r="C697" s="231"/>
      <c r="D697" s="231"/>
      <c r="E697" s="226"/>
      <c r="F697" s="232"/>
      <c r="G697" s="232"/>
      <c r="H697" s="232"/>
      <c r="I697" s="232"/>
      <c r="J697" s="302"/>
      <c r="K697" s="302"/>
      <c r="L697" s="289"/>
    </row>
    <row r="698" spans="1:12" s="217" customFormat="1" ht="23.45" customHeight="1" x14ac:dyDescent="0.2">
      <c r="A698" s="228"/>
      <c r="B698" s="228"/>
      <c r="C698" s="231"/>
      <c r="D698" s="231"/>
      <c r="E698" s="226"/>
      <c r="F698" s="232"/>
      <c r="G698" s="232"/>
      <c r="H698" s="232"/>
      <c r="I698" s="232"/>
      <c r="J698" s="302"/>
      <c r="K698" s="302"/>
      <c r="L698" s="289"/>
    </row>
    <row r="699" spans="1:12" s="217" customFormat="1" ht="23.45" customHeight="1" x14ac:dyDescent="0.2">
      <c r="A699" s="228"/>
      <c r="B699" s="228"/>
      <c r="C699" s="231"/>
      <c r="D699" s="231"/>
      <c r="E699" s="226"/>
      <c r="F699" s="232"/>
      <c r="G699" s="232"/>
      <c r="H699" s="232"/>
      <c r="I699" s="232"/>
      <c r="J699" s="302"/>
      <c r="K699" s="302"/>
      <c r="L699" s="289"/>
    </row>
    <row r="700" spans="1:12" s="217" customFormat="1" ht="23.45" customHeight="1" x14ac:dyDescent="0.2">
      <c r="A700" s="228"/>
      <c r="B700" s="228"/>
      <c r="C700" s="231"/>
      <c r="D700" s="231"/>
      <c r="E700" s="226"/>
      <c r="F700" s="232"/>
      <c r="G700" s="232"/>
      <c r="H700" s="232"/>
      <c r="I700" s="232"/>
      <c r="J700" s="302"/>
      <c r="K700" s="302"/>
      <c r="L700" s="289"/>
    </row>
    <row r="701" spans="1:12" s="217" customFormat="1" ht="23.45" customHeight="1" x14ac:dyDescent="0.2">
      <c r="A701" s="228"/>
      <c r="B701" s="228"/>
      <c r="C701" s="231"/>
      <c r="D701" s="231"/>
      <c r="E701" s="226"/>
      <c r="F701" s="232"/>
      <c r="G701" s="232"/>
      <c r="H701" s="232"/>
      <c r="I701" s="232"/>
      <c r="J701" s="302"/>
      <c r="K701" s="302"/>
      <c r="L701" s="289"/>
    </row>
    <row r="702" spans="1:12" s="217" customFormat="1" ht="23.45" customHeight="1" x14ac:dyDescent="0.2">
      <c r="A702" s="228"/>
      <c r="B702" s="228"/>
      <c r="C702" s="231"/>
      <c r="D702" s="231"/>
      <c r="E702" s="226"/>
      <c r="F702" s="232"/>
      <c r="G702" s="232"/>
      <c r="H702" s="232"/>
      <c r="I702" s="232"/>
      <c r="J702" s="302"/>
      <c r="K702" s="302"/>
      <c r="L702" s="289"/>
    </row>
    <row r="703" spans="1:12" s="217" customFormat="1" ht="23.45" customHeight="1" x14ac:dyDescent="0.2">
      <c r="A703" s="228"/>
      <c r="B703" s="228"/>
      <c r="C703" s="231"/>
      <c r="D703" s="231"/>
      <c r="E703" s="226"/>
      <c r="F703" s="232"/>
      <c r="G703" s="232"/>
      <c r="H703" s="232"/>
      <c r="I703" s="232"/>
      <c r="J703" s="302"/>
      <c r="K703" s="302"/>
      <c r="L703" s="289"/>
    </row>
    <row r="704" spans="1:12" s="217" customFormat="1" ht="23.45" customHeight="1" x14ac:dyDescent="0.2">
      <c r="A704" s="228"/>
      <c r="B704" s="228"/>
      <c r="C704" s="231"/>
      <c r="D704" s="231"/>
      <c r="E704" s="226"/>
      <c r="F704" s="232"/>
      <c r="G704" s="232"/>
      <c r="H704" s="232"/>
      <c r="I704" s="232"/>
      <c r="J704" s="302"/>
      <c r="K704" s="302"/>
      <c r="L704" s="289"/>
    </row>
    <row r="705" spans="1:12" s="217" customFormat="1" ht="23.45" customHeight="1" x14ac:dyDescent="0.2">
      <c r="A705" s="228"/>
      <c r="B705" s="228"/>
      <c r="C705" s="231"/>
      <c r="D705" s="231"/>
      <c r="E705" s="226"/>
      <c r="F705" s="232"/>
      <c r="G705" s="232"/>
      <c r="H705" s="232"/>
      <c r="I705" s="232"/>
      <c r="J705" s="302"/>
      <c r="K705" s="302"/>
      <c r="L705" s="289"/>
    </row>
    <row r="706" spans="1:12" s="217" customFormat="1" ht="23.45" customHeight="1" x14ac:dyDescent="0.2">
      <c r="A706" s="228"/>
      <c r="B706" s="228"/>
      <c r="C706" s="231"/>
      <c r="D706" s="231"/>
      <c r="E706" s="226"/>
      <c r="F706" s="232"/>
      <c r="G706" s="232"/>
      <c r="H706" s="232"/>
      <c r="I706" s="232"/>
      <c r="J706" s="302"/>
      <c r="K706" s="302"/>
      <c r="L706" s="289"/>
    </row>
    <row r="707" spans="1:12" s="217" customFormat="1" ht="23.45" customHeight="1" x14ac:dyDescent="0.2">
      <c r="A707" s="228"/>
      <c r="B707" s="228"/>
      <c r="C707" s="231"/>
      <c r="D707" s="231"/>
      <c r="E707" s="226"/>
      <c r="F707" s="232"/>
      <c r="G707" s="232"/>
      <c r="H707" s="232"/>
      <c r="I707" s="232"/>
      <c r="J707" s="302"/>
      <c r="K707" s="302"/>
      <c r="L707" s="289"/>
    </row>
    <row r="708" spans="1:12" s="217" customFormat="1" ht="23.45" customHeight="1" x14ac:dyDescent="0.2">
      <c r="A708" s="228"/>
      <c r="B708" s="228"/>
      <c r="C708" s="231"/>
      <c r="D708" s="231"/>
      <c r="E708" s="226"/>
      <c r="F708" s="232"/>
      <c r="G708" s="232"/>
      <c r="H708" s="232"/>
      <c r="I708" s="232"/>
      <c r="J708" s="302"/>
      <c r="K708" s="302"/>
      <c r="L708" s="289"/>
    </row>
    <row r="709" spans="1:12" s="217" customFormat="1" ht="23.45" customHeight="1" x14ac:dyDescent="0.2">
      <c r="A709" s="228"/>
      <c r="B709" s="228"/>
      <c r="C709" s="231"/>
      <c r="D709" s="231"/>
      <c r="E709" s="226"/>
      <c r="F709" s="232"/>
      <c r="G709" s="232"/>
      <c r="H709" s="232"/>
      <c r="I709" s="232"/>
      <c r="J709" s="302"/>
      <c r="K709" s="302"/>
      <c r="L709" s="289"/>
    </row>
    <row r="710" spans="1:12" s="217" customFormat="1" ht="23.45" customHeight="1" x14ac:dyDescent="0.2">
      <c r="A710" s="228"/>
      <c r="B710" s="228"/>
      <c r="C710" s="231"/>
      <c r="D710" s="231"/>
      <c r="E710" s="226"/>
      <c r="F710" s="232"/>
      <c r="G710" s="232"/>
      <c r="H710" s="232"/>
      <c r="I710" s="232"/>
      <c r="J710" s="302"/>
      <c r="K710" s="302"/>
      <c r="L710" s="289"/>
    </row>
    <row r="711" spans="1:12" s="217" customFormat="1" ht="23.45" customHeight="1" x14ac:dyDescent="0.2">
      <c r="A711" s="228"/>
      <c r="B711" s="228"/>
      <c r="C711" s="231"/>
      <c r="D711" s="231"/>
      <c r="E711" s="226"/>
      <c r="F711" s="232"/>
      <c r="G711" s="232"/>
      <c r="H711" s="232"/>
      <c r="I711" s="232"/>
      <c r="J711" s="302"/>
      <c r="K711" s="302"/>
      <c r="L711" s="289"/>
    </row>
    <row r="712" spans="1:12" s="217" customFormat="1" ht="23.45" customHeight="1" x14ac:dyDescent="0.2">
      <c r="A712" s="228"/>
      <c r="B712" s="228"/>
      <c r="C712" s="231"/>
      <c r="D712" s="231"/>
      <c r="E712" s="226"/>
      <c r="F712" s="232"/>
      <c r="G712" s="232"/>
      <c r="H712" s="232"/>
      <c r="I712" s="232"/>
      <c r="J712" s="302"/>
      <c r="K712" s="302"/>
      <c r="L712" s="289"/>
    </row>
    <row r="713" spans="1:12" s="217" customFormat="1" ht="23.45" customHeight="1" x14ac:dyDescent="0.2">
      <c r="A713" s="228"/>
      <c r="B713" s="228"/>
      <c r="C713" s="231"/>
      <c r="D713" s="231"/>
      <c r="E713" s="226"/>
      <c r="F713" s="232"/>
      <c r="G713" s="232"/>
      <c r="H713" s="232"/>
      <c r="I713" s="232"/>
      <c r="J713" s="302"/>
      <c r="K713" s="302"/>
      <c r="L713" s="289"/>
    </row>
    <row r="714" spans="1:12" s="217" customFormat="1" ht="23.45" customHeight="1" x14ac:dyDescent="0.2">
      <c r="A714" s="228"/>
      <c r="B714" s="228"/>
      <c r="C714" s="231"/>
      <c r="D714" s="231"/>
      <c r="E714" s="226"/>
      <c r="F714" s="232"/>
      <c r="G714" s="232"/>
      <c r="H714" s="232"/>
      <c r="I714" s="232"/>
      <c r="J714" s="302"/>
      <c r="K714" s="302"/>
      <c r="L714" s="289"/>
    </row>
    <row r="715" spans="1:12" s="217" customFormat="1" ht="23.45" customHeight="1" x14ac:dyDescent="0.2">
      <c r="A715" s="228"/>
      <c r="B715" s="228"/>
      <c r="C715" s="231"/>
      <c r="D715" s="231"/>
      <c r="E715" s="226"/>
      <c r="F715" s="232"/>
      <c r="G715" s="232"/>
      <c r="H715" s="232"/>
      <c r="I715" s="232"/>
      <c r="J715" s="302"/>
      <c r="K715" s="302"/>
      <c r="L715" s="289"/>
    </row>
    <row r="716" spans="1:12" s="217" customFormat="1" ht="23.45" customHeight="1" x14ac:dyDescent="0.2">
      <c r="A716" s="228"/>
      <c r="B716" s="228"/>
      <c r="C716" s="231"/>
      <c r="D716" s="231"/>
      <c r="E716" s="226"/>
      <c r="F716" s="232"/>
      <c r="G716" s="232"/>
      <c r="H716" s="232"/>
      <c r="I716" s="232"/>
      <c r="J716" s="302"/>
      <c r="K716" s="302"/>
      <c r="L716" s="289"/>
    </row>
    <row r="717" spans="1:12" s="217" customFormat="1" ht="23.45" customHeight="1" x14ac:dyDescent="0.2">
      <c r="A717" s="228"/>
      <c r="B717" s="228"/>
      <c r="C717" s="231"/>
      <c r="D717" s="231"/>
      <c r="E717" s="226"/>
      <c r="F717" s="232"/>
      <c r="G717" s="232"/>
      <c r="H717" s="232"/>
      <c r="I717" s="232"/>
      <c r="J717" s="302"/>
      <c r="K717" s="302"/>
      <c r="L717" s="289"/>
    </row>
    <row r="718" spans="1:12" s="217" customFormat="1" ht="23.45" customHeight="1" x14ac:dyDescent="0.2">
      <c r="A718" s="228"/>
      <c r="B718" s="228"/>
      <c r="C718" s="231"/>
      <c r="D718" s="231"/>
      <c r="E718" s="226"/>
      <c r="F718" s="232"/>
      <c r="G718" s="232"/>
      <c r="H718" s="232"/>
      <c r="I718" s="232"/>
      <c r="J718" s="302"/>
      <c r="K718" s="302"/>
      <c r="L718" s="289"/>
    </row>
    <row r="719" spans="1:12" s="217" customFormat="1" ht="23.45" customHeight="1" x14ac:dyDescent="0.2">
      <c r="A719" s="228"/>
      <c r="B719" s="228"/>
      <c r="C719" s="231"/>
      <c r="D719" s="231"/>
      <c r="E719" s="226"/>
      <c r="F719" s="232"/>
      <c r="G719" s="232"/>
      <c r="H719" s="232"/>
      <c r="I719" s="232"/>
      <c r="J719" s="302"/>
      <c r="K719" s="302"/>
      <c r="L719" s="289"/>
    </row>
    <row r="720" spans="1:12" s="217" customFormat="1" ht="23.45" customHeight="1" x14ac:dyDescent="0.2">
      <c r="A720" s="228"/>
      <c r="B720" s="228"/>
      <c r="C720" s="231"/>
      <c r="D720" s="231"/>
      <c r="E720" s="226"/>
      <c r="F720" s="232"/>
      <c r="G720" s="232"/>
      <c r="H720" s="232"/>
      <c r="I720" s="232"/>
      <c r="J720" s="302"/>
      <c r="K720" s="302"/>
      <c r="L720" s="289"/>
    </row>
    <row r="721" spans="1:12" s="217" customFormat="1" ht="23.45" customHeight="1" x14ac:dyDescent="0.2">
      <c r="A721" s="228"/>
      <c r="B721" s="228"/>
      <c r="C721" s="231"/>
      <c r="D721" s="231"/>
      <c r="E721" s="226"/>
      <c r="F721" s="232"/>
      <c r="G721" s="232"/>
      <c r="H721" s="232"/>
      <c r="I721" s="232"/>
      <c r="J721" s="302"/>
      <c r="K721" s="302"/>
      <c r="L721" s="289"/>
    </row>
    <row r="722" spans="1:12" s="217" customFormat="1" ht="23.45" customHeight="1" x14ac:dyDescent="0.2">
      <c r="A722" s="228"/>
      <c r="B722" s="228"/>
      <c r="C722" s="231"/>
      <c r="D722" s="231"/>
      <c r="E722" s="226"/>
      <c r="F722" s="232"/>
      <c r="G722" s="232"/>
      <c r="H722" s="232"/>
      <c r="I722" s="232"/>
      <c r="J722" s="302"/>
      <c r="K722" s="302"/>
      <c r="L722" s="289"/>
    </row>
    <row r="723" spans="1:12" s="217" customFormat="1" ht="23.45" customHeight="1" x14ac:dyDescent="0.2">
      <c r="A723" s="228"/>
      <c r="B723" s="228"/>
      <c r="C723" s="231"/>
      <c r="D723" s="231"/>
      <c r="E723" s="226"/>
      <c r="F723" s="232"/>
      <c r="G723" s="232"/>
      <c r="H723" s="232"/>
      <c r="I723" s="232"/>
      <c r="J723" s="302"/>
      <c r="K723" s="302"/>
      <c r="L723" s="289"/>
    </row>
    <row r="724" spans="1:12" s="217" customFormat="1" ht="23.45" customHeight="1" x14ac:dyDescent="0.2">
      <c r="A724" s="228"/>
      <c r="B724" s="228"/>
      <c r="C724" s="231"/>
      <c r="D724" s="231"/>
      <c r="E724" s="226"/>
      <c r="F724" s="232"/>
      <c r="G724" s="232"/>
      <c r="H724" s="232"/>
      <c r="I724" s="232"/>
      <c r="J724" s="302"/>
      <c r="K724" s="302"/>
      <c r="L724" s="289"/>
    </row>
    <row r="725" spans="1:12" s="217" customFormat="1" ht="23.45" customHeight="1" x14ac:dyDescent="0.2">
      <c r="A725" s="228"/>
      <c r="B725" s="228"/>
      <c r="C725" s="231"/>
      <c r="D725" s="231"/>
      <c r="E725" s="226"/>
      <c r="F725" s="232"/>
      <c r="G725" s="232"/>
      <c r="H725" s="232"/>
      <c r="I725" s="232"/>
      <c r="J725" s="302"/>
      <c r="K725" s="302"/>
      <c r="L725" s="289"/>
    </row>
    <row r="726" spans="1:12" s="217" customFormat="1" ht="23.45" customHeight="1" x14ac:dyDescent="0.2">
      <c r="A726" s="228"/>
      <c r="B726" s="228"/>
      <c r="C726" s="231"/>
      <c r="D726" s="231"/>
      <c r="E726" s="226"/>
      <c r="F726" s="232"/>
      <c r="G726" s="232"/>
      <c r="H726" s="232"/>
      <c r="I726" s="232"/>
      <c r="J726" s="302"/>
      <c r="K726" s="302"/>
      <c r="L726" s="289"/>
    </row>
    <row r="727" spans="1:12" s="217" customFormat="1" ht="23.45" customHeight="1" x14ac:dyDescent="0.2">
      <c r="A727" s="228"/>
      <c r="B727" s="228"/>
      <c r="C727" s="231"/>
      <c r="D727" s="231"/>
      <c r="E727" s="226"/>
      <c r="F727" s="232"/>
      <c r="G727" s="232"/>
      <c r="H727" s="232"/>
      <c r="I727" s="232"/>
      <c r="J727" s="302"/>
      <c r="K727" s="302"/>
      <c r="L727" s="289"/>
    </row>
    <row r="728" spans="1:12" s="217" customFormat="1" ht="23.45" customHeight="1" x14ac:dyDescent="0.2">
      <c r="A728" s="228"/>
      <c r="B728" s="228"/>
      <c r="C728" s="231"/>
      <c r="D728" s="231"/>
      <c r="E728" s="226"/>
      <c r="F728" s="232"/>
      <c r="G728" s="232"/>
      <c r="H728" s="232"/>
      <c r="I728" s="232"/>
      <c r="J728" s="302"/>
      <c r="K728" s="302"/>
      <c r="L728" s="289"/>
    </row>
    <row r="729" spans="1:12" s="217" customFormat="1" ht="23.45" customHeight="1" x14ac:dyDescent="0.2">
      <c r="A729" s="228"/>
      <c r="B729" s="228"/>
      <c r="C729" s="231"/>
      <c r="D729" s="231"/>
      <c r="E729" s="226"/>
      <c r="F729" s="232"/>
      <c r="G729" s="232"/>
      <c r="H729" s="232"/>
      <c r="I729" s="232"/>
      <c r="J729" s="302"/>
      <c r="K729" s="302"/>
      <c r="L729" s="289"/>
    </row>
    <row r="730" spans="1:12" s="217" customFormat="1" ht="23.45" customHeight="1" x14ac:dyDescent="0.2">
      <c r="A730" s="228"/>
      <c r="B730" s="228"/>
      <c r="C730" s="231"/>
      <c r="D730" s="231"/>
      <c r="E730" s="226"/>
      <c r="F730" s="232"/>
      <c r="G730" s="232"/>
      <c r="H730" s="232"/>
      <c r="I730" s="232"/>
      <c r="J730" s="302"/>
      <c r="K730" s="302"/>
      <c r="L730" s="289"/>
    </row>
    <row r="731" spans="1:12" s="217" customFormat="1" ht="23.45" customHeight="1" x14ac:dyDescent="0.2">
      <c r="A731" s="228"/>
      <c r="B731" s="228"/>
      <c r="C731" s="231"/>
      <c r="D731" s="231"/>
      <c r="E731" s="226"/>
      <c r="F731" s="232"/>
      <c r="G731" s="232"/>
      <c r="H731" s="232"/>
      <c r="I731" s="232"/>
      <c r="J731" s="302"/>
      <c r="K731" s="302"/>
      <c r="L731" s="289"/>
    </row>
    <row r="732" spans="1:12" s="217" customFormat="1" ht="23.45" customHeight="1" x14ac:dyDescent="0.2">
      <c r="A732" s="228"/>
      <c r="B732" s="228"/>
      <c r="C732" s="231"/>
      <c r="D732" s="231"/>
      <c r="E732" s="226"/>
      <c r="F732" s="232"/>
      <c r="G732" s="232"/>
      <c r="H732" s="232"/>
      <c r="I732" s="232"/>
      <c r="J732" s="302"/>
      <c r="K732" s="302"/>
      <c r="L732" s="289"/>
    </row>
    <row r="733" spans="1:12" s="217" customFormat="1" ht="23.45" customHeight="1" x14ac:dyDescent="0.2">
      <c r="A733" s="228"/>
      <c r="B733" s="228"/>
      <c r="C733" s="231"/>
      <c r="D733" s="231"/>
      <c r="E733" s="226"/>
      <c r="F733" s="232"/>
      <c r="G733" s="232"/>
      <c r="H733" s="232"/>
      <c r="I733" s="232"/>
      <c r="J733" s="302"/>
      <c r="K733" s="302"/>
      <c r="L733" s="289"/>
    </row>
    <row r="734" spans="1:12" s="217" customFormat="1" ht="23.45" customHeight="1" x14ac:dyDescent="0.2">
      <c r="A734" s="228"/>
      <c r="B734" s="228"/>
      <c r="C734" s="231"/>
      <c r="D734" s="231"/>
      <c r="E734" s="226"/>
      <c r="F734" s="232"/>
      <c r="G734" s="232"/>
      <c r="H734" s="232"/>
      <c r="I734" s="232"/>
      <c r="J734" s="302"/>
      <c r="K734" s="302"/>
      <c r="L734" s="289"/>
    </row>
    <row r="735" spans="1:12" s="217" customFormat="1" ht="23.45" customHeight="1" x14ac:dyDescent="0.2">
      <c r="A735" s="228"/>
      <c r="B735" s="228"/>
      <c r="C735" s="231"/>
      <c r="D735" s="231"/>
      <c r="E735" s="226"/>
      <c r="F735" s="232"/>
      <c r="G735" s="232"/>
      <c r="H735" s="232"/>
      <c r="I735" s="232"/>
      <c r="J735" s="302"/>
      <c r="K735" s="302"/>
      <c r="L735" s="289"/>
    </row>
    <row r="736" spans="1:12" s="217" customFormat="1" ht="23.45" customHeight="1" x14ac:dyDescent="0.2">
      <c r="A736" s="228"/>
      <c r="B736" s="228"/>
      <c r="C736" s="231"/>
      <c r="D736" s="231"/>
      <c r="E736" s="226"/>
      <c r="F736" s="232"/>
      <c r="G736" s="232"/>
      <c r="H736" s="232"/>
      <c r="I736" s="232"/>
      <c r="J736" s="302"/>
      <c r="K736" s="302"/>
      <c r="L736" s="289"/>
    </row>
    <row r="737" spans="1:12" s="217" customFormat="1" ht="23.45" customHeight="1" x14ac:dyDescent="0.2">
      <c r="A737" s="228"/>
      <c r="B737" s="228"/>
      <c r="C737" s="231"/>
      <c r="D737" s="231"/>
      <c r="E737" s="226"/>
      <c r="F737" s="232"/>
      <c r="G737" s="232"/>
      <c r="H737" s="232"/>
      <c r="I737" s="232"/>
      <c r="J737" s="302"/>
      <c r="K737" s="302"/>
      <c r="L737" s="289"/>
    </row>
    <row r="738" spans="1:12" s="217" customFormat="1" ht="23.45" customHeight="1" x14ac:dyDescent="0.2">
      <c r="A738" s="228"/>
      <c r="B738" s="228"/>
      <c r="C738" s="231"/>
      <c r="D738" s="231"/>
      <c r="E738" s="226"/>
      <c r="F738" s="232"/>
      <c r="G738" s="232"/>
      <c r="H738" s="232"/>
      <c r="I738" s="232"/>
      <c r="J738" s="302"/>
      <c r="K738" s="302"/>
      <c r="L738" s="289"/>
    </row>
    <row r="739" spans="1:12" s="217" customFormat="1" ht="23.45" customHeight="1" x14ac:dyDescent="0.2">
      <c r="A739" s="228"/>
      <c r="B739" s="228"/>
      <c r="C739" s="231"/>
      <c r="D739" s="231"/>
      <c r="E739" s="226"/>
      <c r="F739" s="232"/>
      <c r="G739" s="232"/>
      <c r="H739" s="232"/>
      <c r="I739" s="232"/>
      <c r="J739" s="302"/>
      <c r="K739" s="302"/>
      <c r="L739" s="289"/>
    </row>
    <row r="740" spans="1:12" s="217" customFormat="1" ht="23.45" customHeight="1" x14ac:dyDescent="0.2">
      <c r="A740" s="228"/>
      <c r="B740" s="228"/>
      <c r="C740" s="231"/>
      <c r="D740" s="231"/>
      <c r="E740" s="226"/>
      <c r="F740" s="232"/>
      <c r="G740" s="232"/>
      <c r="H740" s="232"/>
      <c r="I740" s="232"/>
      <c r="J740" s="302"/>
      <c r="K740" s="302"/>
      <c r="L740" s="289"/>
    </row>
    <row r="741" spans="1:12" s="217" customFormat="1" ht="23.45" customHeight="1" x14ac:dyDescent="0.2">
      <c r="A741" s="228"/>
      <c r="B741" s="228"/>
      <c r="C741" s="231"/>
      <c r="D741" s="231"/>
      <c r="E741" s="226"/>
      <c r="F741" s="232"/>
      <c r="G741" s="232"/>
      <c r="H741" s="232"/>
      <c r="I741" s="232"/>
      <c r="J741" s="302"/>
      <c r="K741" s="302"/>
      <c r="L741" s="289"/>
    </row>
    <row r="742" spans="1:12" s="217" customFormat="1" ht="23.45" customHeight="1" x14ac:dyDescent="0.2">
      <c r="A742" s="228"/>
      <c r="B742" s="228"/>
      <c r="C742" s="231"/>
      <c r="D742" s="231"/>
      <c r="E742" s="226"/>
      <c r="F742" s="232"/>
      <c r="G742" s="232"/>
      <c r="H742" s="232"/>
      <c r="I742" s="232"/>
      <c r="J742" s="302"/>
      <c r="K742" s="302"/>
      <c r="L742" s="289"/>
    </row>
    <row r="743" spans="1:12" s="217" customFormat="1" ht="23.45" customHeight="1" x14ac:dyDescent="0.2">
      <c r="A743" s="228"/>
      <c r="B743" s="228"/>
      <c r="C743" s="231"/>
      <c r="D743" s="231"/>
      <c r="E743" s="226"/>
      <c r="F743" s="232"/>
      <c r="G743" s="232"/>
      <c r="H743" s="232"/>
      <c r="I743" s="232"/>
      <c r="J743" s="302"/>
      <c r="K743" s="302"/>
      <c r="L743" s="289"/>
    </row>
    <row r="744" spans="1:12" s="217" customFormat="1" ht="23.45" customHeight="1" x14ac:dyDescent="0.2">
      <c r="A744" s="228"/>
      <c r="B744" s="228"/>
      <c r="C744" s="231"/>
      <c r="D744" s="231"/>
      <c r="E744" s="226"/>
      <c r="F744" s="232"/>
      <c r="G744" s="232"/>
      <c r="H744" s="232"/>
      <c r="I744" s="232"/>
      <c r="J744" s="302"/>
      <c r="K744" s="302"/>
      <c r="L744" s="289"/>
    </row>
    <row r="745" spans="1:12" s="217" customFormat="1" ht="23.45" customHeight="1" x14ac:dyDescent="0.2">
      <c r="A745" s="228"/>
      <c r="B745" s="228"/>
      <c r="C745" s="231"/>
      <c r="D745" s="231"/>
      <c r="E745" s="226"/>
      <c r="F745" s="232"/>
      <c r="G745" s="232"/>
      <c r="H745" s="232"/>
      <c r="I745" s="232"/>
      <c r="J745" s="302"/>
      <c r="K745" s="302"/>
      <c r="L745" s="289"/>
    </row>
    <row r="746" spans="1:12" s="217" customFormat="1" ht="23.45" customHeight="1" x14ac:dyDescent="0.2">
      <c r="A746" s="228"/>
      <c r="B746" s="228"/>
      <c r="C746" s="231"/>
      <c r="D746" s="231"/>
      <c r="E746" s="226"/>
      <c r="F746" s="232"/>
      <c r="G746" s="232"/>
      <c r="H746" s="232"/>
      <c r="I746" s="232"/>
      <c r="J746" s="302"/>
      <c r="K746" s="302"/>
      <c r="L746" s="289"/>
    </row>
    <row r="747" spans="1:12" s="217" customFormat="1" ht="23.45" customHeight="1" x14ac:dyDescent="0.2">
      <c r="A747" s="228"/>
      <c r="B747" s="228"/>
      <c r="C747" s="231"/>
      <c r="D747" s="231"/>
      <c r="E747" s="226"/>
      <c r="F747" s="232"/>
      <c r="G747" s="232"/>
      <c r="H747" s="232"/>
      <c r="I747" s="232"/>
      <c r="J747" s="302"/>
      <c r="K747" s="302"/>
      <c r="L747" s="289"/>
    </row>
    <row r="748" spans="1:12" s="217" customFormat="1" ht="23.45" customHeight="1" x14ac:dyDescent="0.2">
      <c r="A748" s="228"/>
      <c r="B748" s="228"/>
      <c r="C748" s="231"/>
      <c r="D748" s="231"/>
      <c r="E748" s="226"/>
      <c r="F748" s="232"/>
      <c r="G748" s="232"/>
      <c r="H748" s="232"/>
      <c r="I748" s="232"/>
      <c r="J748" s="302"/>
      <c r="K748" s="302"/>
      <c r="L748" s="289"/>
    </row>
    <row r="749" spans="1:12" s="217" customFormat="1" ht="23.45" customHeight="1" x14ac:dyDescent="0.2">
      <c r="A749" s="228"/>
      <c r="B749" s="228"/>
      <c r="C749" s="231"/>
      <c r="D749" s="231"/>
      <c r="E749" s="226"/>
      <c r="F749" s="232"/>
      <c r="G749" s="232"/>
      <c r="H749" s="232"/>
      <c r="I749" s="232"/>
      <c r="J749" s="302"/>
      <c r="K749" s="302"/>
      <c r="L749" s="289"/>
    </row>
    <row r="750" spans="1:12" s="217" customFormat="1" ht="23.45" customHeight="1" x14ac:dyDescent="0.2">
      <c r="A750" s="228"/>
      <c r="B750" s="228"/>
      <c r="C750" s="231"/>
      <c r="D750" s="231"/>
      <c r="E750" s="226"/>
      <c r="F750" s="232"/>
      <c r="G750" s="232"/>
      <c r="H750" s="232"/>
      <c r="I750" s="232"/>
      <c r="J750" s="302"/>
      <c r="K750" s="302"/>
      <c r="L750" s="289"/>
    </row>
    <row r="751" spans="1:12" s="217" customFormat="1" ht="23.45" customHeight="1" x14ac:dyDescent="0.2">
      <c r="A751" s="228"/>
      <c r="B751" s="228"/>
      <c r="C751" s="231"/>
      <c r="D751" s="231"/>
      <c r="E751" s="226"/>
      <c r="F751" s="232"/>
      <c r="G751" s="232"/>
      <c r="H751" s="232"/>
      <c r="I751" s="232"/>
      <c r="J751" s="302"/>
      <c r="K751" s="302"/>
      <c r="L751" s="289"/>
    </row>
    <row r="752" spans="1:12" s="217" customFormat="1" ht="23.45" customHeight="1" x14ac:dyDescent="0.2">
      <c r="A752" s="228"/>
      <c r="B752" s="228"/>
      <c r="C752" s="231"/>
      <c r="D752" s="231"/>
      <c r="E752" s="226"/>
      <c r="F752" s="232"/>
      <c r="G752" s="232"/>
      <c r="H752" s="232"/>
      <c r="I752" s="232"/>
      <c r="J752" s="302"/>
      <c r="K752" s="302"/>
      <c r="L752" s="289"/>
    </row>
    <row r="753" spans="1:12" s="217" customFormat="1" ht="23.45" customHeight="1" x14ac:dyDescent="0.2">
      <c r="A753" s="228"/>
      <c r="B753" s="228"/>
      <c r="C753" s="231"/>
      <c r="D753" s="231"/>
      <c r="E753" s="226"/>
      <c r="F753" s="232"/>
      <c r="G753" s="232"/>
      <c r="H753" s="232"/>
      <c r="I753" s="232"/>
      <c r="J753" s="302"/>
      <c r="K753" s="302"/>
      <c r="L753" s="289"/>
    </row>
    <row r="754" spans="1:12" s="217" customFormat="1" ht="23.45" customHeight="1" x14ac:dyDescent="0.2">
      <c r="A754" s="228"/>
      <c r="B754" s="228"/>
      <c r="C754" s="231"/>
      <c r="D754" s="231"/>
      <c r="E754" s="226"/>
      <c r="F754" s="232"/>
      <c r="G754" s="232"/>
      <c r="H754" s="232"/>
      <c r="I754" s="232"/>
      <c r="J754" s="302"/>
      <c r="K754" s="302"/>
      <c r="L754" s="289"/>
    </row>
    <row r="755" spans="1:12" s="217" customFormat="1" ht="23.45" customHeight="1" x14ac:dyDescent="0.2">
      <c r="A755" s="228"/>
      <c r="B755" s="228"/>
      <c r="C755" s="231"/>
      <c r="D755" s="231"/>
      <c r="E755" s="226"/>
      <c r="F755" s="232"/>
      <c r="G755" s="232"/>
      <c r="H755" s="232"/>
      <c r="I755" s="232"/>
      <c r="J755" s="302"/>
      <c r="K755" s="302"/>
      <c r="L755" s="289"/>
    </row>
    <row r="756" spans="1:12" s="217" customFormat="1" ht="23.45" customHeight="1" x14ac:dyDescent="0.2">
      <c r="A756" s="228"/>
      <c r="B756" s="228"/>
      <c r="C756" s="231"/>
      <c r="D756" s="231"/>
      <c r="E756" s="226"/>
      <c r="F756" s="232"/>
      <c r="G756" s="232"/>
      <c r="H756" s="232"/>
      <c r="I756" s="232"/>
      <c r="J756" s="302"/>
      <c r="K756" s="302"/>
      <c r="L756" s="289"/>
    </row>
    <row r="757" spans="1:12" s="217" customFormat="1" ht="23.45" customHeight="1" x14ac:dyDescent="0.2">
      <c r="A757" s="228"/>
      <c r="B757" s="228"/>
      <c r="C757" s="231"/>
      <c r="D757" s="231"/>
      <c r="E757" s="226"/>
      <c r="F757" s="232"/>
      <c r="G757" s="232"/>
      <c r="H757" s="232"/>
      <c r="I757" s="232"/>
      <c r="J757" s="302"/>
      <c r="K757" s="302"/>
      <c r="L757" s="289"/>
    </row>
    <row r="758" spans="1:12" s="217" customFormat="1" ht="23.45" customHeight="1" x14ac:dyDescent="0.2">
      <c r="A758" s="228"/>
      <c r="B758" s="228"/>
      <c r="C758" s="231"/>
      <c r="D758" s="231"/>
      <c r="E758" s="226"/>
      <c r="F758" s="232"/>
      <c r="G758" s="232"/>
      <c r="H758" s="232"/>
      <c r="I758" s="232"/>
      <c r="J758" s="302"/>
      <c r="K758" s="302"/>
      <c r="L758" s="289"/>
    </row>
    <row r="759" spans="1:12" s="217" customFormat="1" ht="23.45" customHeight="1" x14ac:dyDescent="0.2">
      <c r="A759" s="228"/>
      <c r="B759" s="228"/>
      <c r="C759" s="231"/>
      <c r="D759" s="231"/>
      <c r="E759" s="226"/>
      <c r="F759" s="232"/>
      <c r="G759" s="232"/>
      <c r="H759" s="232"/>
      <c r="I759" s="232"/>
      <c r="J759" s="302"/>
      <c r="K759" s="302"/>
      <c r="L759" s="289"/>
    </row>
    <row r="760" spans="1:12" s="217" customFormat="1" ht="23.45" customHeight="1" x14ac:dyDescent="0.2">
      <c r="A760" s="228"/>
      <c r="B760" s="228"/>
      <c r="C760" s="231"/>
      <c r="D760" s="231"/>
      <c r="E760" s="226"/>
      <c r="F760" s="232"/>
      <c r="G760" s="232"/>
      <c r="H760" s="232"/>
      <c r="I760" s="232"/>
      <c r="J760" s="302"/>
      <c r="K760" s="302"/>
      <c r="L760" s="289"/>
    </row>
    <row r="761" spans="1:12" s="217" customFormat="1" ht="23.45" customHeight="1" x14ac:dyDescent="0.2">
      <c r="A761" s="228"/>
      <c r="B761" s="228"/>
      <c r="C761" s="231"/>
      <c r="D761" s="231"/>
      <c r="E761" s="226"/>
      <c r="F761" s="232"/>
      <c r="G761" s="232"/>
      <c r="H761" s="232"/>
      <c r="I761" s="232"/>
      <c r="J761" s="302"/>
      <c r="K761" s="302"/>
      <c r="L761" s="289"/>
    </row>
    <row r="762" spans="1:12" s="217" customFormat="1" ht="23.45" customHeight="1" x14ac:dyDescent="0.2">
      <c r="A762" s="228"/>
      <c r="B762" s="228"/>
      <c r="C762" s="231"/>
      <c r="D762" s="231"/>
      <c r="E762" s="226"/>
      <c r="F762" s="232"/>
      <c r="G762" s="232"/>
      <c r="H762" s="232"/>
      <c r="I762" s="232"/>
      <c r="J762" s="302"/>
      <c r="K762" s="302"/>
      <c r="L762" s="289"/>
    </row>
    <row r="763" spans="1:12" s="217" customFormat="1" ht="23.45" customHeight="1" x14ac:dyDescent="0.2">
      <c r="A763" s="228"/>
      <c r="B763" s="228"/>
      <c r="C763" s="231"/>
      <c r="D763" s="231"/>
      <c r="E763" s="226"/>
      <c r="F763" s="232"/>
      <c r="G763" s="232"/>
      <c r="H763" s="232"/>
      <c r="I763" s="232"/>
      <c r="J763" s="302"/>
      <c r="K763" s="302"/>
      <c r="L763" s="289"/>
    </row>
    <row r="764" spans="1:12" s="217" customFormat="1" ht="23.45" customHeight="1" x14ac:dyDescent="0.2">
      <c r="A764" s="228"/>
      <c r="B764" s="228"/>
      <c r="C764" s="231"/>
      <c r="D764" s="231"/>
      <c r="E764" s="226"/>
      <c r="F764" s="232"/>
      <c r="G764" s="232"/>
      <c r="H764" s="232"/>
      <c r="I764" s="232"/>
      <c r="J764" s="302"/>
      <c r="K764" s="302"/>
      <c r="L764" s="289"/>
    </row>
    <row r="765" spans="1:12" s="217" customFormat="1" ht="23.45" customHeight="1" x14ac:dyDescent="0.2">
      <c r="A765" s="228"/>
      <c r="B765" s="228"/>
      <c r="C765" s="231"/>
      <c r="D765" s="231"/>
      <c r="E765" s="226"/>
      <c r="F765" s="232"/>
      <c r="G765" s="232"/>
      <c r="H765" s="232"/>
      <c r="I765" s="232"/>
      <c r="J765" s="302"/>
      <c r="K765" s="302"/>
      <c r="L765" s="289"/>
    </row>
    <row r="766" spans="1:12" s="217" customFormat="1" ht="23.45" customHeight="1" x14ac:dyDescent="0.2">
      <c r="A766" s="228"/>
      <c r="B766" s="228"/>
      <c r="C766" s="231"/>
      <c r="D766" s="231"/>
      <c r="E766" s="226"/>
      <c r="F766" s="232"/>
      <c r="G766" s="232"/>
      <c r="H766" s="232"/>
      <c r="I766" s="232"/>
      <c r="J766" s="302"/>
      <c r="K766" s="302"/>
      <c r="L766" s="289"/>
    </row>
    <row r="767" spans="1:12" s="217" customFormat="1" ht="23.45" customHeight="1" x14ac:dyDescent="0.2">
      <c r="A767" s="228"/>
      <c r="B767" s="228"/>
      <c r="C767" s="231"/>
      <c r="D767" s="231"/>
      <c r="E767" s="226"/>
      <c r="F767" s="232"/>
      <c r="G767" s="232"/>
      <c r="H767" s="232"/>
      <c r="I767" s="232"/>
      <c r="J767" s="302"/>
      <c r="K767" s="302"/>
      <c r="L767" s="289"/>
    </row>
    <row r="768" spans="1:12" s="217" customFormat="1" ht="23.45" customHeight="1" x14ac:dyDescent="0.2">
      <c r="A768" s="228"/>
      <c r="B768" s="228"/>
      <c r="C768" s="231"/>
      <c r="D768" s="231"/>
      <c r="E768" s="226"/>
      <c r="F768" s="232"/>
      <c r="G768" s="232"/>
      <c r="H768" s="232"/>
      <c r="I768" s="232"/>
      <c r="J768" s="302"/>
      <c r="K768" s="302"/>
      <c r="L768" s="289"/>
    </row>
    <row r="769" spans="1:12" s="217" customFormat="1" ht="23.45" customHeight="1" x14ac:dyDescent="0.2">
      <c r="A769" s="228"/>
      <c r="B769" s="228"/>
      <c r="C769" s="231"/>
      <c r="D769" s="231"/>
      <c r="E769" s="226"/>
      <c r="F769" s="232"/>
      <c r="G769" s="232"/>
      <c r="H769" s="232"/>
      <c r="I769" s="232"/>
      <c r="J769" s="302"/>
      <c r="K769" s="302"/>
      <c r="L769" s="289"/>
    </row>
    <row r="770" spans="1:12" s="217" customFormat="1" ht="23.45" customHeight="1" x14ac:dyDescent="0.2">
      <c r="A770" s="228"/>
      <c r="B770" s="228"/>
      <c r="C770" s="231"/>
      <c r="D770" s="231"/>
      <c r="E770" s="226"/>
      <c r="F770" s="232"/>
      <c r="G770" s="232"/>
      <c r="H770" s="232"/>
      <c r="I770" s="232"/>
      <c r="J770" s="302"/>
      <c r="K770" s="302"/>
      <c r="L770" s="289"/>
    </row>
    <row r="771" spans="1:12" s="217" customFormat="1" ht="23.45" customHeight="1" x14ac:dyDescent="0.2">
      <c r="A771" s="228"/>
      <c r="B771" s="228"/>
      <c r="C771" s="231"/>
      <c r="D771" s="231"/>
      <c r="E771" s="226"/>
      <c r="F771" s="232"/>
      <c r="G771" s="232"/>
      <c r="H771" s="232"/>
      <c r="I771" s="232"/>
      <c r="J771" s="302"/>
      <c r="K771" s="302"/>
      <c r="L771" s="289"/>
    </row>
    <row r="772" spans="1:12" s="217" customFormat="1" ht="23.45" customHeight="1" x14ac:dyDescent="0.2">
      <c r="A772" s="228"/>
      <c r="B772" s="228"/>
      <c r="C772" s="231"/>
      <c r="D772" s="231"/>
      <c r="E772" s="226"/>
      <c r="F772" s="232"/>
      <c r="G772" s="232"/>
      <c r="H772" s="232"/>
      <c r="I772" s="232"/>
      <c r="J772" s="302"/>
      <c r="K772" s="302"/>
      <c r="L772" s="289"/>
    </row>
    <row r="773" spans="1:12" s="217" customFormat="1" ht="23.45" customHeight="1" x14ac:dyDescent="0.2">
      <c r="A773" s="228"/>
      <c r="B773" s="228"/>
      <c r="C773" s="231"/>
      <c r="D773" s="231"/>
      <c r="E773" s="226"/>
      <c r="F773" s="232"/>
      <c r="G773" s="232"/>
      <c r="H773" s="232"/>
      <c r="I773" s="232"/>
      <c r="J773" s="302"/>
      <c r="K773" s="302"/>
      <c r="L773" s="289"/>
    </row>
    <row r="774" spans="1:12" s="217" customFormat="1" ht="23.45" customHeight="1" x14ac:dyDescent="0.2">
      <c r="A774" s="228"/>
      <c r="B774" s="228"/>
      <c r="C774" s="231"/>
      <c r="D774" s="231"/>
      <c r="E774" s="226"/>
      <c r="F774" s="232"/>
      <c r="G774" s="232"/>
      <c r="H774" s="232"/>
      <c r="I774" s="232"/>
      <c r="J774" s="302"/>
      <c r="K774" s="302"/>
      <c r="L774" s="289"/>
    </row>
    <row r="775" spans="1:12" s="217" customFormat="1" ht="23.45" customHeight="1" x14ac:dyDescent="0.2">
      <c r="A775" s="228"/>
      <c r="B775" s="228"/>
      <c r="C775" s="231"/>
      <c r="D775" s="231"/>
      <c r="E775" s="226"/>
      <c r="F775" s="232"/>
      <c r="G775" s="232"/>
      <c r="H775" s="232"/>
      <c r="I775" s="232"/>
      <c r="J775" s="302"/>
      <c r="K775" s="302"/>
      <c r="L775" s="289"/>
    </row>
    <row r="776" spans="1:12" s="217" customFormat="1" ht="23.45" customHeight="1" x14ac:dyDescent="0.2">
      <c r="A776" s="228"/>
      <c r="B776" s="228"/>
      <c r="C776" s="231"/>
      <c r="D776" s="231"/>
      <c r="E776" s="226"/>
      <c r="F776" s="232"/>
      <c r="G776" s="232"/>
      <c r="H776" s="232"/>
      <c r="I776" s="232"/>
      <c r="J776" s="302"/>
      <c r="K776" s="302"/>
      <c r="L776" s="289"/>
    </row>
    <row r="777" spans="1:12" s="217" customFormat="1" ht="23.45" customHeight="1" x14ac:dyDescent="0.2">
      <c r="A777" s="228"/>
      <c r="B777" s="228"/>
      <c r="C777" s="231"/>
      <c r="D777" s="231"/>
      <c r="E777" s="226"/>
      <c r="F777" s="232"/>
      <c r="G777" s="232"/>
      <c r="H777" s="232"/>
      <c r="I777" s="232"/>
      <c r="J777" s="302"/>
      <c r="K777" s="302"/>
      <c r="L777" s="289"/>
    </row>
    <row r="778" spans="1:12" s="217" customFormat="1" ht="23.45" customHeight="1" x14ac:dyDescent="0.2">
      <c r="A778" s="228"/>
      <c r="B778" s="228"/>
      <c r="C778" s="231"/>
      <c r="D778" s="231"/>
      <c r="E778" s="226"/>
      <c r="F778" s="232"/>
      <c r="G778" s="232"/>
      <c r="H778" s="232"/>
      <c r="I778" s="232"/>
      <c r="J778" s="302"/>
      <c r="K778" s="302"/>
      <c r="L778" s="289"/>
    </row>
    <row r="779" spans="1:12" s="217" customFormat="1" ht="23.45" customHeight="1" x14ac:dyDescent="0.2">
      <c r="A779" s="228"/>
      <c r="B779" s="228"/>
      <c r="C779" s="231"/>
      <c r="D779" s="231"/>
      <c r="E779" s="226"/>
      <c r="F779" s="232"/>
      <c r="G779" s="232"/>
      <c r="H779" s="232"/>
      <c r="I779" s="232"/>
      <c r="J779" s="302"/>
      <c r="K779" s="302"/>
      <c r="L779" s="289"/>
    </row>
    <row r="780" spans="1:12" s="217" customFormat="1" ht="23.45" customHeight="1" x14ac:dyDescent="0.2">
      <c r="A780" s="228"/>
      <c r="B780" s="228"/>
      <c r="C780" s="231"/>
      <c r="D780" s="231"/>
      <c r="E780" s="226"/>
      <c r="F780" s="232"/>
      <c r="G780" s="232"/>
      <c r="H780" s="232"/>
      <c r="I780" s="232"/>
      <c r="J780" s="302"/>
      <c r="K780" s="302"/>
      <c r="L780" s="289"/>
    </row>
    <row r="781" spans="1:12" s="217" customFormat="1" ht="23.45" customHeight="1" x14ac:dyDescent="0.2">
      <c r="A781" s="228"/>
      <c r="B781" s="228"/>
      <c r="C781" s="231"/>
      <c r="D781" s="231"/>
      <c r="E781" s="226"/>
      <c r="F781" s="232"/>
      <c r="G781" s="232"/>
      <c r="H781" s="232"/>
      <c r="I781" s="232"/>
      <c r="J781" s="302"/>
      <c r="K781" s="302"/>
      <c r="L781" s="289"/>
    </row>
    <row r="782" spans="1:12" s="217" customFormat="1" ht="23.45" customHeight="1" x14ac:dyDescent="0.2">
      <c r="A782" s="228"/>
      <c r="B782" s="228"/>
      <c r="C782" s="231"/>
      <c r="D782" s="231"/>
      <c r="E782" s="226"/>
      <c r="F782" s="232"/>
      <c r="G782" s="232"/>
      <c r="H782" s="232"/>
      <c r="I782" s="232"/>
      <c r="J782" s="302"/>
      <c r="K782" s="302"/>
      <c r="L782" s="289"/>
    </row>
    <row r="783" spans="1:12" s="217" customFormat="1" ht="23.45" customHeight="1" x14ac:dyDescent="0.2">
      <c r="A783" s="228"/>
      <c r="B783" s="228"/>
      <c r="C783" s="231"/>
      <c r="D783" s="231"/>
      <c r="E783" s="226"/>
      <c r="F783" s="232"/>
      <c r="G783" s="232"/>
      <c r="H783" s="232"/>
      <c r="I783" s="232"/>
      <c r="J783" s="302"/>
      <c r="K783" s="302"/>
      <c r="L783" s="289"/>
    </row>
    <row r="784" spans="1:12" s="217" customFormat="1" ht="23.45" customHeight="1" x14ac:dyDescent="0.2">
      <c r="A784" s="228"/>
      <c r="B784" s="228"/>
      <c r="C784" s="231"/>
      <c r="D784" s="231"/>
      <c r="E784" s="226"/>
      <c r="F784" s="232"/>
      <c r="G784" s="232"/>
      <c r="H784" s="232"/>
      <c r="I784" s="232"/>
      <c r="J784" s="302"/>
      <c r="K784" s="302"/>
      <c r="L784" s="289"/>
    </row>
    <row r="785" spans="1:12" s="217" customFormat="1" ht="23.45" customHeight="1" x14ac:dyDescent="0.2">
      <c r="A785" s="228"/>
      <c r="B785" s="228"/>
      <c r="C785" s="231"/>
      <c r="D785" s="231"/>
      <c r="E785" s="226"/>
      <c r="F785" s="232"/>
      <c r="G785" s="232"/>
      <c r="H785" s="232"/>
      <c r="I785" s="232"/>
      <c r="J785" s="302"/>
      <c r="K785" s="302"/>
      <c r="L785" s="289"/>
    </row>
    <row r="786" spans="1:12" s="217" customFormat="1" ht="23.45" customHeight="1" x14ac:dyDescent="0.2">
      <c r="A786" s="228"/>
      <c r="B786" s="228"/>
      <c r="C786" s="231"/>
      <c r="D786" s="231"/>
      <c r="E786" s="226"/>
      <c r="F786" s="232"/>
      <c r="G786" s="232"/>
      <c r="H786" s="232"/>
      <c r="I786" s="232"/>
      <c r="J786" s="302"/>
      <c r="K786" s="302"/>
      <c r="L786" s="289"/>
    </row>
    <row r="787" spans="1:12" s="217" customFormat="1" ht="23.45" customHeight="1" x14ac:dyDescent="0.2">
      <c r="A787" s="228"/>
      <c r="B787" s="228"/>
      <c r="C787" s="231"/>
      <c r="D787" s="231"/>
      <c r="E787" s="226"/>
      <c r="F787" s="232"/>
      <c r="G787" s="232"/>
      <c r="H787" s="232"/>
      <c r="I787" s="232"/>
      <c r="J787" s="302"/>
      <c r="K787" s="302"/>
      <c r="L787" s="289"/>
    </row>
    <row r="788" spans="1:12" s="217" customFormat="1" ht="23.45" customHeight="1" x14ac:dyDescent="0.2">
      <c r="A788" s="228"/>
      <c r="B788" s="228"/>
      <c r="C788" s="231"/>
      <c r="D788" s="231"/>
      <c r="E788" s="226"/>
      <c r="F788" s="232"/>
      <c r="G788" s="232"/>
      <c r="H788" s="232"/>
      <c r="I788" s="232"/>
      <c r="J788" s="302"/>
      <c r="K788" s="302"/>
      <c r="L788" s="289"/>
    </row>
    <row r="789" spans="1:12" s="217" customFormat="1" ht="23.45" customHeight="1" x14ac:dyDescent="0.2">
      <c r="A789" s="228"/>
      <c r="B789" s="228"/>
      <c r="C789" s="231"/>
      <c r="D789" s="231"/>
      <c r="E789" s="226"/>
      <c r="F789" s="232"/>
      <c r="G789" s="232"/>
      <c r="H789" s="232"/>
      <c r="I789" s="232"/>
      <c r="J789" s="302"/>
      <c r="K789" s="302"/>
      <c r="L789" s="289"/>
    </row>
    <row r="790" spans="1:12" s="217" customFormat="1" ht="23.45" customHeight="1" x14ac:dyDescent="0.2">
      <c r="A790" s="228"/>
      <c r="B790" s="228"/>
      <c r="C790" s="231"/>
      <c r="D790" s="231"/>
      <c r="E790" s="226"/>
      <c r="F790" s="232"/>
      <c r="G790" s="232"/>
      <c r="H790" s="232"/>
      <c r="I790" s="232"/>
      <c r="J790" s="302"/>
      <c r="K790" s="302"/>
      <c r="L790" s="289"/>
    </row>
    <row r="791" spans="1:12" s="217" customFormat="1" ht="23.45" customHeight="1" x14ac:dyDescent="0.2">
      <c r="A791" s="228"/>
      <c r="B791" s="228"/>
      <c r="C791" s="231"/>
      <c r="D791" s="231"/>
      <c r="E791" s="226"/>
      <c r="F791" s="232"/>
      <c r="G791" s="232"/>
      <c r="H791" s="232"/>
      <c r="I791" s="232"/>
      <c r="J791" s="302"/>
      <c r="K791" s="302"/>
      <c r="L791" s="289"/>
    </row>
    <row r="792" spans="1:12" s="217" customFormat="1" ht="23.45" customHeight="1" x14ac:dyDescent="0.2">
      <c r="A792" s="228"/>
      <c r="B792" s="228"/>
      <c r="C792" s="231"/>
      <c r="D792" s="231"/>
      <c r="E792" s="226"/>
      <c r="F792" s="232"/>
      <c r="G792" s="232"/>
      <c r="H792" s="232"/>
      <c r="I792" s="232"/>
      <c r="J792" s="302"/>
      <c r="K792" s="302"/>
      <c r="L792" s="289"/>
    </row>
    <row r="793" spans="1:12" s="217" customFormat="1" ht="23.45" customHeight="1" x14ac:dyDescent="0.2">
      <c r="A793" s="228"/>
      <c r="B793" s="228"/>
      <c r="C793" s="231"/>
      <c r="D793" s="231"/>
      <c r="E793" s="226"/>
      <c r="F793" s="232"/>
      <c r="G793" s="232"/>
      <c r="H793" s="232"/>
      <c r="I793" s="232"/>
      <c r="J793" s="302"/>
      <c r="K793" s="302"/>
      <c r="L793" s="289"/>
    </row>
    <row r="794" spans="1:12" s="217" customFormat="1" ht="23.45" customHeight="1" x14ac:dyDescent="0.2">
      <c r="A794" s="228"/>
      <c r="B794" s="228"/>
      <c r="C794" s="231"/>
      <c r="D794" s="231"/>
      <c r="E794" s="226"/>
      <c r="F794" s="232"/>
      <c r="G794" s="232"/>
      <c r="H794" s="232"/>
      <c r="I794" s="232"/>
      <c r="J794" s="302"/>
      <c r="K794" s="302"/>
      <c r="L794" s="289"/>
    </row>
    <row r="795" spans="1:12" s="217" customFormat="1" ht="23.45" customHeight="1" x14ac:dyDescent="0.2">
      <c r="A795" s="228"/>
      <c r="B795" s="228"/>
      <c r="C795" s="231"/>
      <c r="D795" s="231"/>
      <c r="E795" s="226"/>
      <c r="F795" s="232"/>
      <c r="G795" s="232"/>
      <c r="H795" s="232"/>
      <c r="I795" s="232"/>
      <c r="J795" s="302"/>
      <c r="K795" s="302"/>
      <c r="L795" s="289"/>
    </row>
    <row r="796" spans="1:12" s="217" customFormat="1" ht="23.45" customHeight="1" x14ac:dyDescent="0.2">
      <c r="A796" s="228"/>
      <c r="B796" s="228"/>
      <c r="C796" s="231"/>
      <c r="D796" s="231"/>
      <c r="E796" s="226"/>
      <c r="F796" s="232"/>
      <c r="G796" s="232"/>
      <c r="H796" s="232"/>
      <c r="I796" s="232"/>
      <c r="J796" s="302"/>
      <c r="K796" s="302"/>
      <c r="L796" s="289"/>
    </row>
    <row r="797" spans="1:12" s="217" customFormat="1" ht="23.45" customHeight="1" x14ac:dyDescent="0.2">
      <c r="A797" s="228"/>
      <c r="B797" s="228"/>
      <c r="C797" s="231"/>
      <c r="D797" s="231"/>
      <c r="E797" s="226"/>
      <c r="F797" s="232"/>
      <c r="G797" s="232"/>
      <c r="H797" s="232"/>
      <c r="I797" s="232"/>
      <c r="J797" s="302"/>
      <c r="K797" s="302"/>
      <c r="L797" s="289"/>
    </row>
    <row r="798" spans="1:12" s="217" customFormat="1" ht="23.45" customHeight="1" x14ac:dyDescent="0.2">
      <c r="A798" s="228"/>
      <c r="B798" s="228"/>
      <c r="C798" s="231"/>
      <c r="D798" s="231"/>
      <c r="E798" s="226"/>
      <c r="F798" s="232"/>
      <c r="G798" s="232"/>
      <c r="H798" s="232"/>
      <c r="I798" s="232"/>
      <c r="J798" s="302"/>
      <c r="K798" s="302"/>
      <c r="L798" s="289"/>
    </row>
    <row r="799" spans="1:12" s="217" customFormat="1" ht="23.45" customHeight="1" x14ac:dyDescent="0.2">
      <c r="A799" s="228"/>
      <c r="B799" s="228"/>
      <c r="C799" s="231"/>
      <c r="D799" s="231"/>
      <c r="E799" s="226"/>
      <c r="F799" s="232"/>
      <c r="G799" s="232"/>
      <c r="H799" s="232"/>
      <c r="I799" s="232"/>
      <c r="J799" s="302"/>
      <c r="K799" s="302"/>
      <c r="L799" s="289"/>
    </row>
    <row r="800" spans="1:12" s="217" customFormat="1" ht="23.45" customHeight="1" x14ac:dyDescent="0.2">
      <c r="A800" s="228"/>
      <c r="B800" s="228"/>
      <c r="C800" s="231"/>
      <c r="D800" s="231"/>
      <c r="E800" s="226"/>
      <c r="F800" s="232"/>
      <c r="G800" s="232"/>
      <c r="H800" s="232"/>
      <c r="I800" s="232"/>
      <c r="J800" s="302"/>
      <c r="K800" s="302"/>
      <c r="L800" s="289"/>
    </row>
    <row r="801" spans="1:12" s="217" customFormat="1" ht="23.45" customHeight="1" x14ac:dyDescent="0.2">
      <c r="A801" s="228"/>
      <c r="B801" s="228"/>
      <c r="C801" s="231"/>
      <c r="D801" s="231"/>
      <c r="E801" s="226"/>
      <c r="F801" s="232"/>
      <c r="G801" s="232"/>
      <c r="H801" s="232"/>
      <c r="I801" s="232"/>
      <c r="J801" s="302"/>
      <c r="K801" s="302"/>
      <c r="L801" s="289"/>
    </row>
    <row r="802" spans="1:12" s="217" customFormat="1" ht="23.45" customHeight="1" x14ac:dyDescent="0.2">
      <c r="A802" s="228"/>
      <c r="B802" s="228"/>
      <c r="C802" s="231"/>
      <c r="D802" s="231"/>
      <c r="E802" s="226"/>
      <c r="F802" s="232"/>
      <c r="G802" s="232"/>
      <c r="H802" s="232"/>
      <c r="I802" s="232"/>
      <c r="J802" s="302"/>
      <c r="K802" s="302"/>
      <c r="L802" s="289"/>
    </row>
    <row r="803" spans="1:12" s="217" customFormat="1" ht="23.45" customHeight="1" x14ac:dyDescent="0.2">
      <c r="A803" s="228"/>
      <c r="B803" s="228"/>
      <c r="C803" s="231"/>
      <c r="D803" s="231"/>
      <c r="E803" s="226"/>
      <c r="F803" s="232"/>
      <c r="G803" s="232"/>
      <c r="H803" s="232"/>
      <c r="I803" s="232"/>
      <c r="J803" s="302"/>
      <c r="K803" s="302"/>
      <c r="L803" s="289"/>
    </row>
    <row r="804" spans="1:12" s="217" customFormat="1" ht="23.45" customHeight="1" x14ac:dyDescent="0.2">
      <c r="A804" s="228"/>
      <c r="B804" s="228"/>
      <c r="C804" s="231"/>
      <c r="D804" s="231"/>
      <c r="E804" s="226"/>
      <c r="F804" s="232"/>
      <c r="G804" s="232"/>
      <c r="H804" s="232"/>
      <c r="I804" s="232"/>
      <c r="J804" s="302"/>
      <c r="K804" s="302"/>
      <c r="L804" s="289"/>
    </row>
    <row r="805" spans="1:12" s="217" customFormat="1" ht="23.45" customHeight="1" x14ac:dyDescent="0.2">
      <c r="A805" s="228"/>
      <c r="B805" s="228"/>
      <c r="C805" s="231"/>
      <c r="D805" s="231"/>
      <c r="E805" s="226"/>
      <c r="F805" s="232"/>
      <c r="G805" s="232"/>
      <c r="H805" s="232"/>
      <c r="I805" s="232"/>
      <c r="J805" s="302"/>
      <c r="K805" s="302"/>
      <c r="L805" s="289"/>
    </row>
    <row r="806" spans="1:12" s="217" customFormat="1" ht="23.45" customHeight="1" x14ac:dyDescent="0.2">
      <c r="A806" s="228"/>
      <c r="B806" s="228"/>
      <c r="C806" s="231"/>
      <c r="D806" s="231"/>
      <c r="E806" s="226"/>
      <c r="F806" s="232"/>
      <c r="G806" s="232"/>
      <c r="H806" s="232"/>
      <c r="I806" s="232"/>
      <c r="J806" s="302"/>
      <c r="K806" s="302"/>
      <c r="L806" s="289"/>
    </row>
    <row r="807" spans="1:12" s="217" customFormat="1" ht="23.45" customHeight="1" x14ac:dyDescent="0.2">
      <c r="A807" s="228"/>
      <c r="B807" s="228"/>
      <c r="C807" s="231"/>
      <c r="D807" s="231"/>
      <c r="E807" s="226"/>
      <c r="F807" s="232"/>
      <c r="G807" s="232"/>
      <c r="H807" s="232"/>
      <c r="I807" s="232"/>
      <c r="J807" s="302"/>
      <c r="K807" s="302"/>
      <c r="L807" s="289"/>
    </row>
    <row r="808" spans="1:12" s="217" customFormat="1" ht="23.45" customHeight="1" x14ac:dyDescent="0.2">
      <c r="A808" s="228"/>
      <c r="B808" s="228"/>
      <c r="C808" s="231"/>
      <c r="D808" s="231"/>
      <c r="E808" s="226"/>
      <c r="F808" s="232"/>
      <c r="G808" s="232"/>
      <c r="H808" s="232"/>
      <c r="I808" s="232"/>
      <c r="J808" s="302"/>
      <c r="K808" s="302"/>
      <c r="L808" s="289"/>
    </row>
    <row r="809" spans="1:12" s="217" customFormat="1" ht="23.45" customHeight="1" x14ac:dyDescent="0.2">
      <c r="A809" s="228"/>
      <c r="B809" s="228"/>
      <c r="C809" s="231"/>
      <c r="D809" s="231"/>
      <c r="E809" s="226"/>
      <c r="F809" s="232"/>
      <c r="G809" s="232"/>
      <c r="H809" s="232"/>
      <c r="I809" s="232"/>
      <c r="J809" s="302"/>
      <c r="K809" s="302"/>
      <c r="L809" s="289"/>
    </row>
    <row r="810" spans="1:12" s="217" customFormat="1" ht="23.45" customHeight="1" x14ac:dyDescent="0.2">
      <c r="A810" s="228"/>
      <c r="B810" s="228"/>
      <c r="C810" s="231"/>
      <c r="D810" s="231"/>
      <c r="E810" s="226"/>
      <c r="F810" s="232"/>
      <c r="G810" s="232"/>
      <c r="H810" s="232"/>
      <c r="I810" s="232"/>
      <c r="J810" s="302"/>
      <c r="K810" s="302"/>
      <c r="L810" s="289"/>
    </row>
    <row r="811" spans="1:12" s="217" customFormat="1" ht="23.45" customHeight="1" x14ac:dyDescent="0.2">
      <c r="A811" s="228"/>
      <c r="B811" s="228"/>
      <c r="C811" s="231"/>
      <c r="D811" s="231"/>
      <c r="E811" s="226"/>
      <c r="F811" s="232"/>
      <c r="G811" s="232"/>
      <c r="H811" s="232"/>
      <c r="I811" s="232"/>
      <c r="J811" s="302"/>
      <c r="K811" s="302"/>
      <c r="L811" s="289"/>
    </row>
    <row r="812" spans="1:12" s="217" customFormat="1" ht="23.45" customHeight="1" x14ac:dyDescent="0.2">
      <c r="A812" s="228"/>
      <c r="B812" s="228"/>
      <c r="C812" s="231"/>
      <c r="D812" s="231"/>
      <c r="E812" s="226"/>
      <c r="F812" s="232"/>
      <c r="G812" s="232"/>
      <c r="H812" s="232"/>
      <c r="I812" s="232"/>
      <c r="J812" s="302"/>
      <c r="K812" s="302"/>
      <c r="L812" s="289"/>
    </row>
    <row r="813" spans="1:12" s="217" customFormat="1" ht="23.45" customHeight="1" x14ac:dyDescent="0.2">
      <c r="A813" s="228"/>
      <c r="B813" s="228"/>
      <c r="C813" s="231"/>
      <c r="D813" s="231"/>
      <c r="E813" s="226"/>
      <c r="F813" s="232"/>
      <c r="G813" s="232"/>
      <c r="H813" s="232"/>
      <c r="I813" s="232"/>
      <c r="J813" s="302"/>
      <c r="K813" s="302"/>
      <c r="L813" s="289"/>
    </row>
    <row r="814" spans="1:12" s="217" customFormat="1" ht="23.45" customHeight="1" x14ac:dyDescent="0.2">
      <c r="A814" s="228"/>
      <c r="B814" s="228"/>
      <c r="C814" s="231"/>
      <c r="D814" s="231"/>
      <c r="E814" s="226"/>
      <c r="F814" s="232"/>
      <c r="G814" s="232"/>
      <c r="H814" s="232"/>
      <c r="I814" s="232"/>
      <c r="J814" s="302"/>
      <c r="K814" s="302"/>
      <c r="L814" s="289"/>
    </row>
    <row r="815" spans="1:12" s="217" customFormat="1" ht="23.45" customHeight="1" x14ac:dyDescent="0.2">
      <c r="A815" s="228"/>
      <c r="B815" s="228"/>
      <c r="C815" s="231"/>
      <c r="D815" s="231"/>
      <c r="E815" s="226"/>
      <c r="F815" s="232"/>
      <c r="G815" s="232"/>
      <c r="H815" s="232"/>
      <c r="I815" s="232"/>
      <c r="J815" s="302"/>
      <c r="K815" s="302"/>
      <c r="L815" s="289"/>
    </row>
    <row r="816" spans="1:12" s="217" customFormat="1" ht="23.45" customHeight="1" x14ac:dyDescent="0.2">
      <c r="A816" s="228"/>
      <c r="B816" s="228"/>
      <c r="C816" s="231"/>
      <c r="D816" s="231"/>
      <c r="E816" s="226"/>
      <c r="F816" s="232"/>
      <c r="G816" s="232"/>
      <c r="H816" s="232"/>
      <c r="I816" s="232"/>
      <c r="J816" s="302"/>
      <c r="K816" s="302"/>
      <c r="L816" s="289"/>
    </row>
    <row r="817" spans="1:12" s="217" customFormat="1" ht="23.45" customHeight="1" x14ac:dyDescent="0.2">
      <c r="A817" s="228"/>
      <c r="B817" s="228"/>
      <c r="C817" s="231"/>
      <c r="D817" s="231"/>
      <c r="E817" s="226"/>
      <c r="F817" s="232"/>
      <c r="G817" s="232"/>
      <c r="H817" s="232"/>
      <c r="I817" s="232"/>
      <c r="J817" s="302"/>
      <c r="K817" s="302"/>
      <c r="L817" s="289"/>
    </row>
    <row r="818" spans="1:12" s="217" customFormat="1" ht="23.45" customHeight="1" x14ac:dyDescent="0.2">
      <c r="A818" s="228"/>
      <c r="B818" s="228"/>
      <c r="C818" s="231"/>
      <c r="D818" s="231"/>
      <c r="E818" s="226"/>
      <c r="F818" s="232"/>
      <c r="G818" s="232"/>
      <c r="H818" s="232"/>
      <c r="I818" s="232"/>
      <c r="J818" s="302"/>
      <c r="K818" s="302"/>
      <c r="L818" s="289"/>
    </row>
    <row r="819" spans="1:12" s="217" customFormat="1" ht="23.45" customHeight="1" x14ac:dyDescent="0.2">
      <c r="A819" s="228"/>
      <c r="B819" s="228"/>
      <c r="C819" s="231"/>
      <c r="D819" s="231"/>
      <c r="E819" s="226"/>
      <c r="F819" s="232"/>
      <c r="G819" s="232"/>
      <c r="H819" s="232"/>
      <c r="I819" s="232"/>
      <c r="J819" s="302"/>
      <c r="K819" s="302"/>
      <c r="L819" s="289"/>
    </row>
    <row r="820" spans="1:12" s="217" customFormat="1" ht="23.45" customHeight="1" x14ac:dyDescent="0.2">
      <c r="A820" s="228"/>
      <c r="B820" s="228"/>
      <c r="C820" s="231"/>
      <c r="D820" s="231"/>
      <c r="E820" s="226"/>
      <c r="F820" s="232"/>
      <c r="G820" s="232"/>
      <c r="H820" s="232"/>
      <c r="I820" s="232"/>
      <c r="J820" s="302"/>
      <c r="K820" s="302"/>
      <c r="L820" s="289"/>
    </row>
    <row r="821" spans="1:12" s="217" customFormat="1" ht="23.45" customHeight="1" x14ac:dyDescent="0.2">
      <c r="A821" s="228"/>
      <c r="B821" s="228"/>
      <c r="C821" s="231"/>
      <c r="D821" s="231"/>
      <c r="E821" s="226"/>
      <c r="F821" s="232"/>
      <c r="G821" s="232"/>
      <c r="H821" s="232"/>
      <c r="I821" s="232"/>
      <c r="J821" s="302"/>
      <c r="K821" s="302"/>
      <c r="L821" s="289"/>
    </row>
    <row r="822" spans="1:12" s="217" customFormat="1" ht="23.45" customHeight="1" x14ac:dyDescent="0.2">
      <c r="A822" s="228"/>
      <c r="B822" s="228"/>
      <c r="C822" s="231"/>
      <c r="D822" s="231"/>
      <c r="E822" s="226"/>
      <c r="F822" s="232"/>
      <c r="G822" s="232"/>
      <c r="H822" s="232"/>
      <c r="I822" s="232"/>
      <c r="J822" s="302"/>
      <c r="K822" s="302"/>
      <c r="L822" s="289"/>
    </row>
    <row r="823" spans="1:12" s="217" customFormat="1" ht="23.45" customHeight="1" x14ac:dyDescent="0.2">
      <c r="A823" s="228"/>
      <c r="B823" s="228"/>
      <c r="C823" s="231"/>
      <c r="D823" s="231"/>
      <c r="E823" s="226"/>
      <c r="F823" s="232"/>
      <c r="G823" s="232"/>
      <c r="H823" s="232"/>
      <c r="I823" s="232"/>
      <c r="J823" s="302"/>
      <c r="K823" s="302"/>
      <c r="L823" s="289"/>
    </row>
    <row r="824" spans="1:12" s="217" customFormat="1" ht="23.45" customHeight="1" x14ac:dyDescent="0.2">
      <c r="A824" s="228"/>
      <c r="B824" s="228"/>
      <c r="C824" s="231"/>
      <c r="D824" s="231"/>
      <c r="E824" s="226"/>
      <c r="F824" s="232"/>
      <c r="G824" s="232"/>
      <c r="H824" s="232"/>
      <c r="I824" s="232"/>
      <c r="J824" s="302"/>
      <c r="K824" s="302"/>
      <c r="L824" s="289"/>
    </row>
    <row r="825" spans="1:12" s="217" customFormat="1" ht="23.45" customHeight="1" x14ac:dyDescent="0.2">
      <c r="A825" s="228"/>
      <c r="B825" s="228"/>
      <c r="C825" s="231"/>
      <c r="D825" s="231"/>
      <c r="E825" s="226"/>
      <c r="F825" s="232"/>
      <c r="G825" s="232"/>
      <c r="H825" s="232"/>
      <c r="I825" s="232"/>
      <c r="J825" s="302"/>
      <c r="K825" s="302"/>
      <c r="L825" s="289"/>
    </row>
    <row r="826" spans="1:12" s="217" customFormat="1" ht="23.45" customHeight="1" x14ac:dyDescent="0.2">
      <c r="A826" s="228"/>
      <c r="B826" s="228"/>
      <c r="C826" s="231"/>
      <c r="D826" s="231"/>
      <c r="E826" s="226"/>
      <c r="F826" s="232"/>
      <c r="G826" s="232"/>
      <c r="H826" s="232"/>
      <c r="I826" s="232"/>
      <c r="J826" s="302"/>
      <c r="K826" s="302"/>
      <c r="L826" s="289"/>
    </row>
    <row r="827" spans="1:12" s="217" customFormat="1" ht="23.45" customHeight="1" x14ac:dyDescent="0.2">
      <c r="A827" s="228"/>
      <c r="B827" s="228"/>
      <c r="C827" s="231"/>
      <c r="D827" s="231"/>
      <c r="E827" s="226"/>
      <c r="F827" s="232"/>
      <c r="G827" s="232"/>
      <c r="H827" s="232"/>
      <c r="I827" s="232"/>
      <c r="J827" s="302"/>
      <c r="K827" s="302"/>
      <c r="L827" s="289"/>
    </row>
    <row r="828" spans="1:12" s="217" customFormat="1" ht="23.45" customHeight="1" x14ac:dyDescent="0.2">
      <c r="A828" s="228"/>
      <c r="B828" s="228"/>
      <c r="C828" s="231"/>
      <c r="D828" s="231"/>
      <c r="E828" s="226"/>
      <c r="F828" s="232"/>
      <c r="G828" s="232"/>
      <c r="H828" s="232"/>
      <c r="I828" s="232"/>
      <c r="J828" s="302"/>
      <c r="K828" s="302"/>
      <c r="L828" s="289"/>
    </row>
    <row r="829" spans="1:12" s="217" customFormat="1" ht="23.45" customHeight="1" x14ac:dyDescent="0.2">
      <c r="A829" s="228"/>
      <c r="B829" s="228"/>
      <c r="C829" s="231"/>
      <c r="D829" s="231"/>
      <c r="E829" s="226"/>
      <c r="F829" s="232"/>
      <c r="G829" s="232"/>
      <c r="H829" s="232"/>
      <c r="I829" s="232"/>
      <c r="J829" s="302"/>
      <c r="K829" s="302"/>
      <c r="L829" s="289"/>
    </row>
    <row r="830" spans="1:12" s="217" customFormat="1" ht="23.45" customHeight="1" x14ac:dyDescent="0.2">
      <c r="A830" s="228"/>
      <c r="B830" s="228"/>
      <c r="C830" s="231"/>
      <c r="D830" s="231"/>
      <c r="E830" s="226"/>
      <c r="F830" s="232"/>
      <c r="G830" s="232"/>
      <c r="H830" s="232"/>
      <c r="I830" s="232"/>
      <c r="J830" s="302"/>
      <c r="K830" s="302"/>
      <c r="L830" s="289"/>
    </row>
    <row r="831" spans="1:12" s="217" customFormat="1" ht="23.45" customHeight="1" x14ac:dyDescent="0.2">
      <c r="A831" s="228"/>
      <c r="B831" s="228"/>
      <c r="C831" s="231"/>
      <c r="D831" s="231"/>
      <c r="E831" s="226"/>
      <c r="F831" s="232"/>
      <c r="G831" s="232"/>
      <c r="H831" s="232"/>
      <c r="I831" s="232"/>
      <c r="J831" s="302"/>
      <c r="K831" s="302"/>
      <c r="L831" s="289"/>
    </row>
    <row r="832" spans="1:12" s="217" customFormat="1" ht="23.45" customHeight="1" x14ac:dyDescent="0.2">
      <c r="A832" s="228"/>
      <c r="B832" s="228"/>
      <c r="C832" s="231"/>
      <c r="D832" s="231"/>
      <c r="E832" s="226"/>
      <c r="F832" s="232"/>
      <c r="G832" s="232"/>
      <c r="H832" s="232"/>
      <c r="I832" s="232"/>
      <c r="J832" s="302"/>
      <c r="K832" s="302"/>
      <c r="L832" s="289"/>
    </row>
    <row r="833" spans="1:12" s="217" customFormat="1" ht="23.45" customHeight="1" x14ac:dyDescent="0.2">
      <c r="A833" s="228"/>
      <c r="B833" s="228"/>
      <c r="C833" s="231"/>
      <c r="D833" s="231"/>
      <c r="E833" s="226"/>
      <c r="F833" s="232"/>
      <c r="G833" s="232"/>
      <c r="H833" s="232"/>
      <c r="I833" s="232"/>
      <c r="J833" s="302"/>
      <c r="K833" s="302"/>
      <c r="L833" s="289"/>
    </row>
    <row r="834" spans="1:12" s="217" customFormat="1" ht="23.45" customHeight="1" x14ac:dyDescent="0.2">
      <c r="A834" s="228"/>
      <c r="B834" s="228"/>
      <c r="C834" s="231"/>
      <c r="D834" s="231"/>
      <c r="E834" s="226"/>
      <c r="F834" s="232"/>
      <c r="G834" s="232"/>
      <c r="H834" s="232"/>
      <c r="I834" s="232"/>
      <c r="J834" s="302"/>
      <c r="K834" s="302"/>
      <c r="L834" s="289"/>
    </row>
    <row r="835" spans="1:12" s="217" customFormat="1" ht="23.45" customHeight="1" x14ac:dyDescent="0.2">
      <c r="A835" s="228"/>
      <c r="B835" s="228"/>
      <c r="C835" s="231"/>
      <c r="D835" s="231"/>
      <c r="E835" s="226"/>
      <c r="F835" s="232"/>
      <c r="G835" s="232"/>
      <c r="H835" s="232"/>
      <c r="I835" s="232"/>
      <c r="J835" s="302"/>
      <c r="K835" s="302"/>
      <c r="L835" s="289"/>
    </row>
    <row r="836" spans="1:12" s="217" customFormat="1" ht="23.45" customHeight="1" x14ac:dyDescent="0.2">
      <c r="A836" s="228"/>
      <c r="B836" s="228"/>
      <c r="C836" s="231"/>
      <c r="D836" s="231"/>
      <c r="E836" s="226"/>
      <c r="F836" s="232"/>
      <c r="G836" s="232"/>
      <c r="H836" s="232"/>
      <c r="I836" s="232"/>
      <c r="J836" s="302"/>
      <c r="K836" s="302"/>
      <c r="L836" s="289"/>
    </row>
    <row r="837" spans="1:12" s="217" customFormat="1" ht="23.45" customHeight="1" x14ac:dyDescent="0.2">
      <c r="A837" s="228"/>
      <c r="B837" s="228"/>
      <c r="C837" s="231"/>
      <c r="D837" s="231"/>
      <c r="E837" s="226"/>
      <c r="F837" s="232"/>
      <c r="G837" s="232"/>
      <c r="H837" s="232"/>
      <c r="I837" s="232"/>
      <c r="J837" s="302"/>
      <c r="K837" s="302"/>
      <c r="L837" s="289"/>
    </row>
    <row r="838" spans="1:12" s="217" customFormat="1" ht="23.45" customHeight="1" x14ac:dyDescent="0.2">
      <c r="A838" s="228"/>
      <c r="B838" s="228"/>
      <c r="C838" s="231"/>
      <c r="D838" s="231"/>
      <c r="E838" s="226"/>
      <c r="F838" s="232"/>
      <c r="G838" s="232"/>
      <c r="H838" s="232"/>
      <c r="I838" s="232"/>
      <c r="J838" s="302"/>
      <c r="K838" s="302"/>
      <c r="L838" s="289"/>
    </row>
    <row r="839" spans="1:12" s="217" customFormat="1" ht="23.45" customHeight="1" x14ac:dyDescent="0.2">
      <c r="A839" s="228"/>
      <c r="B839" s="228"/>
      <c r="C839" s="231"/>
      <c r="D839" s="231"/>
      <c r="E839" s="226"/>
      <c r="F839" s="232"/>
      <c r="G839" s="232"/>
      <c r="H839" s="232"/>
      <c r="I839" s="232"/>
      <c r="J839" s="302"/>
      <c r="K839" s="302"/>
      <c r="L839" s="289"/>
    </row>
    <row r="840" spans="1:12" s="217" customFormat="1" ht="23.45" customHeight="1" x14ac:dyDescent="0.2">
      <c r="A840" s="228"/>
      <c r="B840" s="228"/>
      <c r="C840" s="231"/>
      <c r="D840" s="231"/>
      <c r="E840" s="226"/>
      <c r="F840" s="232"/>
      <c r="G840" s="232"/>
      <c r="H840" s="232"/>
      <c r="I840" s="232"/>
      <c r="J840" s="302"/>
      <c r="K840" s="302"/>
      <c r="L840" s="289"/>
    </row>
    <row r="841" spans="1:12" s="217" customFormat="1" ht="23.45" customHeight="1" x14ac:dyDescent="0.2">
      <c r="A841" s="228"/>
      <c r="B841" s="228"/>
      <c r="C841" s="231"/>
      <c r="D841" s="231"/>
      <c r="E841" s="226"/>
      <c r="F841" s="232"/>
      <c r="G841" s="232"/>
      <c r="H841" s="232"/>
      <c r="I841" s="232"/>
      <c r="J841" s="302"/>
      <c r="K841" s="302"/>
      <c r="L841" s="289"/>
    </row>
    <row r="842" spans="1:12" s="217" customFormat="1" ht="23.45" customHeight="1" x14ac:dyDescent="0.2">
      <c r="A842" s="228"/>
      <c r="B842" s="228"/>
      <c r="C842" s="231"/>
      <c r="D842" s="231"/>
      <c r="E842" s="226"/>
      <c r="F842" s="232"/>
      <c r="G842" s="232"/>
      <c r="H842" s="232"/>
      <c r="I842" s="232"/>
      <c r="J842" s="302"/>
      <c r="K842" s="302"/>
      <c r="L842" s="289"/>
    </row>
    <row r="843" spans="1:12" s="217" customFormat="1" ht="23.45" customHeight="1" x14ac:dyDescent="0.2">
      <c r="A843" s="228"/>
      <c r="B843" s="228"/>
      <c r="C843" s="231"/>
      <c r="D843" s="231"/>
      <c r="E843" s="226"/>
      <c r="F843" s="232"/>
      <c r="G843" s="232"/>
      <c r="H843" s="232"/>
      <c r="I843" s="232"/>
      <c r="J843" s="302"/>
      <c r="K843" s="302"/>
      <c r="L843" s="289"/>
    </row>
    <row r="844" spans="1:12" s="217" customFormat="1" ht="23.45" customHeight="1" x14ac:dyDescent="0.2">
      <c r="A844" s="228"/>
      <c r="B844" s="228"/>
      <c r="C844" s="231"/>
      <c r="D844" s="231"/>
      <c r="E844" s="226"/>
      <c r="F844" s="232"/>
      <c r="G844" s="232"/>
      <c r="H844" s="232"/>
      <c r="I844" s="232"/>
      <c r="J844" s="302"/>
      <c r="K844" s="302"/>
      <c r="L844" s="289"/>
    </row>
    <row r="845" spans="1:12" s="217" customFormat="1" ht="23.45" customHeight="1" x14ac:dyDescent="0.2">
      <c r="A845" s="228"/>
      <c r="B845" s="228"/>
      <c r="C845" s="231"/>
      <c r="D845" s="231"/>
      <c r="E845" s="226"/>
      <c r="F845" s="232"/>
      <c r="G845" s="232"/>
      <c r="H845" s="232"/>
      <c r="I845" s="232"/>
      <c r="J845" s="302"/>
      <c r="K845" s="302"/>
      <c r="L845" s="289"/>
    </row>
    <row r="846" spans="1:12" s="217" customFormat="1" ht="23.45" customHeight="1" x14ac:dyDescent="0.2">
      <c r="A846" s="228"/>
      <c r="B846" s="228"/>
      <c r="C846" s="231"/>
      <c r="D846" s="231"/>
      <c r="E846" s="226"/>
      <c r="F846" s="232"/>
      <c r="G846" s="232"/>
      <c r="H846" s="232"/>
      <c r="I846" s="232"/>
      <c r="J846" s="302"/>
      <c r="K846" s="302"/>
      <c r="L846" s="289"/>
    </row>
    <row r="847" spans="1:12" s="217" customFormat="1" ht="23.45" customHeight="1" x14ac:dyDescent="0.2">
      <c r="A847" s="228"/>
      <c r="B847" s="228"/>
      <c r="C847" s="231"/>
      <c r="D847" s="231"/>
      <c r="E847" s="226"/>
      <c r="F847" s="232"/>
      <c r="G847" s="232"/>
      <c r="H847" s="232"/>
      <c r="I847" s="232"/>
      <c r="J847" s="302"/>
      <c r="K847" s="302"/>
      <c r="L847" s="289"/>
    </row>
    <row r="848" spans="1:12" s="217" customFormat="1" ht="23.45" customHeight="1" x14ac:dyDescent="0.2">
      <c r="A848" s="228"/>
      <c r="B848" s="228"/>
      <c r="C848" s="231"/>
      <c r="D848" s="231"/>
      <c r="E848" s="226"/>
      <c r="F848" s="232"/>
      <c r="G848" s="232"/>
      <c r="H848" s="232"/>
      <c r="I848" s="232"/>
      <c r="J848" s="302"/>
      <c r="K848" s="302"/>
      <c r="L848" s="289"/>
    </row>
    <row r="849" spans="1:12" s="217" customFormat="1" ht="23.45" customHeight="1" x14ac:dyDescent="0.2">
      <c r="A849" s="228"/>
      <c r="B849" s="228"/>
      <c r="C849" s="231"/>
      <c r="D849" s="231"/>
      <c r="E849" s="226"/>
      <c r="F849" s="232"/>
      <c r="G849" s="232"/>
      <c r="H849" s="232"/>
      <c r="I849" s="232"/>
      <c r="J849" s="302"/>
      <c r="K849" s="302"/>
      <c r="L849" s="289"/>
    </row>
    <row r="850" spans="1:12" s="217" customFormat="1" ht="23.45" customHeight="1" x14ac:dyDescent="0.2">
      <c r="A850" s="228"/>
      <c r="B850" s="228"/>
      <c r="C850" s="231"/>
      <c r="D850" s="231"/>
      <c r="E850" s="226"/>
      <c r="F850" s="232"/>
      <c r="G850" s="232"/>
      <c r="H850" s="232"/>
      <c r="I850" s="232"/>
      <c r="J850" s="302"/>
      <c r="K850" s="302"/>
      <c r="L850" s="289"/>
    </row>
    <row r="851" spans="1:12" s="217" customFormat="1" ht="23.45" customHeight="1" x14ac:dyDescent="0.2">
      <c r="A851" s="228"/>
      <c r="B851" s="228"/>
      <c r="C851" s="231"/>
      <c r="D851" s="231"/>
      <c r="E851" s="226"/>
      <c r="F851" s="232"/>
      <c r="G851" s="232"/>
      <c r="H851" s="232"/>
      <c r="I851" s="232"/>
      <c r="J851" s="302"/>
      <c r="K851" s="302"/>
      <c r="L851" s="289"/>
    </row>
    <row r="852" spans="1:12" s="217" customFormat="1" ht="23.45" customHeight="1" x14ac:dyDescent="0.2">
      <c r="A852" s="228"/>
      <c r="B852" s="228"/>
      <c r="C852" s="231"/>
      <c r="D852" s="231"/>
      <c r="E852" s="226"/>
      <c r="F852" s="232"/>
      <c r="G852" s="232"/>
      <c r="H852" s="232"/>
      <c r="I852" s="232"/>
      <c r="J852" s="302"/>
      <c r="K852" s="302"/>
      <c r="L852" s="289"/>
    </row>
    <row r="853" spans="1:12" s="217" customFormat="1" ht="23.45" customHeight="1" x14ac:dyDescent="0.2">
      <c r="A853" s="228"/>
      <c r="B853" s="228"/>
      <c r="C853" s="231"/>
      <c r="D853" s="231"/>
      <c r="E853" s="226"/>
      <c r="F853" s="232"/>
      <c r="G853" s="232"/>
      <c r="H853" s="232"/>
      <c r="I853" s="232"/>
      <c r="J853" s="302"/>
      <c r="K853" s="302"/>
      <c r="L853" s="289"/>
    </row>
    <row r="854" spans="1:12" s="217" customFormat="1" ht="23.45" customHeight="1" x14ac:dyDescent="0.2">
      <c r="A854" s="228"/>
      <c r="B854" s="228"/>
      <c r="C854" s="231"/>
      <c r="D854" s="231"/>
      <c r="E854" s="226"/>
      <c r="F854" s="232"/>
      <c r="G854" s="232"/>
      <c r="H854" s="232"/>
      <c r="I854" s="232"/>
      <c r="J854" s="302"/>
      <c r="K854" s="302"/>
      <c r="L854" s="289"/>
    </row>
    <row r="855" spans="1:12" s="217" customFormat="1" ht="23.45" customHeight="1" x14ac:dyDescent="0.2">
      <c r="A855" s="228"/>
      <c r="B855" s="228"/>
      <c r="C855" s="231"/>
      <c r="D855" s="231"/>
      <c r="E855" s="226"/>
      <c r="F855" s="232"/>
      <c r="G855" s="232"/>
      <c r="H855" s="232"/>
      <c r="I855" s="232"/>
      <c r="J855" s="302"/>
      <c r="K855" s="302"/>
      <c r="L855" s="289"/>
    </row>
    <row r="856" spans="1:12" s="217" customFormat="1" ht="23.45" customHeight="1" x14ac:dyDescent="0.2">
      <c r="A856" s="228"/>
      <c r="B856" s="228"/>
      <c r="C856" s="231"/>
      <c r="D856" s="231"/>
      <c r="E856" s="226"/>
      <c r="F856" s="232"/>
      <c r="G856" s="232"/>
      <c r="H856" s="232"/>
      <c r="I856" s="232"/>
      <c r="J856" s="302"/>
      <c r="K856" s="302"/>
      <c r="L856" s="289"/>
    </row>
    <row r="857" spans="1:12" s="217" customFormat="1" ht="23.45" customHeight="1" x14ac:dyDescent="0.2">
      <c r="A857" s="228"/>
      <c r="B857" s="228"/>
      <c r="C857" s="231"/>
      <c r="D857" s="231"/>
      <c r="E857" s="226"/>
      <c r="F857" s="232"/>
      <c r="G857" s="232"/>
      <c r="H857" s="232"/>
      <c r="I857" s="232"/>
      <c r="J857" s="302"/>
      <c r="K857" s="302"/>
      <c r="L857" s="289"/>
    </row>
    <row r="858" spans="1:12" s="217" customFormat="1" ht="23.45" customHeight="1" x14ac:dyDescent="0.2">
      <c r="A858" s="228"/>
      <c r="B858" s="228"/>
      <c r="C858" s="231"/>
      <c r="D858" s="231"/>
      <c r="E858" s="226"/>
      <c r="F858" s="232"/>
      <c r="G858" s="232"/>
      <c r="H858" s="232"/>
      <c r="I858" s="232"/>
      <c r="J858" s="302"/>
      <c r="K858" s="302"/>
      <c r="L858" s="289"/>
    </row>
    <row r="859" spans="1:12" s="217" customFormat="1" ht="23.45" customHeight="1" x14ac:dyDescent="0.2">
      <c r="A859" s="228"/>
      <c r="B859" s="228"/>
      <c r="C859" s="231"/>
      <c r="D859" s="231"/>
      <c r="E859" s="226"/>
      <c r="F859" s="232"/>
      <c r="G859" s="232"/>
      <c r="H859" s="232"/>
      <c r="I859" s="232"/>
      <c r="J859" s="302"/>
      <c r="K859" s="302"/>
      <c r="L859" s="289"/>
    </row>
    <row r="860" spans="1:12" s="217" customFormat="1" ht="23.45" customHeight="1" x14ac:dyDescent="0.2">
      <c r="A860" s="228"/>
      <c r="B860" s="228"/>
      <c r="C860" s="231"/>
      <c r="D860" s="231"/>
      <c r="E860" s="226"/>
      <c r="F860" s="232"/>
      <c r="G860" s="232"/>
      <c r="H860" s="232"/>
      <c r="I860" s="232"/>
      <c r="J860" s="302"/>
      <c r="K860" s="302"/>
      <c r="L860" s="289"/>
    </row>
    <row r="861" spans="1:12" s="217" customFormat="1" ht="23.45" customHeight="1" x14ac:dyDescent="0.2">
      <c r="A861" s="228"/>
      <c r="B861" s="228"/>
      <c r="C861" s="231"/>
      <c r="D861" s="231"/>
      <c r="E861" s="226"/>
      <c r="F861" s="232"/>
      <c r="G861" s="232"/>
      <c r="H861" s="232"/>
      <c r="I861" s="232"/>
      <c r="J861" s="302"/>
      <c r="K861" s="302"/>
      <c r="L861" s="289"/>
    </row>
    <row r="862" spans="1:12" s="217" customFormat="1" ht="23.45" customHeight="1" x14ac:dyDescent="0.2">
      <c r="A862" s="228"/>
      <c r="B862" s="228"/>
      <c r="C862" s="231"/>
      <c r="D862" s="231"/>
      <c r="E862" s="226"/>
      <c r="F862" s="232"/>
      <c r="G862" s="232"/>
      <c r="H862" s="232"/>
      <c r="I862" s="232"/>
      <c r="J862" s="302"/>
      <c r="K862" s="302"/>
      <c r="L862" s="289"/>
    </row>
    <row r="863" spans="1:12" s="217" customFormat="1" ht="23.45" customHeight="1" x14ac:dyDescent="0.2">
      <c r="A863" s="228"/>
      <c r="B863" s="228"/>
      <c r="C863" s="231"/>
      <c r="D863" s="231"/>
      <c r="E863" s="226"/>
      <c r="F863" s="232"/>
      <c r="G863" s="232"/>
      <c r="H863" s="232"/>
      <c r="I863" s="232"/>
      <c r="J863" s="302"/>
      <c r="K863" s="302"/>
      <c r="L863" s="289"/>
    </row>
    <row r="864" spans="1:12" s="217" customFormat="1" ht="23.45" customHeight="1" x14ac:dyDescent="0.2">
      <c r="A864" s="228"/>
      <c r="B864" s="228"/>
      <c r="C864" s="231"/>
      <c r="D864" s="231"/>
      <c r="E864" s="226"/>
      <c r="F864" s="232"/>
      <c r="G864" s="232"/>
      <c r="H864" s="232"/>
      <c r="I864" s="232"/>
      <c r="J864" s="302"/>
      <c r="K864" s="302"/>
      <c r="L864" s="289"/>
    </row>
    <row r="865" spans="1:12" s="217" customFormat="1" ht="23.45" customHeight="1" x14ac:dyDescent="0.2">
      <c r="A865" s="228"/>
      <c r="B865" s="228"/>
      <c r="C865" s="231"/>
      <c r="D865" s="231"/>
      <c r="E865" s="226"/>
      <c r="F865" s="232"/>
      <c r="G865" s="232"/>
      <c r="H865" s="232"/>
      <c r="I865" s="232"/>
      <c r="J865" s="302"/>
      <c r="K865" s="302"/>
      <c r="L865" s="289"/>
    </row>
    <row r="866" spans="1:12" s="217" customFormat="1" ht="23.45" customHeight="1" x14ac:dyDescent="0.2">
      <c r="A866" s="228"/>
      <c r="B866" s="228"/>
      <c r="C866" s="231"/>
      <c r="D866" s="231"/>
      <c r="E866" s="226"/>
      <c r="F866" s="232"/>
      <c r="G866" s="232"/>
      <c r="H866" s="232"/>
      <c r="I866" s="232"/>
      <c r="J866" s="302"/>
      <c r="K866" s="302"/>
      <c r="L866" s="289"/>
    </row>
    <row r="867" spans="1:12" s="217" customFormat="1" ht="23.45" customHeight="1" x14ac:dyDescent="0.2">
      <c r="A867" s="228"/>
      <c r="B867" s="228"/>
      <c r="C867" s="231"/>
      <c r="D867" s="231"/>
      <c r="E867" s="226"/>
      <c r="F867" s="232"/>
      <c r="G867" s="232"/>
      <c r="H867" s="232"/>
      <c r="I867" s="232"/>
      <c r="J867" s="302"/>
      <c r="K867" s="302"/>
      <c r="L867" s="289"/>
    </row>
    <row r="868" spans="1:12" s="217" customFormat="1" ht="23.45" customHeight="1" x14ac:dyDescent="0.2">
      <c r="A868" s="228"/>
      <c r="B868" s="228"/>
      <c r="C868" s="231"/>
      <c r="D868" s="231"/>
      <c r="E868" s="226"/>
      <c r="F868" s="232"/>
      <c r="G868" s="232"/>
      <c r="H868" s="232"/>
      <c r="I868" s="232"/>
      <c r="J868" s="302"/>
      <c r="K868" s="302"/>
      <c r="L868" s="289"/>
    </row>
    <row r="869" spans="1:12" s="217" customFormat="1" ht="23.45" customHeight="1" x14ac:dyDescent="0.2">
      <c r="A869" s="228"/>
      <c r="B869" s="228"/>
      <c r="C869" s="231"/>
      <c r="D869" s="231"/>
      <c r="E869" s="226"/>
      <c r="F869" s="232"/>
      <c r="G869" s="232"/>
      <c r="H869" s="232"/>
      <c r="I869" s="232"/>
      <c r="J869" s="302"/>
      <c r="K869" s="302"/>
      <c r="L869" s="289"/>
    </row>
    <row r="870" spans="1:12" s="217" customFormat="1" ht="23.45" customHeight="1" x14ac:dyDescent="0.2">
      <c r="A870" s="228"/>
      <c r="B870" s="228"/>
      <c r="C870" s="231"/>
      <c r="D870" s="231"/>
      <c r="E870" s="226"/>
      <c r="F870" s="232"/>
      <c r="G870" s="232"/>
      <c r="H870" s="232"/>
      <c r="I870" s="232"/>
      <c r="J870" s="302"/>
      <c r="K870" s="302"/>
      <c r="L870" s="289"/>
    </row>
    <row r="871" spans="1:12" s="217" customFormat="1" ht="23.45" customHeight="1" x14ac:dyDescent="0.2">
      <c r="A871" s="228"/>
      <c r="B871" s="228"/>
      <c r="C871" s="231"/>
      <c r="D871" s="231"/>
      <c r="E871" s="226"/>
      <c r="F871" s="232"/>
      <c r="G871" s="232"/>
      <c r="H871" s="232"/>
      <c r="I871" s="232"/>
      <c r="J871" s="302"/>
      <c r="K871" s="302"/>
      <c r="L871" s="289"/>
    </row>
    <row r="872" spans="1:12" s="217" customFormat="1" ht="23.45" customHeight="1" x14ac:dyDescent="0.2">
      <c r="A872" s="228"/>
      <c r="B872" s="228"/>
      <c r="C872" s="231"/>
      <c r="D872" s="231"/>
      <c r="E872" s="226"/>
      <c r="F872" s="232"/>
      <c r="G872" s="232"/>
      <c r="H872" s="232"/>
      <c r="I872" s="232"/>
      <c r="J872" s="302"/>
      <c r="K872" s="302"/>
      <c r="L872" s="289"/>
    </row>
    <row r="873" spans="1:12" s="217" customFormat="1" ht="23.45" customHeight="1" x14ac:dyDescent="0.2">
      <c r="A873" s="228"/>
      <c r="B873" s="228"/>
      <c r="C873" s="231"/>
      <c r="D873" s="231"/>
      <c r="E873" s="226"/>
      <c r="F873" s="232"/>
      <c r="G873" s="232"/>
      <c r="H873" s="232"/>
      <c r="I873" s="232"/>
      <c r="J873" s="302"/>
      <c r="K873" s="302"/>
      <c r="L873" s="289"/>
    </row>
    <row r="874" spans="1:12" s="217" customFormat="1" ht="23.45" customHeight="1" x14ac:dyDescent="0.2">
      <c r="A874" s="228"/>
      <c r="B874" s="228"/>
      <c r="C874" s="231"/>
      <c r="D874" s="231"/>
      <c r="E874" s="226"/>
      <c r="F874" s="232"/>
      <c r="G874" s="232"/>
      <c r="H874" s="232"/>
      <c r="I874" s="232"/>
      <c r="J874" s="302"/>
      <c r="K874" s="302"/>
      <c r="L874" s="289"/>
    </row>
    <row r="875" spans="1:12" s="217" customFormat="1" ht="23.45" customHeight="1" x14ac:dyDescent="0.2">
      <c r="A875" s="228"/>
      <c r="B875" s="228"/>
      <c r="C875" s="231"/>
      <c r="D875" s="231"/>
      <c r="E875" s="226"/>
      <c r="F875" s="232"/>
      <c r="G875" s="232"/>
      <c r="H875" s="232"/>
      <c r="I875" s="232"/>
      <c r="J875" s="302"/>
      <c r="K875" s="302"/>
      <c r="L875" s="289"/>
    </row>
    <row r="876" spans="1:12" s="217" customFormat="1" ht="23.45" customHeight="1" x14ac:dyDescent="0.2">
      <c r="A876" s="228"/>
      <c r="B876" s="228"/>
      <c r="C876" s="231"/>
      <c r="D876" s="231"/>
      <c r="E876" s="226"/>
      <c r="F876" s="232"/>
      <c r="G876" s="232"/>
      <c r="H876" s="232"/>
      <c r="I876" s="232"/>
      <c r="J876" s="302"/>
      <c r="K876" s="302"/>
      <c r="L876" s="289"/>
    </row>
    <row r="877" spans="1:12" s="217" customFormat="1" ht="23.45" customHeight="1" x14ac:dyDescent="0.2">
      <c r="A877" s="228"/>
      <c r="B877" s="228"/>
      <c r="C877" s="231"/>
      <c r="D877" s="231"/>
      <c r="E877" s="226"/>
      <c r="F877" s="232"/>
      <c r="G877" s="232"/>
      <c r="H877" s="232"/>
      <c r="I877" s="232"/>
      <c r="J877" s="302"/>
      <c r="K877" s="302"/>
      <c r="L877" s="289"/>
    </row>
    <row r="878" spans="1:12" s="217" customFormat="1" ht="23.45" customHeight="1" x14ac:dyDescent="0.2">
      <c r="A878" s="228"/>
      <c r="B878" s="228"/>
      <c r="C878" s="231"/>
      <c r="D878" s="231"/>
      <c r="E878" s="226"/>
      <c r="F878" s="232"/>
      <c r="G878" s="232"/>
      <c r="H878" s="232"/>
      <c r="I878" s="232"/>
      <c r="J878" s="302"/>
      <c r="K878" s="302"/>
      <c r="L878" s="289"/>
    </row>
    <row r="879" spans="1:12" s="217" customFormat="1" ht="23.45" customHeight="1" x14ac:dyDescent="0.2">
      <c r="A879" s="228"/>
      <c r="B879" s="228"/>
      <c r="C879" s="231"/>
      <c r="D879" s="231"/>
      <c r="E879" s="226"/>
      <c r="F879" s="232"/>
      <c r="G879" s="232"/>
      <c r="H879" s="232"/>
      <c r="I879" s="232"/>
      <c r="J879" s="302"/>
      <c r="K879" s="302"/>
      <c r="L879" s="289"/>
    </row>
    <row r="880" spans="1:12" s="217" customFormat="1" ht="23.45" customHeight="1" x14ac:dyDescent="0.2">
      <c r="A880" s="228"/>
      <c r="B880" s="228"/>
      <c r="C880" s="231"/>
      <c r="D880" s="231"/>
      <c r="E880" s="226"/>
      <c r="F880" s="232"/>
      <c r="G880" s="232"/>
      <c r="H880" s="232"/>
      <c r="I880" s="232"/>
      <c r="J880" s="302"/>
      <c r="K880" s="302"/>
      <c r="L880" s="289"/>
    </row>
    <row r="881" spans="1:12" s="217" customFormat="1" ht="23.45" customHeight="1" x14ac:dyDescent="0.2">
      <c r="A881" s="228"/>
      <c r="B881" s="228"/>
      <c r="C881" s="231"/>
      <c r="D881" s="231"/>
      <c r="E881" s="226"/>
      <c r="F881" s="232"/>
      <c r="G881" s="232"/>
      <c r="H881" s="232"/>
      <c r="I881" s="232"/>
      <c r="J881" s="302"/>
      <c r="K881" s="302"/>
      <c r="L881" s="289"/>
    </row>
    <row r="882" spans="1:12" s="217" customFormat="1" ht="23.45" customHeight="1" x14ac:dyDescent="0.2">
      <c r="A882" s="228"/>
      <c r="B882" s="228"/>
      <c r="C882" s="231"/>
      <c r="D882" s="231"/>
      <c r="E882" s="226"/>
      <c r="F882" s="232"/>
      <c r="G882" s="232"/>
      <c r="H882" s="232"/>
      <c r="I882" s="232"/>
      <c r="J882" s="302"/>
      <c r="K882" s="302"/>
      <c r="L882" s="289"/>
    </row>
    <row r="883" spans="1:12" s="217" customFormat="1" ht="23.45" customHeight="1" x14ac:dyDescent="0.2">
      <c r="A883" s="228"/>
      <c r="B883" s="228"/>
      <c r="C883" s="231"/>
      <c r="D883" s="231"/>
      <c r="E883" s="226"/>
      <c r="F883" s="232"/>
      <c r="G883" s="232"/>
      <c r="H883" s="232"/>
      <c r="I883" s="232"/>
      <c r="J883" s="302"/>
      <c r="K883" s="302"/>
      <c r="L883" s="289"/>
    </row>
    <row r="884" spans="1:12" s="217" customFormat="1" ht="23.45" customHeight="1" x14ac:dyDescent="0.2">
      <c r="A884" s="228"/>
      <c r="B884" s="228"/>
      <c r="C884" s="231"/>
      <c r="D884" s="231"/>
      <c r="E884" s="226"/>
      <c r="F884" s="232"/>
      <c r="G884" s="232"/>
      <c r="H884" s="232"/>
      <c r="I884" s="232"/>
      <c r="J884" s="302"/>
      <c r="K884" s="302"/>
      <c r="L884" s="289"/>
    </row>
    <row r="885" spans="1:12" s="217" customFormat="1" ht="23.45" customHeight="1" x14ac:dyDescent="0.2">
      <c r="A885" s="228"/>
      <c r="B885" s="228"/>
      <c r="C885" s="231"/>
      <c r="D885" s="231"/>
      <c r="E885" s="226"/>
      <c r="F885" s="232"/>
      <c r="G885" s="232"/>
      <c r="H885" s="232"/>
      <c r="I885" s="232"/>
      <c r="J885" s="302"/>
      <c r="K885" s="302"/>
      <c r="L885" s="289"/>
    </row>
    <row r="886" spans="1:12" s="217" customFormat="1" ht="23.45" customHeight="1" x14ac:dyDescent="0.2">
      <c r="A886" s="228"/>
      <c r="B886" s="228"/>
      <c r="C886" s="231"/>
      <c r="D886" s="231"/>
      <c r="E886" s="226"/>
      <c r="F886" s="232"/>
      <c r="G886" s="232"/>
      <c r="H886" s="232"/>
      <c r="I886" s="232"/>
      <c r="J886" s="302"/>
      <c r="K886" s="302"/>
      <c r="L886" s="289"/>
    </row>
    <row r="887" spans="1:12" s="217" customFormat="1" ht="23.45" customHeight="1" x14ac:dyDescent="0.2">
      <c r="A887" s="228"/>
      <c r="B887" s="228"/>
      <c r="C887" s="231"/>
      <c r="D887" s="231"/>
      <c r="E887" s="226"/>
      <c r="F887" s="232"/>
      <c r="G887" s="232"/>
      <c r="H887" s="232"/>
      <c r="I887" s="232"/>
      <c r="J887" s="302"/>
      <c r="K887" s="302"/>
      <c r="L887" s="289"/>
    </row>
    <row r="888" spans="1:12" s="217" customFormat="1" ht="23.45" customHeight="1" x14ac:dyDescent="0.2">
      <c r="A888" s="228"/>
      <c r="B888" s="228"/>
      <c r="C888" s="231"/>
      <c r="D888" s="231"/>
      <c r="E888" s="226"/>
      <c r="F888" s="232"/>
      <c r="G888" s="232"/>
      <c r="H888" s="232"/>
      <c r="I888" s="232"/>
      <c r="J888" s="302"/>
      <c r="K888" s="302"/>
      <c r="L888" s="289"/>
    </row>
    <row r="889" spans="1:12" s="217" customFormat="1" ht="23.45" customHeight="1" x14ac:dyDescent="0.2">
      <c r="A889" s="228"/>
      <c r="B889" s="228"/>
      <c r="C889" s="231"/>
      <c r="D889" s="231"/>
      <c r="E889" s="226"/>
      <c r="F889" s="232"/>
      <c r="G889" s="232"/>
      <c r="H889" s="232"/>
      <c r="I889" s="232"/>
      <c r="J889" s="302"/>
      <c r="K889" s="302"/>
      <c r="L889" s="289"/>
    </row>
    <row r="890" spans="1:12" s="217" customFormat="1" ht="23.45" customHeight="1" x14ac:dyDescent="0.2">
      <c r="A890" s="228"/>
      <c r="B890" s="228"/>
      <c r="C890" s="231"/>
      <c r="D890" s="231"/>
      <c r="E890" s="226"/>
      <c r="F890" s="232"/>
      <c r="G890" s="232"/>
      <c r="H890" s="232"/>
      <c r="I890" s="232"/>
      <c r="J890" s="302"/>
      <c r="K890" s="302"/>
      <c r="L890" s="289"/>
    </row>
    <row r="891" spans="1:12" s="217" customFormat="1" ht="23.45" customHeight="1" x14ac:dyDescent="0.2">
      <c r="A891" s="228"/>
      <c r="B891" s="228"/>
      <c r="C891" s="231"/>
      <c r="D891" s="231"/>
      <c r="E891" s="226"/>
      <c r="F891" s="232"/>
      <c r="G891" s="232"/>
      <c r="H891" s="232"/>
      <c r="I891" s="232"/>
      <c r="J891" s="302"/>
      <c r="K891" s="302"/>
      <c r="L891" s="289"/>
    </row>
    <row r="892" spans="1:12" s="217" customFormat="1" ht="23.45" customHeight="1" x14ac:dyDescent="0.2">
      <c r="A892" s="228"/>
      <c r="B892" s="228"/>
      <c r="C892" s="231"/>
      <c r="D892" s="231"/>
      <c r="E892" s="226"/>
      <c r="F892" s="232"/>
      <c r="G892" s="232"/>
      <c r="H892" s="232"/>
      <c r="I892" s="232"/>
      <c r="J892" s="302"/>
      <c r="K892" s="302"/>
      <c r="L892" s="289"/>
    </row>
    <row r="893" spans="1:12" s="217" customFormat="1" ht="23.45" customHeight="1" x14ac:dyDescent="0.2">
      <c r="A893" s="228"/>
      <c r="B893" s="228"/>
      <c r="C893" s="231"/>
      <c r="D893" s="231"/>
      <c r="E893" s="226"/>
      <c r="F893" s="232"/>
      <c r="G893" s="232"/>
      <c r="H893" s="232"/>
      <c r="I893" s="232"/>
      <c r="J893" s="302"/>
      <c r="K893" s="302"/>
      <c r="L893" s="289"/>
    </row>
    <row r="894" spans="1:12" s="217" customFormat="1" ht="23.45" customHeight="1" x14ac:dyDescent="0.2">
      <c r="A894" s="228"/>
      <c r="B894" s="228"/>
      <c r="C894" s="231"/>
      <c r="D894" s="231"/>
      <c r="E894" s="226"/>
      <c r="F894" s="232"/>
      <c r="G894" s="232"/>
      <c r="H894" s="232"/>
      <c r="I894" s="232"/>
      <c r="J894" s="302"/>
      <c r="K894" s="302"/>
      <c r="L894" s="289"/>
    </row>
    <row r="895" spans="1:12" s="217" customFormat="1" ht="23.45" customHeight="1" x14ac:dyDescent="0.2">
      <c r="A895" s="228"/>
      <c r="B895" s="228"/>
      <c r="C895" s="231"/>
      <c r="D895" s="231"/>
      <c r="E895" s="226"/>
      <c r="F895" s="232"/>
      <c r="G895" s="232"/>
      <c r="H895" s="232"/>
      <c r="I895" s="232"/>
      <c r="J895" s="302"/>
      <c r="K895" s="302"/>
      <c r="L895" s="289"/>
    </row>
    <row r="896" spans="1:12" s="217" customFormat="1" ht="23.45" customHeight="1" x14ac:dyDescent="0.2">
      <c r="A896" s="228"/>
      <c r="B896" s="228"/>
      <c r="C896" s="231"/>
      <c r="D896" s="231"/>
      <c r="E896" s="226"/>
      <c r="F896" s="232"/>
      <c r="G896" s="232"/>
      <c r="H896" s="232"/>
      <c r="I896" s="232"/>
      <c r="J896" s="302"/>
      <c r="K896" s="302"/>
      <c r="L896" s="289"/>
    </row>
    <row r="897" spans="1:12" s="217" customFormat="1" ht="23.45" customHeight="1" x14ac:dyDescent="0.2">
      <c r="A897" s="228"/>
      <c r="B897" s="228"/>
      <c r="C897" s="231"/>
      <c r="D897" s="231"/>
      <c r="E897" s="226"/>
      <c r="F897" s="232"/>
      <c r="G897" s="232"/>
      <c r="H897" s="232"/>
      <c r="I897" s="232"/>
      <c r="J897" s="302"/>
      <c r="K897" s="302"/>
      <c r="L897" s="289"/>
    </row>
    <row r="898" spans="1:12" s="217" customFormat="1" ht="23.45" customHeight="1" x14ac:dyDescent="0.2">
      <c r="A898" s="228"/>
      <c r="B898" s="228"/>
      <c r="C898" s="231"/>
      <c r="D898" s="231"/>
      <c r="E898" s="226"/>
      <c r="F898" s="232"/>
      <c r="G898" s="232"/>
      <c r="H898" s="232"/>
      <c r="I898" s="232"/>
      <c r="J898" s="302"/>
      <c r="K898" s="302"/>
      <c r="L898" s="289"/>
    </row>
    <row r="899" spans="1:12" s="217" customFormat="1" ht="23.45" customHeight="1" x14ac:dyDescent="0.2">
      <c r="A899" s="228"/>
      <c r="B899" s="228"/>
      <c r="C899" s="231"/>
      <c r="D899" s="231"/>
      <c r="E899" s="226"/>
      <c r="F899" s="232"/>
      <c r="G899" s="232"/>
      <c r="H899" s="232"/>
      <c r="I899" s="232"/>
      <c r="J899" s="302"/>
      <c r="K899" s="302"/>
      <c r="L899" s="289"/>
    </row>
    <row r="900" spans="1:12" s="217" customFormat="1" ht="23.45" customHeight="1" x14ac:dyDescent="0.2">
      <c r="A900" s="228"/>
      <c r="B900" s="228"/>
      <c r="C900" s="231"/>
      <c r="D900" s="231"/>
      <c r="E900" s="226"/>
      <c r="F900" s="232"/>
      <c r="G900" s="232"/>
      <c r="H900" s="232"/>
      <c r="I900" s="232"/>
      <c r="J900" s="302"/>
      <c r="K900" s="302"/>
      <c r="L900" s="289"/>
    </row>
    <row r="901" spans="1:12" s="217" customFormat="1" ht="23.45" customHeight="1" x14ac:dyDescent="0.2">
      <c r="A901" s="228"/>
      <c r="B901" s="228"/>
      <c r="C901" s="231"/>
      <c r="D901" s="231"/>
      <c r="E901" s="226"/>
      <c r="F901" s="232"/>
      <c r="G901" s="232"/>
      <c r="H901" s="232"/>
      <c r="I901" s="232"/>
      <c r="J901" s="302"/>
      <c r="K901" s="302"/>
      <c r="L901" s="289"/>
    </row>
    <row r="902" spans="1:12" s="217" customFormat="1" ht="23.45" customHeight="1" x14ac:dyDescent="0.2">
      <c r="A902" s="228"/>
      <c r="B902" s="228"/>
      <c r="C902" s="231"/>
      <c r="D902" s="231"/>
      <c r="E902" s="226"/>
      <c r="F902" s="232"/>
      <c r="G902" s="232"/>
      <c r="H902" s="232"/>
      <c r="I902" s="232"/>
      <c r="J902" s="302"/>
      <c r="K902" s="302"/>
      <c r="L902" s="289"/>
    </row>
    <row r="903" spans="1:12" s="217" customFormat="1" ht="23.45" customHeight="1" x14ac:dyDescent="0.2">
      <c r="A903" s="228"/>
      <c r="B903" s="228"/>
      <c r="C903" s="231"/>
      <c r="D903" s="231"/>
      <c r="E903" s="226"/>
      <c r="F903" s="232"/>
      <c r="G903" s="232"/>
      <c r="H903" s="232"/>
      <c r="I903" s="232"/>
      <c r="J903" s="302"/>
      <c r="K903" s="302"/>
      <c r="L903" s="289"/>
    </row>
    <row r="904" spans="1:12" s="217" customFormat="1" ht="23.45" customHeight="1" x14ac:dyDescent="0.2">
      <c r="A904" s="228"/>
      <c r="B904" s="228"/>
      <c r="C904" s="231"/>
      <c r="D904" s="231"/>
      <c r="E904" s="226"/>
      <c r="F904" s="232"/>
      <c r="G904" s="232"/>
      <c r="H904" s="232"/>
      <c r="I904" s="232"/>
      <c r="J904" s="302"/>
      <c r="K904" s="302"/>
      <c r="L904" s="289"/>
    </row>
    <row r="905" spans="1:12" s="217" customFormat="1" ht="23.45" customHeight="1" x14ac:dyDescent="0.2">
      <c r="A905" s="228"/>
      <c r="B905" s="228"/>
      <c r="C905" s="231"/>
      <c r="D905" s="231"/>
      <c r="E905" s="226"/>
      <c r="F905" s="232"/>
      <c r="G905" s="232"/>
      <c r="H905" s="232"/>
      <c r="I905" s="232"/>
      <c r="J905" s="302"/>
      <c r="K905" s="302"/>
      <c r="L905" s="289"/>
    </row>
    <row r="906" spans="1:12" s="217" customFormat="1" ht="23.45" customHeight="1" x14ac:dyDescent="0.2">
      <c r="A906" s="228"/>
      <c r="B906" s="228"/>
      <c r="C906" s="231"/>
      <c r="D906" s="231"/>
      <c r="E906" s="226"/>
      <c r="F906" s="232"/>
      <c r="G906" s="232"/>
      <c r="H906" s="232"/>
      <c r="I906" s="232"/>
      <c r="J906" s="302"/>
      <c r="K906" s="302"/>
      <c r="L906" s="289"/>
    </row>
    <row r="907" spans="1:12" s="217" customFormat="1" ht="23.45" customHeight="1" x14ac:dyDescent="0.2">
      <c r="A907" s="228"/>
      <c r="B907" s="228"/>
      <c r="C907" s="231"/>
      <c r="D907" s="231"/>
      <c r="E907" s="226"/>
      <c r="F907" s="232"/>
      <c r="G907" s="232"/>
      <c r="H907" s="232"/>
      <c r="I907" s="232"/>
      <c r="J907" s="302"/>
      <c r="K907" s="302"/>
      <c r="L907" s="289"/>
    </row>
    <row r="908" spans="1:12" s="217" customFormat="1" ht="23.45" customHeight="1" x14ac:dyDescent="0.2">
      <c r="A908" s="228"/>
      <c r="B908" s="228"/>
      <c r="C908" s="231"/>
      <c r="D908" s="231"/>
      <c r="E908" s="226"/>
      <c r="F908" s="232"/>
      <c r="G908" s="232"/>
      <c r="H908" s="232"/>
      <c r="I908" s="232"/>
      <c r="J908" s="302"/>
      <c r="K908" s="302"/>
      <c r="L908" s="289"/>
    </row>
    <row r="909" spans="1:12" s="217" customFormat="1" ht="23.45" customHeight="1" x14ac:dyDescent="0.2">
      <c r="A909" s="228"/>
      <c r="B909" s="228"/>
      <c r="C909" s="231"/>
      <c r="D909" s="231"/>
      <c r="E909" s="226"/>
      <c r="F909" s="232"/>
      <c r="G909" s="232"/>
      <c r="H909" s="232"/>
      <c r="I909" s="232"/>
      <c r="J909" s="302"/>
      <c r="K909" s="302"/>
      <c r="L909" s="289"/>
    </row>
    <row r="910" spans="1:12" s="217" customFormat="1" ht="23.45" customHeight="1" x14ac:dyDescent="0.2">
      <c r="A910" s="228"/>
      <c r="B910" s="228"/>
      <c r="C910" s="231"/>
      <c r="D910" s="231"/>
      <c r="E910" s="226"/>
      <c r="F910" s="232"/>
      <c r="G910" s="232"/>
      <c r="H910" s="232"/>
      <c r="I910" s="232"/>
      <c r="J910" s="302"/>
      <c r="K910" s="302"/>
      <c r="L910" s="289"/>
    </row>
    <row r="911" spans="1:12" s="217" customFormat="1" ht="23.45" customHeight="1" x14ac:dyDescent="0.2">
      <c r="A911" s="228"/>
      <c r="B911" s="228"/>
      <c r="C911" s="231"/>
      <c r="D911" s="231"/>
      <c r="E911" s="226"/>
      <c r="F911" s="232"/>
      <c r="G911" s="232"/>
      <c r="H911" s="232"/>
      <c r="I911" s="232"/>
      <c r="J911" s="302"/>
      <c r="K911" s="302"/>
      <c r="L911" s="289"/>
    </row>
    <row r="912" spans="1:12" s="217" customFormat="1" ht="23.45" customHeight="1" x14ac:dyDescent="0.2">
      <c r="A912" s="228"/>
      <c r="B912" s="228"/>
      <c r="C912" s="231"/>
      <c r="D912" s="231"/>
      <c r="E912" s="226"/>
      <c r="F912" s="232"/>
      <c r="G912" s="232"/>
      <c r="H912" s="232"/>
      <c r="I912" s="232"/>
      <c r="J912" s="302"/>
      <c r="K912" s="302"/>
      <c r="L912" s="289"/>
    </row>
    <row r="913" spans="1:12" s="217" customFormat="1" ht="23.45" customHeight="1" x14ac:dyDescent="0.2">
      <c r="A913" s="228"/>
      <c r="B913" s="228"/>
      <c r="C913" s="231"/>
      <c r="D913" s="231"/>
      <c r="E913" s="226"/>
      <c r="F913" s="232"/>
      <c r="G913" s="232"/>
      <c r="H913" s="232"/>
      <c r="I913" s="232"/>
      <c r="J913" s="302"/>
      <c r="K913" s="302"/>
      <c r="L913" s="289"/>
    </row>
    <row r="914" spans="1:12" s="217" customFormat="1" ht="23.45" customHeight="1" x14ac:dyDescent="0.2">
      <c r="A914" s="228"/>
      <c r="B914" s="228"/>
      <c r="C914" s="231"/>
      <c r="D914" s="231"/>
      <c r="E914" s="226"/>
      <c r="F914" s="232"/>
      <c r="G914" s="232"/>
      <c r="H914" s="232"/>
      <c r="I914" s="232"/>
      <c r="J914" s="302"/>
      <c r="K914" s="302"/>
      <c r="L914" s="289"/>
    </row>
    <row r="915" spans="1:12" s="217" customFormat="1" ht="23.45" customHeight="1" x14ac:dyDescent="0.2">
      <c r="A915" s="228"/>
      <c r="B915" s="228"/>
      <c r="C915" s="231"/>
      <c r="D915" s="231"/>
      <c r="E915" s="226"/>
      <c r="F915" s="232"/>
      <c r="G915" s="232"/>
      <c r="H915" s="232"/>
      <c r="I915" s="232"/>
      <c r="J915" s="302"/>
      <c r="K915" s="302"/>
      <c r="L915" s="289"/>
    </row>
    <row r="916" spans="1:12" s="217" customFormat="1" ht="23.45" customHeight="1" x14ac:dyDescent="0.2">
      <c r="A916" s="228"/>
      <c r="B916" s="228"/>
      <c r="C916" s="231"/>
      <c r="D916" s="231"/>
      <c r="E916" s="226"/>
      <c r="F916" s="232"/>
      <c r="G916" s="232"/>
      <c r="H916" s="232"/>
      <c r="I916" s="232"/>
      <c r="J916" s="302"/>
      <c r="K916" s="302"/>
      <c r="L916" s="289"/>
    </row>
    <row r="917" spans="1:12" s="217" customFormat="1" ht="23.45" customHeight="1" x14ac:dyDescent="0.2">
      <c r="A917" s="228"/>
      <c r="B917" s="228"/>
      <c r="C917" s="231"/>
      <c r="D917" s="231"/>
      <c r="E917" s="226"/>
      <c r="F917" s="232"/>
      <c r="G917" s="232"/>
      <c r="H917" s="232"/>
      <c r="I917" s="232"/>
      <c r="J917" s="302"/>
      <c r="K917" s="302"/>
      <c r="L917" s="289"/>
    </row>
    <row r="918" spans="1:12" s="217" customFormat="1" ht="23.45" customHeight="1" x14ac:dyDescent="0.2">
      <c r="A918" s="228"/>
      <c r="B918" s="228"/>
      <c r="C918" s="231"/>
      <c r="D918" s="231"/>
      <c r="E918" s="226"/>
      <c r="F918" s="232"/>
      <c r="G918" s="232"/>
      <c r="H918" s="232"/>
      <c r="I918" s="232"/>
      <c r="J918" s="302"/>
      <c r="K918" s="302"/>
      <c r="L918" s="289"/>
    </row>
    <row r="919" spans="1:12" s="217" customFormat="1" ht="23.45" customHeight="1" x14ac:dyDescent="0.2">
      <c r="A919" s="228"/>
      <c r="B919" s="228"/>
      <c r="C919" s="231"/>
      <c r="D919" s="231"/>
      <c r="E919" s="226"/>
      <c r="F919" s="232"/>
      <c r="G919" s="232"/>
      <c r="H919" s="232"/>
      <c r="I919" s="232"/>
      <c r="J919" s="302"/>
      <c r="K919" s="302"/>
      <c r="L919" s="289"/>
    </row>
    <row r="920" spans="1:12" s="217" customFormat="1" ht="23.45" customHeight="1" x14ac:dyDescent="0.2">
      <c r="A920" s="228"/>
      <c r="B920" s="228"/>
      <c r="C920" s="231"/>
      <c r="D920" s="231"/>
      <c r="E920" s="226"/>
      <c r="F920" s="232"/>
      <c r="G920" s="232"/>
      <c r="H920" s="232"/>
      <c r="I920" s="232"/>
      <c r="J920" s="302"/>
      <c r="K920" s="302"/>
      <c r="L920" s="289"/>
    </row>
    <row r="921" spans="1:12" s="217" customFormat="1" ht="23.45" customHeight="1" x14ac:dyDescent="0.2">
      <c r="A921" s="228"/>
      <c r="B921" s="228"/>
      <c r="C921" s="231"/>
      <c r="D921" s="231"/>
      <c r="E921" s="226"/>
      <c r="F921" s="232"/>
      <c r="G921" s="232"/>
      <c r="H921" s="232"/>
      <c r="I921" s="232"/>
      <c r="J921" s="302"/>
      <c r="K921" s="302"/>
      <c r="L921" s="289"/>
    </row>
    <row r="922" spans="1:12" s="217" customFormat="1" ht="23.45" customHeight="1" x14ac:dyDescent="0.2">
      <c r="A922" s="228"/>
      <c r="B922" s="228"/>
      <c r="C922" s="231"/>
      <c r="D922" s="231"/>
      <c r="E922" s="226"/>
      <c r="F922" s="232"/>
      <c r="G922" s="232"/>
      <c r="H922" s="232"/>
      <c r="I922" s="232"/>
      <c r="J922" s="302"/>
      <c r="K922" s="302"/>
      <c r="L922" s="289"/>
    </row>
    <row r="923" spans="1:12" s="217" customFormat="1" ht="23.45" customHeight="1" x14ac:dyDescent="0.2">
      <c r="A923" s="228"/>
      <c r="B923" s="228"/>
      <c r="C923" s="231"/>
      <c r="D923" s="231"/>
      <c r="E923" s="226"/>
      <c r="F923" s="232"/>
      <c r="G923" s="232"/>
      <c r="H923" s="232"/>
      <c r="I923" s="232"/>
      <c r="J923" s="302"/>
      <c r="K923" s="302"/>
      <c r="L923" s="289"/>
    </row>
    <row r="924" spans="1:12" s="217" customFormat="1" ht="23.45" customHeight="1" x14ac:dyDescent="0.2">
      <c r="A924" s="228"/>
      <c r="B924" s="228"/>
      <c r="C924" s="231"/>
      <c r="D924" s="231"/>
      <c r="E924" s="226"/>
      <c r="F924" s="232"/>
      <c r="G924" s="232"/>
      <c r="H924" s="232"/>
      <c r="I924" s="232"/>
      <c r="J924" s="302"/>
      <c r="K924" s="302"/>
      <c r="L924" s="289"/>
    </row>
    <row r="925" spans="1:12" s="217" customFormat="1" ht="23.45" customHeight="1" x14ac:dyDescent="0.2">
      <c r="A925" s="228"/>
      <c r="B925" s="228"/>
      <c r="C925" s="231"/>
      <c r="D925" s="231"/>
      <c r="E925" s="226"/>
      <c r="F925" s="232"/>
      <c r="G925" s="232"/>
      <c r="H925" s="232"/>
      <c r="I925" s="232"/>
      <c r="J925" s="302"/>
      <c r="K925" s="302"/>
      <c r="L925" s="289"/>
    </row>
    <row r="926" spans="1:12" s="217" customFormat="1" ht="23.45" customHeight="1" x14ac:dyDescent="0.2">
      <c r="A926" s="228"/>
      <c r="B926" s="228"/>
      <c r="C926" s="231"/>
      <c r="D926" s="231"/>
      <c r="E926" s="226"/>
      <c r="F926" s="232"/>
      <c r="G926" s="232"/>
      <c r="H926" s="232"/>
      <c r="I926" s="232"/>
      <c r="J926" s="302"/>
      <c r="K926" s="302"/>
      <c r="L926" s="289"/>
    </row>
    <row r="927" spans="1:12" s="217" customFormat="1" ht="23.45" customHeight="1" x14ac:dyDescent="0.2">
      <c r="A927" s="228"/>
      <c r="B927" s="228"/>
      <c r="C927" s="231"/>
      <c r="D927" s="231"/>
      <c r="E927" s="226"/>
      <c r="F927" s="232"/>
      <c r="G927" s="232"/>
      <c r="H927" s="232"/>
      <c r="I927" s="232"/>
      <c r="J927" s="302"/>
      <c r="K927" s="302"/>
      <c r="L927" s="289"/>
    </row>
    <row r="928" spans="1:12" s="217" customFormat="1" ht="23.45" customHeight="1" x14ac:dyDescent="0.2">
      <c r="A928" s="228"/>
      <c r="B928" s="228"/>
      <c r="C928" s="231"/>
      <c r="D928" s="231"/>
      <c r="E928" s="226"/>
      <c r="F928" s="232"/>
      <c r="G928" s="232"/>
      <c r="H928" s="232"/>
      <c r="I928" s="232"/>
      <c r="J928" s="302"/>
      <c r="K928" s="302"/>
      <c r="L928" s="289"/>
    </row>
    <row r="929" spans="1:12" s="217" customFormat="1" ht="23.45" customHeight="1" x14ac:dyDescent="0.2">
      <c r="A929" s="228"/>
      <c r="B929" s="228"/>
      <c r="C929" s="231"/>
      <c r="D929" s="231"/>
      <c r="E929" s="226"/>
      <c r="F929" s="232"/>
      <c r="G929" s="232"/>
      <c r="H929" s="232"/>
      <c r="I929" s="232"/>
      <c r="J929" s="302"/>
      <c r="K929" s="302"/>
      <c r="L929" s="289"/>
    </row>
    <row r="930" spans="1:12" s="217" customFormat="1" ht="23.45" customHeight="1" x14ac:dyDescent="0.2">
      <c r="A930" s="228"/>
      <c r="B930" s="228"/>
      <c r="C930" s="231"/>
      <c r="D930" s="231"/>
      <c r="E930" s="226"/>
      <c r="F930" s="232"/>
      <c r="G930" s="232"/>
      <c r="H930" s="232"/>
      <c r="I930" s="232"/>
      <c r="J930" s="302"/>
      <c r="K930" s="302"/>
      <c r="L930" s="289"/>
    </row>
    <row r="931" spans="1:12" s="217" customFormat="1" ht="23.45" customHeight="1" x14ac:dyDescent="0.2">
      <c r="A931" s="228"/>
      <c r="B931" s="228"/>
      <c r="C931" s="231"/>
      <c r="D931" s="231"/>
      <c r="E931" s="226"/>
      <c r="F931" s="232"/>
      <c r="G931" s="232"/>
      <c r="H931" s="232"/>
      <c r="I931" s="232"/>
      <c r="J931" s="302"/>
      <c r="K931" s="302"/>
      <c r="L931" s="289"/>
    </row>
    <row r="932" spans="1:12" s="217" customFormat="1" ht="23.45" customHeight="1" x14ac:dyDescent="0.2">
      <c r="A932" s="228"/>
      <c r="B932" s="228"/>
      <c r="C932" s="231"/>
      <c r="D932" s="231"/>
      <c r="E932" s="226"/>
      <c r="F932" s="232"/>
      <c r="G932" s="232"/>
      <c r="H932" s="232"/>
      <c r="I932" s="232"/>
      <c r="J932" s="302"/>
      <c r="K932" s="302"/>
      <c r="L932" s="289"/>
    </row>
    <row r="933" spans="1:12" s="217" customFormat="1" ht="23.45" customHeight="1" x14ac:dyDescent="0.2">
      <c r="A933" s="228"/>
      <c r="B933" s="228"/>
      <c r="C933" s="231"/>
      <c r="D933" s="231"/>
      <c r="E933" s="226"/>
      <c r="F933" s="232"/>
      <c r="G933" s="232"/>
      <c r="H933" s="232"/>
      <c r="I933" s="232"/>
      <c r="J933" s="302"/>
      <c r="K933" s="302"/>
      <c r="L933" s="289"/>
    </row>
    <row r="934" spans="1:12" s="217" customFormat="1" ht="23.45" customHeight="1" x14ac:dyDescent="0.2">
      <c r="A934" s="228"/>
      <c r="B934" s="228"/>
      <c r="C934" s="231"/>
      <c r="D934" s="231"/>
      <c r="E934" s="226"/>
      <c r="F934" s="232"/>
      <c r="G934" s="232"/>
      <c r="H934" s="232"/>
      <c r="I934" s="232"/>
      <c r="J934" s="302"/>
      <c r="K934" s="302"/>
      <c r="L934" s="289"/>
    </row>
    <row r="935" spans="1:12" s="217" customFormat="1" ht="23.45" customHeight="1" x14ac:dyDescent="0.2">
      <c r="A935" s="228"/>
      <c r="B935" s="228"/>
      <c r="C935" s="231"/>
      <c r="D935" s="231"/>
      <c r="E935" s="226"/>
      <c r="F935" s="232"/>
      <c r="G935" s="232"/>
      <c r="H935" s="232"/>
      <c r="I935" s="232"/>
      <c r="J935" s="302"/>
      <c r="K935" s="302"/>
      <c r="L935" s="289"/>
    </row>
    <row r="936" spans="1:12" s="217" customFormat="1" ht="23.45" customHeight="1" x14ac:dyDescent="0.2">
      <c r="A936" s="228"/>
      <c r="B936" s="228"/>
      <c r="C936" s="231"/>
      <c r="D936" s="231"/>
      <c r="E936" s="226"/>
      <c r="F936" s="232"/>
      <c r="G936" s="232"/>
      <c r="H936" s="232"/>
      <c r="I936" s="232"/>
      <c r="J936" s="302"/>
      <c r="K936" s="302"/>
      <c r="L936" s="289"/>
    </row>
    <row r="937" spans="1:12" s="217" customFormat="1" ht="23.45" customHeight="1" x14ac:dyDescent="0.2">
      <c r="A937" s="228"/>
      <c r="B937" s="228"/>
      <c r="C937" s="231"/>
      <c r="D937" s="231"/>
      <c r="E937" s="226"/>
      <c r="F937" s="232"/>
      <c r="G937" s="232"/>
      <c r="H937" s="232"/>
      <c r="I937" s="232"/>
      <c r="J937" s="302"/>
      <c r="K937" s="302"/>
      <c r="L937" s="289"/>
    </row>
    <row r="938" spans="1:12" s="217" customFormat="1" ht="23.45" customHeight="1" x14ac:dyDescent="0.2">
      <c r="A938" s="228"/>
      <c r="B938" s="228"/>
      <c r="C938" s="231"/>
      <c r="D938" s="231"/>
      <c r="E938" s="226"/>
      <c r="F938" s="232"/>
      <c r="G938" s="232"/>
      <c r="H938" s="232"/>
      <c r="I938" s="232"/>
      <c r="J938" s="302"/>
      <c r="K938" s="302"/>
      <c r="L938" s="289"/>
    </row>
    <row r="939" spans="1:12" s="217" customFormat="1" ht="23.45" customHeight="1" x14ac:dyDescent="0.2">
      <c r="A939" s="228"/>
      <c r="B939" s="228"/>
      <c r="C939" s="231"/>
      <c r="D939" s="231"/>
      <c r="E939" s="226"/>
      <c r="F939" s="232"/>
      <c r="G939" s="232"/>
      <c r="H939" s="232"/>
      <c r="I939" s="232"/>
      <c r="J939" s="302"/>
      <c r="K939" s="302"/>
      <c r="L939" s="289"/>
    </row>
    <row r="940" spans="1:12" s="217" customFormat="1" ht="23.45" customHeight="1" x14ac:dyDescent="0.2">
      <c r="A940" s="228"/>
      <c r="B940" s="228"/>
      <c r="C940" s="231"/>
      <c r="D940" s="231"/>
      <c r="E940" s="226"/>
      <c r="F940" s="232"/>
      <c r="G940" s="232"/>
      <c r="H940" s="232"/>
      <c r="I940" s="232"/>
      <c r="J940" s="302"/>
      <c r="K940" s="302"/>
      <c r="L940" s="289"/>
    </row>
    <row r="941" spans="1:12" s="217" customFormat="1" ht="23.45" customHeight="1" x14ac:dyDescent="0.2">
      <c r="A941" s="228"/>
      <c r="B941" s="228"/>
      <c r="C941" s="231"/>
      <c r="D941" s="231"/>
      <c r="E941" s="226"/>
      <c r="F941" s="232"/>
      <c r="G941" s="232"/>
      <c r="H941" s="232"/>
      <c r="I941" s="232"/>
      <c r="J941" s="302"/>
      <c r="K941" s="302"/>
      <c r="L941" s="289"/>
    </row>
    <row r="942" spans="1:12" s="217" customFormat="1" ht="23.45" customHeight="1" x14ac:dyDescent="0.2">
      <c r="A942" s="228"/>
      <c r="B942" s="228"/>
      <c r="C942" s="231"/>
      <c r="D942" s="231"/>
      <c r="E942" s="226"/>
      <c r="F942" s="232"/>
      <c r="G942" s="232"/>
      <c r="H942" s="232"/>
      <c r="I942" s="232"/>
      <c r="J942" s="302"/>
      <c r="K942" s="302"/>
      <c r="L942" s="289"/>
    </row>
    <row r="943" spans="1:12" s="217" customFormat="1" ht="23.45" customHeight="1" x14ac:dyDescent="0.2">
      <c r="A943" s="228"/>
      <c r="B943" s="228"/>
      <c r="C943" s="231"/>
      <c r="D943" s="231"/>
      <c r="E943" s="226"/>
      <c r="F943" s="232"/>
      <c r="G943" s="232"/>
      <c r="H943" s="232"/>
      <c r="I943" s="232"/>
      <c r="J943" s="302"/>
      <c r="K943" s="302"/>
      <c r="L943" s="289"/>
    </row>
    <row r="944" spans="1:12" s="217" customFormat="1" ht="23.45" customHeight="1" x14ac:dyDescent="0.2">
      <c r="A944" s="228"/>
      <c r="B944" s="228"/>
      <c r="C944" s="231"/>
      <c r="D944" s="231"/>
      <c r="E944" s="226"/>
      <c r="F944" s="232"/>
      <c r="G944" s="232"/>
      <c r="H944" s="232"/>
      <c r="I944" s="232"/>
      <c r="J944" s="302"/>
      <c r="K944" s="302"/>
      <c r="L944" s="289"/>
    </row>
    <row r="945" spans="1:12" s="217" customFormat="1" ht="23.45" customHeight="1" x14ac:dyDescent="0.2">
      <c r="A945" s="228"/>
      <c r="B945" s="228"/>
      <c r="C945" s="231"/>
      <c r="D945" s="231"/>
      <c r="E945" s="226"/>
      <c r="F945" s="232"/>
      <c r="G945" s="232"/>
      <c r="H945" s="232"/>
      <c r="I945" s="232"/>
      <c r="J945" s="302"/>
      <c r="K945" s="302"/>
      <c r="L945" s="289"/>
    </row>
    <row r="946" spans="1:12" s="217" customFormat="1" ht="23.45" customHeight="1" x14ac:dyDescent="0.2">
      <c r="A946" s="228"/>
      <c r="B946" s="228"/>
      <c r="C946" s="231"/>
      <c r="D946" s="231"/>
      <c r="E946" s="226"/>
      <c r="F946" s="232"/>
      <c r="G946" s="232"/>
      <c r="H946" s="232"/>
      <c r="I946" s="232"/>
      <c r="J946" s="302"/>
      <c r="K946" s="302"/>
      <c r="L946" s="289"/>
    </row>
    <row r="947" spans="1:12" s="217" customFormat="1" ht="23.45" customHeight="1" x14ac:dyDescent="0.2">
      <c r="A947" s="228"/>
      <c r="B947" s="228"/>
      <c r="C947" s="231"/>
      <c r="D947" s="231"/>
      <c r="E947" s="226"/>
      <c r="F947" s="232"/>
      <c r="G947" s="232"/>
      <c r="H947" s="232"/>
      <c r="I947" s="232"/>
      <c r="J947" s="302"/>
      <c r="K947" s="302"/>
      <c r="L947" s="289"/>
    </row>
    <row r="948" spans="1:12" s="217" customFormat="1" ht="23.45" customHeight="1" x14ac:dyDescent="0.2">
      <c r="A948" s="228"/>
      <c r="B948" s="228"/>
      <c r="C948" s="231"/>
      <c r="D948" s="231"/>
      <c r="E948" s="226"/>
      <c r="F948" s="232"/>
      <c r="G948" s="232"/>
      <c r="H948" s="232"/>
      <c r="I948" s="232"/>
      <c r="J948" s="302"/>
      <c r="K948" s="302"/>
      <c r="L948" s="289"/>
    </row>
    <row r="949" spans="1:12" s="217" customFormat="1" ht="23.45" customHeight="1" x14ac:dyDescent="0.2">
      <c r="A949" s="228"/>
      <c r="B949" s="228"/>
      <c r="C949" s="231"/>
      <c r="D949" s="231"/>
      <c r="E949" s="226"/>
      <c r="F949" s="232"/>
      <c r="G949" s="232"/>
      <c r="H949" s="232"/>
      <c r="I949" s="232"/>
      <c r="J949" s="302"/>
      <c r="K949" s="302"/>
      <c r="L949" s="289"/>
    </row>
    <row r="950" spans="1:12" s="217" customFormat="1" ht="23.45" customHeight="1" x14ac:dyDescent="0.2">
      <c r="A950" s="228"/>
      <c r="B950" s="228"/>
      <c r="C950" s="231"/>
      <c r="D950" s="231"/>
      <c r="E950" s="226"/>
      <c r="F950" s="232"/>
      <c r="G950" s="232"/>
      <c r="H950" s="232"/>
      <c r="I950" s="232"/>
      <c r="J950" s="302"/>
      <c r="K950" s="302"/>
      <c r="L950" s="289"/>
    </row>
    <row r="951" spans="1:12" s="217" customFormat="1" ht="23.45" customHeight="1" x14ac:dyDescent="0.2">
      <c r="A951" s="228"/>
      <c r="B951" s="228"/>
      <c r="C951" s="231"/>
      <c r="D951" s="231"/>
      <c r="E951" s="226"/>
      <c r="F951" s="232"/>
      <c r="G951" s="232"/>
      <c r="H951" s="232"/>
      <c r="I951" s="232"/>
      <c r="J951" s="302"/>
      <c r="K951" s="302"/>
      <c r="L951" s="289"/>
    </row>
    <row r="952" spans="1:12" s="217" customFormat="1" ht="23.45" customHeight="1" x14ac:dyDescent="0.2">
      <c r="A952" s="228"/>
      <c r="B952" s="228"/>
      <c r="C952" s="231"/>
      <c r="D952" s="231"/>
      <c r="E952" s="226"/>
      <c r="F952" s="232"/>
      <c r="G952" s="232"/>
      <c r="H952" s="232"/>
      <c r="I952" s="232"/>
      <c r="J952" s="302"/>
      <c r="K952" s="302"/>
      <c r="L952" s="289"/>
    </row>
    <row r="953" spans="1:12" s="217" customFormat="1" ht="23.45" customHeight="1" x14ac:dyDescent="0.2">
      <c r="A953" s="228"/>
      <c r="B953" s="228"/>
      <c r="C953" s="231"/>
      <c r="D953" s="231"/>
      <c r="E953" s="226"/>
      <c r="F953" s="232"/>
      <c r="G953" s="232"/>
      <c r="H953" s="232"/>
      <c r="I953" s="232"/>
      <c r="J953" s="302"/>
      <c r="K953" s="302"/>
      <c r="L953" s="289"/>
    </row>
    <row r="954" spans="1:12" s="217" customFormat="1" ht="23.45" customHeight="1" x14ac:dyDescent="0.2">
      <c r="A954" s="228"/>
      <c r="B954" s="228"/>
      <c r="C954" s="231"/>
      <c r="D954" s="231"/>
      <c r="E954" s="226"/>
      <c r="F954" s="232"/>
      <c r="G954" s="232"/>
      <c r="H954" s="232"/>
      <c r="I954" s="232"/>
      <c r="J954" s="302"/>
      <c r="K954" s="302"/>
      <c r="L954" s="289"/>
    </row>
    <row r="955" spans="1:12" s="217" customFormat="1" ht="23.45" customHeight="1" x14ac:dyDescent="0.2">
      <c r="A955" s="228"/>
      <c r="B955" s="228"/>
      <c r="C955" s="231"/>
      <c r="D955" s="231"/>
      <c r="E955" s="226"/>
      <c r="F955" s="232"/>
      <c r="G955" s="232"/>
      <c r="H955" s="232"/>
      <c r="I955" s="232"/>
      <c r="J955" s="302"/>
      <c r="K955" s="302"/>
      <c r="L955" s="289"/>
    </row>
    <row r="956" spans="1:12" s="217" customFormat="1" ht="23.45" customHeight="1" x14ac:dyDescent="0.2">
      <c r="A956" s="228"/>
      <c r="B956" s="228"/>
      <c r="C956" s="231"/>
      <c r="D956" s="231"/>
      <c r="E956" s="226"/>
      <c r="F956" s="232"/>
      <c r="G956" s="232"/>
      <c r="H956" s="232"/>
      <c r="I956" s="232"/>
      <c r="J956" s="302"/>
      <c r="K956" s="302"/>
      <c r="L956" s="289"/>
    </row>
    <row r="957" spans="1:12" s="217" customFormat="1" ht="23.45" customHeight="1" x14ac:dyDescent="0.2">
      <c r="A957" s="228"/>
      <c r="B957" s="228"/>
      <c r="C957" s="231"/>
      <c r="D957" s="231"/>
      <c r="E957" s="226"/>
      <c r="F957" s="232"/>
      <c r="G957" s="232"/>
      <c r="H957" s="232"/>
      <c r="I957" s="232"/>
      <c r="J957" s="302"/>
      <c r="K957" s="302"/>
      <c r="L957" s="289"/>
    </row>
    <row r="958" spans="1:12" s="217" customFormat="1" ht="23.45" customHeight="1" x14ac:dyDescent="0.2">
      <c r="A958" s="228"/>
      <c r="B958" s="228"/>
      <c r="C958" s="231"/>
      <c r="D958" s="231"/>
      <c r="E958" s="226"/>
      <c r="F958" s="232"/>
      <c r="G958" s="232"/>
      <c r="H958" s="232"/>
      <c r="I958" s="232"/>
      <c r="J958" s="302"/>
      <c r="K958" s="302"/>
      <c r="L958" s="289"/>
    </row>
    <row r="959" spans="1:12" s="217" customFormat="1" ht="23.45" customHeight="1" x14ac:dyDescent="0.2">
      <c r="A959" s="228"/>
      <c r="B959" s="228"/>
      <c r="C959" s="231"/>
      <c r="D959" s="231"/>
      <c r="E959" s="226"/>
      <c r="F959" s="232"/>
      <c r="G959" s="232"/>
      <c r="H959" s="232"/>
      <c r="I959" s="232"/>
      <c r="J959" s="302"/>
      <c r="K959" s="302"/>
      <c r="L959" s="289"/>
    </row>
    <row r="960" spans="1:12" s="217" customFormat="1" ht="23.45" customHeight="1" x14ac:dyDescent="0.2">
      <c r="A960" s="228"/>
      <c r="B960" s="228"/>
      <c r="C960" s="231"/>
      <c r="D960" s="231"/>
      <c r="E960" s="226"/>
      <c r="F960" s="232"/>
      <c r="G960" s="232"/>
      <c r="H960" s="232"/>
      <c r="I960" s="232"/>
      <c r="J960" s="302"/>
      <c r="K960" s="302"/>
      <c r="L960" s="289"/>
    </row>
    <row r="961" spans="1:12" s="217" customFormat="1" ht="23.45" customHeight="1" x14ac:dyDescent="0.2">
      <c r="A961" s="228"/>
      <c r="B961" s="228"/>
      <c r="C961" s="231"/>
      <c r="D961" s="231"/>
      <c r="E961" s="226"/>
      <c r="F961" s="232"/>
      <c r="G961" s="232"/>
      <c r="H961" s="232"/>
      <c r="I961" s="232"/>
      <c r="J961" s="302"/>
      <c r="K961" s="302"/>
      <c r="L961" s="289"/>
    </row>
    <row r="962" spans="1:12" s="217" customFormat="1" ht="23.45" customHeight="1" x14ac:dyDescent="0.2">
      <c r="A962" s="228"/>
      <c r="B962" s="228"/>
      <c r="C962" s="231"/>
      <c r="D962" s="231"/>
      <c r="E962" s="226"/>
      <c r="F962" s="232"/>
      <c r="G962" s="232"/>
      <c r="H962" s="232"/>
      <c r="I962" s="232"/>
      <c r="J962" s="302"/>
      <c r="K962" s="302"/>
      <c r="L962" s="289"/>
    </row>
    <row r="963" spans="1:12" s="217" customFormat="1" ht="23.45" customHeight="1" x14ac:dyDescent="0.2">
      <c r="A963" s="228"/>
      <c r="B963" s="228"/>
      <c r="C963" s="231"/>
      <c r="D963" s="231"/>
      <c r="E963" s="226"/>
      <c r="F963" s="232"/>
      <c r="G963" s="232"/>
      <c r="H963" s="232"/>
      <c r="I963" s="232"/>
      <c r="J963" s="302"/>
      <c r="K963" s="302"/>
      <c r="L963" s="289"/>
    </row>
    <row r="964" spans="1:12" s="217" customFormat="1" ht="23.45" customHeight="1" x14ac:dyDescent="0.2">
      <c r="A964" s="228"/>
      <c r="B964" s="228"/>
      <c r="C964" s="231"/>
      <c r="D964" s="231"/>
      <c r="E964" s="226"/>
      <c r="F964" s="232"/>
      <c r="G964" s="232"/>
      <c r="H964" s="232"/>
      <c r="I964" s="232"/>
      <c r="J964" s="302"/>
      <c r="K964" s="302"/>
      <c r="L964" s="289"/>
    </row>
    <row r="965" spans="1:12" s="217" customFormat="1" ht="23.45" customHeight="1" x14ac:dyDescent="0.2">
      <c r="A965" s="228"/>
      <c r="B965" s="228"/>
      <c r="C965" s="231"/>
      <c r="D965" s="231"/>
      <c r="E965" s="226"/>
      <c r="F965" s="232"/>
      <c r="G965" s="232"/>
      <c r="H965" s="232"/>
      <c r="I965" s="232"/>
      <c r="J965" s="302"/>
      <c r="K965" s="302"/>
      <c r="L965" s="289"/>
    </row>
    <row r="966" spans="1:12" s="217" customFormat="1" ht="23.45" customHeight="1" x14ac:dyDescent="0.2">
      <c r="A966" s="228"/>
      <c r="B966" s="228"/>
      <c r="C966" s="231"/>
      <c r="D966" s="231"/>
      <c r="E966" s="226"/>
      <c r="F966" s="232"/>
      <c r="G966" s="232"/>
      <c r="H966" s="232"/>
      <c r="I966" s="232"/>
      <c r="J966" s="302"/>
      <c r="K966" s="302"/>
      <c r="L966" s="289"/>
    </row>
    <row r="967" spans="1:12" s="217" customFormat="1" ht="23.45" customHeight="1" x14ac:dyDescent="0.2">
      <c r="A967" s="228"/>
      <c r="B967" s="228"/>
      <c r="C967" s="231"/>
      <c r="D967" s="231"/>
      <c r="E967" s="226"/>
      <c r="F967" s="232"/>
      <c r="G967" s="232"/>
      <c r="H967" s="232"/>
      <c r="I967" s="232"/>
      <c r="J967" s="302"/>
      <c r="K967" s="302"/>
      <c r="L967" s="289"/>
    </row>
    <row r="968" spans="1:12" s="217" customFormat="1" ht="23.45" customHeight="1" x14ac:dyDescent="0.2">
      <c r="A968" s="228"/>
      <c r="B968" s="228"/>
      <c r="C968" s="231"/>
      <c r="D968" s="231"/>
      <c r="E968" s="226"/>
      <c r="F968" s="232"/>
      <c r="G968" s="232"/>
      <c r="H968" s="232"/>
      <c r="I968" s="232"/>
      <c r="J968" s="302"/>
      <c r="K968" s="302"/>
      <c r="L968" s="289"/>
    </row>
    <row r="969" spans="1:12" s="217" customFormat="1" ht="23.45" customHeight="1" x14ac:dyDescent="0.2">
      <c r="A969" s="228"/>
      <c r="B969" s="228"/>
      <c r="C969" s="231"/>
      <c r="D969" s="231"/>
      <c r="E969" s="226"/>
      <c r="F969" s="232"/>
      <c r="G969" s="232"/>
      <c r="H969" s="232"/>
      <c r="I969" s="232"/>
      <c r="J969" s="302"/>
      <c r="K969" s="302"/>
      <c r="L969" s="289"/>
    </row>
    <row r="970" spans="1:12" s="217" customFormat="1" ht="23.45" customHeight="1" x14ac:dyDescent="0.2">
      <c r="A970" s="228"/>
      <c r="B970" s="228"/>
      <c r="C970" s="231"/>
      <c r="D970" s="231"/>
      <c r="E970" s="226"/>
      <c r="F970" s="232"/>
      <c r="G970" s="232"/>
      <c r="H970" s="232"/>
      <c r="I970" s="232"/>
      <c r="J970" s="302"/>
      <c r="K970" s="302"/>
      <c r="L970" s="289"/>
    </row>
    <row r="971" spans="1:12" s="217" customFormat="1" ht="23.45" customHeight="1" x14ac:dyDescent="0.2">
      <c r="A971" s="228"/>
      <c r="B971" s="228"/>
      <c r="C971" s="231"/>
      <c r="D971" s="231"/>
      <c r="E971" s="226"/>
      <c r="F971" s="232"/>
      <c r="G971" s="232"/>
      <c r="H971" s="232"/>
      <c r="I971" s="232"/>
      <c r="J971" s="302"/>
      <c r="K971" s="302"/>
      <c r="L971" s="289"/>
    </row>
    <row r="972" spans="1:12" s="217" customFormat="1" ht="23.45" customHeight="1" x14ac:dyDescent="0.2">
      <c r="A972" s="228"/>
      <c r="B972" s="228"/>
      <c r="C972" s="231"/>
      <c r="D972" s="231"/>
      <c r="E972" s="226"/>
      <c r="F972" s="232"/>
      <c r="G972" s="232"/>
      <c r="H972" s="232"/>
      <c r="I972" s="232"/>
      <c r="J972" s="302"/>
      <c r="K972" s="302"/>
      <c r="L972" s="289"/>
    </row>
    <row r="973" spans="1:12" s="217" customFormat="1" ht="23.45" customHeight="1" x14ac:dyDescent="0.2">
      <c r="A973" s="228"/>
      <c r="B973" s="228"/>
      <c r="C973" s="231"/>
      <c r="D973" s="231"/>
      <c r="E973" s="226"/>
      <c r="F973" s="232"/>
      <c r="G973" s="232"/>
      <c r="H973" s="232"/>
      <c r="I973" s="232"/>
      <c r="J973" s="302"/>
      <c r="K973" s="302"/>
      <c r="L973" s="289"/>
    </row>
    <row r="974" spans="1:12" s="217" customFormat="1" ht="23.45" customHeight="1" x14ac:dyDescent="0.2">
      <c r="A974" s="228"/>
      <c r="B974" s="228"/>
      <c r="C974" s="231"/>
      <c r="D974" s="231"/>
      <c r="E974" s="226"/>
      <c r="F974" s="232"/>
      <c r="G974" s="232"/>
      <c r="H974" s="232"/>
      <c r="I974" s="232"/>
      <c r="J974" s="302"/>
      <c r="K974" s="302"/>
      <c r="L974" s="289"/>
    </row>
    <row r="975" spans="1:12" s="217" customFormat="1" ht="23.45" customHeight="1" x14ac:dyDescent="0.2">
      <c r="A975" s="228"/>
      <c r="B975" s="228"/>
      <c r="C975" s="231"/>
      <c r="D975" s="231"/>
      <c r="E975" s="226"/>
      <c r="F975" s="232"/>
      <c r="G975" s="232"/>
      <c r="H975" s="232"/>
      <c r="I975" s="232"/>
      <c r="J975" s="302"/>
      <c r="K975" s="302"/>
      <c r="L975" s="289"/>
    </row>
    <row r="976" spans="1:12" s="217" customFormat="1" ht="23.45" customHeight="1" x14ac:dyDescent="0.2">
      <c r="A976" s="228"/>
      <c r="B976" s="228"/>
      <c r="C976" s="231"/>
      <c r="D976" s="231"/>
      <c r="E976" s="226"/>
      <c r="F976" s="232"/>
      <c r="G976" s="232"/>
      <c r="H976" s="232"/>
      <c r="I976" s="232"/>
      <c r="J976" s="302"/>
      <c r="K976" s="302"/>
      <c r="L976" s="289"/>
    </row>
    <row r="977" spans="1:12" s="217" customFormat="1" ht="23.45" customHeight="1" x14ac:dyDescent="0.2">
      <c r="A977" s="228"/>
      <c r="B977" s="228"/>
      <c r="C977" s="231"/>
      <c r="D977" s="231"/>
      <c r="E977" s="226"/>
      <c r="F977" s="232"/>
      <c r="G977" s="232"/>
      <c r="H977" s="232"/>
      <c r="I977" s="232"/>
      <c r="J977" s="302"/>
      <c r="K977" s="302"/>
      <c r="L977" s="289"/>
    </row>
    <row r="978" spans="1:12" s="217" customFormat="1" ht="23.45" customHeight="1" x14ac:dyDescent="0.2">
      <c r="A978" s="228"/>
      <c r="B978" s="228"/>
      <c r="C978" s="231"/>
      <c r="D978" s="231"/>
      <c r="E978" s="226"/>
      <c r="F978" s="232"/>
      <c r="G978" s="232"/>
      <c r="H978" s="232"/>
      <c r="I978" s="232"/>
      <c r="J978" s="302"/>
      <c r="K978" s="302"/>
      <c r="L978" s="289"/>
    </row>
    <row r="979" spans="1:12" s="217" customFormat="1" ht="23.45" customHeight="1" x14ac:dyDescent="0.2">
      <c r="A979" s="228"/>
      <c r="B979" s="228"/>
      <c r="C979" s="231"/>
      <c r="D979" s="231"/>
      <c r="E979" s="226"/>
      <c r="F979" s="232"/>
      <c r="G979" s="232"/>
      <c r="H979" s="232"/>
      <c r="I979" s="232"/>
      <c r="J979" s="302"/>
      <c r="K979" s="302"/>
      <c r="L979" s="289"/>
    </row>
    <row r="980" spans="1:12" s="217" customFormat="1" ht="23.45" customHeight="1" x14ac:dyDescent="0.2">
      <c r="A980" s="228"/>
      <c r="B980" s="228"/>
      <c r="C980" s="231"/>
      <c r="D980" s="231"/>
      <c r="E980" s="226"/>
      <c r="F980" s="232"/>
      <c r="G980" s="232"/>
      <c r="H980" s="232"/>
      <c r="I980" s="232"/>
      <c r="J980" s="302"/>
      <c r="K980" s="302"/>
      <c r="L980" s="289"/>
    </row>
    <row r="981" spans="1:12" s="217" customFormat="1" ht="23.45" customHeight="1" x14ac:dyDescent="0.2">
      <c r="A981" s="228"/>
      <c r="B981" s="228"/>
      <c r="C981" s="231"/>
      <c r="D981" s="231"/>
      <c r="E981" s="226"/>
      <c r="F981" s="232"/>
      <c r="G981" s="232"/>
      <c r="H981" s="232"/>
      <c r="I981" s="232"/>
      <c r="J981" s="302"/>
      <c r="K981" s="302"/>
      <c r="L981" s="289"/>
    </row>
    <row r="982" spans="1:12" s="217" customFormat="1" ht="23.45" customHeight="1" x14ac:dyDescent="0.2">
      <c r="A982" s="228"/>
      <c r="B982" s="228"/>
      <c r="C982" s="231"/>
      <c r="D982" s="231"/>
      <c r="E982" s="226"/>
      <c r="F982" s="232"/>
      <c r="G982" s="232"/>
      <c r="H982" s="232"/>
      <c r="I982" s="232"/>
      <c r="J982" s="302"/>
      <c r="K982" s="302"/>
      <c r="L982" s="289"/>
    </row>
    <row r="983" spans="1:12" s="217" customFormat="1" ht="23.45" customHeight="1" x14ac:dyDescent="0.2">
      <c r="A983" s="228"/>
      <c r="B983" s="228"/>
      <c r="C983" s="231"/>
      <c r="D983" s="231"/>
      <c r="E983" s="226"/>
      <c r="F983" s="232"/>
      <c r="G983" s="232"/>
      <c r="H983" s="232"/>
      <c r="I983" s="232"/>
      <c r="J983" s="302"/>
      <c r="K983" s="302"/>
      <c r="L983" s="289"/>
    </row>
    <row r="984" spans="1:12" s="217" customFormat="1" ht="23.45" customHeight="1" x14ac:dyDescent="0.2">
      <c r="A984" s="228"/>
      <c r="B984" s="228"/>
      <c r="C984" s="231"/>
      <c r="D984" s="231"/>
      <c r="E984" s="226"/>
      <c r="F984" s="232"/>
      <c r="G984" s="232"/>
      <c r="H984" s="232"/>
      <c r="I984" s="232"/>
      <c r="J984" s="302"/>
      <c r="K984" s="302"/>
      <c r="L984" s="289"/>
    </row>
    <row r="985" spans="1:12" s="217" customFormat="1" ht="23.45" customHeight="1" x14ac:dyDescent="0.2">
      <c r="A985" s="228"/>
      <c r="B985" s="228"/>
      <c r="C985" s="231"/>
      <c r="D985" s="231"/>
      <c r="E985" s="226"/>
      <c r="F985" s="232"/>
      <c r="G985" s="232"/>
      <c r="H985" s="232"/>
      <c r="I985" s="232"/>
      <c r="J985" s="302"/>
      <c r="K985" s="302"/>
      <c r="L985" s="289"/>
    </row>
    <row r="986" spans="1:12" s="217" customFormat="1" ht="23.45" customHeight="1" x14ac:dyDescent="0.2">
      <c r="A986" s="228"/>
      <c r="B986" s="228"/>
      <c r="C986" s="231"/>
      <c r="D986" s="231"/>
      <c r="E986" s="226"/>
      <c r="F986" s="232"/>
      <c r="G986" s="232"/>
      <c r="H986" s="232"/>
      <c r="I986" s="232"/>
      <c r="J986" s="302"/>
      <c r="K986" s="302"/>
      <c r="L986" s="289"/>
    </row>
    <row r="987" spans="1:12" s="217" customFormat="1" ht="23.45" customHeight="1" x14ac:dyDescent="0.2">
      <c r="A987" s="228"/>
      <c r="B987" s="228"/>
      <c r="C987" s="231"/>
      <c r="D987" s="231"/>
      <c r="E987" s="226"/>
      <c r="F987" s="232"/>
      <c r="G987" s="232"/>
      <c r="H987" s="232"/>
      <c r="I987" s="232"/>
      <c r="J987" s="302"/>
      <c r="K987" s="302"/>
      <c r="L987" s="289"/>
    </row>
    <row r="988" spans="1:12" s="217" customFormat="1" ht="23.45" customHeight="1" x14ac:dyDescent="0.2">
      <c r="A988" s="228"/>
      <c r="B988" s="228"/>
      <c r="C988" s="231"/>
      <c r="D988" s="231"/>
      <c r="E988" s="226"/>
      <c r="F988" s="232"/>
      <c r="G988" s="232"/>
      <c r="H988" s="232"/>
      <c r="I988" s="232"/>
      <c r="J988" s="302"/>
      <c r="K988" s="302"/>
      <c r="L988" s="289"/>
    </row>
    <row r="989" spans="1:12" s="217" customFormat="1" ht="23.45" customHeight="1" x14ac:dyDescent="0.2">
      <c r="A989" s="228"/>
      <c r="B989" s="228"/>
      <c r="C989" s="231"/>
      <c r="D989" s="231"/>
      <c r="E989" s="226"/>
      <c r="F989" s="232"/>
      <c r="G989" s="232"/>
      <c r="H989" s="232"/>
      <c r="I989" s="232"/>
      <c r="J989" s="302"/>
      <c r="K989" s="302"/>
      <c r="L989" s="289"/>
    </row>
    <row r="990" spans="1:12" s="217" customFormat="1" ht="23.45" customHeight="1" x14ac:dyDescent="0.2">
      <c r="A990" s="228"/>
      <c r="B990" s="228"/>
      <c r="C990" s="231"/>
      <c r="D990" s="231"/>
      <c r="E990" s="226"/>
      <c r="F990" s="232"/>
      <c r="G990" s="232"/>
      <c r="H990" s="232"/>
      <c r="I990" s="232"/>
      <c r="J990" s="302"/>
      <c r="K990" s="302"/>
      <c r="L990" s="289"/>
    </row>
    <row r="991" spans="1:12" s="217" customFormat="1" ht="23.45" customHeight="1" x14ac:dyDescent="0.2">
      <c r="A991" s="228"/>
      <c r="B991" s="228"/>
      <c r="C991" s="231"/>
      <c r="D991" s="231"/>
      <c r="E991" s="226"/>
      <c r="F991" s="232"/>
      <c r="G991" s="232"/>
      <c r="H991" s="232"/>
      <c r="I991" s="232"/>
      <c r="J991" s="302"/>
      <c r="K991" s="302"/>
      <c r="L991" s="289"/>
    </row>
    <row r="992" spans="1:12" s="217" customFormat="1" ht="23.45" customHeight="1" x14ac:dyDescent="0.2">
      <c r="A992" s="228"/>
      <c r="B992" s="228"/>
      <c r="C992" s="231"/>
      <c r="D992" s="231"/>
      <c r="E992" s="226"/>
      <c r="F992" s="232"/>
      <c r="G992" s="232"/>
      <c r="H992" s="232"/>
      <c r="I992" s="232"/>
      <c r="J992" s="302"/>
      <c r="K992" s="302"/>
      <c r="L992" s="289"/>
    </row>
    <row r="993" spans="1:12" s="217" customFormat="1" ht="23.45" customHeight="1" x14ac:dyDescent="0.2">
      <c r="A993" s="228"/>
      <c r="B993" s="228"/>
      <c r="C993" s="231"/>
      <c r="D993" s="231"/>
      <c r="E993" s="226"/>
      <c r="F993" s="232"/>
      <c r="G993" s="232"/>
      <c r="H993" s="232"/>
      <c r="I993" s="232"/>
      <c r="J993" s="302"/>
      <c r="K993" s="302"/>
      <c r="L993" s="289"/>
    </row>
    <row r="994" spans="1:12" s="217" customFormat="1" ht="23.45" customHeight="1" x14ac:dyDescent="0.2">
      <c r="A994" s="228"/>
      <c r="B994" s="228"/>
      <c r="C994" s="231"/>
      <c r="D994" s="231"/>
      <c r="E994" s="226"/>
      <c r="F994" s="232"/>
      <c r="G994" s="232"/>
      <c r="H994" s="232"/>
      <c r="I994" s="232"/>
      <c r="J994" s="302"/>
      <c r="K994" s="302"/>
      <c r="L994" s="289"/>
    </row>
    <row r="995" spans="1:12" s="217" customFormat="1" ht="23.45" customHeight="1" x14ac:dyDescent="0.2">
      <c r="A995" s="228"/>
      <c r="B995" s="228"/>
      <c r="C995" s="231"/>
      <c r="D995" s="231"/>
      <c r="E995" s="226"/>
      <c r="F995" s="232"/>
      <c r="G995" s="232"/>
      <c r="H995" s="232"/>
      <c r="I995" s="232"/>
      <c r="J995" s="302"/>
      <c r="K995" s="302"/>
      <c r="L995" s="289"/>
    </row>
    <row r="996" spans="1:12" s="217" customFormat="1" ht="23.45" customHeight="1" x14ac:dyDescent="0.2">
      <c r="A996" s="228"/>
      <c r="B996" s="228"/>
      <c r="C996" s="231"/>
      <c r="D996" s="231"/>
      <c r="E996" s="226"/>
      <c r="F996" s="232"/>
      <c r="G996" s="232"/>
      <c r="H996" s="232"/>
      <c r="I996" s="232"/>
      <c r="J996" s="302"/>
      <c r="K996" s="302"/>
      <c r="L996" s="289"/>
    </row>
    <row r="997" spans="1:12" s="217" customFormat="1" ht="23.45" customHeight="1" x14ac:dyDescent="0.2">
      <c r="A997" s="228"/>
      <c r="B997" s="228"/>
      <c r="C997" s="231"/>
      <c r="D997" s="231"/>
      <c r="E997" s="226"/>
      <c r="F997" s="232"/>
      <c r="G997" s="232"/>
      <c r="H997" s="232"/>
      <c r="I997" s="232"/>
      <c r="J997" s="302"/>
      <c r="K997" s="302"/>
      <c r="L997" s="289"/>
    </row>
    <row r="998" spans="1:12" s="217" customFormat="1" ht="23.45" customHeight="1" x14ac:dyDescent="0.2">
      <c r="A998" s="228"/>
      <c r="B998" s="228"/>
      <c r="C998" s="231"/>
      <c r="D998" s="231"/>
      <c r="E998" s="226"/>
      <c r="F998" s="232"/>
      <c r="G998" s="232"/>
      <c r="H998" s="232"/>
      <c r="I998" s="232"/>
      <c r="J998" s="302"/>
      <c r="K998" s="302"/>
      <c r="L998" s="289"/>
    </row>
    <row r="999" spans="1:12" s="217" customFormat="1" ht="23.45" customHeight="1" x14ac:dyDescent="0.2">
      <c r="A999" s="228"/>
      <c r="B999" s="228"/>
      <c r="C999" s="231"/>
      <c r="D999" s="231"/>
      <c r="E999" s="226"/>
      <c r="F999" s="232"/>
      <c r="G999" s="232"/>
      <c r="H999" s="232"/>
      <c r="I999" s="232"/>
      <c r="J999" s="302"/>
      <c r="K999" s="302"/>
      <c r="L999" s="289"/>
    </row>
    <row r="1000" spans="1:12" s="217" customFormat="1" ht="23.45" customHeight="1" x14ac:dyDescent="0.2">
      <c r="A1000" s="228"/>
      <c r="B1000" s="228"/>
      <c r="C1000" s="231"/>
      <c r="D1000" s="231"/>
      <c r="E1000" s="226"/>
      <c r="F1000" s="232"/>
      <c r="G1000" s="232"/>
      <c r="H1000" s="232"/>
      <c r="I1000" s="232"/>
      <c r="J1000" s="302"/>
      <c r="K1000" s="302"/>
      <c r="L1000" s="289"/>
    </row>
    <row r="1001" spans="1:12" s="217" customFormat="1" ht="23.45" customHeight="1" x14ac:dyDescent="0.2">
      <c r="A1001" s="228"/>
      <c r="B1001" s="228"/>
      <c r="C1001" s="231"/>
      <c r="D1001" s="231"/>
      <c r="E1001" s="226"/>
      <c r="F1001" s="232"/>
      <c r="G1001" s="232"/>
      <c r="H1001" s="232"/>
      <c r="I1001" s="232"/>
      <c r="J1001" s="302"/>
      <c r="K1001" s="302"/>
      <c r="L1001" s="289"/>
    </row>
    <row r="1002" spans="1:12" s="217" customFormat="1" ht="23.45" customHeight="1" x14ac:dyDescent="0.2">
      <c r="A1002" s="228"/>
      <c r="B1002" s="228"/>
      <c r="C1002" s="231"/>
      <c r="D1002" s="231"/>
      <c r="E1002" s="226"/>
      <c r="F1002" s="232"/>
      <c r="G1002" s="232"/>
      <c r="H1002" s="232"/>
      <c r="I1002" s="232"/>
      <c r="J1002" s="302"/>
      <c r="K1002" s="302"/>
      <c r="L1002" s="289"/>
    </row>
    <row r="1003" spans="1:12" s="217" customFormat="1" ht="23.45" customHeight="1" x14ac:dyDescent="0.2">
      <c r="A1003" s="228"/>
      <c r="B1003" s="228"/>
      <c r="C1003" s="231"/>
      <c r="D1003" s="231"/>
      <c r="E1003" s="226"/>
      <c r="F1003" s="232"/>
      <c r="G1003" s="232"/>
      <c r="H1003" s="232"/>
      <c r="I1003" s="232"/>
      <c r="J1003" s="302"/>
      <c r="K1003" s="302"/>
      <c r="L1003" s="289"/>
    </row>
    <row r="1004" spans="1:12" s="217" customFormat="1" ht="23.45" customHeight="1" x14ac:dyDescent="0.2">
      <c r="A1004" s="228"/>
      <c r="B1004" s="228"/>
      <c r="C1004" s="231"/>
      <c r="D1004" s="231"/>
      <c r="E1004" s="226"/>
      <c r="F1004" s="232"/>
      <c r="G1004" s="232"/>
      <c r="H1004" s="232"/>
      <c r="I1004" s="232"/>
      <c r="J1004" s="302"/>
      <c r="K1004" s="302"/>
      <c r="L1004" s="289"/>
    </row>
    <row r="1005" spans="1:12" s="217" customFormat="1" ht="23.45" customHeight="1" x14ac:dyDescent="0.2">
      <c r="A1005" s="228"/>
      <c r="B1005" s="228"/>
      <c r="C1005" s="231"/>
      <c r="D1005" s="231"/>
      <c r="E1005" s="226"/>
      <c r="F1005" s="232"/>
      <c r="G1005" s="232"/>
      <c r="H1005" s="232"/>
      <c r="I1005" s="232"/>
      <c r="J1005" s="302"/>
      <c r="K1005" s="302"/>
      <c r="L1005" s="289"/>
    </row>
    <row r="1006" spans="1:12" s="217" customFormat="1" ht="23.45" customHeight="1" x14ac:dyDescent="0.2">
      <c r="A1006" s="228"/>
      <c r="B1006" s="228"/>
      <c r="C1006" s="231"/>
      <c r="D1006" s="231"/>
      <c r="E1006" s="226"/>
      <c r="F1006" s="232"/>
      <c r="G1006" s="232"/>
      <c r="H1006" s="232"/>
      <c r="I1006" s="232"/>
      <c r="J1006" s="302"/>
      <c r="K1006" s="302"/>
      <c r="L1006" s="289"/>
    </row>
    <row r="1007" spans="1:12" s="217" customFormat="1" ht="23.45" customHeight="1" x14ac:dyDescent="0.2">
      <c r="A1007" s="228"/>
      <c r="B1007" s="228"/>
      <c r="C1007" s="231"/>
      <c r="D1007" s="231"/>
      <c r="E1007" s="226"/>
      <c r="F1007" s="232"/>
      <c r="G1007" s="232"/>
      <c r="H1007" s="232"/>
      <c r="I1007" s="232"/>
      <c r="J1007" s="302"/>
      <c r="K1007" s="302"/>
      <c r="L1007" s="289"/>
    </row>
    <row r="1008" spans="1:12" s="217" customFormat="1" ht="23.45" customHeight="1" x14ac:dyDescent="0.2">
      <c r="A1008" s="228"/>
      <c r="B1008" s="228"/>
      <c r="C1008" s="231"/>
      <c r="D1008" s="231"/>
      <c r="E1008" s="226"/>
      <c r="F1008" s="232"/>
      <c r="G1008" s="232"/>
      <c r="H1008" s="232"/>
      <c r="I1008" s="232"/>
      <c r="J1008" s="302"/>
      <c r="K1008" s="302"/>
      <c r="L1008" s="289"/>
    </row>
    <row r="1009" spans="1:12" s="217" customFormat="1" ht="23.45" customHeight="1" x14ac:dyDescent="0.2">
      <c r="A1009" s="228"/>
      <c r="B1009" s="228"/>
      <c r="C1009" s="231"/>
      <c r="D1009" s="231"/>
      <c r="E1009" s="226"/>
      <c r="F1009" s="232"/>
      <c r="G1009" s="232"/>
      <c r="H1009" s="232"/>
      <c r="I1009" s="232"/>
      <c r="J1009" s="302"/>
      <c r="K1009" s="302"/>
      <c r="L1009" s="289"/>
    </row>
    <row r="1010" spans="1:12" s="217" customFormat="1" ht="23.45" customHeight="1" x14ac:dyDescent="0.2">
      <c r="A1010" s="228"/>
      <c r="B1010" s="228"/>
      <c r="C1010" s="231"/>
      <c r="D1010" s="231"/>
      <c r="E1010" s="226"/>
      <c r="F1010" s="232"/>
      <c r="G1010" s="232"/>
      <c r="H1010" s="232"/>
      <c r="I1010" s="232"/>
      <c r="J1010" s="302"/>
      <c r="K1010" s="302"/>
      <c r="L1010" s="289"/>
    </row>
    <row r="1011" spans="1:12" s="217" customFormat="1" ht="23.45" customHeight="1" x14ac:dyDescent="0.2">
      <c r="A1011" s="228"/>
      <c r="B1011" s="228"/>
      <c r="C1011" s="231"/>
      <c r="D1011" s="231"/>
      <c r="E1011" s="226"/>
      <c r="F1011" s="232"/>
      <c r="G1011" s="232"/>
      <c r="H1011" s="232"/>
      <c r="I1011" s="232"/>
      <c r="J1011" s="302"/>
      <c r="K1011" s="302"/>
      <c r="L1011" s="289"/>
    </row>
    <row r="1012" spans="1:12" s="217" customFormat="1" ht="23.45" customHeight="1" x14ac:dyDescent="0.2">
      <c r="A1012" s="228"/>
      <c r="B1012" s="228"/>
      <c r="C1012" s="231"/>
      <c r="D1012" s="231"/>
      <c r="E1012" s="226"/>
      <c r="F1012" s="232"/>
      <c r="G1012" s="232"/>
      <c r="H1012" s="232"/>
      <c r="I1012" s="232"/>
      <c r="J1012" s="302"/>
      <c r="K1012" s="302"/>
      <c r="L1012" s="289"/>
    </row>
    <row r="1013" spans="1:12" s="217" customFormat="1" ht="23.45" customHeight="1" x14ac:dyDescent="0.2">
      <c r="A1013" s="228"/>
      <c r="B1013" s="228"/>
      <c r="C1013" s="231"/>
      <c r="D1013" s="231"/>
      <c r="E1013" s="226"/>
      <c r="F1013" s="232"/>
      <c r="G1013" s="232"/>
      <c r="H1013" s="232"/>
      <c r="I1013" s="232"/>
      <c r="J1013" s="302"/>
      <c r="K1013" s="302"/>
      <c r="L1013" s="289"/>
    </row>
    <row r="1014" spans="1:12" s="217" customFormat="1" ht="23.45" customHeight="1" x14ac:dyDescent="0.2">
      <c r="A1014" s="228"/>
      <c r="B1014" s="228"/>
      <c r="C1014" s="231"/>
      <c r="D1014" s="231"/>
      <c r="E1014" s="226"/>
      <c r="F1014" s="232"/>
      <c r="G1014" s="232"/>
      <c r="H1014" s="232"/>
      <c r="I1014" s="232"/>
      <c r="J1014" s="302"/>
      <c r="K1014" s="302"/>
      <c r="L1014" s="289"/>
    </row>
    <row r="1015" spans="1:12" s="217" customFormat="1" ht="23.45" customHeight="1" x14ac:dyDescent="0.2">
      <c r="A1015" s="228"/>
      <c r="B1015" s="228"/>
      <c r="C1015" s="231"/>
      <c r="D1015" s="231"/>
      <c r="E1015" s="226"/>
      <c r="F1015" s="232"/>
      <c r="G1015" s="232"/>
      <c r="H1015" s="232"/>
      <c r="I1015" s="232"/>
      <c r="J1015" s="302"/>
      <c r="K1015" s="302"/>
      <c r="L1015" s="289"/>
    </row>
    <row r="1016" spans="1:12" s="217" customFormat="1" ht="23.45" customHeight="1" x14ac:dyDescent="0.2">
      <c r="A1016" s="228"/>
      <c r="B1016" s="228"/>
      <c r="C1016" s="231"/>
      <c r="D1016" s="231"/>
      <c r="E1016" s="226"/>
      <c r="F1016" s="232"/>
      <c r="G1016" s="232"/>
      <c r="H1016" s="232"/>
      <c r="I1016" s="232"/>
      <c r="J1016" s="302"/>
      <c r="K1016" s="302"/>
      <c r="L1016" s="289"/>
    </row>
    <row r="1017" spans="1:12" s="217" customFormat="1" ht="23.45" customHeight="1" x14ac:dyDescent="0.2">
      <c r="A1017" s="228"/>
      <c r="B1017" s="228"/>
      <c r="C1017" s="231"/>
      <c r="D1017" s="231"/>
      <c r="E1017" s="226"/>
      <c r="F1017" s="232"/>
      <c r="G1017" s="232"/>
      <c r="H1017" s="232"/>
      <c r="I1017" s="232"/>
      <c r="J1017" s="302"/>
      <c r="K1017" s="302"/>
      <c r="L1017" s="289"/>
    </row>
    <row r="1018" spans="1:12" s="217" customFormat="1" ht="23.45" customHeight="1" x14ac:dyDescent="0.2">
      <c r="A1018" s="228"/>
      <c r="B1018" s="228"/>
      <c r="C1018" s="231"/>
      <c r="D1018" s="231"/>
      <c r="E1018" s="226"/>
      <c r="F1018" s="232"/>
      <c r="G1018" s="232"/>
      <c r="H1018" s="232"/>
      <c r="I1018" s="232"/>
      <c r="J1018" s="302"/>
      <c r="K1018" s="302"/>
      <c r="L1018" s="289"/>
    </row>
    <row r="1019" spans="1:12" s="217" customFormat="1" ht="23.45" customHeight="1" x14ac:dyDescent="0.2">
      <c r="A1019" s="228"/>
      <c r="B1019" s="228"/>
      <c r="C1019" s="231"/>
      <c r="D1019" s="231"/>
      <c r="E1019" s="226"/>
      <c r="F1019" s="232"/>
      <c r="G1019" s="232"/>
      <c r="H1019" s="232"/>
      <c r="I1019" s="232"/>
      <c r="J1019" s="302"/>
      <c r="K1019" s="302"/>
      <c r="L1019" s="289"/>
    </row>
    <row r="1020" spans="1:12" s="217" customFormat="1" ht="23.45" customHeight="1" x14ac:dyDescent="0.2">
      <c r="A1020" s="228"/>
      <c r="B1020" s="228"/>
      <c r="C1020" s="231"/>
      <c r="D1020" s="231"/>
      <c r="E1020" s="226"/>
      <c r="F1020" s="232"/>
      <c r="G1020" s="232"/>
      <c r="H1020" s="232"/>
      <c r="I1020" s="232"/>
      <c r="J1020" s="302"/>
      <c r="K1020" s="302"/>
      <c r="L1020" s="289"/>
    </row>
    <row r="1021" spans="1:12" s="217" customFormat="1" ht="23.45" customHeight="1" x14ac:dyDescent="0.2">
      <c r="A1021" s="228"/>
      <c r="B1021" s="228"/>
      <c r="C1021" s="231"/>
      <c r="D1021" s="231"/>
      <c r="E1021" s="226"/>
      <c r="F1021" s="232"/>
      <c r="G1021" s="232"/>
      <c r="H1021" s="232"/>
      <c r="I1021" s="232"/>
      <c r="J1021" s="302"/>
      <c r="K1021" s="302"/>
      <c r="L1021" s="289"/>
    </row>
    <row r="1022" spans="1:12" s="217" customFormat="1" ht="23.45" customHeight="1" x14ac:dyDescent="0.2">
      <c r="A1022" s="228"/>
      <c r="B1022" s="228"/>
      <c r="C1022" s="231"/>
      <c r="D1022" s="231"/>
      <c r="E1022" s="226"/>
      <c r="F1022" s="232"/>
      <c r="G1022" s="232"/>
      <c r="H1022" s="232"/>
      <c r="I1022" s="232"/>
      <c r="J1022" s="302"/>
      <c r="K1022" s="302"/>
      <c r="L1022" s="289"/>
    </row>
    <row r="1023" spans="1:12" s="217" customFormat="1" ht="23.45" customHeight="1" x14ac:dyDescent="0.2">
      <c r="A1023" s="228"/>
      <c r="B1023" s="228"/>
      <c r="C1023" s="231"/>
      <c r="D1023" s="231"/>
      <c r="E1023" s="226"/>
      <c r="F1023" s="232"/>
      <c r="G1023" s="232"/>
      <c r="H1023" s="232"/>
      <c r="I1023" s="232"/>
      <c r="J1023" s="302"/>
      <c r="K1023" s="302"/>
      <c r="L1023" s="289"/>
    </row>
    <row r="1024" spans="1:12" s="217" customFormat="1" ht="23.45" customHeight="1" x14ac:dyDescent="0.2">
      <c r="A1024" s="228"/>
      <c r="B1024" s="228"/>
      <c r="C1024" s="231"/>
      <c r="D1024" s="231"/>
      <c r="E1024" s="226"/>
      <c r="F1024" s="232"/>
      <c r="G1024" s="232"/>
      <c r="H1024" s="232"/>
      <c r="I1024" s="232"/>
      <c r="J1024" s="302"/>
      <c r="K1024" s="302"/>
      <c r="L1024" s="289"/>
    </row>
    <row r="1025" spans="1:12" s="217" customFormat="1" ht="23.45" customHeight="1" x14ac:dyDescent="0.2">
      <c r="A1025" s="228"/>
      <c r="B1025" s="228"/>
      <c r="C1025" s="231"/>
      <c r="D1025" s="231"/>
      <c r="E1025" s="226"/>
      <c r="F1025" s="232"/>
      <c r="G1025" s="232"/>
      <c r="H1025" s="232"/>
      <c r="I1025" s="232"/>
      <c r="J1025" s="302"/>
      <c r="K1025" s="302"/>
      <c r="L1025" s="289"/>
    </row>
    <row r="1026" spans="1:12" s="217" customFormat="1" ht="23.45" customHeight="1" x14ac:dyDescent="0.2">
      <c r="A1026" s="228"/>
      <c r="B1026" s="228"/>
      <c r="C1026" s="231"/>
      <c r="D1026" s="231"/>
      <c r="E1026" s="226"/>
      <c r="F1026" s="232"/>
      <c r="G1026" s="232"/>
      <c r="H1026" s="232"/>
      <c r="I1026" s="232"/>
      <c r="J1026" s="302"/>
      <c r="K1026" s="302"/>
      <c r="L1026" s="289"/>
    </row>
    <row r="1027" spans="1:12" s="217" customFormat="1" ht="23.45" customHeight="1" x14ac:dyDescent="0.2">
      <c r="A1027" s="228"/>
      <c r="B1027" s="228"/>
      <c r="C1027" s="231"/>
      <c r="D1027" s="231"/>
      <c r="E1027" s="226"/>
      <c r="F1027" s="232"/>
      <c r="G1027" s="232"/>
      <c r="H1027" s="232"/>
      <c r="I1027" s="232"/>
      <c r="J1027" s="302"/>
      <c r="K1027" s="302"/>
      <c r="L1027" s="289"/>
    </row>
    <row r="1028" spans="1:12" s="217" customFormat="1" ht="23.45" customHeight="1" x14ac:dyDescent="0.2">
      <c r="A1028" s="228"/>
      <c r="B1028" s="228"/>
      <c r="C1028" s="231"/>
      <c r="D1028" s="231"/>
      <c r="E1028" s="226"/>
      <c r="F1028" s="232"/>
      <c r="G1028" s="232"/>
      <c r="H1028" s="232"/>
      <c r="I1028" s="232"/>
      <c r="J1028" s="302"/>
      <c r="K1028" s="302"/>
      <c r="L1028" s="289"/>
    </row>
    <row r="1029" spans="1:12" s="217" customFormat="1" ht="23.45" customHeight="1" x14ac:dyDescent="0.2">
      <c r="A1029" s="228"/>
      <c r="B1029" s="228"/>
      <c r="C1029" s="231"/>
      <c r="D1029" s="231"/>
      <c r="E1029" s="226"/>
      <c r="F1029" s="232"/>
      <c r="G1029" s="232"/>
      <c r="H1029" s="232"/>
      <c r="I1029" s="232"/>
      <c r="J1029" s="302"/>
      <c r="K1029" s="302"/>
      <c r="L1029" s="289"/>
    </row>
    <row r="1030" spans="1:12" s="217" customFormat="1" ht="23.45" customHeight="1" x14ac:dyDescent="0.2">
      <c r="A1030" s="228"/>
      <c r="B1030" s="228"/>
      <c r="C1030" s="231"/>
      <c r="D1030" s="231"/>
      <c r="E1030" s="226"/>
      <c r="F1030" s="232"/>
      <c r="G1030" s="232"/>
      <c r="H1030" s="232"/>
      <c r="I1030" s="232"/>
      <c r="J1030" s="302"/>
      <c r="K1030" s="302"/>
      <c r="L1030" s="289"/>
    </row>
    <row r="1031" spans="1:12" s="217" customFormat="1" ht="23.45" customHeight="1" x14ac:dyDescent="0.2">
      <c r="A1031" s="228"/>
      <c r="B1031" s="228"/>
      <c r="C1031" s="231"/>
      <c r="D1031" s="231"/>
      <c r="E1031" s="226"/>
      <c r="F1031" s="232"/>
      <c r="G1031" s="232"/>
      <c r="H1031" s="232"/>
      <c r="I1031" s="232"/>
      <c r="J1031" s="302"/>
      <c r="K1031" s="302"/>
      <c r="L1031" s="289"/>
    </row>
    <row r="1032" spans="1:12" s="217" customFormat="1" ht="23.45" customHeight="1" x14ac:dyDescent="0.2">
      <c r="A1032" s="228"/>
      <c r="B1032" s="228"/>
      <c r="C1032" s="231"/>
      <c r="D1032" s="231"/>
      <c r="E1032" s="226"/>
      <c r="F1032" s="232"/>
      <c r="G1032" s="232"/>
      <c r="H1032" s="232"/>
      <c r="I1032" s="232"/>
      <c r="J1032" s="302"/>
      <c r="K1032" s="302"/>
      <c r="L1032" s="289"/>
    </row>
    <row r="1033" spans="1:12" s="217" customFormat="1" ht="23.45" customHeight="1" x14ac:dyDescent="0.2">
      <c r="A1033" s="228"/>
      <c r="B1033" s="228"/>
      <c r="C1033" s="231"/>
      <c r="D1033" s="231"/>
      <c r="E1033" s="226"/>
      <c r="F1033" s="232"/>
      <c r="G1033" s="232"/>
      <c r="H1033" s="232"/>
      <c r="I1033" s="232"/>
      <c r="J1033" s="302"/>
      <c r="K1033" s="302"/>
      <c r="L1033" s="289"/>
    </row>
    <row r="1034" spans="1:12" s="217" customFormat="1" ht="23.45" customHeight="1" x14ac:dyDescent="0.2">
      <c r="A1034" s="228"/>
      <c r="B1034" s="228"/>
      <c r="C1034" s="231"/>
      <c r="D1034" s="231"/>
      <c r="E1034" s="226"/>
      <c r="F1034" s="232"/>
      <c r="G1034" s="232"/>
      <c r="H1034" s="232"/>
      <c r="I1034" s="232"/>
      <c r="J1034" s="302"/>
      <c r="K1034" s="302"/>
      <c r="L1034" s="289"/>
    </row>
    <row r="1035" spans="1:12" s="217" customFormat="1" ht="23.45" customHeight="1" x14ac:dyDescent="0.2">
      <c r="A1035" s="228"/>
      <c r="B1035" s="228"/>
      <c r="C1035" s="231"/>
      <c r="D1035" s="231"/>
      <c r="E1035" s="226"/>
      <c r="F1035" s="232"/>
      <c r="G1035" s="232"/>
      <c r="H1035" s="232"/>
      <c r="I1035" s="232"/>
      <c r="J1035" s="302"/>
      <c r="K1035" s="302"/>
      <c r="L1035" s="289"/>
    </row>
    <row r="1036" spans="1:12" s="217" customFormat="1" ht="23.45" customHeight="1" x14ac:dyDescent="0.2">
      <c r="A1036" s="228"/>
      <c r="B1036" s="228"/>
      <c r="C1036" s="231"/>
      <c r="D1036" s="231"/>
      <c r="E1036" s="226"/>
      <c r="F1036" s="232"/>
      <c r="G1036" s="232"/>
      <c r="H1036" s="232"/>
      <c r="I1036" s="232"/>
      <c r="J1036" s="302"/>
      <c r="K1036" s="302"/>
      <c r="L1036" s="289"/>
    </row>
    <row r="1037" spans="1:12" s="217" customFormat="1" ht="23.45" customHeight="1" x14ac:dyDescent="0.2">
      <c r="A1037" s="228"/>
      <c r="B1037" s="228"/>
      <c r="C1037" s="231"/>
      <c r="D1037" s="231"/>
      <c r="E1037" s="226"/>
      <c r="F1037" s="232"/>
      <c r="G1037" s="232"/>
      <c r="H1037" s="232"/>
      <c r="I1037" s="232"/>
      <c r="J1037" s="302"/>
      <c r="K1037" s="302"/>
      <c r="L1037" s="289"/>
    </row>
    <row r="1038" spans="1:12" s="217" customFormat="1" ht="23.45" customHeight="1" x14ac:dyDescent="0.2">
      <c r="A1038" s="228"/>
      <c r="B1038" s="228"/>
      <c r="C1038" s="231"/>
      <c r="D1038" s="231"/>
      <c r="E1038" s="226"/>
      <c r="F1038" s="232"/>
      <c r="G1038" s="232"/>
      <c r="H1038" s="232"/>
      <c r="I1038" s="232"/>
      <c r="J1038" s="302"/>
      <c r="K1038" s="302"/>
      <c r="L1038" s="289"/>
    </row>
    <row r="1039" spans="1:12" s="217" customFormat="1" ht="23.45" customHeight="1" x14ac:dyDescent="0.2">
      <c r="A1039" s="228"/>
      <c r="B1039" s="228"/>
      <c r="C1039" s="231"/>
      <c r="D1039" s="231"/>
      <c r="E1039" s="226"/>
      <c r="F1039" s="232"/>
      <c r="G1039" s="232"/>
      <c r="H1039" s="232"/>
      <c r="I1039" s="232"/>
      <c r="J1039" s="302"/>
      <c r="K1039" s="302"/>
      <c r="L1039" s="289"/>
    </row>
    <row r="1040" spans="1:12" s="217" customFormat="1" ht="23.45" customHeight="1" x14ac:dyDescent="0.2">
      <c r="A1040" s="228"/>
      <c r="B1040" s="228"/>
      <c r="C1040" s="231"/>
      <c r="D1040" s="231"/>
      <c r="E1040" s="226"/>
      <c r="F1040" s="232"/>
      <c r="G1040" s="232"/>
      <c r="H1040" s="232"/>
      <c r="I1040" s="232"/>
      <c r="J1040" s="302"/>
      <c r="K1040" s="302"/>
      <c r="L1040" s="289"/>
    </row>
    <row r="1041" spans="1:12" s="217" customFormat="1" ht="23.45" customHeight="1" x14ac:dyDescent="0.2">
      <c r="A1041" s="228"/>
      <c r="B1041" s="228"/>
      <c r="C1041" s="231"/>
      <c r="D1041" s="231"/>
      <c r="E1041" s="226"/>
      <c r="F1041" s="232"/>
      <c r="G1041" s="232"/>
      <c r="H1041" s="232"/>
      <c r="I1041" s="232"/>
      <c r="J1041" s="302"/>
      <c r="K1041" s="302"/>
      <c r="L1041" s="289"/>
    </row>
    <row r="1042" spans="1:12" s="217" customFormat="1" ht="23.45" customHeight="1" x14ac:dyDescent="0.2">
      <c r="A1042" s="228"/>
      <c r="B1042" s="228"/>
      <c r="C1042" s="231"/>
      <c r="D1042" s="231"/>
      <c r="E1042" s="226"/>
      <c r="F1042" s="232"/>
      <c r="G1042" s="232"/>
      <c r="H1042" s="232"/>
      <c r="I1042" s="232"/>
      <c r="J1042" s="302"/>
      <c r="K1042" s="302"/>
      <c r="L1042" s="289"/>
    </row>
    <row r="1043" spans="1:12" s="217" customFormat="1" ht="23.45" customHeight="1" x14ac:dyDescent="0.2">
      <c r="A1043" s="228"/>
      <c r="B1043" s="228"/>
      <c r="C1043" s="231"/>
      <c r="D1043" s="231"/>
      <c r="E1043" s="226"/>
      <c r="F1043" s="232"/>
      <c r="G1043" s="232"/>
      <c r="H1043" s="232"/>
      <c r="I1043" s="232"/>
      <c r="J1043" s="302"/>
      <c r="K1043" s="302"/>
      <c r="L1043" s="289"/>
    </row>
    <row r="1044" spans="1:12" s="217" customFormat="1" ht="23.45" customHeight="1" x14ac:dyDescent="0.2">
      <c r="A1044" s="228"/>
      <c r="B1044" s="228"/>
      <c r="C1044" s="231"/>
      <c r="D1044" s="231"/>
      <c r="E1044" s="226"/>
      <c r="F1044" s="232"/>
      <c r="G1044" s="232"/>
      <c r="H1044" s="232"/>
      <c r="I1044" s="232"/>
      <c r="J1044" s="302"/>
      <c r="K1044" s="302"/>
      <c r="L1044" s="289"/>
    </row>
    <row r="1045" spans="1:12" s="217" customFormat="1" ht="23.45" customHeight="1" x14ac:dyDescent="0.2">
      <c r="A1045" s="228"/>
      <c r="B1045" s="228"/>
      <c r="C1045" s="231"/>
      <c r="D1045" s="231"/>
      <c r="E1045" s="226"/>
      <c r="F1045" s="232"/>
      <c r="G1045" s="232"/>
      <c r="H1045" s="232"/>
      <c r="I1045" s="232"/>
      <c r="J1045" s="302"/>
      <c r="K1045" s="302"/>
      <c r="L1045" s="289"/>
    </row>
    <row r="1046" spans="1:12" s="217" customFormat="1" ht="23.45" customHeight="1" x14ac:dyDescent="0.2">
      <c r="A1046" s="228"/>
      <c r="B1046" s="228"/>
      <c r="C1046" s="231"/>
      <c r="D1046" s="231"/>
      <c r="E1046" s="226"/>
      <c r="F1046" s="232"/>
      <c r="G1046" s="232"/>
      <c r="H1046" s="232"/>
      <c r="I1046" s="232"/>
      <c r="J1046" s="302"/>
      <c r="K1046" s="302"/>
      <c r="L1046" s="289"/>
    </row>
    <row r="1047" spans="1:12" s="217" customFormat="1" ht="23.45" customHeight="1" x14ac:dyDescent="0.2">
      <c r="A1047" s="228"/>
      <c r="B1047" s="228"/>
      <c r="C1047" s="231"/>
      <c r="D1047" s="231"/>
      <c r="E1047" s="226"/>
      <c r="F1047" s="232"/>
      <c r="G1047" s="232"/>
      <c r="H1047" s="232"/>
      <c r="I1047" s="232"/>
      <c r="J1047" s="302"/>
      <c r="K1047" s="302"/>
      <c r="L1047" s="289"/>
    </row>
    <row r="1048" spans="1:12" s="217" customFormat="1" ht="23.45" customHeight="1" x14ac:dyDescent="0.2">
      <c r="A1048" s="228"/>
      <c r="B1048" s="228"/>
      <c r="C1048" s="231"/>
      <c r="D1048" s="231"/>
      <c r="E1048" s="226"/>
      <c r="F1048" s="232"/>
      <c r="G1048" s="232"/>
      <c r="H1048" s="232"/>
      <c r="I1048" s="232"/>
      <c r="J1048" s="302"/>
      <c r="K1048" s="302"/>
      <c r="L1048" s="289"/>
    </row>
    <row r="1049" spans="1:12" s="217" customFormat="1" ht="23.45" customHeight="1" x14ac:dyDescent="0.2">
      <c r="A1049" s="228"/>
      <c r="B1049" s="228"/>
      <c r="C1049" s="231"/>
      <c r="D1049" s="231"/>
      <c r="E1049" s="226"/>
      <c r="F1049" s="232"/>
      <c r="G1049" s="232"/>
      <c r="H1049" s="232"/>
      <c r="I1049" s="232"/>
      <c r="J1049" s="302"/>
      <c r="K1049" s="302"/>
      <c r="L1049" s="289"/>
    </row>
    <row r="1050" spans="1:12" s="217" customFormat="1" ht="23.45" customHeight="1" x14ac:dyDescent="0.2">
      <c r="A1050" s="228"/>
      <c r="B1050" s="228"/>
      <c r="C1050" s="231"/>
      <c r="D1050" s="231"/>
      <c r="E1050" s="226"/>
      <c r="F1050" s="232"/>
      <c r="G1050" s="232"/>
      <c r="H1050" s="232"/>
      <c r="I1050" s="232"/>
      <c r="J1050" s="302"/>
      <c r="K1050" s="302"/>
      <c r="L1050" s="289"/>
    </row>
    <row r="1051" spans="1:12" s="217" customFormat="1" ht="23.45" customHeight="1" x14ac:dyDescent="0.2">
      <c r="A1051" s="228"/>
      <c r="B1051" s="228"/>
      <c r="C1051" s="231"/>
      <c r="D1051" s="231"/>
      <c r="E1051" s="226"/>
      <c r="F1051" s="232"/>
      <c r="G1051" s="232"/>
      <c r="H1051" s="232"/>
      <c r="I1051" s="232"/>
      <c r="J1051" s="302"/>
      <c r="K1051" s="302"/>
      <c r="L1051" s="289"/>
    </row>
    <row r="1052" spans="1:12" s="217" customFormat="1" ht="23.45" customHeight="1" x14ac:dyDescent="0.2">
      <c r="A1052" s="228"/>
      <c r="B1052" s="228"/>
      <c r="C1052" s="231"/>
      <c r="D1052" s="231"/>
      <c r="E1052" s="226"/>
      <c r="F1052" s="232"/>
      <c r="G1052" s="232"/>
      <c r="H1052" s="232"/>
      <c r="I1052" s="232"/>
      <c r="J1052" s="302"/>
      <c r="K1052" s="302"/>
      <c r="L1052" s="289"/>
    </row>
    <row r="1053" spans="1:12" s="217" customFormat="1" ht="23.45" customHeight="1" x14ac:dyDescent="0.2">
      <c r="A1053" s="228"/>
      <c r="B1053" s="228"/>
      <c r="C1053" s="231"/>
      <c r="D1053" s="231"/>
      <c r="E1053" s="226"/>
      <c r="F1053" s="232"/>
      <c r="G1053" s="232"/>
      <c r="H1053" s="232"/>
      <c r="I1053" s="232"/>
      <c r="J1053" s="302"/>
      <c r="K1053" s="302"/>
      <c r="L1053" s="289"/>
    </row>
    <row r="1054" spans="1:12" s="217" customFormat="1" ht="23.45" customHeight="1" x14ac:dyDescent="0.2">
      <c r="A1054" s="228"/>
      <c r="B1054" s="228"/>
      <c r="C1054" s="231"/>
      <c r="D1054" s="231"/>
      <c r="E1054" s="226"/>
      <c r="F1054" s="232"/>
      <c r="G1054" s="232"/>
      <c r="H1054" s="232"/>
      <c r="I1054" s="232"/>
      <c r="J1054" s="302"/>
      <c r="K1054" s="302"/>
      <c r="L1054" s="289"/>
    </row>
    <row r="1055" spans="1:12" s="217" customFormat="1" ht="23.45" customHeight="1" x14ac:dyDescent="0.2">
      <c r="A1055" s="228"/>
      <c r="B1055" s="228"/>
      <c r="C1055" s="231"/>
      <c r="D1055" s="231"/>
      <c r="E1055" s="226"/>
      <c r="F1055" s="232"/>
      <c r="G1055" s="232"/>
      <c r="H1055" s="232"/>
      <c r="I1055" s="232"/>
      <c r="J1055" s="302"/>
      <c r="K1055" s="302"/>
      <c r="L1055" s="289"/>
    </row>
    <row r="1056" spans="1:12" s="217" customFormat="1" ht="23.45" customHeight="1" x14ac:dyDescent="0.2">
      <c r="A1056" s="228"/>
      <c r="B1056" s="228"/>
      <c r="C1056" s="231"/>
      <c r="D1056" s="231"/>
      <c r="E1056" s="226"/>
      <c r="F1056" s="232"/>
      <c r="G1056" s="232"/>
      <c r="H1056" s="232"/>
      <c r="I1056" s="232"/>
      <c r="J1056" s="302"/>
      <c r="K1056" s="302"/>
      <c r="L1056" s="289"/>
    </row>
    <row r="1057" spans="1:12" s="217" customFormat="1" ht="23.45" customHeight="1" x14ac:dyDescent="0.2">
      <c r="A1057" s="228"/>
      <c r="B1057" s="228"/>
      <c r="C1057" s="231"/>
      <c r="D1057" s="231"/>
      <c r="E1057" s="226"/>
      <c r="F1057" s="232"/>
      <c r="G1057" s="232"/>
      <c r="H1057" s="232"/>
      <c r="I1057" s="232"/>
      <c r="J1057" s="302"/>
      <c r="K1057" s="302"/>
      <c r="L1057" s="289"/>
    </row>
    <row r="1058" spans="1:12" s="217" customFormat="1" ht="23.45" customHeight="1" x14ac:dyDescent="0.2">
      <c r="A1058" s="228"/>
      <c r="B1058" s="228"/>
      <c r="C1058" s="231"/>
      <c r="D1058" s="231"/>
      <c r="E1058" s="226"/>
      <c r="F1058" s="232"/>
      <c r="G1058" s="232"/>
      <c r="H1058" s="232"/>
      <c r="I1058" s="232"/>
      <c r="J1058" s="302"/>
      <c r="K1058" s="302"/>
      <c r="L1058" s="289"/>
    </row>
    <row r="1059" spans="1:12" s="217" customFormat="1" ht="23.45" customHeight="1" x14ac:dyDescent="0.2">
      <c r="A1059" s="228"/>
      <c r="B1059" s="228"/>
      <c r="C1059" s="231"/>
      <c r="D1059" s="231"/>
      <c r="E1059" s="226"/>
      <c r="F1059" s="232"/>
      <c r="G1059" s="232"/>
      <c r="H1059" s="232"/>
      <c r="I1059" s="232"/>
      <c r="J1059" s="302"/>
      <c r="K1059" s="302"/>
      <c r="L1059" s="289"/>
    </row>
    <row r="1060" spans="1:12" s="217" customFormat="1" ht="23.45" customHeight="1" x14ac:dyDescent="0.2">
      <c r="A1060" s="228"/>
      <c r="B1060" s="228"/>
      <c r="C1060" s="231"/>
      <c r="D1060" s="231"/>
      <c r="E1060" s="226"/>
      <c r="F1060" s="232"/>
      <c r="G1060" s="232"/>
      <c r="H1060" s="232"/>
      <c r="I1060" s="232"/>
      <c r="J1060" s="302"/>
      <c r="K1060" s="302"/>
      <c r="L1060" s="289"/>
    </row>
    <row r="1061" spans="1:12" s="217" customFormat="1" ht="23.45" customHeight="1" x14ac:dyDescent="0.2">
      <c r="A1061" s="228"/>
      <c r="B1061" s="228"/>
      <c r="C1061" s="231"/>
      <c r="D1061" s="231"/>
      <c r="E1061" s="226"/>
      <c r="F1061" s="232"/>
      <c r="G1061" s="232"/>
      <c r="H1061" s="232"/>
      <c r="I1061" s="232"/>
      <c r="J1061" s="302"/>
      <c r="K1061" s="302"/>
      <c r="L1061" s="289"/>
    </row>
    <row r="1062" spans="1:12" s="217" customFormat="1" ht="23.45" customHeight="1" x14ac:dyDescent="0.2">
      <c r="A1062" s="228"/>
      <c r="B1062" s="228"/>
      <c r="C1062" s="231"/>
      <c r="D1062" s="231"/>
      <c r="E1062" s="226"/>
      <c r="F1062" s="232"/>
      <c r="G1062" s="232"/>
      <c r="H1062" s="232"/>
      <c r="I1062" s="232"/>
      <c r="J1062" s="302"/>
      <c r="K1062" s="302"/>
      <c r="L1062" s="289"/>
    </row>
    <row r="1063" spans="1:12" s="217" customFormat="1" ht="23.45" customHeight="1" x14ac:dyDescent="0.2">
      <c r="A1063" s="228"/>
      <c r="B1063" s="228"/>
      <c r="C1063" s="231"/>
      <c r="D1063" s="231"/>
      <c r="E1063" s="226"/>
      <c r="F1063" s="232"/>
      <c r="G1063" s="232"/>
      <c r="H1063" s="232"/>
      <c r="I1063" s="232"/>
      <c r="J1063" s="302"/>
      <c r="K1063" s="302"/>
      <c r="L1063" s="289"/>
    </row>
    <row r="1064" spans="1:12" s="217" customFormat="1" ht="23.45" customHeight="1" x14ac:dyDescent="0.2">
      <c r="A1064" s="228"/>
      <c r="B1064" s="228"/>
      <c r="C1064" s="231"/>
      <c r="D1064" s="231"/>
      <c r="E1064" s="226"/>
      <c r="F1064" s="232"/>
      <c r="G1064" s="232"/>
      <c r="H1064" s="232"/>
      <c r="I1064" s="232"/>
      <c r="J1064" s="302"/>
      <c r="K1064" s="302"/>
      <c r="L1064" s="289"/>
    </row>
    <row r="1065" spans="1:12" s="217" customFormat="1" ht="23.45" customHeight="1" x14ac:dyDescent="0.2">
      <c r="A1065" s="228"/>
      <c r="B1065" s="228"/>
      <c r="C1065" s="231"/>
      <c r="D1065" s="231"/>
      <c r="E1065" s="226"/>
      <c r="F1065" s="232"/>
      <c r="G1065" s="232"/>
      <c r="H1065" s="232"/>
      <c r="I1065" s="232"/>
      <c r="J1065" s="302"/>
      <c r="K1065" s="302"/>
      <c r="L1065" s="289"/>
    </row>
    <row r="1066" spans="1:12" s="217" customFormat="1" ht="23.45" customHeight="1" x14ac:dyDescent="0.2">
      <c r="A1066" s="228"/>
      <c r="B1066" s="228"/>
      <c r="C1066" s="231"/>
      <c r="D1066" s="231"/>
      <c r="E1066" s="226"/>
      <c r="F1066" s="232"/>
      <c r="G1066" s="232"/>
      <c r="H1066" s="232"/>
      <c r="I1066" s="232"/>
      <c r="J1066" s="302"/>
      <c r="K1066" s="302"/>
      <c r="L1066" s="289"/>
    </row>
    <row r="1067" spans="1:12" s="217" customFormat="1" ht="23.45" customHeight="1" x14ac:dyDescent="0.2">
      <c r="A1067" s="228"/>
      <c r="B1067" s="228"/>
      <c r="C1067" s="231"/>
      <c r="D1067" s="231"/>
      <c r="E1067" s="226"/>
      <c r="F1067" s="232"/>
      <c r="G1067" s="232"/>
      <c r="H1067" s="232"/>
      <c r="I1067" s="232"/>
      <c r="J1067" s="302"/>
      <c r="K1067" s="302"/>
      <c r="L1067" s="289"/>
    </row>
    <row r="1068" spans="1:12" s="217" customFormat="1" ht="23.45" customHeight="1" x14ac:dyDescent="0.2">
      <c r="A1068" s="228"/>
      <c r="B1068" s="228"/>
      <c r="C1068" s="231"/>
      <c r="D1068" s="231"/>
      <c r="E1068" s="226"/>
      <c r="F1068" s="232"/>
      <c r="G1068" s="232"/>
      <c r="H1068" s="232"/>
      <c r="I1068" s="232"/>
      <c r="J1068" s="302"/>
      <c r="K1068" s="302"/>
      <c r="L1068" s="289"/>
    </row>
    <row r="1069" spans="1:12" s="217" customFormat="1" ht="23.45" customHeight="1" x14ac:dyDescent="0.2">
      <c r="A1069" s="228"/>
      <c r="B1069" s="228"/>
      <c r="C1069" s="231"/>
      <c r="D1069" s="231"/>
      <c r="E1069" s="226"/>
      <c r="F1069" s="232"/>
      <c r="G1069" s="232"/>
      <c r="H1069" s="232"/>
      <c r="I1069" s="232"/>
      <c r="J1069" s="302"/>
      <c r="K1069" s="302"/>
      <c r="L1069" s="289"/>
    </row>
    <row r="1070" spans="1:12" s="217" customFormat="1" ht="23.45" customHeight="1" x14ac:dyDescent="0.2">
      <c r="A1070" s="228"/>
      <c r="B1070" s="228"/>
      <c r="C1070" s="231"/>
      <c r="D1070" s="231"/>
      <c r="E1070" s="226"/>
      <c r="F1070" s="232"/>
      <c r="G1070" s="232"/>
      <c r="H1070" s="232"/>
      <c r="I1070" s="232"/>
      <c r="J1070" s="302"/>
      <c r="K1070" s="302"/>
      <c r="L1070" s="289"/>
    </row>
    <row r="1071" spans="1:12" s="217" customFormat="1" ht="23.45" customHeight="1" x14ac:dyDescent="0.2">
      <c r="A1071" s="228"/>
      <c r="B1071" s="228"/>
      <c r="C1071" s="231"/>
      <c r="D1071" s="231"/>
      <c r="E1071" s="226"/>
      <c r="F1071" s="232"/>
      <c r="G1071" s="232"/>
      <c r="H1071" s="232"/>
      <c r="I1071" s="232"/>
      <c r="J1071" s="302"/>
      <c r="K1071" s="302"/>
      <c r="L1071" s="289"/>
    </row>
    <row r="1072" spans="1:12" s="217" customFormat="1" ht="23.45" customHeight="1" x14ac:dyDescent="0.2">
      <c r="A1072" s="228"/>
      <c r="B1072" s="228"/>
      <c r="C1072" s="231"/>
      <c r="D1072" s="231"/>
      <c r="E1072" s="226"/>
      <c r="F1072" s="232"/>
      <c r="G1072" s="232"/>
      <c r="H1072" s="232"/>
      <c r="I1072" s="232"/>
      <c r="J1072" s="302"/>
      <c r="K1072" s="302"/>
      <c r="L1072" s="289"/>
    </row>
    <row r="1073" spans="1:12" s="217" customFormat="1" ht="23.45" customHeight="1" x14ac:dyDescent="0.2">
      <c r="A1073" s="228"/>
      <c r="B1073" s="228"/>
      <c r="C1073" s="231"/>
      <c r="D1073" s="231"/>
      <c r="E1073" s="226"/>
      <c r="F1073" s="232"/>
      <c r="G1073" s="232"/>
      <c r="H1073" s="232"/>
      <c r="I1073" s="232"/>
      <c r="J1073" s="302"/>
      <c r="K1073" s="302"/>
      <c r="L1073" s="289"/>
    </row>
    <row r="1074" spans="1:12" s="217" customFormat="1" ht="23.45" customHeight="1" x14ac:dyDescent="0.2">
      <c r="A1074" s="228"/>
      <c r="B1074" s="228"/>
      <c r="C1074" s="231"/>
      <c r="D1074" s="231"/>
      <c r="E1074" s="226"/>
      <c r="F1074" s="232"/>
      <c r="G1074" s="232"/>
      <c r="H1074" s="232"/>
      <c r="I1074" s="232"/>
      <c r="J1074" s="302"/>
      <c r="K1074" s="302"/>
      <c r="L1074" s="289"/>
    </row>
    <row r="1075" spans="1:12" s="217" customFormat="1" ht="23.45" customHeight="1" x14ac:dyDescent="0.2">
      <c r="A1075" s="228"/>
      <c r="B1075" s="228"/>
      <c r="C1075" s="231"/>
      <c r="D1075" s="231"/>
      <c r="E1075" s="226"/>
      <c r="F1075" s="232"/>
      <c r="G1075" s="232"/>
      <c r="H1075" s="232"/>
      <c r="I1075" s="232"/>
      <c r="J1075" s="302"/>
      <c r="K1075" s="302"/>
      <c r="L1075" s="289"/>
    </row>
    <row r="1076" spans="1:12" s="217" customFormat="1" ht="23.45" customHeight="1" x14ac:dyDescent="0.2">
      <c r="A1076" s="228"/>
      <c r="B1076" s="228"/>
      <c r="C1076" s="231"/>
      <c r="D1076" s="231"/>
      <c r="E1076" s="226"/>
      <c r="F1076" s="232"/>
      <c r="G1076" s="232"/>
      <c r="H1076" s="232"/>
      <c r="I1076" s="232"/>
      <c r="J1076" s="302"/>
      <c r="K1076" s="302"/>
      <c r="L1076" s="289"/>
    </row>
    <row r="1077" spans="1:12" s="217" customFormat="1" ht="23.45" customHeight="1" x14ac:dyDescent="0.2">
      <c r="A1077" s="228"/>
      <c r="B1077" s="228"/>
      <c r="C1077" s="231"/>
      <c r="D1077" s="231"/>
      <c r="E1077" s="226"/>
      <c r="F1077" s="232"/>
      <c r="G1077" s="232"/>
      <c r="H1077" s="232"/>
      <c r="I1077" s="232"/>
      <c r="J1077" s="302"/>
      <c r="K1077" s="302"/>
      <c r="L1077" s="289"/>
    </row>
    <row r="1078" spans="1:12" s="217" customFormat="1" ht="23.45" customHeight="1" x14ac:dyDescent="0.2">
      <c r="A1078" s="228"/>
      <c r="B1078" s="228"/>
      <c r="C1078" s="231"/>
      <c r="D1078" s="231"/>
      <c r="E1078" s="226"/>
      <c r="F1078" s="232"/>
      <c r="G1078" s="232"/>
      <c r="H1078" s="232"/>
      <c r="I1078" s="232"/>
      <c r="J1078" s="302"/>
      <c r="K1078" s="302"/>
      <c r="L1078" s="289"/>
    </row>
    <row r="1079" spans="1:12" s="217" customFormat="1" ht="23.45" customHeight="1" x14ac:dyDescent="0.2">
      <c r="A1079" s="228"/>
      <c r="B1079" s="228"/>
      <c r="C1079" s="231"/>
      <c r="D1079" s="231"/>
      <c r="E1079" s="226"/>
      <c r="F1079" s="232"/>
      <c r="G1079" s="232"/>
      <c r="H1079" s="232"/>
      <c r="I1079" s="232"/>
      <c r="J1079" s="302"/>
      <c r="K1079" s="302"/>
      <c r="L1079" s="289"/>
    </row>
    <row r="1080" spans="1:12" s="217" customFormat="1" ht="23.45" customHeight="1" x14ac:dyDescent="0.2">
      <c r="A1080" s="228"/>
      <c r="B1080" s="228"/>
      <c r="C1080" s="231"/>
      <c r="D1080" s="231"/>
      <c r="E1080" s="226"/>
      <c r="F1080" s="232"/>
      <c r="G1080" s="232"/>
      <c r="H1080" s="232"/>
      <c r="I1080" s="232"/>
      <c r="J1080" s="302"/>
      <c r="K1080" s="302"/>
      <c r="L1080" s="289"/>
    </row>
    <row r="1081" spans="1:12" s="217" customFormat="1" ht="23.45" customHeight="1" x14ac:dyDescent="0.2">
      <c r="A1081" s="228"/>
      <c r="B1081" s="228"/>
      <c r="C1081" s="231"/>
      <c r="D1081" s="231"/>
      <c r="E1081" s="226"/>
      <c r="F1081" s="232"/>
      <c r="G1081" s="232"/>
      <c r="H1081" s="232"/>
      <c r="I1081" s="232"/>
      <c r="J1081" s="302"/>
      <c r="K1081" s="302"/>
      <c r="L1081" s="289"/>
    </row>
    <row r="1082" spans="1:12" s="217" customFormat="1" ht="23.45" customHeight="1" x14ac:dyDescent="0.2">
      <c r="A1082" s="228"/>
      <c r="B1082" s="228"/>
      <c r="C1082" s="231"/>
      <c r="D1082" s="231"/>
      <c r="E1082" s="226"/>
      <c r="F1082" s="232"/>
      <c r="G1082" s="232"/>
      <c r="H1082" s="232"/>
      <c r="I1082" s="232"/>
      <c r="J1082" s="302"/>
      <c r="K1082" s="302"/>
      <c r="L1082" s="289"/>
    </row>
    <row r="1083" spans="1:12" s="217" customFormat="1" ht="23.45" customHeight="1" x14ac:dyDescent="0.2">
      <c r="A1083" s="228"/>
      <c r="B1083" s="228"/>
      <c r="C1083" s="231"/>
      <c r="D1083" s="231"/>
      <c r="E1083" s="226"/>
      <c r="F1083" s="232"/>
      <c r="G1083" s="232"/>
      <c r="H1083" s="232"/>
      <c r="I1083" s="232"/>
      <c r="J1083" s="302"/>
      <c r="K1083" s="302"/>
      <c r="L1083" s="289"/>
    </row>
    <row r="1084" spans="1:12" s="217" customFormat="1" ht="23.45" customHeight="1" x14ac:dyDescent="0.2">
      <c r="A1084" s="228"/>
      <c r="B1084" s="228"/>
      <c r="C1084" s="231"/>
      <c r="D1084" s="231"/>
      <c r="E1084" s="226"/>
      <c r="F1084" s="232"/>
      <c r="G1084" s="232"/>
      <c r="H1084" s="232"/>
      <c r="I1084" s="232"/>
      <c r="J1084" s="302"/>
      <c r="K1084" s="302"/>
      <c r="L1084" s="289"/>
    </row>
    <row r="1085" spans="1:12" s="217" customFormat="1" ht="23.45" customHeight="1" x14ac:dyDescent="0.2">
      <c r="A1085" s="228"/>
      <c r="B1085" s="228"/>
      <c r="C1085" s="231"/>
      <c r="D1085" s="231"/>
      <c r="E1085" s="226"/>
      <c r="F1085" s="232"/>
      <c r="G1085" s="232"/>
      <c r="H1085" s="232"/>
      <c r="I1085" s="232"/>
      <c r="J1085" s="302"/>
      <c r="K1085" s="302"/>
      <c r="L1085" s="289"/>
    </row>
    <row r="1086" spans="1:12" s="217" customFormat="1" ht="23.45" customHeight="1" x14ac:dyDescent="0.2">
      <c r="A1086" s="228"/>
      <c r="B1086" s="228"/>
      <c r="C1086" s="231"/>
      <c r="D1086" s="231"/>
      <c r="E1086" s="226"/>
      <c r="F1086" s="232"/>
      <c r="G1086" s="232"/>
      <c r="H1086" s="232"/>
      <c r="I1086" s="232"/>
      <c r="J1086" s="302"/>
      <c r="K1086" s="302"/>
      <c r="L1086" s="289"/>
    </row>
    <row r="1087" spans="1:12" s="217" customFormat="1" ht="23.45" customHeight="1" x14ac:dyDescent="0.2">
      <c r="A1087" s="228"/>
      <c r="B1087" s="228"/>
      <c r="C1087" s="231"/>
      <c r="D1087" s="231"/>
      <c r="E1087" s="226"/>
      <c r="F1087" s="232"/>
      <c r="G1087" s="232"/>
      <c r="H1087" s="232"/>
      <c r="I1087" s="232"/>
      <c r="J1087" s="302"/>
      <c r="K1087" s="302"/>
      <c r="L1087" s="289"/>
    </row>
    <row r="1088" spans="1:12" s="217" customFormat="1" ht="23.45" customHeight="1" x14ac:dyDescent="0.2">
      <c r="A1088" s="228"/>
      <c r="B1088" s="228"/>
      <c r="C1088" s="231"/>
      <c r="D1088" s="231"/>
      <c r="E1088" s="226"/>
      <c r="F1088" s="232"/>
      <c r="G1088" s="232"/>
      <c r="H1088" s="232"/>
      <c r="I1088" s="232"/>
      <c r="J1088" s="302"/>
      <c r="K1088" s="302"/>
      <c r="L1088" s="289"/>
    </row>
    <row r="1089" spans="1:12" s="217" customFormat="1" ht="23.45" customHeight="1" x14ac:dyDescent="0.2">
      <c r="A1089" s="228"/>
      <c r="B1089" s="228"/>
      <c r="C1089" s="231"/>
      <c r="D1089" s="231"/>
      <c r="E1089" s="226"/>
      <c r="F1089" s="232"/>
      <c r="G1089" s="232"/>
      <c r="H1089" s="232"/>
      <c r="I1089" s="232"/>
      <c r="J1089" s="302"/>
      <c r="K1089" s="302"/>
      <c r="L1089" s="289"/>
    </row>
    <row r="1090" spans="1:12" s="217" customFormat="1" ht="23.45" customHeight="1" x14ac:dyDescent="0.2">
      <c r="A1090" s="228"/>
      <c r="B1090" s="228"/>
      <c r="C1090" s="231"/>
      <c r="D1090" s="231"/>
      <c r="E1090" s="226"/>
      <c r="F1090" s="232"/>
      <c r="G1090" s="232"/>
      <c r="H1090" s="232"/>
      <c r="I1090" s="232"/>
      <c r="J1090" s="302"/>
      <c r="K1090" s="302"/>
      <c r="L1090" s="289"/>
    </row>
    <row r="1091" spans="1:12" s="217" customFormat="1" ht="23.45" customHeight="1" x14ac:dyDescent="0.2">
      <c r="A1091" s="228"/>
      <c r="B1091" s="228"/>
      <c r="C1091" s="231"/>
      <c r="D1091" s="231"/>
      <c r="E1091" s="226"/>
      <c r="F1091" s="232"/>
      <c r="G1091" s="232"/>
      <c r="H1091" s="232"/>
      <c r="I1091" s="232"/>
      <c r="J1091" s="302"/>
      <c r="K1091" s="302"/>
      <c r="L1091" s="289"/>
    </row>
    <row r="1092" spans="1:12" s="217" customFormat="1" ht="23.45" customHeight="1" x14ac:dyDescent="0.2">
      <c r="A1092" s="228"/>
      <c r="B1092" s="228"/>
      <c r="C1092" s="231"/>
      <c r="D1092" s="231"/>
      <c r="E1092" s="226"/>
      <c r="F1092" s="232"/>
      <c r="G1092" s="232"/>
      <c r="H1092" s="232"/>
      <c r="I1092" s="232"/>
      <c r="J1092" s="302"/>
      <c r="K1092" s="302"/>
      <c r="L1092" s="289"/>
    </row>
    <row r="1093" spans="1:12" s="217" customFormat="1" ht="23.45" customHeight="1" x14ac:dyDescent="0.2">
      <c r="A1093" s="228"/>
      <c r="B1093" s="228"/>
      <c r="C1093" s="231"/>
      <c r="D1093" s="231"/>
      <c r="E1093" s="226"/>
      <c r="F1093" s="232"/>
      <c r="G1093" s="232"/>
      <c r="H1093" s="232"/>
      <c r="I1093" s="232"/>
      <c r="J1093" s="302"/>
      <c r="K1093" s="302"/>
      <c r="L1093" s="289"/>
    </row>
    <row r="1094" spans="1:12" s="217" customFormat="1" ht="23.45" customHeight="1" x14ac:dyDescent="0.2">
      <c r="A1094" s="228"/>
      <c r="B1094" s="228"/>
      <c r="C1094" s="231"/>
      <c r="D1094" s="231"/>
      <c r="E1094" s="226"/>
      <c r="F1094" s="232"/>
      <c r="G1094" s="232"/>
      <c r="H1094" s="232"/>
      <c r="I1094" s="232"/>
      <c r="J1094" s="302"/>
      <c r="K1094" s="302"/>
      <c r="L1094" s="289"/>
    </row>
    <row r="1095" spans="1:12" s="217" customFormat="1" ht="23.45" customHeight="1" x14ac:dyDescent="0.2">
      <c r="A1095" s="228"/>
      <c r="B1095" s="228"/>
      <c r="C1095" s="231"/>
      <c r="D1095" s="231"/>
      <c r="E1095" s="226"/>
      <c r="F1095" s="232"/>
      <c r="G1095" s="232"/>
      <c r="H1095" s="232"/>
      <c r="I1095" s="232"/>
      <c r="J1095" s="302"/>
      <c r="K1095" s="302"/>
      <c r="L1095" s="289"/>
    </row>
    <row r="1096" spans="1:12" s="217" customFormat="1" ht="23.45" customHeight="1" x14ac:dyDescent="0.2">
      <c r="A1096" s="228"/>
      <c r="B1096" s="228"/>
      <c r="C1096" s="231"/>
      <c r="D1096" s="231"/>
      <c r="E1096" s="226"/>
      <c r="F1096" s="232"/>
      <c r="G1096" s="232"/>
      <c r="H1096" s="232"/>
      <c r="I1096" s="232"/>
      <c r="J1096" s="302"/>
      <c r="K1096" s="302"/>
      <c r="L1096" s="289"/>
    </row>
    <row r="1097" spans="1:12" s="217" customFormat="1" ht="23.45" customHeight="1" x14ac:dyDescent="0.2">
      <c r="A1097" s="228"/>
      <c r="B1097" s="228"/>
      <c r="C1097" s="231"/>
      <c r="D1097" s="231"/>
      <c r="E1097" s="226"/>
      <c r="F1097" s="232"/>
      <c r="G1097" s="232"/>
      <c r="H1097" s="232"/>
      <c r="I1097" s="232"/>
      <c r="J1097" s="302"/>
      <c r="K1097" s="302"/>
      <c r="L1097" s="289"/>
    </row>
    <row r="1098" spans="1:12" s="217" customFormat="1" ht="23.45" customHeight="1" x14ac:dyDescent="0.2">
      <c r="A1098" s="228"/>
      <c r="B1098" s="228"/>
      <c r="C1098" s="231"/>
      <c r="D1098" s="231"/>
      <c r="E1098" s="226"/>
      <c r="F1098" s="232"/>
      <c r="G1098" s="232"/>
      <c r="H1098" s="232"/>
      <c r="I1098" s="232"/>
      <c r="J1098" s="302"/>
      <c r="K1098" s="302"/>
      <c r="L1098" s="289"/>
    </row>
    <row r="1099" spans="1:12" s="217" customFormat="1" ht="23.45" customHeight="1" x14ac:dyDescent="0.2">
      <c r="A1099" s="228"/>
      <c r="B1099" s="228"/>
      <c r="C1099" s="231"/>
      <c r="D1099" s="231"/>
      <c r="E1099" s="226"/>
      <c r="F1099" s="232"/>
      <c r="G1099" s="232"/>
      <c r="H1099" s="232"/>
      <c r="I1099" s="232"/>
      <c r="J1099" s="302"/>
      <c r="K1099" s="302"/>
      <c r="L1099" s="289"/>
    </row>
    <row r="1100" spans="1:12" s="217" customFormat="1" ht="23.45" customHeight="1" x14ac:dyDescent="0.2">
      <c r="A1100" s="228"/>
      <c r="B1100" s="228"/>
      <c r="C1100" s="231"/>
      <c r="D1100" s="231"/>
      <c r="E1100" s="226"/>
      <c r="F1100" s="232"/>
      <c r="G1100" s="232"/>
      <c r="H1100" s="232"/>
      <c r="I1100" s="232"/>
      <c r="J1100" s="302"/>
      <c r="K1100" s="302"/>
      <c r="L1100" s="289"/>
    </row>
    <row r="1101" spans="1:12" s="217" customFormat="1" ht="23.45" customHeight="1" x14ac:dyDescent="0.2">
      <c r="A1101" s="228"/>
      <c r="B1101" s="228"/>
      <c r="C1101" s="231"/>
      <c r="D1101" s="231"/>
      <c r="E1101" s="226"/>
      <c r="F1101" s="232"/>
      <c r="G1101" s="232"/>
      <c r="H1101" s="232"/>
      <c r="I1101" s="232"/>
      <c r="J1101" s="302"/>
      <c r="K1101" s="302"/>
      <c r="L1101" s="289"/>
    </row>
    <row r="1102" spans="1:12" s="217" customFormat="1" ht="23.45" customHeight="1" x14ac:dyDescent="0.2">
      <c r="A1102" s="228"/>
      <c r="B1102" s="228"/>
      <c r="C1102" s="231"/>
      <c r="D1102" s="231"/>
      <c r="E1102" s="226"/>
      <c r="F1102" s="232"/>
      <c r="G1102" s="232"/>
      <c r="H1102" s="232"/>
      <c r="I1102" s="232"/>
      <c r="J1102" s="302"/>
      <c r="K1102" s="302"/>
      <c r="L1102" s="289"/>
    </row>
    <row r="1103" spans="1:12" s="217" customFormat="1" ht="23.45" customHeight="1" x14ac:dyDescent="0.2">
      <c r="A1103" s="228"/>
      <c r="B1103" s="228"/>
      <c r="C1103" s="231"/>
      <c r="D1103" s="231"/>
      <c r="E1103" s="226"/>
      <c r="F1103" s="232"/>
      <c r="G1103" s="232"/>
      <c r="H1103" s="232"/>
      <c r="I1103" s="232"/>
      <c r="J1103" s="302"/>
      <c r="K1103" s="302"/>
      <c r="L1103" s="289"/>
    </row>
    <row r="1104" spans="1:12" s="217" customFormat="1" ht="23.45" customHeight="1" x14ac:dyDescent="0.2">
      <c r="A1104" s="228"/>
      <c r="B1104" s="228"/>
      <c r="C1104" s="231"/>
      <c r="D1104" s="231"/>
      <c r="E1104" s="226"/>
      <c r="F1104" s="232"/>
      <c r="G1104" s="232"/>
      <c r="H1104" s="232"/>
      <c r="I1104" s="232"/>
      <c r="J1104" s="302"/>
      <c r="K1104" s="302"/>
      <c r="L1104" s="289"/>
    </row>
    <row r="1105" spans="1:12" s="217" customFormat="1" ht="23.45" customHeight="1" x14ac:dyDescent="0.2">
      <c r="A1105" s="228"/>
      <c r="B1105" s="228"/>
      <c r="C1105" s="231"/>
      <c r="D1105" s="231"/>
      <c r="E1105" s="226"/>
      <c r="F1105" s="232"/>
      <c r="G1105" s="232"/>
      <c r="H1105" s="232"/>
      <c r="I1105" s="232"/>
      <c r="J1105" s="302"/>
      <c r="K1105" s="302"/>
      <c r="L1105" s="289"/>
    </row>
    <row r="1106" spans="1:12" s="217" customFormat="1" ht="23.45" customHeight="1" x14ac:dyDescent="0.2">
      <c r="A1106" s="228"/>
      <c r="B1106" s="228"/>
      <c r="C1106" s="231"/>
      <c r="D1106" s="231"/>
      <c r="E1106" s="226"/>
      <c r="F1106" s="232"/>
      <c r="G1106" s="232"/>
      <c r="H1106" s="232"/>
      <c r="I1106" s="232"/>
      <c r="J1106" s="302"/>
      <c r="K1106" s="302"/>
      <c r="L1106" s="289"/>
    </row>
    <row r="1107" spans="1:12" s="217" customFormat="1" ht="23.45" customHeight="1" x14ac:dyDescent="0.2">
      <c r="A1107" s="228"/>
      <c r="B1107" s="228"/>
      <c r="C1107" s="231"/>
      <c r="D1107" s="231"/>
      <c r="E1107" s="226"/>
      <c r="F1107" s="232"/>
      <c r="G1107" s="232"/>
      <c r="H1107" s="232"/>
      <c r="I1107" s="232"/>
      <c r="J1107" s="302"/>
      <c r="K1107" s="302"/>
      <c r="L1107" s="289"/>
    </row>
    <row r="1108" spans="1:12" s="217" customFormat="1" ht="23.45" customHeight="1" x14ac:dyDescent="0.2">
      <c r="A1108" s="228"/>
      <c r="B1108" s="228"/>
      <c r="C1108" s="231"/>
      <c r="D1108" s="231"/>
      <c r="E1108" s="226"/>
      <c r="F1108" s="232"/>
      <c r="G1108" s="232"/>
      <c r="H1108" s="232"/>
      <c r="I1108" s="232"/>
      <c r="J1108" s="302"/>
      <c r="K1108" s="302"/>
      <c r="L1108" s="289"/>
    </row>
    <row r="1109" spans="1:12" s="217" customFormat="1" ht="23.45" customHeight="1" x14ac:dyDescent="0.2">
      <c r="A1109" s="228"/>
      <c r="B1109" s="228"/>
      <c r="C1109" s="231"/>
      <c r="D1109" s="231"/>
      <c r="E1109" s="226"/>
      <c r="F1109" s="232"/>
      <c r="G1109" s="232"/>
      <c r="H1109" s="232"/>
      <c r="I1109" s="232"/>
      <c r="J1109" s="302"/>
      <c r="K1109" s="302"/>
      <c r="L1109" s="289"/>
    </row>
    <row r="1110" spans="1:12" s="217" customFormat="1" ht="23.45" customHeight="1" x14ac:dyDescent="0.2">
      <c r="A1110" s="228"/>
      <c r="B1110" s="228"/>
      <c r="C1110" s="231"/>
      <c r="D1110" s="231"/>
      <c r="E1110" s="226"/>
      <c r="F1110" s="232"/>
      <c r="G1110" s="232"/>
      <c r="H1110" s="232"/>
      <c r="I1110" s="232"/>
      <c r="J1110" s="302"/>
      <c r="K1110" s="302"/>
      <c r="L1110" s="289"/>
    </row>
    <row r="1111" spans="1:12" s="217" customFormat="1" ht="23.45" customHeight="1" x14ac:dyDescent="0.2">
      <c r="A1111" s="228"/>
      <c r="B1111" s="228"/>
      <c r="C1111" s="231"/>
      <c r="D1111" s="231"/>
      <c r="E1111" s="226"/>
      <c r="F1111" s="232"/>
      <c r="G1111" s="232"/>
      <c r="H1111" s="232"/>
      <c r="I1111" s="232"/>
      <c r="J1111" s="302"/>
      <c r="K1111" s="302"/>
      <c r="L1111" s="289"/>
    </row>
    <row r="1112" spans="1:12" s="217" customFormat="1" ht="23.45" customHeight="1" x14ac:dyDescent="0.2">
      <c r="A1112" s="228"/>
      <c r="B1112" s="228"/>
      <c r="C1112" s="231"/>
      <c r="D1112" s="231"/>
      <c r="E1112" s="226"/>
      <c r="F1112" s="232"/>
      <c r="G1112" s="232"/>
      <c r="H1112" s="232"/>
      <c r="I1112" s="232"/>
      <c r="J1112" s="302"/>
      <c r="K1112" s="302"/>
      <c r="L1112" s="289"/>
    </row>
    <row r="1113" spans="1:12" s="217" customFormat="1" ht="23.45" customHeight="1" x14ac:dyDescent="0.2">
      <c r="A1113" s="228"/>
      <c r="B1113" s="228"/>
      <c r="C1113" s="231"/>
      <c r="D1113" s="231"/>
      <c r="E1113" s="226"/>
      <c r="F1113" s="232"/>
      <c r="G1113" s="232"/>
      <c r="H1113" s="232"/>
      <c r="I1113" s="232"/>
      <c r="J1113" s="302"/>
      <c r="K1113" s="302"/>
      <c r="L1113" s="289"/>
    </row>
    <row r="1114" spans="1:12" s="217" customFormat="1" ht="23.45" customHeight="1" x14ac:dyDescent="0.2">
      <c r="A1114" s="228"/>
      <c r="B1114" s="228"/>
      <c r="C1114" s="231"/>
      <c r="D1114" s="231"/>
      <c r="E1114" s="226"/>
      <c r="F1114" s="232"/>
      <c r="G1114" s="232"/>
      <c r="H1114" s="232"/>
      <c r="I1114" s="232"/>
      <c r="J1114" s="302"/>
      <c r="K1114" s="302"/>
      <c r="L1114" s="289"/>
    </row>
    <row r="1115" spans="1:12" s="217" customFormat="1" ht="23.45" customHeight="1" x14ac:dyDescent="0.2">
      <c r="A1115" s="228"/>
      <c r="B1115" s="228"/>
      <c r="C1115" s="231"/>
      <c r="D1115" s="231"/>
      <c r="E1115" s="226"/>
      <c r="F1115" s="232"/>
      <c r="G1115" s="232"/>
      <c r="H1115" s="232"/>
      <c r="I1115" s="232"/>
      <c r="J1115" s="302"/>
      <c r="K1115" s="302"/>
      <c r="L1115" s="289"/>
    </row>
    <row r="1116" spans="1:12" s="217" customFormat="1" ht="23.45" customHeight="1" x14ac:dyDescent="0.2">
      <c r="A1116" s="228"/>
      <c r="B1116" s="228"/>
      <c r="C1116" s="231"/>
      <c r="D1116" s="231"/>
      <c r="E1116" s="226"/>
      <c r="F1116" s="232"/>
      <c r="G1116" s="232"/>
      <c r="H1116" s="232"/>
      <c r="I1116" s="232"/>
      <c r="J1116" s="302"/>
      <c r="K1116" s="302"/>
      <c r="L1116" s="289"/>
    </row>
    <row r="1117" spans="1:12" s="217" customFormat="1" ht="23.45" customHeight="1" x14ac:dyDescent="0.2">
      <c r="A1117" s="228"/>
      <c r="B1117" s="228"/>
      <c r="C1117" s="231"/>
      <c r="D1117" s="231"/>
      <c r="E1117" s="226"/>
      <c r="F1117" s="232"/>
      <c r="G1117" s="232"/>
      <c r="H1117" s="232"/>
      <c r="I1117" s="232"/>
      <c r="J1117" s="302"/>
      <c r="K1117" s="302"/>
      <c r="L1117" s="289"/>
    </row>
    <row r="1118" spans="1:12" s="217" customFormat="1" ht="23.45" customHeight="1" x14ac:dyDescent="0.2">
      <c r="A1118" s="228"/>
      <c r="B1118" s="228"/>
      <c r="C1118" s="231"/>
      <c r="D1118" s="231"/>
      <c r="E1118" s="226"/>
      <c r="F1118" s="232"/>
      <c r="G1118" s="232"/>
      <c r="H1118" s="232"/>
      <c r="I1118" s="232"/>
      <c r="J1118" s="302"/>
      <c r="K1118" s="302"/>
      <c r="L1118" s="289"/>
    </row>
    <row r="1119" spans="1:12" s="217" customFormat="1" ht="23.45" customHeight="1" x14ac:dyDescent="0.2">
      <c r="A1119" s="228"/>
      <c r="B1119" s="228"/>
      <c r="C1119" s="231"/>
      <c r="D1119" s="231"/>
      <c r="E1119" s="226"/>
      <c r="F1119" s="232"/>
      <c r="G1119" s="232"/>
      <c r="H1119" s="232"/>
      <c r="I1119" s="232"/>
      <c r="J1119" s="302"/>
      <c r="K1119" s="302"/>
      <c r="L1119" s="289"/>
    </row>
    <row r="1120" spans="1:12" s="217" customFormat="1" ht="23.45" customHeight="1" x14ac:dyDescent="0.2">
      <c r="A1120" s="228"/>
      <c r="B1120" s="228"/>
      <c r="C1120" s="231"/>
      <c r="D1120" s="231"/>
      <c r="E1120" s="226"/>
      <c r="F1120" s="232"/>
      <c r="G1120" s="232"/>
      <c r="H1120" s="232"/>
      <c r="I1120" s="232"/>
      <c r="J1120" s="302"/>
      <c r="K1120" s="302"/>
      <c r="L1120" s="289"/>
    </row>
    <row r="1121" spans="1:12" s="217" customFormat="1" ht="23.45" customHeight="1" x14ac:dyDescent="0.2">
      <c r="A1121" s="228"/>
      <c r="B1121" s="228"/>
      <c r="C1121" s="231"/>
      <c r="D1121" s="231"/>
      <c r="E1121" s="226"/>
      <c r="F1121" s="232"/>
      <c r="G1121" s="232"/>
      <c r="H1121" s="232"/>
      <c r="I1121" s="232"/>
      <c r="J1121" s="302"/>
      <c r="K1121" s="302"/>
      <c r="L1121" s="289"/>
    </row>
    <row r="1122" spans="1:12" s="217" customFormat="1" ht="23.45" customHeight="1" x14ac:dyDescent="0.2">
      <c r="A1122" s="228"/>
      <c r="B1122" s="228"/>
      <c r="C1122" s="231"/>
      <c r="D1122" s="231"/>
      <c r="E1122" s="226"/>
      <c r="F1122" s="232"/>
      <c r="G1122" s="232"/>
      <c r="H1122" s="232"/>
      <c r="I1122" s="232"/>
      <c r="J1122" s="302"/>
      <c r="K1122" s="302"/>
      <c r="L1122" s="289"/>
    </row>
    <row r="1123" spans="1:12" s="217" customFormat="1" ht="23.45" customHeight="1" x14ac:dyDescent="0.2">
      <c r="A1123" s="228"/>
      <c r="B1123" s="228"/>
      <c r="C1123" s="231"/>
      <c r="D1123" s="231"/>
      <c r="E1123" s="226"/>
      <c r="F1123" s="232"/>
      <c r="G1123" s="232"/>
      <c r="H1123" s="232"/>
      <c r="I1123" s="232"/>
      <c r="J1123" s="302"/>
      <c r="K1123" s="302"/>
      <c r="L1123" s="289"/>
    </row>
    <row r="1124" spans="1:12" s="217" customFormat="1" ht="23.45" customHeight="1" x14ac:dyDescent="0.2">
      <c r="A1124" s="228"/>
      <c r="B1124" s="228"/>
      <c r="C1124" s="231"/>
      <c r="D1124" s="231"/>
      <c r="E1124" s="226"/>
      <c r="F1124" s="232"/>
      <c r="G1124" s="232"/>
      <c r="H1124" s="232"/>
      <c r="I1124" s="232"/>
      <c r="J1124" s="302"/>
      <c r="K1124" s="302"/>
      <c r="L1124" s="289"/>
    </row>
    <row r="1125" spans="1:12" s="217" customFormat="1" ht="23.45" customHeight="1" x14ac:dyDescent="0.2">
      <c r="A1125" s="228"/>
      <c r="B1125" s="228"/>
      <c r="C1125" s="231"/>
      <c r="D1125" s="231"/>
      <c r="E1125" s="226"/>
      <c r="F1125" s="232"/>
      <c r="G1125" s="232"/>
      <c r="H1125" s="232"/>
      <c r="I1125" s="232"/>
      <c r="J1125" s="302"/>
      <c r="K1125" s="302"/>
      <c r="L1125" s="289"/>
    </row>
    <row r="1126" spans="1:12" s="217" customFormat="1" ht="23.45" customHeight="1" x14ac:dyDescent="0.2">
      <c r="A1126" s="228"/>
      <c r="B1126" s="228"/>
      <c r="C1126" s="231"/>
      <c r="D1126" s="231"/>
      <c r="E1126" s="226"/>
      <c r="F1126" s="232"/>
      <c r="G1126" s="232"/>
      <c r="H1126" s="232"/>
      <c r="I1126" s="232"/>
      <c r="J1126" s="302"/>
      <c r="K1126" s="302"/>
      <c r="L1126" s="289"/>
    </row>
    <row r="1127" spans="1:12" s="217" customFormat="1" ht="23.45" customHeight="1" x14ac:dyDescent="0.2">
      <c r="A1127" s="228"/>
      <c r="B1127" s="228"/>
      <c r="C1127" s="231"/>
      <c r="D1127" s="231"/>
      <c r="E1127" s="226"/>
      <c r="F1127" s="232"/>
      <c r="G1127" s="232"/>
      <c r="H1127" s="232"/>
      <c r="I1127" s="232"/>
      <c r="J1127" s="302"/>
      <c r="K1127" s="302"/>
      <c r="L1127" s="289"/>
    </row>
    <row r="1128" spans="1:12" s="217" customFormat="1" ht="23.45" customHeight="1" x14ac:dyDescent="0.2">
      <c r="A1128" s="228"/>
      <c r="B1128" s="228"/>
      <c r="C1128" s="231"/>
      <c r="D1128" s="231"/>
      <c r="E1128" s="226"/>
      <c r="F1128" s="232"/>
      <c r="G1128" s="232"/>
      <c r="H1128" s="232"/>
      <c r="I1128" s="232"/>
      <c r="J1128" s="302"/>
      <c r="K1128" s="302"/>
      <c r="L1128" s="289"/>
    </row>
    <row r="1129" spans="1:12" s="217" customFormat="1" ht="23.45" customHeight="1" x14ac:dyDescent="0.2">
      <c r="A1129" s="228"/>
      <c r="B1129" s="228"/>
      <c r="C1129" s="231"/>
      <c r="D1129" s="231"/>
      <c r="E1129" s="226"/>
      <c r="F1129" s="232"/>
      <c r="G1129" s="232"/>
      <c r="H1129" s="232"/>
      <c r="I1129" s="232"/>
      <c r="J1129" s="302"/>
      <c r="K1129" s="302"/>
      <c r="L1129" s="289"/>
    </row>
    <row r="1130" spans="1:12" s="217" customFormat="1" ht="23.45" customHeight="1" x14ac:dyDescent="0.2">
      <c r="A1130" s="228"/>
      <c r="B1130" s="228"/>
      <c r="C1130" s="231"/>
      <c r="D1130" s="231"/>
      <c r="E1130" s="226"/>
      <c r="F1130" s="232"/>
      <c r="G1130" s="232"/>
      <c r="H1130" s="232"/>
      <c r="I1130" s="232"/>
      <c r="J1130" s="302"/>
      <c r="K1130" s="302"/>
      <c r="L1130" s="289"/>
    </row>
    <row r="1131" spans="1:12" s="217" customFormat="1" ht="23.45" customHeight="1" x14ac:dyDescent="0.2">
      <c r="A1131" s="228"/>
      <c r="B1131" s="228"/>
      <c r="C1131" s="231"/>
      <c r="D1131" s="231"/>
      <c r="E1131" s="226"/>
      <c r="F1131" s="232"/>
      <c r="G1131" s="232"/>
      <c r="H1131" s="232"/>
      <c r="I1131" s="232"/>
      <c r="J1131" s="302"/>
      <c r="K1131" s="302"/>
      <c r="L1131" s="289"/>
    </row>
    <row r="1132" spans="1:12" s="217" customFormat="1" ht="23.45" customHeight="1" x14ac:dyDescent="0.2">
      <c r="A1132" s="228"/>
      <c r="B1132" s="228"/>
      <c r="C1132" s="231"/>
      <c r="D1132" s="231"/>
      <c r="E1132" s="226"/>
      <c r="F1132" s="232"/>
      <c r="G1132" s="232"/>
      <c r="H1132" s="232"/>
      <c r="I1132" s="232"/>
      <c r="J1132" s="302"/>
      <c r="K1132" s="302"/>
      <c r="L1132" s="289"/>
    </row>
    <row r="1133" spans="1:12" s="217" customFormat="1" ht="23.45" customHeight="1" x14ac:dyDescent="0.2">
      <c r="A1133" s="228"/>
      <c r="B1133" s="228"/>
      <c r="C1133" s="231"/>
      <c r="D1133" s="231"/>
      <c r="E1133" s="226"/>
      <c r="F1133" s="232"/>
      <c r="G1133" s="232"/>
      <c r="H1133" s="232"/>
      <c r="I1133" s="232"/>
      <c r="J1133" s="302"/>
      <c r="K1133" s="302"/>
      <c r="L1133" s="289"/>
    </row>
    <row r="1134" spans="1:12" s="217" customFormat="1" ht="23.45" customHeight="1" x14ac:dyDescent="0.2">
      <c r="A1134" s="228"/>
      <c r="B1134" s="228"/>
      <c r="C1134" s="231"/>
      <c r="D1134" s="231"/>
      <c r="E1134" s="226"/>
      <c r="F1134" s="232"/>
      <c r="G1134" s="232"/>
      <c r="H1134" s="232"/>
      <c r="I1134" s="232"/>
      <c r="J1134" s="302"/>
      <c r="K1134" s="302"/>
      <c r="L1134" s="289"/>
    </row>
    <row r="1135" spans="1:12" s="217" customFormat="1" ht="23.45" customHeight="1" x14ac:dyDescent="0.2">
      <c r="A1135" s="228"/>
      <c r="B1135" s="228"/>
      <c r="C1135" s="231"/>
      <c r="D1135" s="231"/>
      <c r="E1135" s="226"/>
      <c r="F1135" s="232"/>
      <c r="G1135" s="232"/>
      <c r="H1135" s="232"/>
      <c r="I1135" s="232"/>
      <c r="J1135" s="302"/>
      <c r="K1135" s="302"/>
      <c r="L1135" s="289"/>
    </row>
    <row r="1136" spans="1:12" s="217" customFormat="1" ht="23.45" customHeight="1" x14ac:dyDescent="0.2">
      <c r="A1136" s="228"/>
      <c r="B1136" s="228"/>
      <c r="C1136" s="231"/>
      <c r="D1136" s="231"/>
      <c r="E1136" s="226"/>
      <c r="F1136" s="232"/>
      <c r="G1136" s="232"/>
      <c r="H1136" s="232"/>
      <c r="I1136" s="232"/>
      <c r="J1136" s="302"/>
      <c r="K1136" s="302"/>
      <c r="L1136" s="289"/>
    </row>
    <row r="1137" spans="1:12" s="217" customFormat="1" ht="23.45" customHeight="1" x14ac:dyDescent="0.2">
      <c r="A1137" s="228"/>
      <c r="B1137" s="228"/>
      <c r="C1137" s="231"/>
      <c r="D1137" s="231"/>
      <c r="E1137" s="226"/>
      <c r="F1137" s="232"/>
      <c r="G1137" s="232"/>
      <c r="H1137" s="232"/>
      <c r="I1137" s="232"/>
      <c r="J1137" s="302"/>
      <c r="K1137" s="302"/>
      <c r="L1137" s="289"/>
    </row>
    <row r="1138" spans="1:12" s="217" customFormat="1" ht="23.45" customHeight="1" x14ac:dyDescent="0.2">
      <c r="A1138" s="228"/>
      <c r="B1138" s="228"/>
      <c r="C1138" s="231"/>
      <c r="D1138" s="231"/>
      <c r="E1138" s="226"/>
      <c r="F1138" s="232"/>
      <c r="G1138" s="232"/>
      <c r="H1138" s="232"/>
      <c r="I1138" s="232"/>
      <c r="J1138" s="302"/>
      <c r="K1138" s="302"/>
      <c r="L1138" s="289"/>
    </row>
    <row r="1139" spans="1:12" s="217" customFormat="1" ht="23.45" customHeight="1" x14ac:dyDescent="0.2">
      <c r="A1139" s="228"/>
      <c r="B1139" s="228"/>
      <c r="C1139" s="231"/>
      <c r="D1139" s="231"/>
      <c r="E1139" s="226"/>
      <c r="F1139" s="232"/>
      <c r="G1139" s="232"/>
      <c r="H1139" s="232"/>
      <c r="I1139" s="232"/>
      <c r="J1139" s="302"/>
      <c r="K1139" s="302"/>
      <c r="L1139" s="289"/>
    </row>
    <row r="1140" spans="1:12" s="217" customFormat="1" ht="23.45" customHeight="1" x14ac:dyDescent="0.2">
      <c r="A1140" s="228"/>
      <c r="B1140" s="228"/>
      <c r="C1140" s="231"/>
      <c r="D1140" s="231"/>
      <c r="E1140" s="226"/>
      <c r="F1140" s="232"/>
      <c r="G1140" s="232"/>
      <c r="H1140" s="232"/>
      <c r="I1140" s="232"/>
      <c r="J1140" s="302"/>
      <c r="K1140" s="302"/>
      <c r="L1140" s="289"/>
    </row>
    <row r="1141" spans="1:12" s="217" customFormat="1" ht="23.45" customHeight="1" x14ac:dyDescent="0.2">
      <c r="A1141" s="228"/>
      <c r="B1141" s="228"/>
      <c r="C1141" s="231"/>
      <c r="D1141" s="231"/>
      <c r="E1141" s="226"/>
      <c r="F1141" s="232"/>
      <c r="G1141" s="232"/>
      <c r="H1141" s="232"/>
      <c r="I1141" s="232"/>
      <c r="J1141" s="302"/>
      <c r="K1141" s="302"/>
      <c r="L1141" s="289"/>
    </row>
    <row r="1142" spans="1:12" s="217" customFormat="1" ht="23.45" customHeight="1" x14ac:dyDescent="0.2">
      <c r="A1142" s="228"/>
      <c r="B1142" s="228"/>
      <c r="C1142" s="231"/>
      <c r="D1142" s="231"/>
      <c r="E1142" s="226"/>
      <c r="F1142" s="232"/>
      <c r="G1142" s="232"/>
      <c r="H1142" s="232"/>
      <c r="I1142" s="232"/>
      <c r="J1142" s="302"/>
      <c r="K1142" s="302"/>
      <c r="L1142" s="289"/>
    </row>
    <row r="1143" spans="1:12" s="217" customFormat="1" ht="23.45" customHeight="1" x14ac:dyDescent="0.2">
      <c r="A1143" s="228"/>
      <c r="B1143" s="228"/>
      <c r="C1143" s="231"/>
      <c r="D1143" s="231"/>
      <c r="E1143" s="226"/>
      <c r="F1143" s="232"/>
      <c r="G1143" s="232"/>
      <c r="H1143" s="232"/>
      <c r="I1143" s="232"/>
      <c r="J1143" s="302"/>
      <c r="K1143" s="302"/>
      <c r="L1143" s="289"/>
    </row>
    <row r="1144" spans="1:12" s="217" customFormat="1" ht="23.45" customHeight="1" x14ac:dyDescent="0.2">
      <c r="A1144" s="228"/>
      <c r="B1144" s="228"/>
      <c r="C1144" s="231"/>
      <c r="D1144" s="231"/>
      <c r="E1144" s="226"/>
      <c r="F1144" s="232"/>
      <c r="G1144" s="232"/>
      <c r="H1144" s="232"/>
      <c r="I1144" s="232"/>
      <c r="J1144" s="302"/>
      <c r="K1144" s="302"/>
      <c r="L1144" s="289"/>
    </row>
    <row r="1145" spans="1:12" s="217" customFormat="1" ht="23.45" customHeight="1" x14ac:dyDescent="0.2">
      <c r="A1145" s="228"/>
      <c r="B1145" s="228"/>
      <c r="C1145" s="231"/>
      <c r="D1145" s="231"/>
      <c r="E1145" s="226"/>
      <c r="F1145" s="232"/>
      <c r="G1145" s="232"/>
      <c r="H1145" s="232"/>
      <c r="I1145" s="232"/>
      <c r="J1145" s="302"/>
      <c r="K1145" s="302"/>
      <c r="L1145" s="289"/>
    </row>
    <row r="1146" spans="1:12" s="217" customFormat="1" ht="23.45" customHeight="1" x14ac:dyDescent="0.2">
      <c r="A1146" s="228"/>
      <c r="B1146" s="228"/>
      <c r="C1146" s="231"/>
      <c r="D1146" s="231"/>
      <c r="E1146" s="226"/>
      <c r="F1146" s="232"/>
      <c r="G1146" s="232"/>
      <c r="H1146" s="232"/>
      <c r="I1146" s="232"/>
      <c r="J1146" s="302"/>
      <c r="K1146" s="302"/>
      <c r="L1146" s="289"/>
    </row>
    <row r="1147" spans="1:12" s="217" customFormat="1" ht="23.45" customHeight="1" x14ac:dyDescent="0.2">
      <c r="A1147" s="228"/>
      <c r="B1147" s="228"/>
      <c r="C1147" s="231"/>
      <c r="D1147" s="231"/>
      <c r="E1147" s="226"/>
      <c r="F1147" s="232"/>
      <c r="G1147" s="232"/>
      <c r="H1147" s="232"/>
      <c r="I1147" s="232"/>
      <c r="J1147" s="302"/>
      <c r="K1147" s="302"/>
      <c r="L1147" s="289"/>
    </row>
    <row r="1148" spans="1:12" s="217" customFormat="1" ht="23.45" customHeight="1" x14ac:dyDescent="0.2">
      <c r="A1148" s="228"/>
      <c r="B1148" s="228"/>
      <c r="C1148" s="231"/>
      <c r="D1148" s="231"/>
      <c r="E1148" s="226"/>
      <c r="F1148" s="232"/>
      <c r="G1148" s="232"/>
      <c r="H1148" s="232"/>
      <c r="I1148" s="232"/>
      <c r="J1148" s="302"/>
      <c r="K1148" s="302"/>
      <c r="L1148" s="289"/>
    </row>
    <row r="1149" spans="1:12" s="217" customFormat="1" ht="23.45" customHeight="1" x14ac:dyDescent="0.2">
      <c r="A1149" s="228"/>
      <c r="B1149" s="228"/>
      <c r="C1149" s="231"/>
      <c r="D1149" s="231"/>
      <c r="E1149" s="226"/>
      <c r="F1149" s="232"/>
      <c r="G1149" s="232"/>
      <c r="H1149" s="232"/>
      <c r="I1149" s="232"/>
      <c r="J1149" s="302"/>
      <c r="K1149" s="302"/>
      <c r="L1149" s="289"/>
    </row>
    <row r="1150" spans="1:12" s="217" customFormat="1" ht="23.45" customHeight="1" x14ac:dyDescent="0.2">
      <c r="A1150" s="228"/>
      <c r="B1150" s="228"/>
      <c r="C1150" s="231"/>
      <c r="D1150" s="231"/>
      <c r="E1150" s="226"/>
      <c r="F1150" s="232"/>
      <c r="G1150" s="232"/>
      <c r="H1150" s="232"/>
      <c r="I1150" s="232"/>
      <c r="J1150" s="302"/>
      <c r="K1150" s="302"/>
      <c r="L1150" s="289"/>
    </row>
    <row r="1151" spans="1:12" s="217" customFormat="1" ht="23.45" customHeight="1" x14ac:dyDescent="0.2">
      <c r="A1151" s="228"/>
      <c r="B1151" s="228"/>
      <c r="C1151" s="231"/>
      <c r="D1151" s="231"/>
      <c r="E1151" s="226"/>
      <c r="F1151" s="232"/>
      <c r="G1151" s="232"/>
      <c r="H1151" s="232"/>
      <c r="I1151" s="232"/>
      <c r="J1151" s="302"/>
      <c r="K1151" s="302"/>
      <c r="L1151" s="289"/>
    </row>
    <row r="1152" spans="1:12" s="217" customFormat="1" ht="23.45" customHeight="1" x14ac:dyDescent="0.2">
      <c r="A1152" s="228"/>
      <c r="B1152" s="228"/>
      <c r="C1152" s="231"/>
      <c r="D1152" s="231"/>
      <c r="E1152" s="226"/>
      <c r="F1152" s="232"/>
      <c r="G1152" s="232"/>
      <c r="H1152" s="232"/>
      <c r="I1152" s="232"/>
      <c r="J1152" s="302"/>
      <c r="K1152" s="302"/>
      <c r="L1152" s="289"/>
    </row>
    <row r="1153" spans="1:12" s="217" customFormat="1" ht="23.45" customHeight="1" x14ac:dyDescent="0.2">
      <c r="A1153" s="228"/>
      <c r="B1153" s="228"/>
      <c r="C1153" s="231"/>
      <c r="D1153" s="231"/>
      <c r="E1153" s="226"/>
      <c r="F1153" s="232"/>
      <c r="G1153" s="232"/>
      <c r="H1153" s="232"/>
      <c r="I1153" s="232"/>
      <c r="J1153" s="302"/>
      <c r="K1153" s="302"/>
      <c r="L1153" s="289"/>
    </row>
    <row r="1154" spans="1:12" s="217" customFormat="1" ht="23.45" customHeight="1" x14ac:dyDescent="0.2">
      <c r="A1154" s="228"/>
      <c r="B1154" s="228"/>
      <c r="C1154" s="231"/>
      <c r="D1154" s="231"/>
      <c r="E1154" s="226"/>
      <c r="F1154" s="232"/>
      <c r="G1154" s="232"/>
      <c r="H1154" s="232"/>
      <c r="I1154" s="232"/>
      <c r="J1154" s="302"/>
      <c r="K1154" s="302"/>
      <c r="L1154" s="289"/>
    </row>
    <row r="1155" spans="1:12" s="217" customFormat="1" ht="23.45" customHeight="1" x14ac:dyDescent="0.2">
      <c r="A1155" s="228"/>
      <c r="B1155" s="228"/>
      <c r="C1155" s="231"/>
      <c r="D1155" s="231"/>
      <c r="E1155" s="226"/>
      <c r="F1155" s="232"/>
      <c r="G1155" s="232"/>
      <c r="H1155" s="232"/>
      <c r="I1155" s="232"/>
      <c r="J1155" s="302"/>
      <c r="K1155" s="302"/>
      <c r="L1155" s="289"/>
    </row>
    <row r="1156" spans="1:12" s="217" customFormat="1" ht="23.45" customHeight="1" x14ac:dyDescent="0.2">
      <c r="A1156" s="228"/>
      <c r="B1156" s="228"/>
      <c r="C1156" s="231"/>
      <c r="D1156" s="231"/>
      <c r="E1156" s="226"/>
      <c r="F1156" s="232"/>
      <c r="G1156" s="232"/>
      <c r="H1156" s="232"/>
      <c r="I1156" s="232"/>
      <c r="J1156" s="302"/>
      <c r="K1156" s="302"/>
      <c r="L1156" s="289"/>
    </row>
    <row r="1157" spans="1:12" s="217" customFormat="1" ht="23.45" customHeight="1" x14ac:dyDescent="0.2">
      <c r="A1157" s="228"/>
      <c r="B1157" s="228"/>
      <c r="C1157" s="231"/>
      <c r="D1157" s="231"/>
      <c r="E1157" s="226"/>
      <c r="F1157" s="232"/>
      <c r="G1157" s="232"/>
      <c r="H1157" s="232"/>
      <c r="I1157" s="232"/>
      <c r="J1157" s="302"/>
      <c r="K1157" s="302"/>
      <c r="L1157" s="289"/>
    </row>
    <row r="1158" spans="1:12" s="217" customFormat="1" ht="23.45" customHeight="1" x14ac:dyDescent="0.2">
      <c r="A1158" s="228"/>
      <c r="B1158" s="228"/>
      <c r="C1158" s="231"/>
      <c r="D1158" s="231"/>
      <c r="E1158" s="226"/>
      <c r="F1158" s="232"/>
      <c r="G1158" s="232"/>
      <c r="H1158" s="232"/>
      <c r="I1158" s="232"/>
      <c r="J1158" s="302"/>
      <c r="K1158" s="302"/>
      <c r="L1158" s="289"/>
    </row>
    <row r="1159" spans="1:12" s="217" customFormat="1" ht="23.45" customHeight="1" x14ac:dyDescent="0.2">
      <c r="A1159" s="228"/>
      <c r="B1159" s="228"/>
      <c r="C1159" s="231"/>
      <c r="D1159" s="231"/>
      <c r="E1159" s="226"/>
      <c r="F1159" s="232"/>
      <c r="G1159" s="232"/>
      <c r="H1159" s="232"/>
      <c r="I1159" s="232"/>
      <c r="J1159" s="302"/>
      <c r="K1159" s="302"/>
      <c r="L1159" s="289"/>
    </row>
    <row r="1160" spans="1:12" s="217" customFormat="1" ht="23.45" customHeight="1" x14ac:dyDescent="0.2">
      <c r="A1160" s="228"/>
      <c r="B1160" s="228"/>
      <c r="C1160" s="231"/>
      <c r="D1160" s="231"/>
      <c r="E1160" s="226"/>
      <c r="F1160" s="232"/>
      <c r="G1160" s="232"/>
      <c r="H1160" s="232"/>
      <c r="I1160" s="232"/>
      <c r="J1160" s="302"/>
      <c r="K1160" s="302"/>
      <c r="L1160" s="289"/>
    </row>
    <row r="1161" spans="1:12" s="217" customFormat="1" ht="23.45" customHeight="1" x14ac:dyDescent="0.2">
      <c r="A1161" s="228"/>
      <c r="B1161" s="228"/>
      <c r="C1161" s="231"/>
      <c r="D1161" s="231"/>
      <c r="E1161" s="226"/>
      <c r="F1161" s="232"/>
      <c r="G1161" s="232"/>
      <c r="H1161" s="232"/>
      <c r="I1161" s="232"/>
      <c r="J1161" s="302"/>
      <c r="K1161" s="302"/>
      <c r="L1161" s="289"/>
    </row>
    <row r="1162" spans="1:12" s="217" customFormat="1" ht="23.45" customHeight="1" x14ac:dyDescent="0.2">
      <c r="A1162" s="228"/>
      <c r="B1162" s="228"/>
      <c r="C1162" s="231"/>
      <c r="D1162" s="231"/>
      <c r="E1162" s="226"/>
      <c r="F1162" s="232"/>
      <c r="G1162" s="232"/>
      <c r="H1162" s="232"/>
      <c r="I1162" s="232"/>
      <c r="J1162" s="302"/>
      <c r="K1162" s="302"/>
      <c r="L1162" s="289"/>
    </row>
    <row r="1163" spans="1:12" s="217" customFormat="1" ht="23.45" customHeight="1" x14ac:dyDescent="0.2">
      <c r="A1163" s="228"/>
      <c r="B1163" s="228"/>
      <c r="C1163" s="231"/>
      <c r="D1163" s="231"/>
      <c r="E1163" s="226"/>
      <c r="F1163" s="232"/>
      <c r="G1163" s="232"/>
      <c r="H1163" s="232"/>
      <c r="I1163" s="232"/>
      <c r="J1163" s="302"/>
      <c r="K1163" s="302"/>
      <c r="L1163" s="289"/>
    </row>
    <row r="1164" spans="1:12" s="217" customFormat="1" ht="23.45" customHeight="1" x14ac:dyDescent="0.2">
      <c r="A1164" s="228"/>
      <c r="B1164" s="228"/>
      <c r="C1164" s="231"/>
      <c r="D1164" s="231"/>
      <c r="E1164" s="226"/>
      <c r="F1164" s="232"/>
      <c r="G1164" s="232"/>
      <c r="H1164" s="232"/>
      <c r="I1164" s="232"/>
      <c r="J1164" s="302"/>
      <c r="K1164" s="302"/>
      <c r="L1164" s="289"/>
    </row>
    <row r="1165" spans="1:12" s="217" customFormat="1" ht="23.45" customHeight="1" x14ac:dyDescent="0.2">
      <c r="A1165" s="228"/>
      <c r="B1165" s="228"/>
      <c r="C1165" s="231"/>
      <c r="D1165" s="231"/>
      <c r="E1165" s="226"/>
      <c r="F1165" s="232"/>
      <c r="G1165" s="232"/>
      <c r="H1165" s="232"/>
      <c r="I1165" s="232"/>
      <c r="J1165" s="302"/>
      <c r="K1165" s="302"/>
      <c r="L1165" s="289"/>
    </row>
    <row r="1166" spans="1:12" s="217" customFormat="1" ht="23.45" customHeight="1" x14ac:dyDescent="0.2">
      <c r="A1166" s="228"/>
      <c r="B1166" s="228"/>
      <c r="C1166" s="231"/>
      <c r="D1166" s="231"/>
      <c r="E1166" s="226"/>
      <c r="F1166" s="232"/>
      <c r="G1166" s="232"/>
      <c r="H1166" s="232"/>
      <c r="I1166" s="232"/>
      <c r="J1166" s="302"/>
      <c r="K1166" s="302"/>
      <c r="L1166" s="289"/>
    </row>
    <row r="1167" spans="1:12" s="217" customFormat="1" ht="23.45" customHeight="1" x14ac:dyDescent="0.2">
      <c r="A1167" s="228"/>
      <c r="B1167" s="228"/>
      <c r="C1167" s="231"/>
      <c r="D1167" s="231"/>
      <c r="E1167" s="226"/>
      <c r="F1167" s="232"/>
      <c r="G1167" s="232"/>
      <c r="H1167" s="232"/>
      <c r="I1167" s="232"/>
      <c r="J1167" s="302"/>
      <c r="K1167" s="302"/>
      <c r="L1167" s="289"/>
    </row>
    <row r="1168" spans="1:12" s="217" customFormat="1" ht="23.45" customHeight="1" x14ac:dyDescent="0.2">
      <c r="A1168" s="228"/>
      <c r="B1168" s="228"/>
      <c r="C1168" s="231"/>
      <c r="D1168" s="231"/>
      <c r="E1168" s="226"/>
      <c r="F1168" s="232"/>
      <c r="G1168" s="232"/>
      <c r="H1168" s="232"/>
      <c r="I1168" s="232"/>
      <c r="J1168" s="302"/>
      <c r="K1168" s="302"/>
      <c r="L1168" s="289"/>
    </row>
    <row r="1169" spans="1:12" s="217" customFormat="1" ht="23.45" customHeight="1" x14ac:dyDescent="0.2">
      <c r="A1169" s="228"/>
      <c r="B1169" s="228"/>
      <c r="C1169" s="231"/>
      <c r="D1169" s="231"/>
      <c r="E1169" s="226"/>
      <c r="F1169" s="232"/>
      <c r="G1169" s="232"/>
      <c r="H1169" s="232"/>
      <c r="I1169" s="232"/>
      <c r="J1169" s="302"/>
      <c r="K1169" s="302"/>
      <c r="L1169" s="289"/>
    </row>
    <row r="1170" spans="1:12" s="217" customFormat="1" ht="23.45" customHeight="1" x14ac:dyDescent="0.2">
      <c r="A1170" s="228"/>
      <c r="B1170" s="228"/>
      <c r="C1170" s="231"/>
      <c r="D1170" s="231"/>
      <c r="E1170" s="226"/>
      <c r="F1170" s="232"/>
      <c r="G1170" s="232"/>
      <c r="H1170" s="232"/>
      <c r="I1170" s="232"/>
      <c r="J1170" s="302"/>
      <c r="K1170" s="302"/>
      <c r="L1170" s="289"/>
    </row>
    <row r="1171" spans="1:12" s="217" customFormat="1" ht="23.45" customHeight="1" x14ac:dyDescent="0.2">
      <c r="A1171" s="228"/>
      <c r="B1171" s="228"/>
      <c r="C1171" s="231"/>
      <c r="D1171" s="231"/>
      <c r="E1171" s="226"/>
      <c r="F1171" s="232"/>
      <c r="G1171" s="232"/>
      <c r="H1171" s="232"/>
      <c r="I1171" s="232"/>
      <c r="J1171" s="302"/>
      <c r="K1171" s="302"/>
      <c r="L1171" s="289"/>
    </row>
    <row r="1172" spans="1:12" s="217" customFormat="1" ht="23.45" customHeight="1" x14ac:dyDescent="0.2">
      <c r="A1172" s="228"/>
      <c r="B1172" s="228"/>
      <c r="C1172" s="231"/>
      <c r="D1172" s="231"/>
      <c r="E1172" s="226"/>
      <c r="F1172" s="232"/>
      <c r="G1172" s="232"/>
      <c r="H1172" s="232"/>
      <c r="I1172" s="232"/>
      <c r="J1172" s="302"/>
      <c r="K1172" s="302"/>
      <c r="L1172" s="289"/>
    </row>
    <row r="1173" spans="1:12" s="217" customFormat="1" ht="23.45" customHeight="1" x14ac:dyDescent="0.2">
      <c r="A1173" s="228"/>
      <c r="B1173" s="228"/>
      <c r="C1173" s="231"/>
      <c r="D1173" s="231"/>
      <c r="E1173" s="226"/>
      <c r="F1173" s="232"/>
      <c r="G1173" s="232"/>
      <c r="H1173" s="232"/>
      <c r="I1173" s="232"/>
      <c r="J1173" s="302"/>
      <c r="K1173" s="302"/>
      <c r="L1173" s="289"/>
    </row>
    <row r="1174" spans="1:12" s="217" customFormat="1" ht="23.45" customHeight="1" x14ac:dyDescent="0.2">
      <c r="A1174" s="228"/>
      <c r="B1174" s="228"/>
      <c r="C1174" s="231"/>
      <c r="D1174" s="231"/>
      <c r="E1174" s="226"/>
      <c r="F1174" s="232"/>
      <c r="G1174" s="232"/>
      <c r="H1174" s="232"/>
      <c r="I1174" s="232"/>
      <c r="J1174" s="302"/>
      <c r="K1174" s="302"/>
      <c r="L1174" s="289"/>
    </row>
    <row r="1175" spans="1:12" s="217" customFormat="1" ht="23.45" customHeight="1" x14ac:dyDescent="0.2">
      <c r="A1175" s="228"/>
      <c r="B1175" s="228"/>
      <c r="C1175" s="231"/>
      <c r="D1175" s="231"/>
      <c r="E1175" s="226"/>
      <c r="F1175" s="232"/>
      <c r="G1175" s="232"/>
      <c r="H1175" s="232"/>
      <c r="I1175" s="232"/>
      <c r="J1175" s="302"/>
      <c r="K1175" s="302"/>
      <c r="L1175" s="289"/>
    </row>
    <row r="1176" spans="1:12" s="217" customFormat="1" ht="23.45" customHeight="1" x14ac:dyDescent="0.2">
      <c r="A1176" s="228"/>
      <c r="B1176" s="228"/>
      <c r="C1176" s="231"/>
      <c r="D1176" s="231"/>
      <c r="E1176" s="226"/>
      <c r="F1176" s="232"/>
      <c r="G1176" s="232"/>
      <c r="H1176" s="232"/>
      <c r="I1176" s="232"/>
      <c r="J1176" s="302"/>
      <c r="K1176" s="302"/>
      <c r="L1176" s="289"/>
    </row>
    <row r="1177" spans="1:12" s="217" customFormat="1" ht="23.45" customHeight="1" x14ac:dyDescent="0.2">
      <c r="A1177" s="228"/>
      <c r="B1177" s="228"/>
      <c r="C1177" s="231"/>
      <c r="D1177" s="231"/>
      <c r="E1177" s="226"/>
      <c r="F1177" s="232"/>
      <c r="G1177" s="232"/>
      <c r="H1177" s="232"/>
      <c r="I1177" s="232"/>
      <c r="J1177" s="302"/>
      <c r="K1177" s="302"/>
      <c r="L1177" s="289"/>
    </row>
    <row r="1178" spans="1:12" s="217" customFormat="1" ht="23.45" customHeight="1" x14ac:dyDescent="0.2">
      <c r="A1178" s="228"/>
      <c r="B1178" s="228"/>
      <c r="C1178" s="231"/>
      <c r="D1178" s="231"/>
      <c r="E1178" s="226"/>
      <c r="F1178" s="232"/>
      <c r="G1178" s="232"/>
      <c r="H1178" s="232"/>
      <c r="I1178" s="232"/>
      <c r="J1178" s="302"/>
      <c r="K1178" s="302"/>
      <c r="L1178" s="289"/>
    </row>
    <row r="1179" spans="1:12" s="217" customFormat="1" ht="23.45" customHeight="1" x14ac:dyDescent="0.2">
      <c r="A1179" s="228"/>
      <c r="B1179" s="228"/>
      <c r="C1179" s="231"/>
      <c r="D1179" s="231"/>
      <c r="E1179" s="226"/>
      <c r="F1179" s="232"/>
      <c r="G1179" s="232"/>
      <c r="H1179" s="232"/>
      <c r="I1179" s="232"/>
      <c r="J1179" s="302"/>
      <c r="K1179" s="302"/>
      <c r="L1179" s="289"/>
    </row>
    <row r="1180" spans="1:12" s="217" customFormat="1" ht="23.45" customHeight="1" x14ac:dyDescent="0.2">
      <c r="A1180" s="228"/>
      <c r="B1180" s="228"/>
      <c r="C1180" s="231"/>
      <c r="D1180" s="231"/>
      <c r="E1180" s="226"/>
      <c r="F1180" s="232"/>
      <c r="G1180" s="232"/>
      <c r="H1180" s="232"/>
      <c r="I1180" s="232"/>
      <c r="J1180" s="302"/>
      <c r="K1180" s="302"/>
      <c r="L1180" s="289"/>
    </row>
    <row r="1181" spans="1:12" s="217" customFormat="1" ht="23.45" customHeight="1" x14ac:dyDescent="0.2">
      <c r="A1181" s="228"/>
      <c r="B1181" s="228"/>
      <c r="C1181" s="231"/>
      <c r="D1181" s="231"/>
      <c r="E1181" s="226"/>
      <c r="F1181" s="232"/>
      <c r="G1181" s="232"/>
      <c r="H1181" s="232"/>
      <c r="I1181" s="232"/>
      <c r="J1181" s="302"/>
      <c r="K1181" s="302"/>
      <c r="L1181" s="289"/>
    </row>
    <row r="1182" spans="1:12" s="217" customFormat="1" ht="23.45" customHeight="1" x14ac:dyDescent="0.2">
      <c r="A1182" s="228"/>
      <c r="B1182" s="228"/>
      <c r="C1182" s="231"/>
      <c r="D1182" s="231"/>
      <c r="E1182" s="226"/>
      <c r="F1182" s="232"/>
      <c r="G1182" s="232"/>
      <c r="H1182" s="232"/>
      <c r="I1182" s="232"/>
      <c r="J1182" s="302"/>
      <c r="K1182" s="302"/>
      <c r="L1182" s="289"/>
    </row>
    <row r="1183" spans="1:12" s="217" customFormat="1" ht="23.45" customHeight="1" x14ac:dyDescent="0.2">
      <c r="A1183" s="228"/>
      <c r="B1183" s="228"/>
      <c r="C1183" s="231"/>
      <c r="D1183" s="231"/>
      <c r="E1183" s="226"/>
      <c r="F1183" s="232"/>
      <c r="G1183" s="232"/>
      <c r="H1183" s="232"/>
      <c r="I1183" s="232"/>
      <c r="J1183" s="302"/>
      <c r="K1183" s="302"/>
      <c r="L1183" s="289"/>
    </row>
    <row r="1184" spans="1:12" s="217" customFormat="1" ht="23.45" customHeight="1" x14ac:dyDescent="0.2">
      <c r="A1184" s="228"/>
      <c r="B1184" s="228"/>
      <c r="C1184" s="231"/>
      <c r="D1184" s="231"/>
      <c r="E1184" s="226"/>
      <c r="F1184" s="232"/>
      <c r="G1184" s="232"/>
      <c r="H1184" s="232"/>
      <c r="I1184" s="232"/>
      <c r="J1184" s="302"/>
      <c r="K1184" s="302"/>
      <c r="L1184" s="289"/>
    </row>
    <row r="1185" spans="1:12" s="217" customFormat="1" ht="23.45" customHeight="1" x14ac:dyDescent="0.2">
      <c r="A1185" s="228"/>
      <c r="B1185" s="228"/>
      <c r="C1185" s="231"/>
      <c r="D1185" s="231"/>
      <c r="E1185" s="226"/>
      <c r="F1185" s="232"/>
      <c r="G1185" s="232"/>
      <c r="H1185" s="232"/>
      <c r="I1185" s="232"/>
      <c r="J1185" s="302"/>
      <c r="K1185" s="302"/>
      <c r="L1185" s="289"/>
    </row>
    <row r="1186" spans="1:12" s="217" customFormat="1" ht="23.45" customHeight="1" x14ac:dyDescent="0.2">
      <c r="A1186" s="228"/>
      <c r="B1186" s="228"/>
      <c r="C1186" s="231"/>
      <c r="D1186" s="231"/>
      <c r="E1186" s="226"/>
      <c r="F1186" s="232"/>
      <c r="G1186" s="232"/>
      <c r="H1186" s="232"/>
      <c r="I1186" s="232"/>
      <c r="J1186" s="302"/>
      <c r="K1186" s="302"/>
      <c r="L1186" s="289"/>
    </row>
    <row r="1187" spans="1:12" s="217" customFormat="1" ht="23.45" customHeight="1" x14ac:dyDescent="0.2">
      <c r="A1187" s="228"/>
      <c r="B1187" s="228"/>
      <c r="C1187" s="231"/>
      <c r="D1187" s="231"/>
      <c r="E1187" s="226"/>
      <c r="F1187" s="232"/>
      <c r="G1187" s="232"/>
      <c r="H1187" s="232"/>
      <c r="I1187" s="232"/>
      <c r="J1187" s="302"/>
      <c r="K1187" s="302"/>
      <c r="L1187" s="289"/>
    </row>
    <row r="1188" spans="1:12" s="217" customFormat="1" ht="23.45" customHeight="1" x14ac:dyDescent="0.2">
      <c r="A1188" s="228"/>
      <c r="B1188" s="228"/>
      <c r="C1188" s="231"/>
      <c r="D1188" s="231"/>
      <c r="E1188" s="226"/>
      <c r="F1188" s="232"/>
      <c r="G1188" s="232"/>
      <c r="H1188" s="232"/>
      <c r="I1188" s="232"/>
      <c r="J1188" s="302"/>
      <c r="K1188" s="302"/>
      <c r="L1188" s="289"/>
    </row>
    <row r="1189" spans="1:12" s="217" customFormat="1" ht="23.45" customHeight="1" x14ac:dyDescent="0.2">
      <c r="A1189" s="228"/>
      <c r="B1189" s="228"/>
      <c r="C1189" s="231"/>
      <c r="D1189" s="231"/>
      <c r="E1189" s="226"/>
      <c r="F1189" s="232"/>
      <c r="G1189" s="232"/>
      <c r="H1189" s="232"/>
      <c r="I1189" s="232"/>
      <c r="J1189" s="302"/>
      <c r="K1189" s="302"/>
      <c r="L1189" s="289"/>
    </row>
    <row r="1190" spans="1:12" s="217" customFormat="1" ht="23.45" customHeight="1" x14ac:dyDescent="0.2">
      <c r="A1190" s="228"/>
      <c r="B1190" s="228"/>
      <c r="C1190" s="231"/>
      <c r="D1190" s="231"/>
      <c r="E1190" s="226"/>
      <c r="F1190" s="232"/>
      <c r="G1190" s="232"/>
      <c r="H1190" s="232"/>
      <c r="I1190" s="232"/>
      <c r="J1190" s="302"/>
      <c r="K1190" s="302"/>
      <c r="L1190" s="289"/>
    </row>
    <row r="1191" spans="1:12" s="217" customFormat="1" ht="23.45" customHeight="1" x14ac:dyDescent="0.2">
      <c r="A1191" s="228"/>
      <c r="B1191" s="228"/>
      <c r="C1191" s="231"/>
      <c r="D1191" s="231"/>
      <c r="E1191" s="226"/>
      <c r="F1191" s="232"/>
      <c r="G1191" s="232"/>
      <c r="H1191" s="232"/>
      <c r="I1191" s="232"/>
      <c r="J1191" s="302"/>
      <c r="K1191" s="302"/>
      <c r="L1191" s="289"/>
    </row>
    <row r="1192" spans="1:12" s="217" customFormat="1" ht="23.45" customHeight="1" x14ac:dyDescent="0.2">
      <c r="A1192" s="228"/>
      <c r="B1192" s="228"/>
      <c r="C1192" s="231"/>
      <c r="D1192" s="231"/>
      <c r="E1192" s="226"/>
      <c r="F1192" s="232"/>
      <c r="G1192" s="232"/>
      <c r="H1192" s="232"/>
      <c r="I1192" s="232"/>
      <c r="J1192" s="302"/>
      <c r="K1192" s="302"/>
      <c r="L1192" s="289"/>
    </row>
    <row r="1193" spans="1:12" s="217" customFormat="1" ht="23.45" customHeight="1" x14ac:dyDescent="0.2">
      <c r="A1193" s="228"/>
      <c r="B1193" s="228"/>
      <c r="C1193" s="231"/>
      <c r="D1193" s="231"/>
      <c r="E1193" s="226"/>
      <c r="F1193" s="232"/>
      <c r="G1193" s="232"/>
      <c r="H1193" s="232"/>
      <c r="I1193" s="232"/>
      <c r="J1193" s="302"/>
      <c r="K1193" s="302"/>
      <c r="L1193" s="289"/>
    </row>
    <row r="1194" spans="1:12" s="217" customFormat="1" ht="23.45" customHeight="1" x14ac:dyDescent="0.2">
      <c r="A1194" s="228"/>
      <c r="B1194" s="228"/>
      <c r="C1194" s="231"/>
      <c r="D1194" s="231"/>
      <c r="E1194" s="226"/>
      <c r="F1194" s="232"/>
      <c r="G1194" s="232"/>
      <c r="H1194" s="232"/>
      <c r="I1194" s="232"/>
      <c r="J1194" s="302"/>
      <c r="K1194" s="302"/>
      <c r="L1194" s="289"/>
    </row>
    <row r="1195" spans="1:12" s="217" customFormat="1" ht="23.45" customHeight="1" x14ac:dyDescent="0.2">
      <c r="A1195" s="228"/>
      <c r="B1195" s="228"/>
      <c r="C1195" s="231"/>
      <c r="D1195" s="231"/>
      <c r="E1195" s="226"/>
      <c r="F1195" s="232"/>
      <c r="G1195" s="232"/>
      <c r="H1195" s="232"/>
      <c r="I1195" s="232"/>
      <c r="J1195" s="302"/>
      <c r="K1195" s="302"/>
      <c r="L1195" s="289"/>
    </row>
    <row r="1196" spans="1:12" s="217" customFormat="1" ht="23.45" customHeight="1" x14ac:dyDescent="0.2">
      <c r="A1196" s="228"/>
      <c r="B1196" s="228"/>
      <c r="C1196" s="231"/>
      <c r="D1196" s="231"/>
      <c r="E1196" s="226"/>
      <c r="F1196" s="232"/>
      <c r="G1196" s="232"/>
      <c r="H1196" s="232"/>
      <c r="I1196" s="232"/>
      <c r="J1196" s="302"/>
      <c r="K1196" s="302"/>
      <c r="L1196" s="289"/>
    </row>
    <row r="1197" spans="1:12" s="217" customFormat="1" ht="23.45" customHeight="1" x14ac:dyDescent="0.2">
      <c r="A1197" s="228"/>
      <c r="B1197" s="228"/>
      <c r="C1197" s="231"/>
      <c r="D1197" s="231"/>
      <c r="E1197" s="226"/>
      <c r="F1197" s="232"/>
      <c r="G1197" s="232"/>
      <c r="H1197" s="232"/>
      <c r="I1197" s="232"/>
      <c r="J1197" s="302"/>
      <c r="K1197" s="302"/>
      <c r="L1197" s="289"/>
    </row>
    <row r="1198" spans="1:12" s="217" customFormat="1" ht="23.45" customHeight="1" x14ac:dyDescent="0.2">
      <c r="A1198" s="228"/>
      <c r="B1198" s="228"/>
      <c r="C1198" s="231"/>
      <c r="D1198" s="231"/>
      <c r="E1198" s="226"/>
      <c r="F1198" s="232"/>
      <c r="G1198" s="232"/>
      <c r="H1198" s="232"/>
      <c r="I1198" s="232"/>
      <c r="J1198" s="302"/>
      <c r="K1198" s="302"/>
      <c r="L1198" s="289"/>
    </row>
    <row r="1199" spans="1:12" s="217" customFormat="1" ht="23.45" customHeight="1" x14ac:dyDescent="0.2">
      <c r="A1199" s="228"/>
      <c r="B1199" s="228"/>
      <c r="C1199" s="231"/>
      <c r="D1199" s="231"/>
      <c r="E1199" s="226"/>
      <c r="F1199" s="232"/>
      <c r="G1199" s="232"/>
      <c r="H1199" s="232"/>
      <c r="I1199" s="232"/>
      <c r="J1199" s="302"/>
      <c r="K1199" s="302"/>
      <c r="L1199" s="289"/>
    </row>
    <row r="1200" spans="1:12" s="217" customFormat="1" ht="23.45" customHeight="1" x14ac:dyDescent="0.2">
      <c r="A1200" s="228"/>
      <c r="B1200" s="228"/>
      <c r="C1200" s="231"/>
      <c r="D1200" s="231"/>
      <c r="E1200" s="226"/>
      <c r="F1200" s="232"/>
      <c r="G1200" s="232"/>
      <c r="H1200" s="232"/>
      <c r="I1200" s="232"/>
      <c r="J1200" s="302"/>
      <c r="K1200" s="302"/>
      <c r="L1200" s="289"/>
    </row>
    <row r="1201" spans="1:12" s="217" customFormat="1" ht="23.45" customHeight="1" x14ac:dyDescent="0.2">
      <c r="A1201" s="228"/>
      <c r="B1201" s="228"/>
      <c r="C1201" s="231"/>
      <c r="D1201" s="231"/>
      <c r="E1201" s="226"/>
      <c r="F1201" s="232"/>
      <c r="G1201" s="232"/>
      <c r="H1201" s="232"/>
      <c r="I1201" s="232"/>
      <c r="J1201" s="302"/>
      <c r="K1201" s="302"/>
      <c r="L1201" s="289"/>
    </row>
    <row r="1202" spans="1:12" s="217" customFormat="1" ht="23.45" customHeight="1" x14ac:dyDescent="0.2">
      <c r="A1202" s="228"/>
      <c r="B1202" s="228"/>
      <c r="C1202" s="231"/>
      <c r="D1202" s="231"/>
      <c r="E1202" s="226"/>
      <c r="F1202" s="232"/>
      <c r="G1202" s="232"/>
      <c r="H1202" s="232"/>
      <c r="I1202" s="232"/>
      <c r="J1202" s="302"/>
      <c r="K1202" s="302"/>
      <c r="L1202" s="289"/>
    </row>
    <row r="1203" spans="1:12" s="217" customFormat="1" ht="23.45" customHeight="1" x14ac:dyDescent="0.2">
      <c r="A1203" s="228"/>
      <c r="B1203" s="228"/>
      <c r="C1203" s="231"/>
      <c r="D1203" s="231"/>
      <c r="E1203" s="226"/>
      <c r="F1203" s="232"/>
      <c r="G1203" s="232"/>
      <c r="H1203" s="232"/>
      <c r="I1203" s="232"/>
      <c r="J1203" s="302"/>
      <c r="K1203" s="302"/>
      <c r="L1203" s="289"/>
    </row>
    <row r="1204" spans="1:12" s="217" customFormat="1" ht="23.45" customHeight="1" x14ac:dyDescent="0.2">
      <c r="A1204" s="228"/>
      <c r="B1204" s="228"/>
      <c r="C1204" s="231"/>
      <c r="D1204" s="231"/>
      <c r="E1204" s="226"/>
      <c r="F1204" s="232"/>
      <c r="G1204" s="232"/>
      <c r="H1204" s="232"/>
      <c r="I1204" s="232"/>
      <c r="J1204" s="302"/>
      <c r="K1204" s="302"/>
      <c r="L1204" s="289"/>
    </row>
    <row r="1205" spans="1:12" s="217" customFormat="1" ht="23.45" customHeight="1" x14ac:dyDescent="0.2">
      <c r="A1205" s="228"/>
      <c r="B1205" s="228"/>
      <c r="C1205" s="231"/>
      <c r="D1205" s="231"/>
      <c r="E1205" s="226"/>
      <c r="F1205" s="232"/>
      <c r="G1205" s="232"/>
      <c r="H1205" s="232"/>
      <c r="I1205" s="232"/>
      <c r="J1205" s="302"/>
      <c r="K1205" s="302"/>
      <c r="L1205" s="289"/>
    </row>
    <row r="1206" spans="1:12" s="217" customFormat="1" ht="23.45" customHeight="1" x14ac:dyDescent="0.2">
      <c r="A1206" s="228"/>
      <c r="B1206" s="228"/>
      <c r="C1206" s="231"/>
      <c r="D1206" s="231"/>
      <c r="E1206" s="226"/>
      <c r="F1206" s="232"/>
      <c r="G1206" s="232"/>
      <c r="H1206" s="232"/>
      <c r="I1206" s="232"/>
      <c r="J1206" s="302"/>
      <c r="K1206" s="302"/>
      <c r="L1206" s="289"/>
    </row>
    <row r="1207" spans="1:12" s="217" customFormat="1" ht="23.45" customHeight="1" x14ac:dyDescent="0.2">
      <c r="A1207" s="228"/>
      <c r="B1207" s="228"/>
      <c r="C1207" s="231"/>
      <c r="D1207" s="231"/>
      <c r="E1207" s="226"/>
      <c r="F1207" s="232"/>
      <c r="G1207" s="232"/>
      <c r="H1207" s="232"/>
      <c r="I1207" s="232"/>
      <c r="J1207" s="302"/>
      <c r="K1207" s="302"/>
      <c r="L1207" s="289"/>
    </row>
    <row r="1208" spans="1:12" s="217" customFormat="1" ht="23.45" customHeight="1" x14ac:dyDescent="0.2">
      <c r="A1208" s="228"/>
      <c r="B1208" s="228"/>
      <c r="C1208" s="231"/>
      <c r="D1208" s="231"/>
      <c r="E1208" s="226"/>
      <c r="F1208" s="232"/>
      <c r="G1208" s="232"/>
      <c r="H1208" s="232"/>
      <c r="I1208" s="232"/>
      <c r="J1208" s="302"/>
      <c r="K1208" s="302"/>
      <c r="L1208" s="289"/>
    </row>
    <row r="1209" spans="1:12" s="217" customFormat="1" ht="23.45" customHeight="1" x14ac:dyDescent="0.2">
      <c r="A1209" s="228"/>
      <c r="B1209" s="228"/>
      <c r="C1209" s="231"/>
      <c r="D1209" s="231"/>
      <c r="E1209" s="226"/>
      <c r="F1209" s="232"/>
      <c r="G1209" s="232"/>
      <c r="H1209" s="232"/>
      <c r="I1209" s="232"/>
      <c r="J1209" s="302"/>
      <c r="K1209" s="302"/>
      <c r="L1209" s="289"/>
    </row>
    <row r="1210" spans="1:12" s="217" customFormat="1" ht="23.45" customHeight="1" x14ac:dyDescent="0.2">
      <c r="A1210" s="228"/>
      <c r="B1210" s="228"/>
      <c r="C1210" s="231"/>
      <c r="D1210" s="231"/>
      <c r="E1210" s="226"/>
      <c r="F1210" s="232"/>
      <c r="G1210" s="232"/>
      <c r="H1210" s="232"/>
      <c r="I1210" s="232"/>
      <c r="J1210" s="302"/>
      <c r="K1210" s="302"/>
      <c r="L1210" s="289"/>
    </row>
    <row r="1211" spans="1:12" s="217" customFormat="1" ht="23.45" customHeight="1" x14ac:dyDescent="0.2">
      <c r="A1211" s="228"/>
      <c r="B1211" s="228"/>
      <c r="C1211" s="231"/>
      <c r="D1211" s="231"/>
      <c r="E1211" s="226"/>
      <c r="F1211" s="232"/>
      <c r="G1211" s="232"/>
      <c r="H1211" s="232"/>
      <c r="I1211" s="232"/>
      <c r="J1211" s="302"/>
      <c r="K1211" s="302"/>
      <c r="L1211" s="289"/>
    </row>
    <row r="1212" spans="1:12" s="217" customFormat="1" ht="23.45" customHeight="1" x14ac:dyDescent="0.2">
      <c r="A1212" s="228"/>
      <c r="B1212" s="228"/>
      <c r="C1212" s="231"/>
      <c r="D1212" s="231"/>
      <c r="E1212" s="226"/>
      <c r="F1212" s="232"/>
      <c r="G1212" s="232"/>
      <c r="H1212" s="232"/>
      <c r="I1212" s="232"/>
      <c r="J1212" s="302"/>
      <c r="K1212" s="302"/>
      <c r="L1212" s="289"/>
    </row>
    <row r="1213" spans="1:12" s="217" customFormat="1" ht="23.45" customHeight="1" x14ac:dyDescent="0.2">
      <c r="A1213" s="228"/>
      <c r="B1213" s="228"/>
      <c r="C1213" s="231"/>
      <c r="D1213" s="231"/>
      <c r="E1213" s="226"/>
      <c r="F1213" s="232"/>
      <c r="G1213" s="232"/>
      <c r="H1213" s="232"/>
      <c r="I1213" s="232"/>
      <c r="J1213" s="302"/>
      <c r="K1213" s="302"/>
      <c r="L1213" s="289"/>
    </row>
    <row r="1214" spans="1:12" s="217" customFormat="1" ht="23.45" customHeight="1" x14ac:dyDescent="0.2">
      <c r="A1214" s="228"/>
      <c r="B1214" s="228"/>
      <c r="C1214" s="231"/>
      <c r="D1214" s="231"/>
      <c r="E1214" s="226"/>
      <c r="F1214" s="232"/>
      <c r="G1214" s="232"/>
      <c r="H1214" s="232"/>
      <c r="I1214" s="232"/>
      <c r="J1214" s="302"/>
      <c r="K1214" s="302"/>
      <c r="L1214" s="289"/>
    </row>
    <row r="1215" spans="1:12" s="217" customFormat="1" ht="23.45" customHeight="1" x14ac:dyDescent="0.2">
      <c r="A1215" s="228"/>
      <c r="B1215" s="228"/>
      <c r="C1215" s="231"/>
      <c r="D1215" s="231"/>
      <c r="E1215" s="226"/>
      <c r="F1215" s="232"/>
      <c r="G1215" s="232"/>
      <c r="H1215" s="232"/>
      <c r="I1215" s="232"/>
      <c r="J1215" s="302"/>
      <c r="K1215" s="302"/>
      <c r="L1215" s="289"/>
    </row>
    <row r="1216" spans="1:12" s="217" customFormat="1" ht="23.45" customHeight="1" x14ac:dyDescent="0.2">
      <c r="A1216" s="228"/>
      <c r="B1216" s="228"/>
      <c r="C1216" s="231"/>
      <c r="D1216" s="231"/>
      <c r="E1216" s="226"/>
      <c r="F1216" s="232"/>
      <c r="G1216" s="232"/>
      <c r="H1216" s="232"/>
      <c r="I1216" s="232"/>
      <c r="J1216" s="302"/>
      <c r="K1216" s="302"/>
      <c r="L1216" s="289"/>
    </row>
    <row r="1217" spans="1:12" s="217" customFormat="1" ht="23.45" customHeight="1" x14ac:dyDescent="0.2">
      <c r="A1217" s="228"/>
      <c r="B1217" s="228"/>
      <c r="C1217" s="231"/>
      <c r="D1217" s="231"/>
      <c r="E1217" s="226"/>
      <c r="F1217" s="232"/>
      <c r="G1217" s="232"/>
      <c r="H1217" s="232"/>
      <c r="I1217" s="232"/>
      <c r="J1217" s="302"/>
      <c r="K1217" s="302"/>
      <c r="L1217" s="289"/>
    </row>
    <row r="1218" spans="1:12" s="217" customFormat="1" ht="23.45" customHeight="1" x14ac:dyDescent="0.2">
      <c r="A1218" s="228"/>
      <c r="B1218" s="228"/>
      <c r="C1218" s="231"/>
      <c r="D1218" s="231"/>
      <c r="E1218" s="226"/>
      <c r="F1218" s="232"/>
      <c r="G1218" s="232"/>
      <c r="H1218" s="232"/>
      <c r="I1218" s="232"/>
      <c r="J1218" s="302"/>
      <c r="K1218" s="302"/>
      <c r="L1218" s="289"/>
    </row>
    <row r="1219" spans="1:12" s="217" customFormat="1" ht="23.45" customHeight="1" x14ac:dyDescent="0.2">
      <c r="A1219" s="228"/>
      <c r="B1219" s="228"/>
      <c r="C1219" s="231"/>
      <c r="D1219" s="231"/>
      <c r="E1219" s="226"/>
      <c r="F1219" s="232"/>
      <c r="G1219" s="232"/>
      <c r="H1219" s="232"/>
      <c r="I1219" s="232"/>
      <c r="J1219" s="302"/>
      <c r="K1219" s="302"/>
      <c r="L1219" s="289"/>
    </row>
    <row r="1220" spans="1:12" s="217" customFormat="1" ht="23.45" customHeight="1" x14ac:dyDescent="0.2">
      <c r="A1220" s="228"/>
      <c r="B1220" s="228"/>
      <c r="C1220" s="231"/>
      <c r="D1220" s="231"/>
      <c r="E1220" s="226"/>
      <c r="F1220" s="232"/>
      <c r="G1220" s="232"/>
      <c r="H1220" s="232"/>
      <c r="I1220" s="232"/>
      <c r="J1220" s="302"/>
      <c r="K1220" s="302"/>
      <c r="L1220" s="289"/>
    </row>
    <row r="1221" spans="1:12" s="217" customFormat="1" ht="23.45" customHeight="1" x14ac:dyDescent="0.2">
      <c r="A1221" s="228"/>
      <c r="B1221" s="228"/>
      <c r="C1221" s="231"/>
      <c r="D1221" s="231"/>
      <c r="E1221" s="226"/>
      <c r="F1221" s="232"/>
      <c r="G1221" s="232"/>
      <c r="H1221" s="232"/>
      <c r="I1221" s="232"/>
      <c r="J1221" s="302"/>
      <c r="K1221" s="302"/>
      <c r="L1221" s="289"/>
    </row>
    <row r="1222" spans="1:12" s="217" customFormat="1" ht="23.45" customHeight="1" x14ac:dyDescent="0.2">
      <c r="A1222" s="228"/>
      <c r="B1222" s="228"/>
      <c r="C1222" s="231"/>
      <c r="D1222" s="231"/>
      <c r="E1222" s="226"/>
      <c r="F1222" s="232"/>
      <c r="G1222" s="232"/>
      <c r="H1222" s="232"/>
      <c r="I1222" s="232"/>
      <c r="J1222" s="302"/>
      <c r="K1222" s="302"/>
      <c r="L1222" s="289"/>
    </row>
    <row r="1223" spans="1:12" s="217" customFormat="1" ht="23.45" customHeight="1" x14ac:dyDescent="0.2">
      <c r="A1223" s="228"/>
      <c r="B1223" s="228"/>
      <c r="C1223" s="231"/>
      <c r="D1223" s="231"/>
      <c r="E1223" s="226"/>
      <c r="F1223" s="232"/>
      <c r="G1223" s="232"/>
      <c r="H1223" s="232"/>
      <c r="I1223" s="232"/>
      <c r="J1223" s="302"/>
      <c r="K1223" s="302"/>
      <c r="L1223" s="289"/>
    </row>
    <row r="1224" spans="1:12" s="217" customFormat="1" ht="23.45" customHeight="1" x14ac:dyDescent="0.2">
      <c r="A1224" s="228"/>
      <c r="B1224" s="228"/>
      <c r="C1224" s="231"/>
      <c r="D1224" s="231"/>
      <c r="E1224" s="226"/>
      <c r="F1224" s="232"/>
      <c r="G1224" s="232"/>
      <c r="H1224" s="232"/>
      <c r="I1224" s="232"/>
      <c r="J1224" s="302"/>
      <c r="K1224" s="302"/>
      <c r="L1224" s="289"/>
    </row>
    <row r="1225" spans="1:12" s="217" customFormat="1" ht="23.45" customHeight="1" x14ac:dyDescent="0.2">
      <c r="A1225" s="228"/>
      <c r="B1225" s="228"/>
      <c r="C1225" s="231"/>
      <c r="D1225" s="231"/>
      <c r="E1225" s="226"/>
      <c r="F1225" s="232"/>
      <c r="G1225" s="232"/>
      <c r="H1225" s="232"/>
      <c r="I1225" s="232"/>
      <c r="J1225" s="302"/>
      <c r="K1225" s="302"/>
      <c r="L1225" s="289"/>
    </row>
    <row r="1226" spans="1:12" s="217" customFormat="1" ht="23.45" customHeight="1" x14ac:dyDescent="0.2">
      <c r="A1226" s="228"/>
      <c r="B1226" s="228"/>
      <c r="C1226" s="231"/>
      <c r="D1226" s="231"/>
      <c r="E1226" s="226"/>
      <c r="F1226" s="232"/>
      <c r="G1226" s="232"/>
      <c r="H1226" s="232"/>
      <c r="I1226" s="232"/>
      <c r="J1226" s="302"/>
      <c r="K1226" s="302"/>
      <c r="L1226" s="289"/>
    </row>
    <row r="1227" spans="1:12" s="217" customFormat="1" ht="23.45" customHeight="1" x14ac:dyDescent="0.2">
      <c r="A1227" s="228"/>
      <c r="B1227" s="228"/>
      <c r="C1227" s="231"/>
      <c r="D1227" s="231"/>
      <c r="E1227" s="226"/>
      <c r="F1227" s="232"/>
      <c r="G1227" s="232"/>
      <c r="H1227" s="232"/>
      <c r="I1227" s="232"/>
      <c r="J1227" s="302"/>
      <c r="K1227" s="302"/>
      <c r="L1227" s="289"/>
    </row>
    <row r="1228" spans="1:12" s="217" customFormat="1" ht="23.45" customHeight="1" x14ac:dyDescent="0.2">
      <c r="A1228" s="228"/>
      <c r="B1228" s="228"/>
      <c r="C1228" s="231"/>
      <c r="D1228" s="231"/>
      <c r="E1228" s="226"/>
      <c r="F1228" s="232"/>
      <c r="G1228" s="232"/>
      <c r="H1228" s="232"/>
      <c r="I1228" s="232"/>
      <c r="J1228" s="302"/>
      <c r="K1228" s="302"/>
      <c r="L1228" s="289"/>
    </row>
    <row r="1229" spans="1:12" s="217" customFormat="1" ht="23.45" customHeight="1" x14ac:dyDescent="0.2">
      <c r="A1229" s="228"/>
      <c r="B1229" s="228"/>
      <c r="C1229" s="231"/>
      <c r="D1229" s="231"/>
      <c r="E1229" s="226"/>
      <c r="F1229" s="232"/>
      <c r="G1229" s="232"/>
      <c r="H1229" s="232"/>
      <c r="I1229" s="232"/>
      <c r="J1229" s="302"/>
      <c r="K1229" s="302"/>
      <c r="L1229" s="289"/>
    </row>
    <row r="1230" spans="1:12" s="217" customFormat="1" ht="23.45" customHeight="1" x14ac:dyDescent="0.2">
      <c r="A1230" s="228"/>
      <c r="B1230" s="228"/>
      <c r="C1230" s="231"/>
      <c r="D1230" s="231"/>
      <c r="E1230" s="226"/>
      <c r="F1230" s="232"/>
      <c r="G1230" s="232"/>
      <c r="H1230" s="232"/>
      <c r="I1230" s="232"/>
      <c r="J1230" s="302"/>
      <c r="K1230" s="302"/>
      <c r="L1230" s="289"/>
    </row>
    <row r="1231" spans="1:12" s="217" customFormat="1" ht="23.45" customHeight="1" x14ac:dyDescent="0.2">
      <c r="A1231" s="228"/>
      <c r="B1231" s="228"/>
      <c r="C1231" s="231"/>
      <c r="D1231" s="231"/>
      <c r="E1231" s="226"/>
      <c r="F1231" s="232"/>
      <c r="G1231" s="232"/>
      <c r="H1231" s="232"/>
      <c r="I1231" s="232"/>
      <c r="J1231" s="302"/>
      <c r="K1231" s="302"/>
      <c r="L1231" s="289"/>
    </row>
    <row r="1232" spans="1:12" s="217" customFormat="1" ht="23.45" customHeight="1" x14ac:dyDescent="0.2">
      <c r="A1232" s="228"/>
      <c r="B1232" s="228"/>
      <c r="C1232" s="231"/>
      <c r="D1232" s="231"/>
      <c r="E1232" s="226"/>
      <c r="F1232" s="232"/>
      <c r="G1232" s="232"/>
      <c r="H1232" s="232"/>
      <c r="I1232" s="232"/>
      <c r="J1232" s="302"/>
      <c r="K1232" s="302"/>
      <c r="L1232" s="289"/>
    </row>
    <row r="1233" spans="1:12" s="217" customFormat="1" ht="23.45" customHeight="1" x14ac:dyDescent="0.2">
      <c r="A1233" s="228"/>
      <c r="B1233" s="228"/>
      <c r="C1233" s="231"/>
      <c r="D1233" s="231"/>
      <c r="E1233" s="226"/>
      <c r="F1233" s="232"/>
      <c r="G1233" s="232"/>
      <c r="H1233" s="232"/>
      <c r="I1233" s="232"/>
      <c r="J1233" s="302"/>
      <c r="K1233" s="302"/>
      <c r="L1233" s="289"/>
    </row>
    <row r="1234" spans="1:12" s="217" customFormat="1" ht="23.45" customHeight="1" x14ac:dyDescent="0.2">
      <c r="A1234" s="228"/>
      <c r="B1234" s="228"/>
      <c r="C1234" s="231"/>
      <c r="D1234" s="231"/>
      <c r="E1234" s="226"/>
      <c r="F1234" s="232"/>
      <c r="G1234" s="232"/>
      <c r="H1234" s="232"/>
      <c r="I1234" s="232"/>
      <c r="J1234" s="302"/>
      <c r="K1234" s="302"/>
      <c r="L1234" s="289"/>
    </row>
    <row r="1235" spans="1:12" s="217" customFormat="1" ht="23.45" customHeight="1" x14ac:dyDescent="0.2">
      <c r="A1235" s="228"/>
      <c r="B1235" s="228"/>
      <c r="C1235" s="231"/>
      <c r="D1235" s="231"/>
      <c r="E1235" s="226"/>
      <c r="F1235" s="232"/>
      <c r="G1235" s="232"/>
      <c r="H1235" s="232"/>
      <c r="I1235" s="232"/>
      <c r="J1235" s="302"/>
      <c r="K1235" s="302"/>
      <c r="L1235" s="289"/>
    </row>
    <row r="1236" spans="1:12" s="217" customFormat="1" ht="23.45" customHeight="1" x14ac:dyDescent="0.2">
      <c r="A1236" s="228"/>
      <c r="B1236" s="228"/>
      <c r="C1236" s="231"/>
      <c r="D1236" s="231"/>
      <c r="E1236" s="226"/>
      <c r="F1236" s="232"/>
      <c r="G1236" s="232"/>
      <c r="H1236" s="232"/>
      <c r="I1236" s="232"/>
      <c r="J1236" s="302"/>
      <c r="K1236" s="302"/>
      <c r="L1236" s="289"/>
    </row>
    <row r="1237" spans="1:12" s="217" customFormat="1" ht="23.45" customHeight="1" x14ac:dyDescent="0.2">
      <c r="A1237" s="228"/>
      <c r="B1237" s="228"/>
      <c r="C1237" s="231"/>
      <c r="D1237" s="231"/>
      <c r="E1237" s="226"/>
      <c r="F1237" s="232"/>
      <c r="G1237" s="232"/>
      <c r="H1237" s="232"/>
      <c r="I1237" s="232"/>
      <c r="J1237" s="302"/>
      <c r="K1237" s="302"/>
      <c r="L1237" s="289"/>
    </row>
    <row r="1238" spans="1:12" s="217" customFormat="1" ht="23.45" customHeight="1" x14ac:dyDescent="0.2">
      <c r="A1238" s="228"/>
      <c r="B1238" s="228"/>
      <c r="C1238" s="231"/>
      <c r="D1238" s="231"/>
      <c r="E1238" s="226"/>
      <c r="F1238" s="232"/>
      <c r="G1238" s="232"/>
      <c r="H1238" s="232"/>
      <c r="I1238" s="232"/>
      <c r="J1238" s="302"/>
      <c r="K1238" s="302"/>
      <c r="L1238" s="289"/>
    </row>
    <row r="1239" spans="1:12" s="217" customFormat="1" ht="23.45" customHeight="1" x14ac:dyDescent="0.2">
      <c r="A1239" s="228"/>
      <c r="B1239" s="228"/>
      <c r="C1239" s="231"/>
      <c r="D1239" s="231"/>
      <c r="E1239" s="226"/>
      <c r="F1239" s="232"/>
      <c r="G1239" s="232"/>
      <c r="H1239" s="232"/>
      <c r="I1239" s="232"/>
      <c r="J1239" s="302"/>
      <c r="K1239" s="302"/>
      <c r="L1239" s="289"/>
    </row>
    <row r="1240" spans="1:12" s="217" customFormat="1" ht="23.45" customHeight="1" x14ac:dyDescent="0.2">
      <c r="A1240" s="228"/>
      <c r="B1240" s="228"/>
      <c r="C1240" s="231"/>
      <c r="D1240" s="231"/>
      <c r="E1240" s="226"/>
      <c r="F1240" s="232"/>
      <c r="G1240" s="232"/>
      <c r="H1240" s="232"/>
      <c r="I1240" s="232"/>
      <c r="J1240" s="302"/>
      <c r="K1240" s="302"/>
      <c r="L1240" s="289"/>
    </row>
    <row r="1241" spans="1:12" s="217" customFormat="1" ht="23.45" customHeight="1" x14ac:dyDescent="0.2">
      <c r="A1241" s="228"/>
      <c r="B1241" s="228"/>
      <c r="C1241" s="231"/>
      <c r="D1241" s="231"/>
      <c r="E1241" s="226"/>
      <c r="F1241" s="232"/>
      <c r="G1241" s="232"/>
      <c r="H1241" s="232"/>
      <c r="I1241" s="232"/>
      <c r="J1241" s="302"/>
      <c r="K1241" s="302"/>
      <c r="L1241" s="289"/>
    </row>
    <row r="1242" spans="1:12" s="217" customFormat="1" ht="23.45" customHeight="1" x14ac:dyDescent="0.2">
      <c r="A1242" s="228"/>
      <c r="B1242" s="228"/>
      <c r="C1242" s="231"/>
      <c r="D1242" s="231"/>
      <c r="E1242" s="226"/>
      <c r="F1242" s="232"/>
      <c r="G1242" s="232"/>
      <c r="H1242" s="232"/>
      <c r="I1242" s="232"/>
      <c r="J1242" s="302"/>
      <c r="K1242" s="302"/>
      <c r="L1242" s="289"/>
    </row>
    <row r="1243" spans="1:12" s="217" customFormat="1" ht="23.45" customHeight="1" x14ac:dyDescent="0.2">
      <c r="A1243" s="228"/>
      <c r="B1243" s="228"/>
      <c r="C1243" s="231"/>
      <c r="D1243" s="231"/>
      <c r="E1243" s="226"/>
      <c r="F1243" s="232"/>
      <c r="G1243" s="232"/>
      <c r="H1243" s="232"/>
      <c r="I1243" s="232"/>
      <c r="J1243" s="302"/>
      <c r="K1243" s="302"/>
      <c r="L1243" s="289"/>
    </row>
    <row r="1244" spans="1:12" s="217" customFormat="1" ht="23.45" customHeight="1" x14ac:dyDescent="0.2">
      <c r="A1244" s="228"/>
      <c r="B1244" s="228"/>
      <c r="C1244" s="231"/>
      <c r="D1244" s="231"/>
      <c r="E1244" s="226"/>
      <c r="F1244" s="232"/>
      <c r="G1244" s="232"/>
      <c r="H1244" s="232"/>
      <c r="I1244" s="232"/>
      <c r="J1244" s="302"/>
      <c r="K1244" s="302"/>
      <c r="L1244" s="289"/>
    </row>
    <row r="1245" spans="1:12" s="217" customFormat="1" ht="23.45" customHeight="1" x14ac:dyDescent="0.2">
      <c r="A1245" s="228"/>
      <c r="B1245" s="228"/>
      <c r="C1245" s="231"/>
      <c r="D1245" s="231"/>
      <c r="E1245" s="226"/>
      <c r="F1245" s="232"/>
      <c r="G1245" s="232"/>
      <c r="H1245" s="232"/>
      <c r="I1245" s="232"/>
      <c r="J1245" s="302"/>
      <c r="K1245" s="302"/>
      <c r="L1245" s="289"/>
    </row>
    <row r="1246" spans="1:12" s="217" customFormat="1" ht="23.45" customHeight="1" x14ac:dyDescent="0.2">
      <c r="A1246" s="228"/>
      <c r="B1246" s="228"/>
      <c r="C1246" s="231"/>
      <c r="D1246" s="231"/>
      <c r="E1246" s="226"/>
      <c r="F1246" s="232"/>
      <c r="G1246" s="232"/>
      <c r="H1246" s="232"/>
      <c r="I1246" s="232"/>
      <c r="J1246" s="302"/>
      <c r="K1246" s="302"/>
      <c r="L1246" s="289"/>
    </row>
    <row r="1247" spans="1:12" s="217" customFormat="1" ht="23.45" customHeight="1" x14ac:dyDescent="0.2">
      <c r="A1247" s="228"/>
      <c r="B1247" s="228"/>
      <c r="C1247" s="231"/>
      <c r="D1247" s="231"/>
      <c r="E1247" s="226"/>
      <c r="F1247" s="232"/>
      <c r="G1247" s="232"/>
      <c r="H1247" s="232"/>
      <c r="I1247" s="232"/>
      <c r="J1247" s="302"/>
      <c r="K1247" s="302"/>
      <c r="L1247" s="289"/>
    </row>
    <row r="1248" spans="1:12" s="217" customFormat="1" ht="23.45" customHeight="1" x14ac:dyDescent="0.2">
      <c r="A1248" s="228"/>
      <c r="B1248" s="228"/>
      <c r="C1248" s="231"/>
      <c r="D1248" s="231"/>
      <c r="E1248" s="226"/>
      <c r="F1248" s="232"/>
      <c r="G1248" s="232"/>
      <c r="H1248" s="232"/>
      <c r="I1248" s="232"/>
      <c r="J1248" s="302"/>
      <c r="K1248" s="302"/>
      <c r="L1248" s="289"/>
    </row>
    <row r="1249" spans="1:12" s="217" customFormat="1" ht="23.45" customHeight="1" x14ac:dyDescent="0.2">
      <c r="A1249" s="228"/>
      <c r="B1249" s="228"/>
      <c r="C1249" s="231"/>
      <c r="D1249" s="231"/>
      <c r="E1249" s="226"/>
      <c r="F1249" s="232"/>
      <c r="G1249" s="232"/>
      <c r="H1249" s="232"/>
      <c r="I1249" s="232"/>
      <c r="J1249" s="302"/>
      <c r="K1249" s="302"/>
      <c r="L1249" s="289"/>
    </row>
    <row r="1250" spans="1:12" s="217" customFormat="1" ht="23.45" customHeight="1" x14ac:dyDescent="0.2">
      <c r="A1250" s="228"/>
      <c r="B1250" s="228"/>
      <c r="C1250" s="231"/>
      <c r="D1250" s="231"/>
      <c r="E1250" s="226"/>
      <c r="F1250" s="232"/>
      <c r="G1250" s="232"/>
      <c r="H1250" s="232"/>
      <c r="I1250" s="232"/>
      <c r="J1250" s="302"/>
      <c r="K1250" s="302"/>
      <c r="L1250" s="289"/>
    </row>
    <row r="1251" spans="1:12" s="217" customFormat="1" ht="23.45" customHeight="1" x14ac:dyDescent="0.2">
      <c r="A1251" s="228"/>
      <c r="B1251" s="228"/>
      <c r="C1251" s="231"/>
      <c r="D1251" s="231"/>
      <c r="E1251" s="226"/>
      <c r="F1251" s="232"/>
      <c r="G1251" s="232"/>
      <c r="H1251" s="232"/>
      <c r="I1251" s="232"/>
      <c r="J1251" s="302"/>
      <c r="K1251" s="302"/>
      <c r="L1251" s="289"/>
    </row>
    <row r="1252" spans="1:12" s="217" customFormat="1" ht="23.45" customHeight="1" x14ac:dyDescent="0.2">
      <c r="A1252" s="228"/>
      <c r="B1252" s="228"/>
      <c r="C1252" s="231"/>
      <c r="D1252" s="231"/>
      <c r="E1252" s="226"/>
      <c r="F1252" s="232"/>
      <c r="G1252" s="232"/>
      <c r="H1252" s="232"/>
      <c r="I1252" s="232"/>
      <c r="J1252" s="302"/>
      <c r="K1252" s="302"/>
      <c r="L1252" s="289"/>
    </row>
    <row r="1253" spans="1:12" s="217" customFormat="1" ht="23.45" customHeight="1" x14ac:dyDescent="0.2">
      <c r="A1253" s="228"/>
      <c r="B1253" s="228"/>
      <c r="C1253" s="231"/>
      <c r="D1253" s="231"/>
      <c r="E1253" s="226"/>
      <c r="F1253" s="232"/>
      <c r="G1253" s="232"/>
      <c r="H1253" s="232"/>
      <c r="I1253" s="232"/>
      <c r="J1253" s="302"/>
      <c r="K1253" s="302"/>
      <c r="L1253" s="289"/>
    </row>
    <row r="1254" spans="1:12" s="217" customFormat="1" ht="23.45" customHeight="1" x14ac:dyDescent="0.2">
      <c r="A1254" s="228"/>
      <c r="B1254" s="228"/>
      <c r="C1254" s="231"/>
      <c r="D1254" s="231"/>
      <c r="E1254" s="226"/>
      <c r="F1254" s="232"/>
      <c r="G1254" s="232"/>
      <c r="H1254" s="232"/>
      <c r="I1254" s="232"/>
      <c r="J1254" s="302"/>
      <c r="K1254" s="302"/>
      <c r="L1254" s="289"/>
    </row>
    <row r="1255" spans="1:12" s="217" customFormat="1" ht="23.45" customHeight="1" x14ac:dyDescent="0.2">
      <c r="A1255" s="228"/>
      <c r="B1255" s="228"/>
      <c r="C1255" s="231"/>
      <c r="D1255" s="231"/>
      <c r="E1255" s="226"/>
      <c r="F1255" s="232"/>
      <c r="G1255" s="232"/>
      <c r="H1255" s="232"/>
      <c r="I1255" s="232"/>
      <c r="J1255" s="302"/>
      <c r="K1255" s="302"/>
      <c r="L1255" s="289"/>
    </row>
    <row r="1256" spans="1:12" s="217" customFormat="1" ht="23.45" customHeight="1" x14ac:dyDescent="0.2">
      <c r="A1256" s="228"/>
      <c r="B1256" s="228"/>
      <c r="C1256" s="231"/>
      <c r="D1256" s="231"/>
      <c r="E1256" s="226"/>
      <c r="F1256" s="232"/>
      <c r="G1256" s="232"/>
      <c r="H1256" s="232"/>
      <c r="I1256" s="232"/>
      <c r="J1256" s="302"/>
      <c r="K1256" s="302"/>
      <c r="L1256" s="289"/>
    </row>
    <row r="1257" spans="1:12" s="217" customFormat="1" ht="23.45" customHeight="1" x14ac:dyDescent="0.2">
      <c r="A1257" s="228"/>
      <c r="B1257" s="228"/>
      <c r="C1257" s="231"/>
      <c r="D1257" s="231"/>
      <c r="E1257" s="226"/>
      <c r="F1257" s="232"/>
      <c r="G1257" s="232"/>
      <c r="H1257" s="232"/>
      <c r="I1257" s="232"/>
      <c r="J1257" s="302"/>
      <c r="K1257" s="302"/>
      <c r="L1257" s="289"/>
    </row>
    <row r="1258" spans="1:12" s="217" customFormat="1" ht="23.45" customHeight="1" x14ac:dyDescent="0.2">
      <c r="A1258" s="228"/>
      <c r="B1258" s="228"/>
      <c r="C1258" s="231"/>
      <c r="D1258" s="231"/>
      <c r="E1258" s="226"/>
      <c r="F1258" s="232"/>
      <c r="G1258" s="232"/>
      <c r="H1258" s="232"/>
      <c r="I1258" s="232"/>
      <c r="J1258" s="302"/>
      <c r="K1258" s="302"/>
      <c r="L1258" s="289"/>
    </row>
    <row r="1259" spans="1:12" s="217" customFormat="1" ht="23.45" customHeight="1" x14ac:dyDescent="0.2">
      <c r="A1259" s="228"/>
      <c r="B1259" s="228"/>
      <c r="C1259" s="231"/>
      <c r="D1259" s="231"/>
      <c r="E1259" s="226"/>
      <c r="F1259" s="232"/>
      <c r="G1259" s="232"/>
      <c r="H1259" s="232"/>
      <c r="I1259" s="232"/>
      <c r="J1259" s="302"/>
      <c r="K1259" s="302"/>
      <c r="L1259" s="289"/>
    </row>
    <row r="1260" spans="1:12" s="217" customFormat="1" ht="23.45" customHeight="1" x14ac:dyDescent="0.2">
      <c r="A1260" s="228"/>
      <c r="B1260" s="228"/>
      <c r="C1260" s="231"/>
      <c r="D1260" s="231"/>
      <c r="E1260" s="226"/>
      <c r="F1260" s="232"/>
      <c r="G1260" s="232"/>
      <c r="H1260" s="232"/>
      <c r="I1260" s="232"/>
      <c r="J1260" s="302"/>
      <c r="K1260" s="302"/>
      <c r="L1260" s="289"/>
    </row>
    <row r="1261" spans="1:12" s="217" customFormat="1" ht="23.45" customHeight="1" x14ac:dyDescent="0.2">
      <c r="A1261" s="228"/>
      <c r="B1261" s="228"/>
      <c r="C1261" s="231"/>
      <c r="D1261" s="231"/>
      <c r="E1261" s="226"/>
      <c r="F1261" s="232"/>
      <c r="G1261" s="232"/>
      <c r="H1261" s="232"/>
      <c r="I1261" s="232"/>
      <c r="J1261" s="302"/>
      <c r="K1261" s="302"/>
      <c r="L1261" s="289"/>
    </row>
    <row r="1262" spans="1:12" s="217" customFormat="1" ht="23.45" customHeight="1" x14ac:dyDescent="0.2">
      <c r="A1262" s="228"/>
      <c r="B1262" s="228"/>
      <c r="C1262" s="231"/>
      <c r="D1262" s="231"/>
      <c r="E1262" s="226"/>
      <c r="F1262" s="232"/>
      <c r="G1262" s="232"/>
      <c r="H1262" s="232"/>
      <c r="I1262" s="232"/>
      <c r="J1262" s="302"/>
      <c r="K1262" s="302"/>
      <c r="L1262" s="289"/>
    </row>
    <row r="1263" spans="1:12" s="217" customFormat="1" ht="23.45" customHeight="1" x14ac:dyDescent="0.2">
      <c r="A1263" s="228"/>
      <c r="B1263" s="228"/>
      <c r="C1263" s="231"/>
      <c r="D1263" s="231"/>
      <c r="E1263" s="226"/>
      <c r="F1263" s="232"/>
      <c r="G1263" s="232"/>
      <c r="H1263" s="232"/>
      <c r="I1263" s="232"/>
      <c r="J1263" s="302"/>
      <c r="K1263" s="302"/>
      <c r="L1263" s="289"/>
    </row>
    <row r="1264" spans="1:12" s="217" customFormat="1" ht="23.45" customHeight="1" x14ac:dyDescent="0.2">
      <c r="A1264" s="228"/>
      <c r="B1264" s="228"/>
      <c r="C1264" s="231"/>
      <c r="D1264" s="231"/>
      <c r="E1264" s="226"/>
      <c r="F1264" s="232"/>
      <c r="G1264" s="232"/>
      <c r="H1264" s="232"/>
      <c r="I1264" s="232"/>
      <c r="J1264" s="302"/>
      <c r="K1264" s="302"/>
      <c r="L1264" s="289"/>
    </row>
    <row r="1265" spans="1:12" s="217" customFormat="1" ht="23.45" customHeight="1" x14ac:dyDescent="0.2">
      <c r="A1265" s="228"/>
      <c r="B1265" s="228"/>
      <c r="C1265" s="231"/>
      <c r="D1265" s="231"/>
      <c r="E1265" s="226"/>
      <c r="F1265" s="232"/>
      <c r="G1265" s="232"/>
      <c r="H1265" s="232"/>
      <c r="I1265" s="232"/>
      <c r="J1265" s="302"/>
      <c r="K1265" s="302"/>
      <c r="L1265" s="289"/>
    </row>
    <row r="1266" spans="1:12" s="217" customFormat="1" ht="23.45" customHeight="1" x14ac:dyDescent="0.2">
      <c r="A1266" s="228"/>
      <c r="B1266" s="228"/>
      <c r="C1266" s="231"/>
      <c r="D1266" s="231"/>
      <c r="E1266" s="226"/>
      <c r="F1266" s="232"/>
      <c r="G1266" s="232"/>
      <c r="H1266" s="232"/>
      <c r="I1266" s="232"/>
      <c r="J1266" s="302"/>
      <c r="K1266" s="302"/>
      <c r="L1266" s="289"/>
    </row>
    <row r="1267" spans="1:12" s="217" customFormat="1" ht="23.45" customHeight="1" x14ac:dyDescent="0.2">
      <c r="A1267" s="228"/>
      <c r="B1267" s="228"/>
      <c r="C1267" s="231"/>
      <c r="D1267" s="231"/>
      <c r="E1267" s="226"/>
      <c r="F1267" s="232"/>
      <c r="G1267" s="232"/>
      <c r="H1267" s="232"/>
      <c r="I1267" s="232"/>
      <c r="J1267" s="302"/>
      <c r="K1267" s="302"/>
      <c r="L1267" s="289"/>
    </row>
    <row r="1268" spans="1:12" s="217" customFormat="1" ht="23.45" customHeight="1" x14ac:dyDescent="0.2">
      <c r="A1268" s="228"/>
      <c r="B1268" s="228"/>
      <c r="C1268" s="231"/>
      <c r="D1268" s="231"/>
      <c r="E1268" s="226"/>
      <c r="F1268" s="232"/>
      <c r="G1268" s="232"/>
      <c r="H1268" s="232"/>
      <c r="I1268" s="232"/>
      <c r="J1268" s="302"/>
      <c r="K1268" s="302"/>
      <c r="L1268" s="289"/>
    </row>
    <row r="1269" spans="1:12" s="217" customFormat="1" ht="23.45" customHeight="1" x14ac:dyDescent="0.2">
      <c r="A1269" s="228"/>
      <c r="B1269" s="228"/>
      <c r="C1269" s="231"/>
      <c r="D1269" s="231"/>
      <c r="E1269" s="226"/>
      <c r="F1269" s="232"/>
      <c r="G1269" s="232"/>
      <c r="H1269" s="232"/>
      <c r="I1269" s="232"/>
      <c r="J1269" s="302"/>
      <c r="K1269" s="302"/>
      <c r="L1269" s="289"/>
    </row>
    <row r="1270" spans="1:12" s="217" customFormat="1" ht="23.45" customHeight="1" x14ac:dyDescent="0.2">
      <c r="A1270" s="228"/>
      <c r="B1270" s="228"/>
      <c r="C1270" s="231"/>
      <c r="D1270" s="231"/>
      <c r="E1270" s="226"/>
      <c r="F1270" s="232"/>
      <c r="G1270" s="232"/>
      <c r="H1270" s="232"/>
      <c r="I1270" s="232"/>
      <c r="J1270" s="302"/>
      <c r="K1270" s="302"/>
      <c r="L1270" s="289"/>
    </row>
    <row r="1271" spans="1:12" s="217" customFormat="1" ht="23.45" customHeight="1" x14ac:dyDescent="0.2">
      <c r="A1271" s="228"/>
      <c r="B1271" s="228"/>
      <c r="C1271" s="231"/>
      <c r="D1271" s="231"/>
      <c r="E1271" s="226"/>
      <c r="F1271" s="232"/>
      <c r="G1271" s="232"/>
      <c r="H1271" s="232"/>
      <c r="I1271" s="232"/>
      <c r="J1271" s="302"/>
      <c r="K1271" s="302"/>
      <c r="L1271" s="289"/>
    </row>
    <row r="1272" spans="1:12" s="217" customFormat="1" ht="23.45" customHeight="1" x14ac:dyDescent="0.2">
      <c r="A1272" s="228"/>
      <c r="B1272" s="228"/>
      <c r="C1272" s="231"/>
      <c r="D1272" s="231"/>
      <c r="E1272" s="226"/>
      <c r="F1272" s="232"/>
      <c r="G1272" s="232"/>
      <c r="H1272" s="232"/>
      <c r="I1272" s="232"/>
      <c r="J1272" s="302"/>
      <c r="K1272" s="302"/>
      <c r="L1272" s="289"/>
    </row>
    <row r="1273" spans="1:12" s="217" customFormat="1" ht="23.45" customHeight="1" x14ac:dyDescent="0.2">
      <c r="A1273" s="228"/>
      <c r="B1273" s="228"/>
      <c r="C1273" s="231"/>
      <c r="D1273" s="231"/>
      <c r="E1273" s="226"/>
      <c r="F1273" s="232"/>
      <c r="G1273" s="232"/>
      <c r="H1273" s="232"/>
      <c r="I1273" s="232"/>
      <c r="J1273" s="302"/>
      <c r="K1273" s="302"/>
      <c r="L1273" s="289"/>
    </row>
    <row r="1274" spans="1:12" s="217" customFormat="1" ht="23.45" customHeight="1" x14ac:dyDescent="0.2">
      <c r="A1274" s="228"/>
      <c r="B1274" s="228"/>
      <c r="C1274" s="231"/>
      <c r="D1274" s="231"/>
      <c r="E1274" s="226"/>
      <c r="F1274" s="232"/>
      <c r="G1274" s="232"/>
      <c r="H1274" s="232"/>
      <c r="I1274" s="232"/>
      <c r="J1274" s="302"/>
      <c r="K1274" s="302"/>
      <c r="L1274" s="289"/>
    </row>
    <row r="1275" spans="1:12" s="217" customFormat="1" ht="23.45" customHeight="1" x14ac:dyDescent="0.2">
      <c r="A1275" s="228"/>
      <c r="B1275" s="228"/>
      <c r="C1275" s="231"/>
      <c r="D1275" s="231"/>
      <c r="E1275" s="226"/>
      <c r="F1275" s="232"/>
      <c r="G1275" s="232"/>
      <c r="H1275" s="232"/>
      <c r="I1275" s="232"/>
      <c r="J1275" s="302"/>
      <c r="K1275" s="302"/>
      <c r="L1275" s="289"/>
    </row>
    <row r="1276" spans="1:12" s="217" customFormat="1" ht="23.45" customHeight="1" x14ac:dyDescent="0.2">
      <c r="A1276" s="228"/>
      <c r="B1276" s="228"/>
      <c r="C1276" s="231"/>
      <c r="D1276" s="231"/>
      <c r="E1276" s="226"/>
      <c r="F1276" s="232"/>
      <c r="G1276" s="232"/>
      <c r="H1276" s="232"/>
      <c r="I1276" s="232"/>
      <c r="J1276" s="302"/>
      <c r="K1276" s="302"/>
      <c r="L1276" s="289"/>
    </row>
    <row r="1277" spans="1:12" s="217" customFormat="1" ht="23.45" customHeight="1" x14ac:dyDescent="0.2">
      <c r="A1277" s="228"/>
      <c r="B1277" s="228"/>
      <c r="C1277" s="231"/>
      <c r="D1277" s="231"/>
      <c r="E1277" s="226"/>
      <c r="F1277" s="232"/>
      <c r="G1277" s="232"/>
      <c r="H1277" s="232"/>
      <c r="I1277" s="232"/>
      <c r="J1277" s="302"/>
      <c r="K1277" s="302"/>
      <c r="L1277" s="289"/>
    </row>
    <row r="1278" spans="1:12" s="217" customFormat="1" ht="23.45" customHeight="1" x14ac:dyDescent="0.2">
      <c r="A1278" s="228"/>
      <c r="B1278" s="228"/>
      <c r="C1278" s="231"/>
      <c r="D1278" s="231"/>
      <c r="E1278" s="226"/>
      <c r="F1278" s="232"/>
      <c r="G1278" s="232"/>
      <c r="H1278" s="232"/>
      <c r="I1278" s="232"/>
      <c r="J1278" s="302"/>
      <c r="K1278" s="302"/>
      <c r="L1278" s="289"/>
    </row>
    <row r="1279" spans="1:12" s="217" customFormat="1" ht="23.45" customHeight="1" x14ac:dyDescent="0.2">
      <c r="A1279" s="228"/>
      <c r="B1279" s="228"/>
      <c r="C1279" s="231"/>
      <c r="D1279" s="231"/>
      <c r="E1279" s="226"/>
      <c r="F1279" s="232"/>
      <c r="G1279" s="232"/>
      <c r="H1279" s="232"/>
      <c r="I1279" s="232"/>
      <c r="J1279" s="302"/>
      <c r="K1279" s="302"/>
      <c r="L1279" s="289"/>
    </row>
    <row r="1280" spans="1:12" s="217" customFormat="1" ht="23.45" customHeight="1" x14ac:dyDescent="0.2">
      <c r="A1280" s="228"/>
      <c r="B1280" s="228"/>
      <c r="C1280" s="231"/>
      <c r="D1280" s="231"/>
      <c r="E1280" s="226"/>
      <c r="F1280" s="232"/>
      <c r="G1280" s="232"/>
      <c r="H1280" s="232"/>
      <c r="I1280" s="232"/>
      <c r="J1280" s="302"/>
      <c r="K1280" s="302"/>
      <c r="L1280" s="289"/>
    </row>
    <row r="1281" spans="1:12" s="217" customFormat="1" ht="23.45" customHeight="1" x14ac:dyDescent="0.2">
      <c r="A1281" s="228"/>
      <c r="B1281" s="228"/>
      <c r="C1281" s="231"/>
      <c r="D1281" s="231"/>
      <c r="E1281" s="226"/>
      <c r="F1281" s="232"/>
      <c r="G1281" s="232"/>
      <c r="H1281" s="232"/>
      <c r="I1281" s="232"/>
      <c r="J1281" s="302"/>
      <c r="K1281" s="302"/>
      <c r="L1281" s="289"/>
    </row>
    <row r="1282" spans="1:12" s="217" customFormat="1" ht="23.45" customHeight="1" x14ac:dyDescent="0.2">
      <c r="A1282" s="228"/>
      <c r="B1282" s="228"/>
      <c r="C1282" s="231"/>
      <c r="D1282" s="231"/>
      <c r="E1282" s="226"/>
      <c r="F1282" s="232"/>
      <c r="G1282" s="232"/>
      <c r="H1282" s="232"/>
      <c r="I1282" s="232"/>
      <c r="J1282" s="302"/>
      <c r="K1282" s="302"/>
      <c r="L1282" s="289"/>
    </row>
    <row r="1283" spans="1:12" s="217" customFormat="1" ht="23.45" customHeight="1" x14ac:dyDescent="0.2">
      <c r="A1283" s="228"/>
      <c r="B1283" s="228"/>
      <c r="C1283" s="231"/>
      <c r="D1283" s="231"/>
      <c r="E1283" s="226"/>
      <c r="F1283" s="232"/>
      <c r="G1283" s="232"/>
      <c r="H1283" s="232"/>
      <c r="I1283" s="232"/>
      <c r="J1283" s="302"/>
      <c r="K1283" s="302"/>
      <c r="L1283" s="289"/>
    </row>
    <row r="1284" spans="1:12" s="217" customFormat="1" ht="23.45" customHeight="1" x14ac:dyDescent="0.2">
      <c r="A1284" s="228"/>
      <c r="B1284" s="228"/>
      <c r="C1284" s="231"/>
      <c r="D1284" s="231"/>
      <c r="E1284" s="226"/>
      <c r="F1284" s="232"/>
      <c r="G1284" s="232"/>
      <c r="H1284" s="232"/>
      <c r="I1284" s="232"/>
      <c r="J1284" s="302"/>
      <c r="K1284" s="302"/>
      <c r="L1284" s="289"/>
    </row>
    <row r="1285" spans="1:12" s="217" customFormat="1" ht="23.45" customHeight="1" x14ac:dyDescent="0.2">
      <c r="A1285" s="228"/>
      <c r="B1285" s="228"/>
      <c r="C1285" s="231"/>
      <c r="D1285" s="231"/>
      <c r="E1285" s="226"/>
      <c r="F1285" s="232"/>
      <c r="G1285" s="232"/>
      <c r="H1285" s="232"/>
      <c r="I1285" s="232"/>
      <c r="J1285" s="302"/>
      <c r="K1285" s="302"/>
      <c r="L1285" s="289"/>
    </row>
    <row r="1286" spans="1:12" s="217" customFormat="1" ht="23.45" customHeight="1" x14ac:dyDescent="0.2">
      <c r="A1286" s="228"/>
      <c r="B1286" s="228"/>
      <c r="C1286" s="231"/>
      <c r="D1286" s="231"/>
      <c r="E1286" s="226"/>
      <c r="F1286" s="232"/>
      <c r="G1286" s="232"/>
      <c r="H1286" s="232"/>
      <c r="I1286" s="232"/>
      <c r="J1286" s="302"/>
      <c r="K1286" s="302"/>
      <c r="L1286" s="289"/>
    </row>
    <row r="1287" spans="1:12" s="217" customFormat="1" ht="23.45" customHeight="1" x14ac:dyDescent="0.2">
      <c r="A1287" s="228"/>
      <c r="B1287" s="228"/>
      <c r="C1287" s="231"/>
      <c r="D1287" s="231"/>
      <c r="E1287" s="226"/>
      <c r="F1287" s="232"/>
      <c r="G1287" s="232"/>
      <c r="H1287" s="232"/>
      <c r="I1287" s="232"/>
      <c r="J1287" s="302"/>
      <c r="K1287" s="302"/>
      <c r="L1287" s="289"/>
    </row>
    <row r="1288" spans="1:12" s="217" customFormat="1" ht="23.45" customHeight="1" x14ac:dyDescent="0.2">
      <c r="A1288" s="228"/>
      <c r="B1288" s="228"/>
      <c r="C1288" s="231"/>
      <c r="D1288" s="231"/>
      <c r="E1288" s="226"/>
      <c r="F1288" s="232"/>
      <c r="G1288" s="232"/>
      <c r="H1288" s="232"/>
      <c r="I1288" s="232"/>
      <c r="J1288" s="302"/>
      <c r="K1288" s="302"/>
      <c r="L1288" s="289"/>
    </row>
    <row r="1289" spans="1:12" s="217" customFormat="1" ht="23.45" customHeight="1" x14ac:dyDescent="0.2">
      <c r="A1289" s="228"/>
      <c r="B1289" s="228"/>
      <c r="C1289" s="231"/>
      <c r="D1289" s="231"/>
      <c r="E1289" s="226"/>
      <c r="F1289" s="232"/>
      <c r="G1289" s="232"/>
      <c r="H1289" s="232"/>
      <c r="I1289" s="232"/>
      <c r="J1289" s="302"/>
      <c r="K1289" s="302"/>
      <c r="L1289" s="289"/>
    </row>
    <row r="1290" spans="1:12" s="217" customFormat="1" ht="23.45" customHeight="1" x14ac:dyDescent="0.2">
      <c r="A1290" s="228"/>
      <c r="B1290" s="228"/>
      <c r="C1290" s="231"/>
      <c r="D1290" s="231"/>
      <c r="E1290" s="226"/>
      <c r="F1290" s="232"/>
      <c r="G1290" s="232"/>
      <c r="H1290" s="232"/>
      <c r="I1290" s="232"/>
      <c r="J1290" s="302"/>
      <c r="K1290" s="302"/>
      <c r="L1290" s="289"/>
    </row>
    <row r="1291" spans="1:12" s="217" customFormat="1" ht="23.45" customHeight="1" x14ac:dyDescent="0.2">
      <c r="A1291" s="228"/>
      <c r="B1291" s="228"/>
      <c r="C1291" s="231"/>
      <c r="D1291" s="231"/>
      <c r="E1291" s="226"/>
      <c r="F1291" s="232"/>
      <c r="G1291" s="232"/>
      <c r="H1291" s="232"/>
      <c r="I1291" s="232"/>
      <c r="J1291" s="302"/>
      <c r="K1291" s="302"/>
      <c r="L1291" s="289"/>
    </row>
    <row r="1292" spans="1:12" s="217" customFormat="1" ht="23.45" customHeight="1" x14ac:dyDescent="0.2">
      <c r="A1292" s="228"/>
      <c r="B1292" s="228"/>
      <c r="C1292" s="231"/>
      <c r="D1292" s="231"/>
      <c r="E1292" s="226"/>
      <c r="F1292" s="232"/>
      <c r="G1292" s="232"/>
      <c r="H1292" s="232"/>
      <c r="I1292" s="232"/>
      <c r="J1292" s="302"/>
      <c r="K1292" s="302"/>
      <c r="L1292" s="289"/>
    </row>
    <row r="1293" spans="1:12" s="217" customFormat="1" ht="23.45" customHeight="1" x14ac:dyDescent="0.2">
      <c r="A1293" s="228"/>
      <c r="B1293" s="228"/>
      <c r="C1293" s="231"/>
      <c r="D1293" s="231"/>
      <c r="E1293" s="226"/>
      <c r="F1293" s="232"/>
      <c r="G1293" s="232"/>
      <c r="H1293" s="232"/>
      <c r="I1293" s="232"/>
      <c r="J1293" s="302"/>
      <c r="K1293" s="302"/>
      <c r="L1293" s="289"/>
    </row>
    <row r="1294" spans="1:12" s="217" customFormat="1" ht="23.45" customHeight="1" x14ac:dyDescent="0.2">
      <c r="A1294" s="228"/>
      <c r="B1294" s="228"/>
      <c r="C1294" s="231"/>
      <c r="D1294" s="231"/>
      <c r="E1294" s="226"/>
      <c r="F1294" s="232"/>
      <c r="G1294" s="232"/>
      <c r="H1294" s="232"/>
      <c r="I1294" s="232"/>
      <c r="J1294" s="302"/>
      <c r="K1294" s="302"/>
      <c r="L1294" s="289"/>
    </row>
    <row r="1295" spans="1:12" s="217" customFormat="1" ht="23.45" customHeight="1" x14ac:dyDescent="0.2">
      <c r="A1295" s="228"/>
      <c r="B1295" s="228"/>
      <c r="C1295" s="231"/>
      <c r="D1295" s="231"/>
      <c r="E1295" s="226"/>
      <c r="F1295" s="232"/>
      <c r="G1295" s="232"/>
      <c r="H1295" s="232"/>
      <c r="I1295" s="232"/>
      <c r="J1295" s="302"/>
      <c r="K1295" s="302"/>
      <c r="L1295" s="289"/>
    </row>
    <row r="1296" spans="1:12" s="217" customFormat="1" ht="23.45" customHeight="1" x14ac:dyDescent="0.2">
      <c r="A1296" s="228"/>
      <c r="B1296" s="228"/>
      <c r="C1296" s="231"/>
      <c r="D1296" s="231"/>
      <c r="E1296" s="226"/>
      <c r="F1296" s="232"/>
      <c r="G1296" s="232"/>
      <c r="H1296" s="232"/>
      <c r="I1296" s="232"/>
      <c r="J1296" s="302"/>
      <c r="K1296" s="302"/>
      <c r="L1296" s="289"/>
    </row>
    <row r="1297" spans="1:12" s="217" customFormat="1" ht="23.45" customHeight="1" x14ac:dyDescent="0.2">
      <c r="A1297" s="228"/>
      <c r="B1297" s="228"/>
      <c r="C1297" s="231"/>
      <c r="D1297" s="231"/>
      <c r="E1297" s="226"/>
      <c r="F1297" s="232"/>
      <c r="G1297" s="232"/>
      <c r="H1297" s="232"/>
      <c r="I1297" s="232"/>
      <c r="J1297" s="302"/>
      <c r="K1297" s="302"/>
      <c r="L1297" s="289"/>
    </row>
    <row r="1298" spans="1:12" s="217" customFormat="1" ht="23.45" customHeight="1" x14ac:dyDescent="0.2">
      <c r="A1298" s="228"/>
      <c r="B1298" s="228"/>
      <c r="C1298" s="231"/>
      <c r="D1298" s="231"/>
      <c r="E1298" s="226"/>
      <c r="F1298" s="232"/>
      <c r="G1298" s="232"/>
      <c r="H1298" s="232"/>
      <c r="I1298" s="232"/>
      <c r="J1298" s="302"/>
      <c r="K1298" s="302"/>
      <c r="L1298" s="289"/>
    </row>
    <row r="1299" spans="1:12" s="217" customFormat="1" ht="23.45" customHeight="1" x14ac:dyDescent="0.2">
      <c r="A1299" s="228"/>
      <c r="B1299" s="228"/>
      <c r="C1299" s="231"/>
      <c r="D1299" s="231"/>
      <c r="E1299" s="226"/>
      <c r="F1299" s="232"/>
      <c r="G1299" s="232"/>
      <c r="H1299" s="232"/>
      <c r="I1299" s="232"/>
      <c r="J1299" s="302"/>
      <c r="K1299" s="302"/>
      <c r="L1299" s="289"/>
    </row>
    <row r="1300" spans="1:12" s="217" customFormat="1" ht="23.45" customHeight="1" x14ac:dyDescent="0.2">
      <c r="A1300" s="228"/>
      <c r="B1300" s="228"/>
      <c r="C1300" s="231"/>
      <c r="D1300" s="231"/>
      <c r="E1300" s="226"/>
      <c r="F1300" s="232"/>
      <c r="G1300" s="232"/>
      <c r="H1300" s="232"/>
      <c r="I1300" s="232"/>
      <c r="J1300" s="302"/>
      <c r="K1300" s="302"/>
      <c r="L1300" s="289"/>
    </row>
    <row r="1301" spans="1:12" s="217" customFormat="1" ht="23.45" customHeight="1" x14ac:dyDescent="0.2">
      <c r="A1301" s="228"/>
      <c r="B1301" s="228"/>
      <c r="C1301" s="231"/>
      <c r="D1301" s="231"/>
      <c r="E1301" s="226"/>
      <c r="F1301" s="232"/>
      <c r="G1301" s="232"/>
      <c r="H1301" s="232"/>
      <c r="I1301" s="232"/>
      <c r="J1301" s="302"/>
      <c r="K1301" s="302"/>
      <c r="L1301" s="289"/>
    </row>
    <row r="1302" spans="1:12" s="217" customFormat="1" ht="23.45" customHeight="1" x14ac:dyDescent="0.2">
      <c r="A1302" s="228"/>
      <c r="B1302" s="228"/>
      <c r="C1302" s="231"/>
      <c r="D1302" s="231"/>
      <c r="E1302" s="226"/>
      <c r="F1302" s="232"/>
      <c r="G1302" s="232"/>
      <c r="H1302" s="232"/>
      <c r="I1302" s="232"/>
      <c r="J1302" s="302"/>
      <c r="K1302" s="302"/>
      <c r="L1302" s="289"/>
    </row>
    <row r="1303" spans="1:12" s="217" customFormat="1" ht="23.45" customHeight="1" x14ac:dyDescent="0.2">
      <c r="A1303" s="228"/>
      <c r="B1303" s="228"/>
      <c r="C1303" s="231"/>
      <c r="D1303" s="231"/>
      <c r="E1303" s="226"/>
      <c r="F1303" s="232"/>
      <c r="G1303" s="232"/>
      <c r="H1303" s="232"/>
      <c r="I1303" s="232"/>
      <c r="J1303" s="302"/>
      <c r="K1303" s="302"/>
      <c r="L1303" s="289"/>
    </row>
    <row r="1304" spans="1:12" s="217" customFormat="1" ht="23.45" customHeight="1" x14ac:dyDescent="0.2">
      <c r="A1304" s="228"/>
      <c r="B1304" s="228"/>
      <c r="C1304" s="231"/>
      <c r="D1304" s="231"/>
      <c r="E1304" s="226"/>
      <c r="F1304" s="232"/>
      <c r="G1304" s="232"/>
      <c r="H1304" s="232"/>
      <c r="I1304" s="232"/>
      <c r="J1304" s="302"/>
      <c r="K1304" s="302"/>
      <c r="L1304" s="289"/>
    </row>
    <row r="1305" spans="1:12" s="217" customFormat="1" ht="23.45" customHeight="1" x14ac:dyDescent="0.2">
      <c r="A1305" s="228"/>
      <c r="B1305" s="228"/>
      <c r="C1305" s="231"/>
      <c r="D1305" s="231"/>
      <c r="E1305" s="226"/>
      <c r="F1305" s="232"/>
      <c r="G1305" s="232"/>
      <c r="H1305" s="232"/>
      <c r="I1305" s="232"/>
      <c r="J1305" s="302"/>
      <c r="K1305" s="302"/>
      <c r="L1305" s="289"/>
    </row>
    <row r="1306" spans="1:12" s="217" customFormat="1" ht="23.45" customHeight="1" x14ac:dyDescent="0.2">
      <c r="A1306" s="228"/>
      <c r="B1306" s="228"/>
      <c r="C1306" s="231"/>
      <c r="D1306" s="231"/>
      <c r="E1306" s="226"/>
      <c r="F1306" s="232"/>
      <c r="G1306" s="232"/>
      <c r="H1306" s="232"/>
      <c r="I1306" s="232"/>
      <c r="J1306" s="302"/>
      <c r="K1306" s="302"/>
      <c r="L1306" s="289"/>
    </row>
    <row r="1307" spans="1:12" s="217" customFormat="1" ht="23.45" customHeight="1" x14ac:dyDescent="0.2">
      <c r="A1307" s="228"/>
      <c r="B1307" s="228"/>
      <c r="C1307" s="231"/>
      <c r="D1307" s="231"/>
      <c r="E1307" s="226"/>
      <c r="F1307" s="232"/>
      <c r="G1307" s="232"/>
      <c r="H1307" s="232"/>
      <c r="I1307" s="232"/>
      <c r="J1307" s="302"/>
      <c r="K1307" s="302"/>
      <c r="L1307" s="289"/>
    </row>
    <row r="1308" spans="1:12" s="217" customFormat="1" ht="23.45" customHeight="1" x14ac:dyDescent="0.2">
      <c r="A1308" s="228"/>
      <c r="B1308" s="228"/>
      <c r="C1308" s="231"/>
      <c r="D1308" s="231"/>
      <c r="E1308" s="226"/>
      <c r="F1308" s="232"/>
      <c r="G1308" s="232"/>
      <c r="H1308" s="232"/>
      <c r="I1308" s="232"/>
      <c r="J1308" s="302"/>
      <c r="K1308" s="302"/>
      <c r="L1308" s="289"/>
    </row>
    <row r="1309" spans="1:12" s="217" customFormat="1" ht="23.45" customHeight="1" x14ac:dyDescent="0.2">
      <c r="A1309" s="228"/>
      <c r="B1309" s="228"/>
      <c r="C1309" s="231"/>
      <c r="D1309" s="231"/>
      <c r="E1309" s="226"/>
      <c r="F1309" s="232"/>
      <c r="G1309" s="232"/>
      <c r="H1309" s="232"/>
      <c r="I1309" s="232"/>
      <c r="J1309" s="302"/>
      <c r="K1309" s="302"/>
      <c r="L1309" s="289"/>
    </row>
    <row r="1310" spans="1:12" s="217" customFormat="1" ht="23.45" customHeight="1" x14ac:dyDescent="0.2">
      <c r="A1310" s="228"/>
      <c r="B1310" s="228"/>
      <c r="C1310" s="231"/>
      <c r="D1310" s="231"/>
      <c r="E1310" s="226"/>
      <c r="F1310" s="232"/>
      <c r="G1310" s="232"/>
      <c r="H1310" s="232"/>
      <c r="I1310" s="232"/>
      <c r="J1310" s="302"/>
      <c r="K1310" s="302"/>
      <c r="L1310" s="289"/>
    </row>
    <row r="1311" spans="1:12" s="217" customFormat="1" ht="23.45" customHeight="1" x14ac:dyDescent="0.2">
      <c r="A1311" s="228"/>
      <c r="B1311" s="228"/>
      <c r="C1311" s="231"/>
      <c r="D1311" s="231"/>
      <c r="E1311" s="226"/>
      <c r="F1311" s="232"/>
      <c r="G1311" s="232"/>
      <c r="H1311" s="232"/>
      <c r="I1311" s="232"/>
      <c r="J1311" s="302"/>
      <c r="K1311" s="302"/>
      <c r="L1311" s="289"/>
    </row>
    <row r="1312" spans="1:12" s="217" customFormat="1" ht="23.45" customHeight="1" x14ac:dyDescent="0.2">
      <c r="A1312" s="228"/>
      <c r="B1312" s="228"/>
      <c r="C1312" s="231"/>
      <c r="D1312" s="231"/>
      <c r="E1312" s="226"/>
      <c r="F1312" s="232"/>
      <c r="G1312" s="232"/>
      <c r="H1312" s="232"/>
      <c r="I1312" s="232"/>
      <c r="J1312" s="302"/>
      <c r="K1312" s="302"/>
      <c r="L1312" s="289"/>
    </row>
    <row r="1313" spans="1:12" s="217" customFormat="1" ht="23.45" customHeight="1" x14ac:dyDescent="0.2">
      <c r="A1313" s="228"/>
      <c r="B1313" s="228"/>
      <c r="C1313" s="231"/>
      <c r="D1313" s="231"/>
      <c r="E1313" s="226"/>
      <c r="F1313" s="232"/>
      <c r="G1313" s="232"/>
      <c r="H1313" s="232"/>
      <c r="I1313" s="232"/>
      <c r="J1313" s="302"/>
      <c r="K1313" s="302"/>
      <c r="L1313" s="289"/>
    </row>
    <row r="1314" spans="1:12" s="217" customFormat="1" ht="23.45" customHeight="1" x14ac:dyDescent="0.2">
      <c r="A1314" s="228"/>
      <c r="B1314" s="228"/>
      <c r="C1314" s="231"/>
      <c r="D1314" s="231"/>
      <c r="E1314" s="226"/>
      <c r="F1314" s="232"/>
      <c r="G1314" s="232"/>
      <c r="H1314" s="232"/>
      <c r="I1314" s="232"/>
      <c r="J1314" s="302"/>
      <c r="K1314" s="302"/>
      <c r="L1314" s="289"/>
    </row>
    <row r="1315" spans="1:12" s="217" customFormat="1" ht="23.45" customHeight="1" x14ac:dyDescent="0.2">
      <c r="A1315" s="228"/>
      <c r="B1315" s="228"/>
      <c r="C1315" s="231"/>
      <c r="D1315" s="231"/>
      <c r="E1315" s="226"/>
      <c r="F1315" s="232"/>
      <c r="G1315" s="232"/>
      <c r="H1315" s="232"/>
      <c r="I1315" s="232"/>
      <c r="J1315" s="302"/>
      <c r="K1315" s="302"/>
      <c r="L1315" s="289"/>
    </row>
    <row r="1316" spans="1:12" s="217" customFormat="1" ht="23.45" customHeight="1" x14ac:dyDescent="0.2">
      <c r="A1316" s="228"/>
      <c r="B1316" s="228"/>
      <c r="C1316" s="231"/>
      <c r="D1316" s="231"/>
      <c r="E1316" s="226"/>
      <c r="F1316" s="232"/>
      <c r="G1316" s="232"/>
      <c r="H1316" s="232"/>
      <c r="I1316" s="232"/>
      <c r="J1316" s="302"/>
      <c r="K1316" s="302"/>
      <c r="L1316" s="289"/>
    </row>
    <row r="1317" spans="1:12" s="217" customFormat="1" ht="23.45" customHeight="1" x14ac:dyDescent="0.2">
      <c r="A1317" s="228"/>
      <c r="B1317" s="228"/>
      <c r="C1317" s="231"/>
      <c r="D1317" s="231"/>
      <c r="E1317" s="226"/>
      <c r="F1317" s="232"/>
      <c r="G1317" s="232"/>
      <c r="H1317" s="232"/>
      <c r="I1317" s="232"/>
      <c r="J1317" s="302"/>
      <c r="K1317" s="302"/>
      <c r="L1317" s="289"/>
    </row>
    <row r="1318" spans="1:12" s="217" customFormat="1" ht="23.45" customHeight="1" x14ac:dyDescent="0.2">
      <c r="A1318" s="228"/>
      <c r="B1318" s="228"/>
      <c r="C1318" s="231"/>
      <c r="D1318" s="231"/>
      <c r="E1318" s="226"/>
      <c r="F1318" s="232"/>
      <c r="G1318" s="232"/>
      <c r="H1318" s="232"/>
      <c r="I1318" s="232"/>
      <c r="J1318" s="302"/>
      <c r="K1318" s="302"/>
      <c r="L1318" s="289"/>
    </row>
    <row r="1319" spans="1:12" s="217" customFormat="1" ht="23.45" customHeight="1" x14ac:dyDescent="0.2">
      <c r="A1319" s="228"/>
      <c r="B1319" s="228"/>
      <c r="C1319" s="231"/>
      <c r="D1319" s="231"/>
      <c r="E1319" s="226"/>
      <c r="F1319" s="232"/>
      <c r="G1319" s="232"/>
      <c r="H1319" s="232"/>
      <c r="I1319" s="232"/>
      <c r="J1319" s="302"/>
      <c r="K1319" s="302"/>
      <c r="L1319" s="289"/>
    </row>
    <row r="1320" spans="1:12" s="217" customFormat="1" ht="23.45" customHeight="1" x14ac:dyDescent="0.2">
      <c r="A1320" s="228"/>
      <c r="B1320" s="228"/>
      <c r="C1320" s="231"/>
      <c r="D1320" s="231"/>
      <c r="E1320" s="226"/>
      <c r="F1320" s="232"/>
      <c r="G1320" s="232"/>
      <c r="H1320" s="232"/>
      <c r="I1320" s="232"/>
      <c r="J1320" s="302"/>
      <c r="K1320" s="302"/>
      <c r="L1320" s="289"/>
    </row>
    <row r="1321" spans="1:12" s="217" customFormat="1" ht="23.45" customHeight="1" x14ac:dyDescent="0.2">
      <c r="A1321" s="228"/>
      <c r="B1321" s="228"/>
      <c r="C1321" s="231"/>
      <c r="D1321" s="231"/>
      <c r="E1321" s="226"/>
      <c r="F1321" s="232"/>
      <c r="G1321" s="232"/>
      <c r="H1321" s="232"/>
      <c r="I1321" s="232"/>
      <c r="J1321" s="302"/>
      <c r="K1321" s="302"/>
      <c r="L1321" s="289"/>
    </row>
    <row r="1322" spans="1:12" s="217" customFormat="1" ht="23.45" customHeight="1" x14ac:dyDescent="0.2">
      <c r="A1322" s="228"/>
      <c r="B1322" s="228"/>
      <c r="C1322" s="231"/>
      <c r="D1322" s="231"/>
      <c r="E1322" s="226"/>
      <c r="F1322" s="232"/>
      <c r="G1322" s="232"/>
      <c r="H1322" s="232"/>
      <c r="I1322" s="232"/>
      <c r="J1322" s="302"/>
      <c r="K1322" s="302"/>
      <c r="L1322" s="289"/>
    </row>
    <row r="1323" spans="1:12" s="217" customFormat="1" ht="23.45" customHeight="1" x14ac:dyDescent="0.2">
      <c r="A1323" s="228"/>
      <c r="B1323" s="228"/>
      <c r="C1323" s="231"/>
      <c r="D1323" s="231"/>
      <c r="E1323" s="226"/>
      <c r="F1323" s="232"/>
      <c r="G1323" s="232"/>
      <c r="H1323" s="232"/>
      <c r="I1323" s="232"/>
      <c r="J1323" s="302"/>
      <c r="K1323" s="302"/>
      <c r="L1323" s="289"/>
    </row>
    <row r="1324" spans="1:12" s="217" customFormat="1" ht="23.45" customHeight="1" x14ac:dyDescent="0.2">
      <c r="A1324" s="228"/>
      <c r="B1324" s="228"/>
      <c r="C1324" s="231"/>
      <c r="D1324" s="231"/>
      <c r="E1324" s="226"/>
      <c r="F1324" s="232"/>
      <c r="G1324" s="232"/>
      <c r="H1324" s="232"/>
      <c r="I1324" s="232"/>
      <c r="J1324" s="302"/>
      <c r="K1324" s="302"/>
      <c r="L1324" s="289"/>
    </row>
    <row r="1325" spans="1:12" s="217" customFormat="1" ht="23.45" customHeight="1" x14ac:dyDescent="0.2">
      <c r="A1325" s="228"/>
      <c r="B1325" s="228"/>
      <c r="C1325" s="231"/>
      <c r="D1325" s="231"/>
      <c r="E1325" s="226"/>
      <c r="F1325" s="232"/>
      <c r="G1325" s="232"/>
      <c r="H1325" s="232"/>
      <c r="I1325" s="232"/>
      <c r="J1325" s="302"/>
      <c r="K1325" s="302"/>
      <c r="L1325" s="289"/>
    </row>
    <row r="1326" spans="1:12" s="217" customFormat="1" ht="23.45" customHeight="1" x14ac:dyDescent="0.2">
      <c r="A1326" s="228"/>
      <c r="B1326" s="228"/>
      <c r="C1326" s="231"/>
      <c r="D1326" s="231"/>
      <c r="E1326" s="226"/>
      <c r="F1326" s="232"/>
      <c r="G1326" s="232"/>
      <c r="H1326" s="232"/>
      <c r="I1326" s="232"/>
      <c r="J1326" s="302"/>
      <c r="K1326" s="302"/>
      <c r="L1326" s="289"/>
    </row>
    <row r="1327" spans="1:12" s="217" customFormat="1" ht="23.45" customHeight="1" x14ac:dyDescent="0.2">
      <c r="A1327" s="228"/>
      <c r="B1327" s="228"/>
      <c r="C1327" s="231"/>
      <c r="D1327" s="231"/>
      <c r="E1327" s="226"/>
      <c r="F1327" s="232"/>
      <c r="G1327" s="232"/>
      <c r="H1327" s="232"/>
      <c r="I1327" s="232"/>
      <c r="J1327" s="302"/>
      <c r="K1327" s="302"/>
      <c r="L1327" s="289"/>
    </row>
    <row r="1328" spans="1:12" s="217" customFormat="1" ht="23.45" customHeight="1" x14ac:dyDescent="0.2">
      <c r="A1328" s="228"/>
      <c r="B1328" s="228"/>
      <c r="C1328" s="231"/>
      <c r="D1328" s="231"/>
      <c r="E1328" s="226"/>
      <c r="F1328" s="232"/>
      <c r="G1328" s="232"/>
      <c r="H1328" s="232"/>
      <c r="I1328" s="232"/>
      <c r="J1328" s="302"/>
      <c r="K1328" s="302"/>
      <c r="L1328" s="289"/>
    </row>
    <row r="1329" spans="1:12" s="217" customFormat="1" ht="23.45" customHeight="1" x14ac:dyDescent="0.2">
      <c r="A1329" s="228"/>
      <c r="B1329" s="228"/>
      <c r="C1329" s="231"/>
      <c r="D1329" s="231"/>
      <c r="E1329" s="226"/>
      <c r="F1329" s="232"/>
      <c r="G1329" s="232"/>
      <c r="H1329" s="232"/>
      <c r="I1329" s="232"/>
      <c r="J1329" s="302"/>
      <c r="K1329" s="302"/>
      <c r="L1329" s="289"/>
    </row>
    <row r="1330" spans="1:12" s="217" customFormat="1" ht="23.45" customHeight="1" x14ac:dyDescent="0.2">
      <c r="A1330" s="228"/>
      <c r="B1330" s="228"/>
      <c r="C1330" s="231"/>
      <c r="D1330" s="231"/>
      <c r="E1330" s="226"/>
      <c r="F1330" s="232"/>
      <c r="G1330" s="232"/>
      <c r="H1330" s="232"/>
      <c r="I1330" s="232"/>
      <c r="J1330" s="302"/>
      <c r="K1330" s="302"/>
      <c r="L1330" s="289"/>
    </row>
    <row r="1331" spans="1:12" s="217" customFormat="1" ht="23.45" customHeight="1" x14ac:dyDescent="0.2">
      <c r="A1331" s="228"/>
      <c r="B1331" s="228"/>
      <c r="C1331" s="231"/>
      <c r="D1331" s="231"/>
      <c r="E1331" s="226"/>
      <c r="F1331" s="232"/>
      <c r="G1331" s="232"/>
      <c r="H1331" s="232"/>
      <c r="I1331" s="232"/>
      <c r="J1331" s="302"/>
      <c r="K1331" s="302"/>
      <c r="L1331" s="289"/>
    </row>
    <row r="1332" spans="1:12" s="217" customFormat="1" ht="23.45" customHeight="1" x14ac:dyDescent="0.2">
      <c r="A1332" s="228"/>
      <c r="B1332" s="228"/>
      <c r="C1332" s="231"/>
      <c r="D1332" s="231"/>
      <c r="E1332" s="226"/>
      <c r="F1332" s="232"/>
      <c r="G1332" s="232"/>
      <c r="H1332" s="232"/>
      <c r="I1332" s="232"/>
      <c r="J1332" s="302"/>
      <c r="K1332" s="302"/>
      <c r="L1332" s="289"/>
    </row>
    <row r="1333" spans="1:12" s="217" customFormat="1" ht="23.45" customHeight="1" x14ac:dyDescent="0.2">
      <c r="A1333" s="228"/>
      <c r="B1333" s="228"/>
      <c r="C1333" s="231"/>
      <c r="D1333" s="231"/>
      <c r="E1333" s="226"/>
      <c r="F1333" s="232"/>
      <c r="G1333" s="232"/>
      <c r="H1333" s="232"/>
      <c r="I1333" s="232"/>
      <c r="J1333" s="302"/>
      <c r="K1333" s="302"/>
      <c r="L1333" s="289"/>
    </row>
    <row r="1334" spans="1:12" s="217" customFormat="1" ht="23.45" customHeight="1" x14ac:dyDescent="0.2">
      <c r="A1334" s="228"/>
      <c r="B1334" s="228"/>
      <c r="C1334" s="231"/>
      <c r="D1334" s="231"/>
      <c r="E1334" s="226"/>
      <c r="F1334" s="232"/>
      <c r="G1334" s="232"/>
      <c r="H1334" s="232"/>
      <c r="I1334" s="232"/>
      <c r="J1334" s="302"/>
      <c r="K1334" s="302"/>
      <c r="L1334" s="289"/>
    </row>
    <row r="1335" spans="1:12" s="217" customFormat="1" ht="23.45" customHeight="1" x14ac:dyDescent="0.2">
      <c r="A1335" s="228"/>
      <c r="B1335" s="228"/>
      <c r="C1335" s="231"/>
      <c r="D1335" s="231"/>
      <c r="E1335" s="226"/>
      <c r="F1335" s="232"/>
      <c r="G1335" s="232"/>
      <c r="H1335" s="232"/>
      <c r="I1335" s="232"/>
      <c r="J1335" s="302"/>
      <c r="K1335" s="302"/>
      <c r="L1335" s="289"/>
    </row>
    <row r="1336" spans="1:12" s="217" customFormat="1" ht="23.45" customHeight="1" x14ac:dyDescent="0.2">
      <c r="A1336" s="228"/>
      <c r="B1336" s="228"/>
      <c r="C1336" s="231"/>
      <c r="D1336" s="231"/>
      <c r="E1336" s="226"/>
      <c r="F1336" s="232"/>
      <c r="G1336" s="232"/>
      <c r="H1336" s="232"/>
      <c r="I1336" s="232"/>
      <c r="J1336" s="302"/>
      <c r="K1336" s="302"/>
      <c r="L1336" s="289"/>
    </row>
    <row r="1337" spans="1:12" s="217" customFormat="1" ht="23.45" customHeight="1" x14ac:dyDescent="0.2">
      <c r="A1337" s="228"/>
      <c r="B1337" s="228"/>
      <c r="C1337" s="231"/>
      <c r="D1337" s="231"/>
      <c r="E1337" s="226"/>
      <c r="F1337" s="232"/>
      <c r="G1337" s="232"/>
      <c r="H1337" s="232"/>
      <c r="I1337" s="232"/>
      <c r="J1337" s="302"/>
      <c r="K1337" s="302"/>
      <c r="L1337" s="289"/>
    </row>
    <row r="1338" spans="1:12" s="217" customFormat="1" ht="23.45" customHeight="1" x14ac:dyDescent="0.2">
      <c r="A1338" s="228"/>
      <c r="B1338" s="228"/>
      <c r="C1338" s="231"/>
      <c r="D1338" s="231"/>
      <c r="E1338" s="226"/>
      <c r="F1338" s="232"/>
      <c r="G1338" s="232"/>
      <c r="H1338" s="232"/>
      <c r="I1338" s="232"/>
      <c r="J1338" s="302"/>
      <c r="K1338" s="302"/>
      <c r="L1338" s="289"/>
    </row>
    <row r="1339" spans="1:12" s="217" customFormat="1" ht="23.45" customHeight="1" x14ac:dyDescent="0.2">
      <c r="A1339" s="228"/>
      <c r="B1339" s="228"/>
      <c r="C1339" s="231"/>
      <c r="D1339" s="231"/>
      <c r="E1339" s="226"/>
      <c r="F1339" s="232"/>
      <c r="G1339" s="232"/>
      <c r="H1339" s="232"/>
      <c r="I1339" s="232"/>
      <c r="J1339" s="302"/>
      <c r="K1339" s="302"/>
      <c r="L1339" s="289"/>
    </row>
    <row r="1340" spans="1:12" s="217" customFormat="1" ht="23.45" customHeight="1" x14ac:dyDescent="0.2">
      <c r="A1340" s="228"/>
      <c r="B1340" s="228"/>
      <c r="C1340" s="231"/>
      <c r="D1340" s="231"/>
      <c r="E1340" s="226"/>
      <c r="F1340" s="232"/>
      <c r="G1340" s="232"/>
      <c r="H1340" s="232"/>
      <c r="I1340" s="232"/>
      <c r="J1340" s="302"/>
      <c r="K1340" s="302"/>
      <c r="L1340" s="289"/>
    </row>
    <row r="1341" spans="1:12" s="217" customFormat="1" ht="23.45" customHeight="1" x14ac:dyDescent="0.2">
      <c r="A1341" s="228"/>
      <c r="B1341" s="228"/>
      <c r="C1341" s="231"/>
      <c r="D1341" s="231"/>
      <c r="E1341" s="226"/>
      <c r="F1341" s="232"/>
      <c r="G1341" s="232"/>
      <c r="H1341" s="232"/>
      <c r="I1341" s="232"/>
      <c r="J1341" s="302"/>
      <c r="K1341" s="302"/>
      <c r="L1341" s="289"/>
    </row>
    <row r="1342" spans="1:12" s="217" customFormat="1" ht="23.45" customHeight="1" x14ac:dyDescent="0.2">
      <c r="A1342" s="228"/>
      <c r="B1342" s="228"/>
      <c r="C1342" s="231"/>
      <c r="D1342" s="231"/>
      <c r="E1342" s="226"/>
      <c r="F1342" s="232"/>
      <c r="G1342" s="232"/>
      <c r="H1342" s="232"/>
      <c r="I1342" s="232"/>
      <c r="J1342" s="302"/>
      <c r="K1342" s="302"/>
      <c r="L1342" s="289"/>
    </row>
    <row r="1343" spans="1:12" s="217" customFormat="1" ht="23.45" customHeight="1" x14ac:dyDescent="0.2">
      <c r="A1343" s="228"/>
      <c r="B1343" s="228"/>
      <c r="C1343" s="231"/>
      <c r="D1343" s="231"/>
      <c r="E1343" s="226"/>
      <c r="F1343" s="232"/>
      <c r="G1343" s="232"/>
      <c r="H1343" s="232"/>
      <c r="I1343" s="232"/>
      <c r="J1343" s="302"/>
      <c r="K1343" s="302"/>
      <c r="L1343" s="289"/>
    </row>
    <row r="1344" spans="1:12" s="217" customFormat="1" ht="23.45" customHeight="1" x14ac:dyDescent="0.2">
      <c r="A1344" s="228"/>
      <c r="B1344" s="228"/>
      <c r="C1344" s="231"/>
      <c r="D1344" s="231"/>
      <c r="E1344" s="226"/>
      <c r="F1344" s="232"/>
      <c r="G1344" s="232"/>
      <c r="H1344" s="232"/>
      <c r="I1344" s="232"/>
      <c r="J1344" s="302"/>
      <c r="K1344" s="302"/>
      <c r="L1344" s="289"/>
    </row>
    <row r="1345" spans="1:12" s="217" customFormat="1" ht="23.45" customHeight="1" x14ac:dyDescent="0.2">
      <c r="A1345" s="228"/>
      <c r="B1345" s="228"/>
      <c r="C1345" s="231"/>
      <c r="D1345" s="231"/>
      <c r="E1345" s="226"/>
      <c r="F1345" s="232"/>
      <c r="G1345" s="232"/>
      <c r="H1345" s="232"/>
      <c r="I1345" s="232"/>
      <c r="J1345" s="302"/>
      <c r="K1345" s="302"/>
      <c r="L1345" s="289"/>
    </row>
    <row r="1346" spans="1:12" s="217" customFormat="1" ht="23.45" customHeight="1" x14ac:dyDescent="0.2">
      <c r="A1346" s="228"/>
      <c r="B1346" s="228"/>
      <c r="C1346" s="231"/>
      <c r="D1346" s="231"/>
      <c r="E1346" s="226"/>
      <c r="F1346" s="232"/>
      <c r="G1346" s="232"/>
      <c r="H1346" s="232"/>
      <c r="I1346" s="232"/>
      <c r="J1346" s="302"/>
      <c r="K1346" s="302"/>
      <c r="L1346" s="289"/>
    </row>
    <row r="1347" spans="1:12" s="217" customFormat="1" ht="23.45" customHeight="1" x14ac:dyDescent="0.2">
      <c r="A1347" s="228"/>
      <c r="B1347" s="228"/>
      <c r="C1347" s="231"/>
      <c r="D1347" s="231"/>
      <c r="E1347" s="226"/>
      <c r="F1347" s="232"/>
      <c r="G1347" s="232"/>
      <c r="H1347" s="232"/>
      <c r="I1347" s="232"/>
      <c r="J1347" s="302"/>
      <c r="K1347" s="302"/>
      <c r="L1347" s="289"/>
    </row>
    <row r="1348" spans="1:12" s="217" customFormat="1" ht="23.45" customHeight="1" x14ac:dyDescent="0.2">
      <c r="A1348" s="228"/>
      <c r="B1348" s="228"/>
      <c r="C1348" s="231"/>
      <c r="D1348" s="231"/>
      <c r="E1348" s="226"/>
      <c r="F1348" s="232"/>
      <c r="G1348" s="232"/>
      <c r="H1348" s="232"/>
      <c r="I1348" s="232"/>
      <c r="J1348" s="302"/>
      <c r="K1348" s="302"/>
      <c r="L1348" s="289"/>
    </row>
    <row r="1349" spans="1:12" s="217" customFormat="1" ht="23.45" customHeight="1" x14ac:dyDescent="0.2">
      <c r="A1349" s="228"/>
      <c r="B1349" s="228"/>
      <c r="C1349" s="231"/>
      <c r="D1349" s="231"/>
      <c r="E1349" s="226"/>
      <c r="F1349" s="232"/>
      <c r="G1349" s="232"/>
      <c r="H1349" s="232"/>
      <c r="I1349" s="232"/>
      <c r="J1349" s="302"/>
      <c r="K1349" s="302"/>
      <c r="L1349" s="289"/>
    </row>
    <row r="1350" spans="1:12" s="217" customFormat="1" ht="23.45" customHeight="1" x14ac:dyDescent="0.2">
      <c r="A1350" s="228"/>
      <c r="B1350" s="228"/>
      <c r="C1350" s="231"/>
      <c r="D1350" s="231"/>
      <c r="E1350" s="226"/>
      <c r="F1350" s="232"/>
      <c r="G1350" s="232"/>
      <c r="H1350" s="232"/>
      <c r="I1350" s="232"/>
      <c r="J1350" s="302"/>
      <c r="K1350" s="302"/>
      <c r="L1350" s="289"/>
    </row>
    <row r="1351" spans="1:12" s="217" customFormat="1" ht="23.45" customHeight="1" x14ac:dyDescent="0.2">
      <c r="A1351" s="228"/>
      <c r="B1351" s="228"/>
      <c r="C1351" s="231"/>
      <c r="D1351" s="231"/>
      <c r="E1351" s="226"/>
      <c r="F1351" s="232"/>
      <c r="G1351" s="232"/>
      <c r="H1351" s="232"/>
      <c r="I1351" s="232"/>
      <c r="J1351" s="302"/>
      <c r="K1351" s="302"/>
      <c r="L1351" s="289"/>
    </row>
    <row r="1352" spans="1:12" s="217" customFormat="1" ht="23.45" customHeight="1" x14ac:dyDescent="0.2">
      <c r="A1352" s="228"/>
      <c r="B1352" s="228"/>
      <c r="C1352" s="231"/>
      <c r="D1352" s="231"/>
      <c r="E1352" s="226"/>
      <c r="F1352" s="232"/>
      <c r="G1352" s="232"/>
      <c r="H1352" s="232"/>
      <c r="I1352" s="232"/>
      <c r="J1352" s="302"/>
      <c r="K1352" s="302"/>
      <c r="L1352" s="289"/>
    </row>
    <row r="1353" spans="1:12" s="217" customFormat="1" ht="23.45" customHeight="1" x14ac:dyDescent="0.2">
      <c r="A1353" s="228"/>
      <c r="B1353" s="228"/>
      <c r="C1353" s="231"/>
      <c r="D1353" s="231"/>
      <c r="E1353" s="226"/>
      <c r="F1353" s="232"/>
      <c r="G1353" s="232"/>
      <c r="H1353" s="232"/>
      <c r="I1353" s="232"/>
      <c r="J1353" s="302"/>
      <c r="K1353" s="302"/>
      <c r="L1353" s="289"/>
    </row>
    <row r="1354" spans="1:12" s="217" customFormat="1" ht="23.45" customHeight="1" x14ac:dyDescent="0.2">
      <c r="A1354" s="228"/>
      <c r="B1354" s="228"/>
      <c r="C1354" s="231"/>
      <c r="D1354" s="231"/>
      <c r="E1354" s="226"/>
      <c r="F1354" s="232"/>
      <c r="G1354" s="232"/>
      <c r="H1354" s="232"/>
      <c r="I1354" s="232"/>
      <c r="J1354" s="302"/>
      <c r="K1354" s="302"/>
      <c r="L1354" s="289"/>
    </row>
    <row r="1355" spans="1:12" s="217" customFormat="1" ht="23.45" customHeight="1" x14ac:dyDescent="0.2">
      <c r="A1355" s="228"/>
      <c r="B1355" s="228"/>
      <c r="C1355" s="231"/>
      <c r="D1355" s="231"/>
      <c r="E1355" s="226"/>
      <c r="F1355" s="232"/>
      <c r="G1355" s="232"/>
      <c r="H1355" s="232"/>
      <c r="I1355" s="232"/>
      <c r="J1355" s="302"/>
      <c r="K1355" s="302"/>
      <c r="L1355" s="289"/>
    </row>
    <row r="1356" spans="1:12" s="217" customFormat="1" ht="23.45" customHeight="1" x14ac:dyDescent="0.2">
      <c r="A1356" s="228"/>
      <c r="B1356" s="228"/>
      <c r="C1356" s="231"/>
      <c r="D1356" s="231"/>
      <c r="E1356" s="226"/>
      <c r="F1356" s="232"/>
      <c r="G1356" s="232"/>
      <c r="H1356" s="232"/>
      <c r="I1356" s="232"/>
      <c r="J1356" s="302"/>
      <c r="K1356" s="302"/>
      <c r="L1356" s="289"/>
    </row>
    <row r="1357" spans="1:12" s="217" customFormat="1" ht="23.45" customHeight="1" x14ac:dyDescent="0.2">
      <c r="A1357" s="228"/>
      <c r="B1357" s="228"/>
      <c r="C1357" s="231"/>
      <c r="D1357" s="231"/>
      <c r="E1357" s="226"/>
      <c r="F1357" s="232"/>
      <c r="G1357" s="232"/>
      <c r="H1357" s="232"/>
      <c r="I1357" s="232"/>
      <c r="J1357" s="302"/>
      <c r="K1357" s="302"/>
      <c r="L1357" s="289"/>
    </row>
    <row r="1358" spans="1:12" s="217" customFormat="1" ht="23.45" customHeight="1" x14ac:dyDescent="0.2">
      <c r="A1358" s="228"/>
      <c r="B1358" s="228"/>
      <c r="C1358" s="231"/>
      <c r="D1358" s="231"/>
      <c r="E1358" s="226"/>
      <c r="F1358" s="232"/>
      <c r="G1358" s="232"/>
      <c r="H1358" s="232"/>
      <c r="I1358" s="232"/>
      <c r="J1358" s="302"/>
      <c r="K1358" s="302"/>
      <c r="L1358" s="289"/>
    </row>
    <row r="1359" spans="1:12" s="217" customFormat="1" ht="23.45" customHeight="1" x14ac:dyDescent="0.2">
      <c r="A1359" s="228"/>
      <c r="B1359" s="228"/>
      <c r="C1359" s="231"/>
      <c r="D1359" s="231"/>
      <c r="E1359" s="226"/>
      <c r="F1359" s="232"/>
      <c r="G1359" s="232"/>
      <c r="H1359" s="232"/>
      <c r="I1359" s="232"/>
      <c r="J1359" s="302"/>
      <c r="K1359" s="302"/>
      <c r="L1359" s="289"/>
    </row>
    <row r="1360" spans="1:12" s="217" customFormat="1" ht="23.45" customHeight="1" x14ac:dyDescent="0.2">
      <c r="A1360" s="228"/>
      <c r="B1360" s="228"/>
      <c r="C1360" s="231"/>
      <c r="D1360" s="231"/>
      <c r="E1360" s="226"/>
      <c r="F1360" s="232"/>
      <c r="G1360" s="232"/>
      <c r="H1360" s="232"/>
      <c r="I1360" s="232"/>
      <c r="J1360" s="302"/>
      <c r="K1360" s="302"/>
      <c r="L1360" s="289"/>
    </row>
    <row r="1361" spans="1:12" s="217" customFormat="1" ht="23.45" customHeight="1" x14ac:dyDescent="0.2">
      <c r="A1361" s="228"/>
      <c r="B1361" s="228"/>
      <c r="C1361" s="231"/>
      <c r="D1361" s="231"/>
      <c r="E1361" s="226"/>
      <c r="F1361" s="232"/>
      <c r="G1361" s="232"/>
      <c r="H1361" s="232"/>
      <c r="I1361" s="232"/>
      <c r="J1361" s="302"/>
      <c r="K1361" s="302"/>
      <c r="L1361" s="289"/>
    </row>
    <row r="1362" spans="1:12" s="217" customFormat="1" ht="23.45" customHeight="1" x14ac:dyDescent="0.2">
      <c r="A1362" s="228"/>
      <c r="B1362" s="228"/>
      <c r="C1362" s="231"/>
      <c r="D1362" s="231"/>
      <c r="E1362" s="226"/>
      <c r="F1362" s="232"/>
      <c r="G1362" s="232"/>
      <c r="H1362" s="232"/>
      <c r="I1362" s="232"/>
      <c r="J1362" s="302"/>
      <c r="K1362" s="302"/>
      <c r="L1362" s="289"/>
    </row>
    <row r="1363" spans="1:12" s="217" customFormat="1" ht="23.45" customHeight="1" x14ac:dyDescent="0.2">
      <c r="A1363" s="228"/>
      <c r="B1363" s="228"/>
      <c r="C1363" s="231"/>
      <c r="D1363" s="231"/>
      <c r="E1363" s="226"/>
      <c r="F1363" s="232"/>
      <c r="G1363" s="232"/>
      <c r="H1363" s="232"/>
      <c r="I1363" s="232"/>
      <c r="J1363" s="302"/>
      <c r="K1363" s="302"/>
      <c r="L1363" s="289"/>
    </row>
    <row r="1364" spans="1:12" s="217" customFormat="1" ht="23.45" customHeight="1" x14ac:dyDescent="0.2">
      <c r="A1364" s="228"/>
      <c r="B1364" s="228"/>
      <c r="C1364" s="231"/>
      <c r="D1364" s="231"/>
      <c r="E1364" s="226"/>
      <c r="F1364" s="232"/>
      <c r="G1364" s="232"/>
      <c r="H1364" s="232"/>
      <c r="I1364" s="232"/>
      <c r="J1364" s="302"/>
      <c r="K1364" s="302"/>
      <c r="L1364" s="289"/>
    </row>
    <row r="1365" spans="1:12" s="217" customFormat="1" ht="23.45" customHeight="1" x14ac:dyDescent="0.2">
      <c r="A1365" s="228"/>
      <c r="B1365" s="228"/>
      <c r="C1365" s="231"/>
      <c r="D1365" s="231"/>
      <c r="E1365" s="226"/>
      <c r="F1365" s="232"/>
      <c r="G1365" s="232"/>
      <c r="H1365" s="232"/>
      <c r="I1365" s="232"/>
      <c r="J1365" s="302"/>
      <c r="K1365" s="302"/>
      <c r="L1365" s="289"/>
    </row>
    <row r="1366" spans="1:12" s="217" customFormat="1" ht="23.45" customHeight="1" x14ac:dyDescent="0.2">
      <c r="A1366" s="228"/>
      <c r="B1366" s="228"/>
      <c r="C1366" s="231"/>
      <c r="D1366" s="231"/>
      <c r="E1366" s="226"/>
      <c r="F1366" s="232"/>
      <c r="G1366" s="232"/>
      <c r="H1366" s="232"/>
      <c r="I1366" s="232"/>
      <c r="J1366" s="302"/>
      <c r="K1366" s="302"/>
      <c r="L1366" s="289"/>
    </row>
    <row r="1367" spans="1:12" s="217" customFormat="1" ht="23.45" customHeight="1" x14ac:dyDescent="0.2">
      <c r="A1367" s="228"/>
      <c r="B1367" s="228"/>
      <c r="C1367" s="231"/>
      <c r="D1367" s="231"/>
      <c r="E1367" s="226"/>
      <c r="F1367" s="232"/>
      <c r="G1367" s="232"/>
      <c r="H1367" s="232"/>
      <c r="I1367" s="232"/>
      <c r="J1367" s="302"/>
      <c r="K1367" s="302"/>
      <c r="L1367" s="289"/>
    </row>
    <row r="1368" spans="1:12" s="217" customFormat="1" ht="23.45" customHeight="1" x14ac:dyDescent="0.2">
      <c r="A1368" s="228"/>
      <c r="B1368" s="228"/>
      <c r="C1368" s="231"/>
      <c r="D1368" s="231"/>
      <c r="E1368" s="226"/>
      <c r="F1368" s="232"/>
      <c r="G1368" s="232"/>
      <c r="H1368" s="232"/>
      <c r="I1368" s="232"/>
      <c r="J1368" s="302"/>
      <c r="K1368" s="302"/>
      <c r="L1368" s="289"/>
    </row>
    <row r="1369" spans="1:12" s="217" customFormat="1" ht="23.45" customHeight="1" x14ac:dyDescent="0.2">
      <c r="A1369" s="228"/>
      <c r="B1369" s="228"/>
      <c r="C1369" s="231"/>
      <c r="D1369" s="231"/>
      <c r="E1369" s="226"/>
      <c r="F1369" s="232"/>
      <c r="G1369" s="232"/>
      <c r="H1369" s="232"/>
      <c r="I1369" s="232"/>
      <c r="J1369" s="302"/>
      <c r="K1369" s="302"/>
      <c r="L1369" s="289"/>
    </row>
    <row r="1370" spans="1:12" s="217" customFormat="1" ht="23.45" customHeight="1" x14ac:dyDescent="0.2">
      <c r="A1370" s="228"/>
      <c r="B1370" s="228"/>
      <c r="C1370" s="231"/>
      <c r="D1370" s="231"/>
      <c r="E1370" s="226"/>
      <c r="F1370" s="232"/>
      <c r="G1370" s="232"/>
      <c r="H1370" s="232"/>
      <c r="I1370" s="232"/>
      <c r="J1370" s="302"/>
      <c r="K1370" s="302"/>
      <c r="L1370" s="289"/>
    </row>
    <row r="1371" spans="1:12" s="217" customFormat="1" ht="23.45" customHeight="1" x14ac:dyDescent="0.2">
      <c r="A1371" s="228"/>
      <c r="B1371" s="228"/>
      <c r="C1371" s="231"/>
      <c r="D1371" s="231"/>
      <c r="E1371" s="226"/>
      <c r="F1371" s="232"/>
      <c r="G1371" s="232"/>
      <c r="H1371" s="232"/>
      <c r="I1371" s="232"/>
      <c r="J1371" s="302"/>
      <c r="K1371" s="302"/>
      <c r="L1371" s="289"/>
    </row>
    <row r="1372" spans="1:12" s="217" customFormat="1" ht="23.45" customHeight="1" x14ac:dyDescent="0.2">
      <c r="A1372" s="228"/>
      <c r="B1372" s="228"/>
      <c r="C1372" s="231"/>
      <c r="D1372" s="231"/>
      <c r="E1372" s="226"/>
      <c r="F1372" s="232"/>
      <c r="G1372" s="232"/>
      <c r="H1372" s="232"/>
      <c r="I1372" s="232"/>
      <c r="J1372" s="302"/>
      <c r="K1372" s="302"/>
      <c r="L1372" s="289"/>
    </row>
    <row r="1373" spans="1:12" s="217" customFormat="1" ht="23.45" customHeight="1" x14ac:dyDescent="0.2">
      <c r="A1373" s="228"/>
      <c r="B1373" s="228"/>
      <c r="C1373" s="231"/>
      <c r="D1373" s="231"/>
      <c r="E1373" s="226"/>
      <c r="F1373" s="232"/>
      <c r="G1373" s="232"/>
      <c r="H1373" s="232"/>
      <c r="I1373" s="232"/>
      <c r="J1373" s="302"/>
      <c r="K1373" s="302"/>
      <c r="L1373" s="289"/>
    </row>
    <row r="1374" spans="1:12" s="217" customFormat="1" ht="23.45" customHeight="1" x14ac:dyDescent="0.2">
      <c r="A1374" s="228"/>
      <c r="B1374" s="228"/>
      <c r="C1374" s="231"/>
      <c r="D1374" s="231"/>
      <c r="E1374" s="226"/>
      <c r="F1374" s="232"/>
      <c r="G1374" s="232"/>
      <c r="H1374" s="232"/>
      <c r="I1374" s="232"/>
      <c r="J1374" s="302"/>
      <c r="K1374" s="302"/>
      <c r="L1374" s="289"/>
    </row>
    <row r="1375" spans="1:12" s="217" customFormat="1" ht="23.45" customHeight="1" x14ac:dyDescent="0.2">
      <c r="A1375" s="228"/>
      <c r="B1375" s="228"/>
      <c r="C1375" s="231"/>
      <c r="D1375" s="231"/>
      <c r="E1375" s="226"/>
      <c r="F1375" s="232"/>
      <c r="G1375" s="232"/>
      <c r="H1375" s="232"/>
      <c r="I1375" s="232"/>
      <c r="J1375" s="302"/>
      <c r="K1375" s="302"/>
      <c r="L1375" s="289"/>
    </row>
    <row r="1376" spans="1:12" s="217" customFormat="1" ht="23.45" customHeight="1" x14ac:dyDescent="0.2">
      <c r="A1376" s="228"/>
      <c r="B1376" s="228"/>
      <c r="C1376" s="231"/>
      <c r="D1376" s="231"/>
      <c r="E1376" s="226"/>
      <c r="F1376" s="232"/>
      <c r="G1376" s="232"/>
      <c r="H1376" s="232"/>
      <c r="I1376" s="232"/>
      <c r="J1376" s="302"/>
      <c r="K1376" s="302"/>
      <c r="L1376" s="289"/>
    </row>
    <row r="1377" spans="1:12" s="217" customFormat="1" ht="23.45" customHeight="1" x14ac:dyDescent="0.2">
      <c r="A1377" s="228"/>
      <c r="B1377" s="228"/>
      <c r="C1377" s="231"/>
      <c r="D1377" s="231"/>
      <c r="E1377" s="226"/>
      <c r="F1377" s="232"/>
      <c r="G1377" s="232"/>
      <c r="H1377" s="232"/>
      <c r="I1377" s="232"/>
      <c r="J1377" s="302"/>
      <c r="K1377" s="302"/>
      <c r="L1377" s="289"/>
    </row>
    <row r="1378" spans="1:12" s="217" customFormat="1" ht="23.45" customHeight="1" x14ac:dyDescent="0.2">
      <c r="A1378" s="228"/>
      <c r="B1378" s="228"/>
      <c r="C1378" s="231"/>
      <c r="D1378" s="231"/>
      <c r="E1378" s="226"/>
      <c r="F1378" s="232"/>
      <c r="G1378" s="232"/>
      <c r="H1378" s="232"/>
      <c r="I1378" s="232"/>
      <c r="J1378" s="302"/>
      <c r="K1378" s="302"/>
      <c r="L1378" s="289"/>
    </row>
    <row r="1379" spans="1:12" s="217" customFormat="1" ht="23.45" customHeight="1" x14ac:dyDescent="0.2">
      <c r="A1379" s="228"/>
      <c r="B1379" s="228"/>
      <c r="C1379" s="231"/>
      <c r="D1379" s="231"/>
      <c r="E1379" s="226"/>
      <c r="F1379" s="232"/>
      <c r="G1379" s="232"/>
      <c r="H1379" s="232"/>
      <c r="I1379" s="232"/>
      <c r="J1379" s="302"/>
      <c r="K1379" s="302"/>
      <c r="L1379" s="289"/>
    </row>
    <row r="1380" spans="1:12" s="217" customFormat="1" ht="23.45" customHeight="1" x14ac:dyDescent="0.2">
      <c r="A1380" s="228"/>
      <c r="B1380" s="228"/>
      <c r="C1380" s="231"/>
      <c r="D1380" s="231"/>
      <c r="E1380" s="226"/>
      <c r="F1380" s="232"/>
      <c r="G1380" s="232"/>
      <c r="H1380" s="232"/>
      <c r="I1380" s="232"/>
      <c r="J1380" s="302"/>
      <c r="K1380" s="302"/>
      <c r="L1380" s="289"/>
    </row>
    <row r="1381" spans="1:12" s="217" customFormat="1" ht="23.45" customHeight="1" x14ac:dyDescent="0.2">
      <c r="A1381" s="228"/>
      <c r="B1381" s="228"/>
      <c r="C1381" s="231"/>
      <c r="D1381" s="231"/>
      <c r="E1381" s="226"/>
      <c r="F1381" s="232"/>
      <c r="G1381" s="232"/>
      <c r="H1381" s="232"/>
      <c r="I1381" s="232"/>
      <c r="J1381" s="302"/>
      <c r="K1381" s="302"/>
      <c r="L1381" s="289"/>
    </row>
    <row r="1382" spans="1:12" s="217" customFormat="1" ht="23.45" customHeight="1" x14ac:dyDescent="0.2">
      <c r="A1382" s="228"/>
      <c r="B1382" s="228"/>
      <c r="C1382" s="231"/>
      <c r="D1382" s="231"/>
      <c r="E1382" s="226"/>
      <c r="F1382" s="232"/>
      <c r="G1382" s="232"/>
      <c r="H1382" s="232"/>
      <c r="I1382" s="232"/>
      <c r="J1382" s="302"/>
      <c r="K1382" s="302"/>
      <c r="L1382" s="289"/>
    </row>
    <row r="1383" spans="1:12" s="217" customFormat="1" ht="23.45" customHeight="1" x14ac:dyDescent="0.2">
      <c r="A1383" s="228"/>
      <c r="B1383" s="228"/>
      <c r="C1383" s="231"/>
      <c r="D1383" s="231"/>
      <c r="E1383" s="226"/>
      <c r="F1383" s="232"/>
      <c r="G1383" s="232"/>
      <c r="H1383" s="232"/>
      <c r="I1383" s="232"/>
      <c r="J1383" s="302"/>
      <c r="K1383" s="302"/>
      <c r="L1383" s="289"/>
    </row>
    <row r="1384" spans="1:12" s="217" customFormat="1" ht="23.45" customHeight="1" x14ac:dyDescent="0.2">
      <c r="A1384" s="228"/>
      <c r="B1384" s="228"/>
      <c r="C1384" s="231"/>
      <c r="D1384" s="231"/>
      <c r="E1384" s="226"/>
      <c r="F1384" s="232"/>
      <c r="G1384" s="232"/>
      <c r="H1384" s="232"/>
      <c r="I1384" s="232"/>
      <c r="J1384" s="302"/>
      <c r="K1384" s="302"/>
      <c r="L1384" s="289"/>
    </row>
    <row r="1385" spans="1:12" s="217" customFormat="1" ht="23.45" customHeight="1" x14ac:dyDescent="0.2">
      <c r="A1385" s="228"/>
      <c r="B1385" s="228"/>
      <c r="C1385" s="231"/>
      <c r="D1385" s="231"/>
      <c r="E1385" s="226"/>
      <c r="F1385" s="232"/>
      <c r="G1385" s="232"/>
      <c r="H1385" s="232"/>
      <c r="I1385" s="232"/>
      <c r="J1385" s="302"/>
      <c r="K1385" s="302"/>
      <c r="L1385" s="289"/>
    </row>
    <row r="1386" spans="1:12" s="217" customFormat="1" ht="23.45" customHeight="1" x14ac:dyDescent="0.2">
      <c r="A1386" s="228"/>
      <c r="B1386" s="228"/>
      <c r="C1386" s="231"/>
      <c r="D1386" s="231"/>
      <c r="E1386" s="226"/>
      <c r="F1386" s="232"/>
      <c r="G1386" s="232"/>
      <c r="H1386" s="232"/>
      <c r="I1386" s="232"/>
      <c r="J1386" s="302"/>
      <c r="K1386" s="302"/>
      <c r="L1386" s="289"/>
    </row>
    <row r="1387" spans="1:12" s="217" customFormat="1" ht="23.45" customHeight="1" x14ac:dyDescent="0.2">
      <c r="A1387" s="228"/>
      <c r="B1387" s="228"/>
      <c r="C1387" s="231"/>
      <c r="D1387" s="231"/>
      <c r="E1387" s="226"/>
      <c r="F1387" s="232"/>
      <c r="G1387" s="232"/>
      <c r="H1387" s="232"/>
      <c r="I1387" s="232"/>
      <c r="J1387" s="302"/>
      <c r="K1387" s="302"/>
      <c r="L1387" s="289"/>
    </row>
    <row r="1388" spans="1:12" s="217" customFormat="1" ht="23.45" customHeight="1" x14ac:dyDescent="0.2">
      <c r="A1388" s="228"/>
      <c r="B1388" s="228"/>
      <c r="C1388" s="231"/>
      <c r="D1388" s="231"/>
      <c r="E1388" s="226"/>
      <c r="F1388" s="232"/>
      <c r="G1388" s="232"/>
      <c r="H1388" s="232"/>
      <c r="I1388" s="232"/>
      <c r="J1388" s="302"/>
      <c r="K1388" s="302"/>
      <c r="L1388" s="289"/>
    </row>
    <row r="1389" spans="1:12" s="217" customFormat="1" ht="23.45" customHeight="1" x14ac:dyDescent="0.2">
      <c r="A1389" s="228"/>
      <c r="B1389" s="228"/>
      <c r="C1389" s="231"/>
      <c r="D1389" s="231"/>
      <c r="E1389" s="226"/>
      <c r="F1389" s="232"/>
      <c r="G1389" s="232"/>
      <c r="H1389" s="232"/>
      <c r="I1389" s="232"/>
      <c r="J1389" s="302"/>
      <c r="K1389" s="302"/>
      <c r="L1389" s="289"/>
    </row>
    <row r="1390" spans="1:12" s="217" customFormat="1" ht="23.45" customHeight="1" x14ac:dyDescent="0.2">
      <c r="A1390" s="228"/>
      <c r="B1390" s="228"/>
      <c r="C1390" s="231"/>
      <c r="D1390" s="231"/>
      <c r="E1390" s="226"/>
      <c r="F1390" s="232"/>
      <c r="G1390" s="232"/>
      <c r="H1390" s="232"/>
      <c r="I1390" s="232"/>
      <c r="J1390" s="302"/>
      <c r="K1390" s="302"/>
      <c r="L1390" s="289"/>
    </row>
    <row r="1391" spans="1:12" s="217" customFormat="1" ht="23.45" customHeight="1" x14ac:dyDescent="0.2">
      <c r="A1391" s="228"/>
      <c r="B1391" s="228"/>
      <c r="C1391" s="231"/>
      <c r="D1391" s="231"/>
      <c r="E1391" s="226"/>
      <c r="F1391" s="232"/>
      <c r="G1391" s="232"/>
      <c r="H1391" s="232"/>
      <c r="I1391" s="232"/>
      <c r="J1391" s="302"/>
      <c r="K1391" s="302"/>
      <c r="L1391" s="289"/>
    </row>
    <row r="1392" spans="1:12" s="217" customFormat="1" ht="23.45" customHeight="1" x14ac:dyDescent="0.2">
      <c r="A1392" s="228"/>
      <c r="B1392" s="228"/>
      <c r="C1392" s="231"/>
      <c r="D1392" s="231"/>
      <c r="E1392" s="226"/>
      <c r="F1392" s="232"/>
      <c r="G1392" s="232"/>
      <c r="H1392" s="232"/>
      <c r="I1392" s="232"/>
      <c r="J1392" s="302"/>
      <c r="K1392" s="302"/>
      <c r="L1392" s="289"/>
    </row>
    <row r="1393" spans="1:12" s="217" customFormat="1" ht="23.45" customHeight="1" x14ac:dyDescent="0.2">
      <c r="A1393" s="228"/>
      <c r="B1393" s="228"/>
      <c r="C1393" s="231"/>
      <c r="D1393" s="231"/>
      <c r="E1393" s="226"/>
      <c r="F1393" s="232"/>
      <c r="G1393" s="232"/>
      <c r="H1393" s="232"/>
      <c r="I1393" s="232"/>
      <c r="J1393" s="302"/>
      <c r="K1393" s="302"/>
      <c r="L1393" s="289"/>
    </row>
    <row r="1394" spans="1:12" s="217" customFormat="1" ht="23.45" customHeight="1" x14ac:dyDescent="0.2">
      <c r="A1394" s="228"/>
      <c r="B1394" s="228"/>
      <c r="C1394" s="231"/>
      <c r="D1394" s="231"/>
      <c r="E1394" s="226"/>
      <c r="F1394" s="232"/>
      <c r="G1394" s="232"/>
      <c r="H1394" s="232"/>
      <c r="I1394" s="232"/>
      <c r="J1394" s="302"/>
      <c r="K1394" s="302"/>
      <c r="L1394" s="289"/>
    </row>
    <row r="1395" spans="1:12" s="217" customFormat="1" ht="23.45" customHeight="1" x14ac:dyDescent="0.2">
      <c r="A1395" s="228"/>
      <c r="B1395" s="228"/>
      <c r="C1395" s="231"/>
      <c r="D1395" s="231"/>
      <c r="E1395" s="226"/>
      <c r="F1395" s="232"/>
      <c r="G1395" s="232"/>
      <c r="H1395" s="232"/>
      <c r="I1395" s="232"/>
      <c r="J1395" s="302"/>
      <c r="K1395" s="302"/>
      <c r="L1395" s="289"/>
    </row>
    <row r="1396" spans="1:12" s="217" customFormat="1" ht="23.45" customHeight="1" x14ac:dyDescent="0.2">
      <c r="A1396" s="228"/>
      <c r="B1396" s="228"/>
      <c r="C1396" s="231"/>
      <c r="D1396" s="231"/>
      <c r="E1396" s="226"/>
      <c r="F1396" s="232"/>
      <c r="G1396" s="232"/>
      <c r="H1396" s="232"/>
      <c r="I1396" s="232"/>
      <c r="J1396" s="302"/>
      <c r="K1396" s="302"/>
      <c r="L1396" s="289"/>
    </row>
    <row r="1397" spans="1:12" s="217" customFormat="1" ht="23.45" customHeight="1" x14ac:dyDescent="0.2">
      <c r="A1397" s="228"/>
      <c r="B1397" s="228"/>
      <c r="C1397" s="231"/>
      <c r="D1397" s="231"/>
      <c r="E1397" s="226"/>
      <c r="F1397" s="232"/>
      <c r="G1397" s="232"/>
      <c r="H1397" s="232"/>
      <c r="I1397" s="232"/>
      <c r="J1397" s="302"/>
      <c r="K1397" s="302"/>
      <c r="L1397" s="289"/>
    </row>
    <row r="1398" spans="1:12" s="217" customFormat="1" ht="23.45" customHeight="1" x14ac:dyDescent="0.2">
      <c r="A1398" s="228"/>
      <c r="B1398" s="228"/>
      <c r="C1398" s="231"/>
      <c r="D1398" s="231"/>
      <c r="E1398" s="226"/>
      <c r="F1398" s="232"/>
      <c r="G1398" s="232"/>
      <c r="H1398" s="232"/>
      <c r="I1398" s="232"/>
      <c r="J1398" s="302"/>
      <c r="K1398" s="302"/>
      <c r="L1398" s="289"/>
    </row>
    <row r="1399" spans="1:12" s="217" customFormat="1" ht="23.45" customHeight="1" x14ac:dyDescent="0.2">
      <c r="A1399" s="228"/>
      <c r="B1399" s="228"/>
      <c r="C1399" s="231"/>
      <c r="D1399" s="231"/>
      <c r="E1399" s="226"/>
      <c r="F1399" s="232"/>
      <c r="G1399" s="232"/>
      <c r="H1399" s="232"/>
      <c r="I1399" s="232"/>
      <c r="J1399" s="302"/>
      <c r="K1399" s="302"/>
      <c r="L1399" s="289"/>
    </row>
    <row r="1400" spans="1:12" s="217" customFormat="1" ht="23.45" customHeight="1" x14ac:dyDescent="0.2">
      <c r="A1400" s="228"/>
      <c r="B1400" s="228"/>
      <c r="C1400" s="231"/>
      <c r="D1400" s="231"/>
      <c r="E1400" s="226"/>
      <c r="F1400" s="232"/>
      <c r="G1400" s="232"/>
      <c r="H1400" s="232"/>
      <c r="I1400" s="232"/>
      <c r="J1400" s="302"/>
      <c r="K1400" s="302"/>
      <c r="L1400" s="289"/>
    </row>
    <row r="1401" spans="1:12" s="217" customFormat="1" ht="23.45" customHeight="1" x14ac:dyDescent="0.2">
      <c r="A1401" s="228"/>
      <c r="B1401" s="228"/>
      <c r="C1401" s="231"/>
      <c r="D1401" s="231"/>
      <c r="E1401" s="226"/>
      <c r="F1401" s="232"/>
      <c r="G1401" s="232"/>
      <c r="H1401" s="232"/>
      <c r="I1401" s="232"/>
      <c r="J1401" s="302"/>
      <c r="K1401" s="302"/>
      <c r="L1401" s="289"/>
    </row>
    <row r="1402" spans="1:12" s="217" customFormat="1" ht="23.45" customHeight="1" x14ac:dyDescent="0.2">
      <c r="A1402" s="228"/>
      <c r="B1402" s="228"/>
      <c r="C1402" s="231"/>
      <c r="D1402" s="231"/>
      <c r="E1402" s="226"/>
      <c r="F1402" s="232"/>
      <c r="G1402" s="232"/>
      <c r="H1402" s="232"/>
      <c r="I1402" s="232"/>
      <c r="J1402" s="302"/>
      <c r="K1402" s="302"/>
      <c r="L1402" s="289"/>
    </row>
    <row r="1403" spans="1:12" s="217" customFormat="1" ht="23.45" customHeight="1" x14ac:dyDescent="0.2">
      <c r="A1403" s="228"/>
      <c r="B1403" s="228"/>
      <c r="C1403" s="231"/>
      <c r="D1403" s="231"/>
      <c r="E1403" s="226"/>
      <c r="F1403" s="232"/>
      <c r="G1403" s="232"/>
      <c r="H1403" s="232"/>
      <c r="I1403" s="232"/>
      <c r="J1403" s="302"/>
      <c r="K1403" s="302"/>
      <c r="L1403" s="289"/>
    </row>
    <row r="1404" spans="1:12" s="217" customFormat="1" ht="23.45" customHeight="1" x14ac:dyDescent="0.2">
      <c r="A1404" s="228"/>
      <c r="B1404" s="228"/>
      <c r="C1404" s="231"/>
      <c r="D1404" s="231"/>
      <c r="E1404" s="226"/>
      <c r="F1404" s="232"/>
      <c r="G1404" s="232"/>
      <c r="H1404" s="232"/>
      <c r="I1404" s="232"/>
      <c r="J1404" s="302"/>
      <c r="K1404" s="302"/>
      <c r="L1404" s="289"/>
    </row>
    <row r="1405" spans="1:12" s="217" customFormat="1" ht="23.45" customHeight="1" x14ac:dyDescent="0.2">
      <c r="A1405" s="228"/>
      <c r="B1405" s="228"/>
      <c r="C1405" s="231"/>
      <c r="D1405" s="231"/>
      <c r="E1405" s="226"/>
      <c r="F1405" s="232"/>
      <c r="G1405" s="232"/>
      <c r="H1405" s="232"/>
      <c r="I1405" s="232"/>
      <c r="J1405" s="302"/>
      <c r="K1405" s="302"/>
      <c r="L1405" s="289"/>
    </row>
    <row r="1406" spans="1:12" s="217" customFormat="1" ht="23.45" customHeight="1" x14ac:dyDescent="0.2">
      <c r="A1406" s="228"/>
      <c r="B1406" s="228"/>
      <c r="C1406" s="231"/>
      <c r="D1406" s="231"/>
      <c r="E1406" s="226"/>
      <c r="F1406" s="232"/>
      <c r="G1406" s="232"/>
      <c r="H1406" s="232"/>
      <c r="I1406" s="232"/>
      <c r="J1406" s="302"/>
      <c r="K1406" s="302"/>
      <c r="L1406" s="289"/>
    </row>
    <row r="1407" spans="1:12" s="217" customFormat="1" ht="23.45" customHeight="1" x14ac:dyDescent="0.2">
      <c r="A1407" s="228"/>
      <c r="B1407" s="228"/>
      <c r="C1407" s="231"/>
      <c r="D1407" s="231"/>
      <c r="E1407" s="226"/>
      <c r="F1407" s="232"/>
      <c r="G1407" s="232"/>
      <c r="H1407" s="232"/>
      <c r="I1407" s="232"/>
      <c r="J1407" s="302"/>
      <c r="K1407" s="302"/>
      <c r="L1407" s="289"/>
    </row>
    <row r="1408" spans="1:12" s="217" customFormat="1" ht="23.45" customHeight="1" x14ac:dyDescent="0.2">
      <c r="A1408" s="228"/>
      <c r="B1408" s="228"/>
      <c r="C1408" s="231"/>
      <c r="D1408" s="231"/>
      <c r="E1408" s="226"/>
      <c r="F1408" s="232"/>
      <c r="G1408" s="232"/>
      <c r="H1408" s="232"/>
      <c r="I1408" s="232"/>
      <c r="J1408" s="302"/>
      <c r="K1408" s="302"/>
      <c r="L1408" s="289"/>
    </row>
    <row r="1409" spans="1:12" s="217" customFormat="1" ht="23.45" customHeight="1" x14ac:dyDescent="0.2">
      <c r="A1409" s="228"/>
      <c r="B1409" s="228"/>
      <c r="C1409" s="231"/>
      <c r="D1409" s="231"/>
      <c r="E1409" s="226"/>
      <c r="F1409" s="232"/>
      <c r="G1409" s="232"/>
      <c r="H1409" s="232"/>
      <c r="I1409" s="232"/>
      <c r="J1409" s="302"/>
      <c r="K1409" s="302"/>
      <c r="L1409" s="289"/>
    </row>
    <row r="1410" spans="1:12" s="217" customFormat="1" ht="23.45" customHeight="1" x14ac:dyDescent="0.2">
      <c r="A1410" s="228"/>
      <c r="B1410" s="228"/>
      <c r="C1410" s="231"/>
      <c r="D1410" s="231"/>
      <c r="E1410" s="226"/>
      <c r="F1410" s="232"/>
      <c r="G1410" s="232"/>
      <c r="H1410" s="232"/>
      <c r="I1410" s="232"/>
      <c r="J1410" s="302"/>
      <c r="K1410" s="302"/>
      <c r="L1410" s="289"/>
    </row>
    <row r="1411" spans="1:12" s="217" customFormat="1" ht="23.45" customHeight="1" x14ac:dyDescent="0.2">
      <c r="A1411" s="228"/>
      <c r="B1411" s="228"/>
      <c r="C1411" s="231"/>
      <c r="D1411" s="231"/>
      <c r="E1411" s="226"/>
      <c r="F1411" s="232"/>
      <c r="G1411" s="232"/>
      <c r="H1411" s="232"/>
      <c r="I1411" s="232"/>
      <c r="J1411" s="302"/>
      <c r="K1411" s="302"/>
      <c r="L1411" s="289"/>
    </row>
    <row r="1412" spans="1:12" s="217" customFormat="1" ht="23.45" customHeight="1" x14ac:dyDescent="0.2">
      <c r="A1412" s="228"/>
      <c r="B1412" s="228"/>
      <c r="C1412" s="231"/>
      <c r="D1412" s="231"/>
      <c r="E1412" s="226"/>
      <c r="F1412" s="232"/>
      <c r="G1412" s="232"/>
      <c r="H1412" s="232"/>
      <c r="I1412" s="232"/>
      <c r="J1412" s="302"/>
      <c r="K1412" s="302"/>
      <c r="L1412" s="289"/>
    </row>
    <row r="1413" spans="1:12" s="217" customFormat="1" ht="23.45" customHeight="1" x14ac:dyDescent="0.2">
      <c r="A1413" s="228"/>
      <c r="B1413" s="228"/>
      <c r="C1413" s="231"/>
      <c r="D1413" s="231"/>
      <c r="E1413" s="226"/>
      <c r="F1413" s="232"/>
      <c r="G1413" s="232"/>
      <c r="H1413" s="232"/>
      <c r="I1413" s="232"/>
      <c r="J1413" s="302"/>
      <c r="K1413" s="302"/>
      <c r="L1413" s="289"/>
    </row>
    <row r="1414" spans="1:12" s="217" customFormat="1" ht="23.45" customHeight="1" x14ac:dyDescent="0.2">
      <c r="A1414" s="228"/>
      <c r="B1414" s="228"/>
      <c r="C1414" s="231"/>
      <c r="D1414" s="231"/>
      <c r="E1414" s="226"/>
      <c r="F1414" s="232"/>
      <c r="G1414" s="232"/>
      <c r="H1414" s="232"/>
      <c r="I1414" s="232"/>
      <c r="J1414" s="302"/>
      <c r="K1414" s="302"/>
      <c r="L1414" s="289"/>
    </row>
    <row r="1415" spans="1:12" s="217" customFormat="1" ht="23.45" customHeight="1" x14ac:dyDescent="0.2">
      <c r="A1415" s="228"/>
      <c r="B1415" s="228"/>
      <c r="C1415" s="231"/>
      <c r="D1415" s="231"/>
      <c r="E1415" s="226"/>
      <c r="F1415" s="232"/>
      <c r="G1415" s="232"/>
      <c r="H1415" s="232"/>
      <c r="I1415" s="232"/>
      <c r="J1415" s="302"/>
      <c r="K1415" s="302"/>
      <c r="L1415" s="289"/>
    </row>
    <row r="1416" spans="1:12" s="217" customFormat="1" ht="23.45" customHeight="1" x14ac:dyDescent="0.2">
      <c r="A1416" s="228"/>
      <c r="B1416" s="228"/>
      <c r="C1416" s="231"/>
      <c r="D1416" s="231"/>
      <c r="E1416" s="226"/>
      <c r="F1416" s="232"/>
      <c r="G1416" s="232"/>
      <c r="H1416" s="232"/>
      <c r="I1416" s="232"/>
      <c r="J1416" s="302"/>
      <c r="K1416" s="302"/>
      <c r="L1416" s="289"/>
    </row>
    <row r="1417" spans="1:12" s="217" customFormat="1" ht="23.45" customHeight="1" x14ac:dyDescent="0.2">
      <c r="A1417" s="228"/>
      <c r="B1417" s="228"/>
      <c r="C1417" s="231"/>
      <c r="D1417" s="231"/>
      <c r="E1417" s="226"/>
      <c r="F1417" s="232"/>
      <c r="G1417" s="232"/>
      <c r="H1417" s="232"/>
      <c r="I1417" s="232"/>
      <c r="J1417" s="302"/>
      <c r="K1417" s="302"/>
      <c r="L1417" s="289"/>
    </row>
    <row r="1418" spans="1:12" s="217" customFormat="1" ht="23.45" customHeight="1" x14ac:dyDescent="0.2">
      <c r="A1418" s="228"/>
      <c r="B1418" s="228"/>
      <c r="C1418" s="231"/>
      <c r="D1418" s="231"/>
      <c r="E1418" s="226"/>
      <c r="F1418" s="232"/>
      <c r="G1418" s="232"/>
      <c r="H1418" s="232"/>
      <c r="I1418" s="232"/>
      <c r="J1418" s="302"/>
      <c r="K1418" s="302"/>
      <c r="L1418" s="289"/>
    </row>
    <row r="1419" spans="1:12" s="217" customFormat="1" ht="23.45" customHeight="1" x14ac:dyDescent="0.2">
      <c r="A1419" s="228"/>
      <c r="B1419" s="228"/>
      <c r="C1419" s="231"/>
      <c r="D1419" s="231"/>
      <c r="E1419" s="226"/>
      <c r="F1419" s="232"/>
      <c r="G1419" s="232"/>
      <c r="H1419" s="232"/>
      <c r="I1419" s="232"/>
      <c r="J1419" s="302"/>
      <c r="K1419" s="302"/>
      <c r="L1419" s="289"/>
    </row>
    <row r="1420" spans="1:12" s="217" customFormat="1" ht="23.45" customHeight="1" x14ac:dyDescent="0.2">
      <c r="A1420" s="228"/>
      <c r="B1420" s="228"/>
      <c r="C1420" s="231"/>
      <c r="D1420" s="231"/>
      <c r="E1420" s="226"/>
      <c r="F1420" s="232"/>
      <c r="G1420" s="232"/>
      <c r="H1420" s="232"/>
      <c r="I1420" s="232"/>
      <c r="J1420" s="302"/>
      <c r="K1420" s="302"/>
      <c r="L1420" s="289"/>
    </row>
    <row r="1421" spans="1:12" s="217" customFormat="1" ht="23.45" customHeight="1" x14ac:dyDescent="0.2">
      <c r="A1421" s="228"/>
      <c r="B1421" s="228"/>
      <c r="C1421" s="231"/>
      <c r="D1421" s="231"/>
      <c r="E1421" s="226"/>
      <c r="F1421" s="232"/>
      <c r="G1421" s="232"/>
      <c r="H1421" s="232"/>
      <c r="I1421" s="232"/>
      <c r="J1421" s="302"/>
      <c r="K1421" s="302"/>
      <c r="L1421" s="289"/>
    </row>
    <row r="1422" spans="1:12" s="217" customFormat="1" ht="23.45" customHeight="1" x14ac:dyDescent="0.2">
      <c r="A1422" s="228"/>
      <c r="B1422" s="228"/>
      <c r="C1422" s="231"/>
      <c r="D1422" s="231"/>
      <c r="E1422" s="226"/>
      <c r="F1422" s="232"/>
      <c r="G1422" s="232"/>
      <c r="H1422" s="232"/>
      <c r="I1422" s="232"/>
      <c r="J1422" s="302"/>
      <c r="K1422" s="302"/>
      <c r="L1422" s="289"/>
    </row>
    <row r="1423" spans="1:12" s="217" customFormat="1" ht="23.45" customHeight="1" x14ac:dyDescent="0.2">
      <c r="A1423" s="228"/>
      <c r="B1423" s="228"/>
      <c r="C1423" s="231"/>
      <c r="D1423" s="231"/>
      <c r="E1423" s="226"/>
      <c r="F1423" s="232"/>
      <c r="G1423" s="232"/>
      <c r="H1423" s="232"/>
      <c r="I1423" s="232"/>
      <c r="J1423" s="302"/>
      <c r="K1423" s="302"/>
      <c r="L1423" s="289"/>
    </row>
    <row r="1424" spans="1:12" s="217" customFormat="1" ht="23.45" customHeight="1" x14ac:dyDescent="0.2">
      <c r="A1424" s="228"/>
      <c r="B1424" s="228"/>
      <c r="C1424" s="231"/>
      <c r="D1424" s="231"/>
      <c r="E1424" s="226"/>
      <c r="F1424" s="232"/>
      <c r="G1424" s="232"/>
      <c r="H1424" s="232"/>
      <c r="I1424" s="232"/>
      <c r="J1424" s="302"/>
      <c r="K1424" s="302"/>
      <c r="L1424" s="289"/>
    </row>
    <row r="1425" spans="1:12" s="217" customFormat="1" ht="23.45" customHeight="1" x14ac:dyDescent="0.2">
      <c r="A1425" s="228"/>
      <c r="B1425" s="228"/>
      <c r="C1425" s="231"/>
      <c r="D1425" s="231"/>
      <c r="E1425" s="226"/>
      <c r="F1425" s="232"/>
      <c r="G1425" s="232"/>
      <c r="H1425" s="232"/>
      <c r="I1425" s="232"/>
      <c r="J1425" s="302"/>
      <c r="K1425" s="302"/>
      <c r="L1425" s="289"/>
    </row>
    <row r="1426" spans="1:12" s="217" customFormat="1" ht="23.45" customHeight="1" x14ac:dyDescent="0.2">
      <c r="A1426" s="228"/>
      <c r="B1426" s="228"/>
      <c r="C1426" s="231"/>
      <c r="D1426" s="231"/>
      <c r="E1426" s="226"/>
      <c r="F1426" s="232"/>
      <c r="G1426" s="232"/>
      <c r="H1426" s="232"/>
      <c r="I1426" s="232"/>
      <c r="J1426" s="302"/>
      <c r="K1426" s="302"/>
      <c r="L1426" s="289"/>
    </row>
    <row r="1427" spans="1:12" s="217" customFormat="1" ht="23.45" customHeight="1" x14ac:dyDescent="0.2">
      <c r="A1427" s="228"/>
      <c r="B1427" s="228"/>
      <c r="C1427" s="231"/>
      <c r="D1427" s="231"/>
      <c r="E1427" s="226"/>
      <c r="F1427" s="232"/>
      <c r="G1427" s="232"/>
      <c r="H1427" s="232"/>
      <c r="I1427" s="232"/>
      <c r="J1427" s="302"/>
      <c r="K1427" s="302"/>
      <c r="L1427" s="289"/>
    </row>
    <row r="1428" spans="1:12" s="217" customFormat="1" ht="23.45" customHeight="1" x14ac:dyDescent="0.2">
      <c r="A1428" s="228"/>
      <c r="B1428" s="228"/>
      <c r="C1428" s="231"/>
      <c r="D1428" s="231"/>
      <c r="E1428" s="226"/>
      <c r="F1428" s="232"/>
      <c r="G1428" s="232"/>
      <c r="H1428" s="232"/>
      <c r="I1428" s="232"/>
      <c r="J1428" s="302"/>
      <c r="K1428" s="302"/>
      <c r="L1428" s="289"/>
    </row>
    <row r="1429" spans="1:12" s="217" customFormat="1" ht="23.45" customHeight="1" x14ac:dyDescent="0.2">
      <c r="A1429" s="228"/>
      <c r="B1429" s="228"/>
      <c r="C1429" s="231"/>
      <c r="D1429" s="231"/>
      <c r="E1429" s="226"/>
      <c r="F1429" s="232"/>
      <c r="G1429" s="232"/>
      <c r="H1429" s="232"/>
      <c r="I1429" s="232"/>
      <c r="J1429" s="302"/>
      <c r="K1429" s="302"/>
      <c r="L1429" s="289"/>
    </row>
    <row r="1430" spans="1:12" s="217" customFormat="1" ht="23.45" customHeight="1" x14ac:dyDescent="0.2">
      <c r="A1430" s="228"/>
      <c r="B1430" s="228"/>
      <c r="C1430" s="231"/>
      <c r="D1430" s="231"/>
      <c r="E1430" s="226"/>
      <c r="F1430" s="232"/>
      <c r="G1430" s="232"/>
      <c r="H1430" s="232"/>
      <c r="I1430" s="232"/>
      <c r="J1430" s="302"/>
      <c r="K1430" s="302"/>
      <c r="L1430" s="289"/>
    </row>
    <row r="1431" spans="1:12" s="217" customFormat="1" ht="23.45" customHeight="1" x14ac:dyDescent="0.2">
      <c r="A1431" s="228"/>
      <c r="B1431" s="228"/>
      <c r="C1431" s="231"/>
      <c r="D1431" s="231"/>
      <c r="E1431" s="226"/>
      <c r="F1431" s="232"/>
      <c r="G1431" s="232"/>
      <c r="H1431" s="232"/>
      <c r="I1431" s="232"/>
      <c r="J1431" s="302"/>
      <c r="K1431" s="302"/>
      <c r="L1431" s="289"/>
    </row>
    <row r="1432" spans="1:12" s="217" customFormat="1" ht="23.45" customHeight="1" x14ac:dyDescent="0.2">
      <c r="A1432" s="228"/>
      <c r="B1432" s="228"/>
      <c r="C1432" s="231"/>
      <c r="D1432" s="231"/>
      <c r="E1432" s="226"/>
      <c r="F1432" s="232"/>
      <c r="G1432" s="232"/>
      <c r="H1432" s="232"/>
      <c r="I1432" s="232"/>
      <c r="J1432" s="302"/>
      <c r="K1432" s="302"/>
      <c r="L1432" s="289"/>
    </row>
    <row r="1433" spans="1:12" s="217" customFormat="1" ht="23.45" customHeight="1" x14ac:dyDescent="0.2">
      <c r="A1433" s="228"/>
      <c r="B1433" s="228"/>
      <c r="C1433" s="231"/>
      <c r="D1433" s="231"/>
      <c r="E1433" s="226"/>
      <c r="F1433" s="232"/>
      <c r="G1433" s="232"/>
      <c r="H1433" s="232"/>
      <c r="I1433" s="232"/>
      <c r="J1433" s="302"/>
      <c r="K1433" s="302"/>
      <c r="L1433" s="289"/>
    </row>
    <row r="1434" spans="1:12" s="217" customFormat="1" ht="23.45" customHeight="1" x14ac:dyDescent="0.2">
      <c r="A1434" s="228"/>
      <c r="B1434" s="228"/>
      <c r="C1434" s="231"/>
      <c r="D1434" s="231"/>
      <c r="E1434" s="226"/>
      <c r="F1434" s="232"/>
      <c r="G1434" s="232"/>
      <c r="H1434" s="232"/>
      <c r="I1434" s="232"/>
      <c r="J1434" s="302"/>
      <c r="K1434" s="302"/>
      <c r="L1434" s="289"/>
    </row>
    <row r="1435" spans="1:12" s="217" customFormat="1" ht="23.45" customHeight="1" x14ac:dyDescent="0.2">
      <c r="A1435" s="228"/>
      <c r="B1435" s="228"/>
      <c r="C1435" s="231"/>
      <c r="D1435" s="231"/>
      <c r="E1435" s="226"/>
      <c r="F1435" s="232"/>
      <c r="G1435" s="232"/>
      <c r="H1435" s="232"/>
      <c r="I1435" s="232"/>
      <c r="J1435" s="302"/>
      <c r="K1435" s="302"/>
      <c r="L1435" s="289"/>
    </row>
    <row r="1436" spans="1:12" s="217" customFormat="1" ht="23.45" customHeight="1" x14ac:dyDescent="0.2">
      <c r="A1436" s="228"/>
      <c r="B1436" s="228"/>
      <c r="C1436" s="231"/>
      <c r="D1436" s="231"/>
      <c r="E1436" s="226"/>
      <c r="F1436" s="232"/>
      <c r="G1436" s="232"/>
      <c r="H1436" s="232"/>
      <c r="I1436" s="232"/>
      <c r="J1436" s="302"/>
      <c r="K1436" s="302"/>
      <c r="L1436" s="289"/>
    </row>
    <row r="1437" spans="1:12" s="217" customFormat="1" ht="23.45" customHeight="1" x14ac:dyDescent="0.2">
      <c r="A1437" s="228"/>
      <c r="B1437" s="228"/>
      <c r="C1437" s="231"/>
      <c r="D1437" s="231"/>
      <c r="E1437" s="226"/>
      <c r="F1437" s="232"/>
      <c r="G1437" s="232"/>
      <c r="H1437" s="232"/>
      <c r="I1437" s="232"/>
      <c r="J1437" s="302"/>
      <c r="K1437" s="302"/>
      <c r="L1437" s="289"/>
    </row>
    <row r="1438" spans="1:12" s="217" customFormat="1" ht="23.45" customHeight="1" x14ac:dyDescent="0.2">
      <c r="A1438" s="228"/>
      <c r="B1438" s="228"/>
      <c r="C1438" s="231"/>
      <c r="D1438" s="231"/>
      <c r="E1438" s="226"/>
      <c r="F1438" s="232"/>
      <c r="G1438" s="232"/>
      <c r="H1438" s="232"/>
      <c r="I1438" s="232"/>
      <c r="J1438" s="302"/>
      <c r="K1438" s="302"/>
      <c r="L1438" s="289"/>
    </row>
    <row r="1439" spans="1:12" s="217" customFormat="1" ht="23.45" customHeight="1" x14ac:dyDescent="0.2">
      <c r="A1439" s="228"/>
      <c r="B1439" s="228"/>
      <c r="C1439" s="231"/>
      <c r="D1439" s="231"/>
      <c r="E1439" s="226"/>
      <c r="F1439" s="232"/>
      <c r="G1439" s="232"/>
      <c r="H1439" s="232"/>
      <c r="I1439" s="232"/>
      <c r="J1439" s="302"/>
      <c r="K1439" s="302"/>
      <c r="L1439" s="289"/>
    </row>
    <row r="1440" spans="1:12" s="217" customFormat="1" ht="23.45" customHeight="1" x14ac:dyDescent="0.2">
      <c r="A1440" s="228"/>
      <c r="B1440" s="228"/>
      <c r="C1440" s="231"/>
      <c r="D1440" s="231"/>
      <c r="E1440" s="226"/>
      <c r="F1440" s="232"/>
      <c r="G1440" s="232"/>
      <c r="H1440" s="232"/>
      <c r="I1440" s="232"/>
      <c r="J1440" s="302"/>
      <c r="K1440" s="302"/>
      <c r="L1440" s="289"/>
    </row>
    <row r="1441" spans="1:12" s="217" customFormat="1" ht="23.45" customHeight="1" x14ac:dyDescent="0.2">
      <c r="A1441" s="228"/>
      <c r="B1441" s="228"/>
      <c r="C1441" s="231"/>
      <c r="D1441" s="231"/>
      <c r="E1441" s="226"/>
      <c r="F1441" s="232"/>
      <c r="G1441" s="232"/>
      <c r="H1441" s="232"/>
      <c r="I1441" s="232"/>
      <c r="J1441" s="302"/>
      <c r="K1441" s="302"/>
      <c r="L1441" s="289"/>
    </row>
    <row r="1442" spans="1:12" s="217" customFormat="1" ht="23.45" customHeight="1" x14ac:dyDescent="0.2">
      <c r="A1442" s="228"/>
      <c r="B1442" s="228"/>
      <c r="C1442" s="231"/>
      <c r="D1442" s="231"/>
      <c r="E1442" s="226"/>
      <c r="F1442" s="232"/>
      <c r="G1442" s="232"/>
      <c r="H1442" s="232"/>
      <c r="I1442" s="232"/>
      <c r="J1442" s="302"/>
      <c r="K1442" s="302"/>
      <c r="L1442" s="289"/>
    </row>
    <row r="1443" spans="1:12" s="217" customFormat="1" ht="23.45" customHeight="1" x14ac:dyDescent="0.2">
      <c r="A1443" s="228"/>
      <c r="B1443" s="228"/>
      <c r="C1443" s="231"/>
      <c r="D1443" s="231"/>
      <c r="E1443" s="226"/>
      <c r="F1443" s="232"/>
      <c r="G1443" s="232"/>
      <c r="H1443" s="232"/>
      <c r="I1443" s="232"/>
      <c r="J1443" s="302"/>
      <c r="K1443" s="302"/>
      <c r="L1443" s="289"/>
    </row>
    <row r="1444" spans="1:12" s="217" customFormat="1" ht="23.45" customHeight="1" x14ac:dyDescent="0.2">
      <c r="A1444" s="228"/>
      <c r="B1444" s="228"/>
      <c r="C1444" s="231"/>
      <c r="D1444" s="231"/>
      <c r="E1444" s="226"/>
      <c r="F1444" s="232"/>
      <c r="G1444" s="232"/>
      <c r="H1444" s="232"/>
      <c r="I1444" s="232"/>
      <c r="J1444" s="302"/>
      <c r="K1444" s="302"/>
      <c r="L1444" s="289"/>
    </row>
    <row r="1445" spans="1:12" s="217" customFormat="1" ht="23.45" customHeight="1" x14ac:dyDescent="0.2">
      <c r="A1445" s="228"/>
      <c r="B1445" s="228"/>
      <c r="C1445" s="231"/>
      <c r="D1445" s="231"/>
      <c r="E1445" s="226"/>
      <c r="F1445" s="232"/>
      <c r="G1445" s="232"/>
      <c r="H1445" s="232"/>
      <c r="I1445" s="232"/>
      <c r="J1445" s="302"/>
      <c r="K1445" s="302"/>
      <c r="L1445" s="289"/>
    </row>
    <row r="1446" spans="1:12" s="217" customFormat="1" ht="23.45" customHeight="1" x14ac:dyDescent="0.2">
      <c r="A1446" s="228"/>
      <c r="B1446" s="228"/>
      <c r="C1446" s="231"/>
      <c r="D1446" s="231"/>
      <c r="E1446" s="226"/>
      <c r="F1446" s="232"/>
      <c r="G1446" s="232"/>
      <c r="H1446" s="232"/>
      <c r="I1446" s="232"/>
      <c r="J1446" s="302"/>
      <c r="K1446" s="302"/>
      <c r="L1446" s="289"/>
    </row>
    <row r="1447" spans="1:12" s="217" customFormat="1" ht="23.45" customHeight="1" x14ac:dyDescent="0.2">
      <c r="A1447" s="228"/>
      <c r="B1447" s="228"/>
      <c r="C1447" s="231"/>
      <c r="D1447" s="231"/>
      <c r="E1447" s="226"/>
      <c r="F1447" s="232"/>
      <c r="G1447" s="232"/>
      <c r="H1447" s="232"/>
      <c r="I1447" s="232"/>
      <c r="J1447" s="302"/>
      <c r="K1447" s="302"/>
      <c r="L1447" s="289"/>
    </row>
    <row r="1448" spans="1:12" s="217" customFormat="1" ht="23.45" customHeight="1" x14ac:dyDescent="0.2">
      <c r="A1448" s="228"/>
      <c r="B1448" s="228"/>
      <c r="C1448" s="231"/>
      <c r="D1448" s="231"/>
      <c r="E1448" s="226"/>
      <c r="F1448" s="232"/>
      <c r="G1448" s="232"/>
      <c r="H1448" s="232"/>
      <c r="I1448" s="232"/>
      <c r="J1448" s="302"/>
      <c r="K1448" s="302"/>
      <c r="L1448" s="289"/>
    </row>
    <row r="1449" spans="1:12" s="217" customFormat="1" ht="23.45" customHeight="1" x14ac:dyDescent="0.2">
      <c r="A1449" s="228"/>
      <c r="B1449" s="228"/>
      <c r="C1449" s="231"/>
      <c r="D1449" s="231"/>
      <c r="E1449" s="226"/>
      <c r="F1449" s="232"/>
      <c r="G1449" s="232"/>
      <c r="H1449" s="232"/>
      <c r="I1449" s="232"/>
      <c r="J1449" s="302"/>
      <c r="K1449" s="302"/>
      <c r="L1449" s="289"/>
    </row>
    <row r="1450" spans="1:12" s="217" customFormat="1" ht="23.45" customHeight="1" x14ac:dyDescent="0.2">
      <c r="A1450" s="228"/>
      <c r="B1450" s="228"/>
      <c r="C1450" s="231"/>
      <c r="D1450" s="231"/>
      <c r="E1450" s="226"/>
      <c r="F1450" s="232"/>
      <c r="G1450" s="232"/>
      <c r="H1450" s="232"/>
      <c r="I1450" s="232"/>
      <c r="J1450" s="302"/>
      <c r="K1450" s="302"/>
      <c r="L1450" s="289"/>
    </row>
    <row r="1451" spans="1:12" s="217" customFormat="1" ht="23.45" customHeight="1" x14ac:dyDescent="0.2">
      <c r="A1451" s="228"/>
      <c r="B1451" s="228"/>
      <c r="C1451" s="231"/>
      <c r="D1451" s="231"/>
      <c r="E1451" s="226"/>
      <c r="F1451" s="232"/>
      <c r="G1451" s="232"/>
      <c r="H1451" s="232"/>
      <c r="I1451" s="232"/>
      <c r="J1451" s="302"/>
      <c r="K1451" s="302"/>
      <c r="L1451" s="289"/>
    </row>
    <row r="1452" spans="1:12" s="217" customFormat="1" ht="23.45" customHeight="1" x14ac:dyDescent="0.2">
      <c r="A1452" s="228"/>
      <c r="B1452" s="228"/>
      <c r="C1452" s="231"/>
      <c r="D1452" s="231"/>
      <c r="E1452" s="226"/>
      <c r="F1452" s="232"/>
      <c r="G1452" s="232"/>
      <c r="H1452" s="232"/>
      <c r="I1452" s="232"/>
      <c r="J1452" s="302"/>
      <c r="K1452" s="302"/>
      <c r="L1452" s="289"/>
    </row>
    <row r="1453" spans="1:12" s="217" customFormat="1" ht="23.45" customHeight="1" x14ac:dyDescent="0.2">
      <c r="A1453" s="228"/>
      <c r="B1453" s="228"/>
      <c r="C1453" s="231"/>
      <c r="D1453" s="231"/>
      <c r="E1453" s="226"/>
      <c r="F1453" s="232"/>
      <c r="G1453" s="232"/>
      <c r="H1453" s="232"/>
      <c r="I1453" s="232"/>
      <c r="J1453" s="302"/>
      <c r="K1453" s="302"/>
      <c r="L1453" s="289"/>
    </row>
    <row r="1454" spans="1:12" s="217" customFormat="1" ht="23.45" customHeight="1" x14ac:dyDescent="0.2">
      <c r="A1454" s="228"/>
      <c r="B1454" s="228"/>
      <c r="C1454" s="231"/>
      <c r="D1454" s="231"/>
      <c r="E1454" s="226"/>
      <c r="F1454" s="232"/>
      <c r="G1454" s="232"/>
      <c r="H1454" s="232"/>
      <c r="I1454" s="232"/>
      <c r="J1454" s="302"/>
      <c r="K1454" s="302"/>
      <c r="L1454" s="289"/>
    </row>
    <row r="1455" spans="1:12" s="217" customFormat="1" ht="23.45" customHeight="1" x14ac:dyDescent="0.2">
      <c r="A1455" s="228"/>
      <c r="B1455" s="228"/>
      <c r="C1455" s="231"/>
      <c r="D1455" s="231"/>
      <c r="E1455" s="226"/>
      <c r="F1455" s="232"/>
      <c r="G1455" s="232"/>
      <c r="H1455" s="232"/>
      <c r="I1455" s="232"/>
      <c r="J1455" s="302"/>
      <c r="K1455" s="302"/>
      <c r="L1455" s="289"/>
    </row>
    <row r="1456" spans="1:12" s="217" customFormat="1" ht="23.45" customHeight="1" x14ac:dyDescent="0.2">
      <c r="A1456" s="228"/>
      <c r="B1456" s="228"/>
      <c r="C1456" s="231"/>
      <c r="D1456" s="231"/>
      <c r="E1456" s="226"/>
      <c r="F1456" s="232"/>
      <c r="G1456" s="232"/>
      <c r="H1456" s="232"/>
      <c r="I1456" s="232"/>
      <c r="J1456" s="302"/>
      <c r="K1456" s="302"/>
      <c r="L1456" s="289"/>
    </row>
    <row r="1457" spans="1:12" s="217" customFormat="1" ht="23.45" customHeight="1" x14ac:dyDescent="0.2">
      <c r="A1457" s="228"/>
      <c r="B1457" s="228"/>
      <c r="C1457" s="231"/>
      <c r="D1457" s="231"/>
      <c r="E1457" s="226"/>
      <c r="F1457" s="232"/>
      <c r="G1457" s="232"/>
      <c r="H1457" s="232"/>
      <c r="I1457" s="232"/>
      <c r="J1457" s="302"/>
      <c r="K1457" s="302"/>
      <c r="L1457" s="289"/>
    </row>
    <row r="1458" spans="1:12" s="217" customFormat="1" ht="23.45" customHeight="1" x14ac:dyDescent="0.2">
      <c r="A1458" s="228"/>
      <c r="B1458" s="228"/>
      <c r="C1458" s="231"/>
      <c r="D1458" s="231"/>
      <c r="E1458" s="226"/>
      <c r="F1458" s="232"/>
      <c r="G1458" s="232"/>
      <c r="H1458" s="232"/>
      <c r="I1458" s="232"/>
      <c r="J1458" s="302"/>
      <c r="K1458" s="302"/>
      <c r="L1458" s="289"/>
    </row>
    <row r="1459" spans="1:12" s="217" customFormat="1" ht="23.45" customHeight="1" x14ac:dyDescent="0.2">
      <c r="A1459" s="228"/>
      <c r="B1459" s="228"/>
      <c r="C1459" s="231"/>
      <c r="D1459" s="231"/>
      <c r="E1459" s="226"/>
      <c r="F1459" s="232"/>
      <c r="G1459" s="232"/>
      <c r="H1459" s="232"/>
      <c r="I1459" s="232"/>
      <c r="J1459" s="302"/>
      <c r="K1459" s="302"/>
      <c r="L1459" s="289"/>
    </row>
    <row r="1460" spans="1:12" s="217" customFormat="1" ht="23.45" customHeight="1" x14ac:dyDescent="0.2">
      <c r="A1460" s="228"/>
      <c r="B1460" s="228"/>
      <c r="C1460" s="231"/>
      <c r="D1460" s="231"/>
      <c r="E1460" s="226"/>
      <c r="F1460" s="232"/>
      <c r="G1460" s="232"/>
      <c r="H1460" s="232"/>
      <c r="I1460" s="232"/>
      <c r="J1460" s="302"/>
      <c r="K1460" s="302"/>
      <c r="L1460" s="289"/>
    </row>
    <row r="1461" spans="1:12" s="217" customFormat="1" ht="23.45" customHeight="1" x14ac:dyDescent="0.2">
      <c r="A1461" s="228"/>
      <c r="B1461" s="228"/>
      <c r="C1461" s="231"/>
      <c r="D1461" s="231"/>
      <c r="E1461" s="226"/>
      <c r="F1461" s="232"/>
      <c r="G1461" s="232"/>
      <c r="H1461" s="232"/>
      <c r="I1461" s="232"/>
      <c r="J1461" s="302"/>
      <c r="K1461" s="302"/>
      <c r="L1461" s="289"/>
    </row>
    <row r="1462" spans="1:12" s="217" customFormat="1" ht="23.45" customHeight="1" x14ac:dyDescent="0.2">
      <c r="A1462" s="228"/>
      <c r="B1462" s="228"/>
      <c r="C1462" s="231"/>
      <c r="D1462" s="231"/>
      <c r="E1462" s="226"/>
      <c r="F1462" s="232"/>
      <c r="G1462" s="232"/>
      <c r="H1462" s="232"/>
      <c r="I1462" s="232"/>
      <c r="J1462" s="302"/>
      <c r="K1462" s="302"/>
      <c r="L1462" s="289"/>
    </row>
    <row r="1463" spans="1:12" s="217" customFormat="1" ht="23.45" customHeight="1" x14ac:dyDescent="0.2">
      <c r="A1463" s="228"/>
      <c r="B1463" s="228"/>
      <c r="C1463" s="231"/>
      <c r="D1463" s="231"/>
      <c r="E1463" s="226"/>
      <c r="F1463" s="232"/>
      <c r="G1463" s="232"/>
      <c r="H1463" s="232"/>
      <c r="I1463" s="232"/>
      <c r="J1463" s="302"/>
      <c r="K1463" s="302"/>
      <c r="L1463" s="289"/>
    </row>
    <row r="1464" spans="1:12" s="217" customFormat="1" ht="23.45" customHeight="1" x14ac:dyDescent="0.2">
      <c r="A1464" s="228"/>
      <c r="B1464" s="228"/>
      <c r="C1464" s="231"/>
      <c r="D1464" s="231"/>
      <c r="E1464" s="226"/>
      <c r="F1464" s="232"/>
      <c r="G1464" s="232"/>
      <c r="H1464" s="232"/>
      <c r="I1464" s="232"/>
      <c r="J1464" s="302"/>
      <c r="K1464" s="302"/>
      <c r="L1464" s="289"/>
    </row>
    <row r="1465" spans="1:12" s="217" customFormat="1" ht="23.45" customHeight="1" x14ac:dyDescent="0.2">
      <c r="A1465" s="228"/>
      <c r="B1465" s="228"/>
      <c r="C1465" s="231"/>
      <c r="D1465" s="231"/>
      <c r="E1465" s="226"/>
      <c r="F1465" s="232"/>
      <c r="G1465" s="232"/>
      <c r="H1465" s="232"/>
      <c r="I1465" s="232"/>
      <c r="J1465" s="302"/>
      <c r="K1465" s="302"/>
      <c r="L1465" s="289"/>
    </row>
    <row r="1466" spans="1:12" s="217" customFormat="1" ht="23.45" customHeight="1" x14ac:dyDescent="0.2">
      <c r="A1466" s="228"/>
      <c r="B1466" s="228"/>
      <c r="C1466" s="231"/>
      <c r="D1466" s="231"/>
      <c r="E1466" s="226"/>
      <c r="F1466" s="232"/>
      <c r="G1466" s="232"/>
      <c r="H1466" s="232"/>
      <c r="I1466" s="232"/>
      <c r="J1466" s="302"/>
      <c r="K1466" s="302"/>
      <c r="L1466" s="289"/>
    </row>
    <row r="1467" spans="1:12" s="217" customFormat="1" ht="23.45" customHeight="1" x14ac:dyDescent="0.2">
      <c r="A1467" s="228"/>
      <c r="B1467" s="228"/>
      <c r="C1467" s="231"/>
      <c r="D1467" s="231"/>
      <c r="E1467" s="226"/>
      <c r="F1467" s="232"/>
      <c r="G1467" s="232"/>
      <c r="H1467" s="232"/>
      <c r="I1467" s="232"/>
      <c r="J1467" s="302"/>
      <c r="K1467" s="302"/>
      <c r="L1467" s="289"/>
    </row>
    <row r="1468" spans="1:12" s="217" customFormat="1" ht="23.45" customHeight="1" x14ac:dyDescent="0.2">
      <c r="A1468" s="228"/>
      <c r="B1468" s="228"/>
      <c r="C1468" s="231"/>
      <c r="D1468" s="231"/>
      <c r="E1468" s="226"/>
      <c r="F1468" s="232"/>
      <c r="G1468" s="232"/>
      <c r="H1468" s="232"/>
      <c r="I1468" s="232"/>
      <c r="J1468" s="302"/>
      <c r="K1468" s="302"/>
      <c r="L1468" s="289"/>
    </row>
    <row r="1469" spans="1:12" s="217" customFormat="1" ht="23.45" customHeight="1" x14ac:dyDescent="0.2">
      <c r="A1469" s="228"/>
      <c r="B1469" s="228"/>
      <c r="C1469" s="231"/>
      <c r="D1469" s="231"/>
      <c r="E1469" s="226"/>
      <c r="F1469" s="232"/>
      <c r="G1469" s="232"/>
      <c r="H1469" s="232"/>
      <c r="I1469" s="232"/>
      <c r="J1469" s="302"/>
      <c r="K1469" s="302"/>
      <c r="L1469" s="289"/>
    </row>
    <row r="1470" spans="1:12" s="217" customFormat="1" ht="23.45" customHeight="1" x14ac:dyDescent="0.2">
      <c r="A1470" s="228"/>
      <c r="B1470" s="228"/>
      <c r="C1470" s="231"/>
      <c r="D1470" s="231"/>
      <c r="E1470" s="226"/>
      <c r="F1470" s="232"/>
      <c r="G1470" s="232"/>
      <c r="H1470" s="232"/>
      <c r="I1470" s="232"/>
      <c r="J1470" s="302"/>
      <c r="K1470" s="302"/>
      <c r="L1470" s="289"/>
    </row>
    <row r="1471" spans="1:12" s="217" customFormat="1" ht="23.45" customHeight="1" x14ac:dyDescent="0.2">
      <c r="A1471" s="228"/>
      <c r="B1471" s="228"/>
      <c r="C1471" s="231"/>
      <c r="D1471" s="231"/>
      <c r="E1471" s="226"/>
      <c r="F1471" s="232"/>
      <c r="G1471" s="232"/>
      <c r="H1471" s="232"/>
      <c r="I1471" s="232"/>
      <c r="J1471" s="302"/>
      <c r="K1471" s="302"/>
      <c r="L1471" s="289"/>
    </row>
    <row r="1472" spans="1:12" s="217" customFormat="1" ht="23.45" customHeight="1" x14ac:dyDescent="0.2">
      <c r="A1472" s="228"/>
      <c r="B1472" s="228"/>
      <c r="C1472" s="231"/>
      <c r="D1472" s="231"/>
      <c r="E1472" s="226"/>
      <c r="F1472" s="232"/>
      <c r="G1472" s="232"/>
      <c r="H1472" s="232"/>
      <c r="I1472" s="232"/>
      <c r="J1472" s="302"/>
      <c r="K1472" s="302"/>
      <c r="L1472" s="289"/>
    </row>
    <row r="1473" spans="1:12" s="217" customFormat="1" ht="23.45" customHeight="1" x14ac:dyDescent="0.2">
      <c r="A1473" s="228"/>
      <c r="B1473" s="228"/>
      <c r="C1473" s="231"/>
      <c r="D1473" s="231"/>
      <c r="E1473" s="226"/>
      <c r="F1473" s="232"/>
      <c r="G1473" s="232"/>
      <c r="H1473" s="232"/>
      <c r="I1473" s="232"/>
      <c r="J1473" s="302"/>
      <c r="K1473" s="302"/>
      <c r="L1473" s="289"/>
    </row>
    <row r="1474" spans="1:12" s="217" customFormat="1" ht="23.45" customHeight="1" x14ac:dyDescent="0.2">
      <c r="A1474" s="228"/>
      <c r="B1474" s="228"/>
      <c r="C1474" s="231"/>
      <c r="D1474" s="231"/>
      <c r="E1474" s="226"/>
      <c r="F1474" s="232"/>
      <c r="G1474" s="232"/>
      <c r="H1474" s="232"/>
      <c r="I1474" s="232"/>
      <c r="J1474" s="302"/>
      <c r="K1474" s="302"/>
      <c r="L1474" s="289"/>
    </row>
    <row r="1475" spans="1:12" s="217" customFormat="1" ht="23.45" customHeight="1" x14ac:dyDescent="0.2">
      <c r="A1475" s="228"/>
      <c r="B1475" s="228"/>
      <c r="C1475" s="231"/>
      <c r="D1475" s="231"/>
      <c r="E1475" s="226"/>
      <c r="F1475" s="232"/>
      <c r="G1475" s="232"/>
      <c r="H1475" s="232"/>
      <c r="I1475" s="232"/>
      <c r="J1475" s="302"/>
      <c r="K1475" s="302"/>
      <c r="L1475" s="289"/>
    </row>
    <row r="1476" spans="1:12" s="217" customFormat="1" ht="23.45" customHeight="1" x14ac:dyDescent="0.2">
      <c r="A1476" s="228"/>
      <c r="B1476" s="228"/>
      <c r="C1476" s="231"/>
      <c r="D1476" s="231"/>
      <c r="E1476" s="226"/>
      <c r="F1476" s="232"/>
      <c r="G1476" s="232"/>
      <c r="H1476" s="232"/>
      <c r="I1476" s="232"/>
      <c r="J1476" s="302"/>
      <c r="K1476" s="302"/>
      <c r="L1476" s="289"/>
    </row>
    <row r="1477" spans="1:12" s="217" customFormat="1" ht="23.45" customHeight="1" x14ac:dyDescent="0.2">
      <c r="A1477" s="228"/>
      <c r="B1477" s="228"/>
      <c r="C1477" s="231"/>
      <c r="D1477" s="231"/>
      <c r="E1477" s="226"/>
      <c r="F1477" s="232"/>
      <c r="G1477" s="232"/>
      <c r="H1477" s="232"/>
      <c r="I1477" s="232"/>
      <c r="J1477" s="302"/>
      <c r="K1477" s="302"/>
      <c r="L1477" s="289"/>
    </row>
    <row r="1478" spans="1:12" s="217" customFormat="1" ht="23.45" customHeight="1" x14ac:dyDescent="0.2">
      <c r="A1478" s="228"/>
      <c r="B1478" s="228"/>
      <c r="C1478" s="231"/>
      <c r="D1478" s="231"/>
      <c r="E1478" s="226"/>
      <c r="F1478" s="232"/>
      <c r="G1478" s="232"/>
      <c r="H1478" s="232"/>
      <c r="I1478" s="232"/>
      <c r="J1478" s="302"/>
      <c r="K1478" s="302"/>
      <c r="L1478" s="289"/>
    </row>
    <row r="1479" spans="1:12" s="217" customFormat="1" ht="23.45" customHeight="1" x14ac:dyDescent="0.2">
      <c r="A1479" s="228"/>
      <c r="B1479" s="228"/>
      <c r="C1479" s="231"/>
      <c r="D1479" s="231"/>
      <c r="E1479" s="226"/>
      <c r="F1479" s="232"/>
      <c r="G1479" s="232"/>
      <c r="H1479" s="232"/>
      <c r="I1479" s="232"/>
      <c r="J1479" s="302"/>
      <c r="K1479" s="302"/>
      <c r="L1479" s="289"/>
    </row>
    <row r="1480" spans="1:12" s="217" customFormat="1" ht="23.45" customHeight="1" x14ac:dyDescent="0.2">
      <c r="A1480" s="228"/>
      <c r="B1480" s="228"/>
      <c r="C1480" s="231"/>
      <c r="D1480" s="231"/>
      <c r="E1480" s="226"/>
      <c r="F1480" s="232"/>
      <c r="G1480" s="232"/>
      <c r="H1480" s="232"/>
      <c r="I1480" s="232"/>
      <c r="J1480" s="302"/>
      <c r="K1480" s="302"/>
      <c r="L1480" s="289"/>
    </row>
    <row r="1481" spans="1:12" s="217" customFormat="1" ht="23.45" customHeight="1" x14ac:dyDescent="0.2">
      <c r="A1481" s="228"/>
      <c r="B1481" s="228"/>
      <c r="C1481" s="231"/>
      <c r="D1481" s="231"/>
      <c r="E1481" s="226"/>
      <c r="F1481" s="232"/>
      <c r="G1481" s="232"/>
      <c r="H1481" s="232"/>
      <c r="I1481" s="232"/>
      <c r="J1481" s="302"/>
      <c r="K1481" s="302"/>
      <c r="L1481" s="289"/>
    </row>
    <row r="1482" spans="1:12" s="217" customFormat="1" ht="23.45" customHeight="1" x14ac:dyDescent="0.2">
      <c r="A1482" s="228"/>
      <c r="B1482" s="228"/>
      <c r="C1482" s="231"/>
      <c r="D1482" s="231"/>
      <c r="E1482" s="226"/>
      <c r="F1482" s="232"/>
      <c r="G1482" s="232"/>
      <c r="H1482" s="232"/>
      <c r="I1482" s="232"/>
      <c r="J1482" s="302"/>
      <c r="K1482" s="302"/>
      <c r="L1482" s="289"/>
    </row>
    <row r="1483" spans="1:12" s="217" customFormat="1" ht="23.45" customHeight="1" x14ac:dyDescent="0.2">
      <c r="A1483" s="228"/>
      <c r="B1483" s="228"/>
      <c r="C1483" s="231"/>
      <c r="D1483" s="231"/>
      <c r="E1483" s="226"/>
      <c r="F1483" s="232"/>
      <c r="G1483" s="232"/>
      <c r="H1483" s="232"/>
      <c r="I1483" s="232"/>
      <c r="J1483" s="302"/>
      <c r="K1483" s="302"/>
      <c r="L1483" s="289"/>
    </row>
    <row r="1484" spans="1:12" s="217" customFormat="1" ht="23.45" customHeight="1" x14ac:dyDescent="0.2">
      <c r="A1484" s="228"/>
      <c r="B1484" s="228"/>
      <c r="C1484" s="231"/>
      <c r="D1484" s="231"/>
      <c r="E1484" s="226"/>
      <c r="F1484" s="232"/>
      <c r="G1484" s="232"/>
      <c r="H1484" s="232"/>
      <c r="I1484" s="232"/>
      <c r="J1484" s="302"/>
      <c r="K1484" s="302"/>
      <c r="L1484" s="289"/>
    </row>
    <row r="1485" spans="1:12" s="217" customFormat="1" ht="23.45" customHeight="1" x14ac:dyDescent="0.2">
      <c r="A1485" s="228"/>
      <c r="B1485" s="228"/>
      <c r="C1485" s="231"/>
      <c r="D1485" s="231"/>
      <c r="E1485" s="226"/>
      <c r="F1485" s="232"/>
      <c r="G1485" s="232"/>
      <c r="H1485" s="232"/>
      <c r="I1485" s="232"/>
      <c r="J1485" s="302"/>
      <c r="K1485" s="302"/>
      <c r="L1485" s="289"/>
    </row>
    <row r="1486" spans="1:12" s="217" customFormat="1" ht="23.45" customHeight="1" x14ac:dyDescent="0.2">
      <c r="A1486" s="228"/>
      <c r="B1486" s="228"/>
      <c r="C1486" s="231"/>
      <c r="D1486" s="231"/>
      <c r="E1486" s="226"/>
      <c r="F1486" s="232"/>
      <c r="G1486" s="232"/>
      <c r="H1486" s="232"/>
      <c r="I1486" s="232"/>
      <c r="J1486" s="302"/>
      <c r="K1486" s="302"/>
      <c r="L1486" s="289"/>
    </row>
    <row r="1487" spans="1:12" s="217" customFormat="1" ht="23.45" customHeight="1" x14ac:dyDescent="0.2">
      <c r="A1487" s="228"/>
      <c r="B1487" s="228"/>
      <c r="C1487" s="231"/>
      <c r="D1487" s="231"/>
      <c r="E1487" s="226"/>
      <c r="F1487" s="232"/>
      <c r="G1487" s="232"/>
      <c r="H1487" s="232"/>
      <c r="I1487" s="232"/>
      <c r="J1487" s="302"/>
      <c r="K1487" s="302"/>
      <c r="L1487" s="289"/>
    </row>
    <row r="1488" spans="1:12" s="217" customFormat="1" ht="23.45" customHeight="1" x14ac:dyDescent="0.2">
      <c r="A1488" s="228"/>
      <c r="B1488" s="228"/>
      <c r="C1488" s="231"/>
      <c r="D1488" s="231"/>
      <c r="E1488" s="226"/>
      <c r="F1488" s="232"/>
      <c r="G1488" s="232"/>
      <c r="H1488" s="232"/>
      <c r="I1488" s="232"/>
      <c r="J1488" s="302"/>
      <c r="K1488" s="302"/>
      <c r="L1488" s="289"/>
    </row>
    <row r="1489" spans="1:12" s="217" customFormat="1" ht="23.45" customHeight="1" x14ac:dyDescent="0.2">
      <c r="A1489" s="228"/>
      <c r="B1489" s="228"/>
      <c r="C1489" s="231"/>
      <c r="D1489" s="231"/>
      <c r="E1489" s="226"/>
      <c r="F1489" s="232"/>
      <c r="G1489" s="232"/>
      <c r="H1489" s="232"/>
      <c r="I1489" s="232"/>
      <c r="J1489" s="302"/>
      <c r="K1489" s="302"/>
      <c r="L1489" s="289"/>
    </row>
    <row r="1490" spans="1:12" s="217" customFormat="1" ht="23.45" customHeight="1" x14ac:dyDescent="0.2">
      <c r="A1490" s="228"/>
      <c r="B1490" s="228"/>
      <c r="C1490" s="231"/>
      <c r="D1490" s="231"/>
      <c r="E1490" s="226"/>
      <c r="F1490" s="232"/>
      <c r="G1490" s="232"/>
      <c r="H1490" s="232"/>
      <c r="I1490" s="232"/>
      <c r="J1490" s="302"/>
      <c r="K1490" s="302"/>
      <c r="L1490" s="289"/>
    </row>
    <row r="1491" spans="1:12" s="217" customFormat="1" ht="23.45" customHeight="1" x14ac:dyDescent="0.2">
      <c r="A1491" s="228"/>
      <c r="B1491" s="228"/>
      <c r="C1491" s="231"/>
      <c r="D1491" s="231"/>
      <c r="E1491" s="226"/>
      <c r="F1491" s="232"/>
      <c r="G1491" s="232"/>
      <c r="H1491" s="232"/>
      <c r="I1491" s="232"/>
      <c r="J1491" s="302"/>
      <c r="K1491" s="302"/>
      <c r="L1491" s="289"/>
    </row>
    <row r="1492" spans="1:12" s="217" customFormat="1" ht="23.45" customHeight="1" x14ac:dyDescent="0.2">
      <c r="A1492" s="228"/>
      <c r="B1492" s="228"/>
      <c r="C1492" s="231"/>
      <c r="D1492" s="231"/>
      <c r="E1492" s="226"/>
      <c r="F1492" s="232"/>
      <c r="G1492" s="232"/>
      <c r="H1492" s="232"/>
      <c r="I1492" s="232"/>
      <c r="J1492" s="302"/>
      <c r="K1492" s="302"/>
      <c r="L1492" s="289"/>
    </row>
    <row r="1493" spans="1:12" s="217" customFormat="1" ht="23.45" customHeight="1" x14ac:dyDescent="0.2">
      <c r="A1493" s="228"/>
      <c r="B1493" s="228"/>
      <c r="C1493" s="231"/>
      <c r="D1493" s="231"/>
      <c r="E1493" s="226"/>
      <c r="F1493" s="232"/>
      <c r="G1493" s="232"/>
      <c r="H1493" s="232"/>
      <c r="I1493" s="232"/>
      <c r="J1493" s="302"/>
      <c r="K1493" s="302"/>
      <c r="L1493" s="289"/>
    </row>
    <row r="1494" spans="1:12" s="217" customFormat="1" ht="23.45" customHeight="1" x14ac:dyDescent="0.2">
      <c r="A1494" s="228"/>
      <c r="B1494" s="228"/>
      <c r="C1494" s="231"/>
      <c r="D1494" s="231"/>
      <c r="E1494" s="226"/>
      <c r="F1494" s="232"/>
      <c r="G1494" s="232"/>
      <c r="H1494" s="232"/>
      <c r="I1494" s="232"/>
      <c r="J1494" s="302"/>
      <c r="K1494" s="302"/>
      <c r="L1494" s="289"/>
    </row>
    <row r="1495" spans="1:12" s="217" customFormat="1" ht="23.45" customHeight="1" x14ac:dyDescent="0.2">
      <c r="A1495" s="228"/>
      <c r="B1495" s="228"/>
      <c r="C1495" s="231"/>
      <c r="D1495" s="231"/>
      <c r="E1495" s="226"/>
      <c r="F1495" s="232"/>
      <c r="G1495" s="232"/>
      <c r="H1495" s="232"/>
      <c r="I1495" s="232"/>
      <c r="J1495" s="302"/>
      <c r="K1495" s="302"/>
      <c r="L1495" s="289"/>
    </row>
    <row r="1496" spans="1:12" s="217" customFormat="1" ht="23.45" customHeight="1" x14ac:dyDescent="0.2">
      <c r="A1496" s="228"/>
      <c r="B1496" s="228"/>
      <c r="C1496" s="231"/>
      <c r="D1496" s="231"/>
      <c r="E1496" s="226"/>
      <c r="F1496" s="232"/>
      <c r="G1496" s="232"/>
      <c r="H1496" s="232"/>
      <c r="I1496" s="232"/>
      <c r="J1496" s="302"/>
      <c r="K1496" s="302"/>
      <c r="L1496" s="289"/>
    </row>
    <row r="1497" spans="1:12" s="217" customFormat="1" ht="23.45" customHeight="1" x14ac:dyDescent="0.2">
      <c r="A1497" s="228"/>
      <c r="B1497" s="228"/>
      <c r="C1497" s="231"/>
      <c r="D1497" s="231"/>
      <c r="E1497" s="226"/>
      <c r="F1497" s="232"/>
      <c r="G1497" s="232"/>
      <c r="H1497" s="232"/>
      <c r="I1497" s="232"/>
      <c r="J1497" s="302"/>
      <c r="K1497" s="302"/>
      <c r="L1497" s="289"/>
    </row>
    <row r="1498" spans="1:12" s="217" customFormat="1" ht="23.45" customHeight="1" x14ac:dyDescent="0.2">
      <c r="A1498" s="228"/>
      <c r="B1498" s="228"/>
      <c r="C1498" s="231"/>
      <c r="D1498" s="231"/>
      <c r="E1498" s="226"/>
      <c r="F1498" s="232"/>
      <c r="G1498" s="232"/>
      <c r="H1498" s="232"/>
      <c r="I1498" s="232"/>
      <c r="J1498" s="302"/>
      <c r="K1498" s="302"/>
      <c r="L1498" s="289"/>
    </row>
    <row r="1499" spans="1:12" s="217" customFormat="1" ht="23.45" customHeight="1" x14ac:dyDescent="0.2">
      <c r="A1499" s="228"/>
      <c r="B1499" s="228"/>
      <c r="C1499" s="231"/>
      <c r="D1499" s="231"/>
      <c r="E1499" s="226"/>
      <c r="F1499" s="232"/>
      <c r="G1499" s="232"/>
      <c r="H1499" s="232"/>
      <c r="I1499" s="232"/>
      <c r="J1499" s="302"/>
      <c r="K1499" s="302"/>
      <c r="L1499" s="289"/>
    </row>
    <row r="1500" spans="1:12" s="217" customFormat="1" ht="23.45" customHeight="1" x14ac:dyDescent="0.2">
      <c r="A1500" s="228"/>
      <c r="B1500" s="228"/>
      <c r="C1500" s="231"/>
      <c r="D1500" s="231"/>
      <c r="E1500" s="226"/>
      <c r="F1500" s="232"/>
      <c r="G1500" s="232"/>
      <c r="H1500" s="232"/>
      <c r="I1500" s="232"/>
      <c r="J1500" s="302"/>
      <c r="K1500" s="302"/>
      <c r="L1500" s="289"/>
    </row>
    <row r="1501" spans="1:12" s="217" customFormat="1" ht="23.45" customHeight="1" x14ac:dyDescent="0.2">
      <c r="A1501" s="228"/>
      <c r="B1501" s="228"/>
      <c r="C1501" s="231"/>
      <c r="D1501" s="231"/>
      <c r="E1501" s="226"/>
      <c r="F1501" s="232"/>
      <c r="G1501" s="232"/>
      <c r="H1501" s="232"/>
      <c r="I1501" s="232"/>
      <c r="J1501" s="302"/>
      <c r="K1501" s="302"/>
      <c r="L1501" s="289"/>
    </row>
    <row r="1502" spans="1:12" s="217" customFormat="1" ht="23.45" customHeight="1" x14ac:dyDescent="0.2">
      <c r="A1502" s="228"/>
      <c r="B1502" s="228"/>
      <c r="C1502" s="231"/>
      <c r="D1502" s="231"/>
      <c r="E1502" s="226"/>
      <c r="F1502" s="232"/>
      <c r="G1502" s="232"/>
      <c r="H1502" s="232"/>
      <c r="I1502" s="232"/>
      <c r="J1502" s="302"/>
      <c r="K1502" s="302"/>
      <c r="L1502" s="289"/>
    </row>
    <row r="1503" spans="1:12" s="217" customFormat="1" ht="23.45" customHeight="1" x14ac:dyDescent="0.2">
      <c r="A1503" s="228"/>
      <c r="B1503" s="228"/>
      <c r="C1503" s="231"/>
      <c r="D1503" s="231"/>
      <c r="E1503" s="226"/>
      <c r="F1503" s="232"/>
      <c r="G1503" s="232"/>
      <c r="H1503" s="232"/>
      <c r="I1503" s="232"/>
      <c r="J1503" s="302"/>
      <c r="K1503" s="302"/>
      <c r="L1503" s="289"/>
    </row>
    <row r="1504" spans="1:12" s="217" customFormat="1" ht="23.45" customHeight="1" x14ac:dyDescent="0.2">
      <c r="A1504" s="228"/>
      <c r="B1504" s="228"/>
      <c r="C1504" s="231"/>
      <c r="D1504" s="231"/>
      <c r="E1504" s="226"/>
      <c r="F1504" s="232"/>
      <c r="G1504" s="232"/>
      <c r="H1504" s="232"/>
      <c r="I1504" s="232"/>
      <c r="J1504" s="302"/>
      <c r="K1504" s="302"/>
      <c r="L1504" s="289"/>
    </row>
    <row r="1505" spans="1:12" s="217" customFormat="1" ht="23.45" customHeight="1" x14ac:dyDescent="0.2">
      <c r="A1505" s="228"/>
      <c r="B1505" s="228"/>
      <c r="C1505" s="231"/>
      <c r="D1505" s="231"/>
      <c r="E1505" s="226"/>
      <c r="F1505" s="232"/>
      <c r="G1505" s="232"/>
      <c r="H1505" s="232"/>
      <c r="I1505" s="232"/>
      <c r="J1505" s="302"/>
      <c r="K1505" s="302"/>
      <c r="L1505" s="289"/>
    </row>
    <row r="1506" spans="1:12" s="217" customFormat="1" ht="23.45" customHeight="1" x14ac:dyDescent="0.2">
      <c r="A1506" s="228"/>
      <c r="B1506" s="228"/>
      <c r="C1506" s="231"/>
      <c r="D1506" s="231"/>
      <c r="E1506" s="226"/>
      <c r="F1506" s="232"/>
      <c r="G1506" s="232"/>
      <c r="H1506" s="232"/>
      <c r="I1506" s="232"/>
      <c r="J1506" s="302"/>
      <c r="K1506" s="302"/>
      <c r="L1506" s="289"/>
    </row>
    <row r="1507" spans="1:12" s="217" customFormat="1" ht="23.45" customHeight="1" x14ac:dyDescent="0.2">
      <c r="A1507" s="228"/>
      <c r="B1507" s="228"/>
      <c r="C1507" s="231"/>
      <c r="D1507" s="231"/>
      <c r="E1507" s="226"/>
      <c r="F1507" s="232"/>
      <c r="G1507" s="232"/>
      <c r="H1507" s="232"/>
      <c r="I1507" s="232"/>
      <c r="J1507" s="302"/>
      <c r="K1507" s="302"/>
      <c r="L1507" s="289"/>
    </row>
    <row r="1508" spans="1:12" s="217" customFormat="1" ht="23.45" customHeight="1" x14ac:dyDescent="0.2">
      <c r="A1508" s="228"/>
      <c r="B1508" s="228"/>
      <c r="C1508" s="231"/>
      <c r="D1508" s="231"/>
      <c r="E1508" s="226"/>
      <c r="F1508" s="232"/>
      <c r="G1508" s="232"/>
      <c r="H1508" s="232"/>
      <c r="I1508" s="232"/>
      <c r="J1508" s="302"/>
      <c r="K1508" s="302"/>
      <c r="L1508" s="289"/>
    </row>
    <row r="1509" spans="1:12" s="217" customFormat="1" ht="23.45" customHeight="1" x14ac:dyDescent="0.2">
      <c r="A1509" s="228"/>
      <c r="B1509" s="228"/>
      <c r="C1509" s="231"/>
      <c r="D1509" s="231"/>
      <c r="E1509" s="226"/>
      <c r="F1509" s="232"/>
      <c r="G1509" s="232"/>
      <c r="H1509" s="232"/>
      <c r="I1509" s="232"/>
      <c r="J1509" s="302"/>
      <c r="K1509" s="302"/>
      <c r="L1509" s="289"/>
    </row>
    <row r="1510" spans="1:12" s="217" customFormat="1" ht="23.45" customHeight="1" x14ac:dyDescent="0.2">
      <c r="A1510" s="228"/>
      <c r="B1510" s="228"/>
      <c r="C1510" s="231"/>
      <c r="D1510" s="231"/>
      <c r="E1510" s="226"/>
      <c r="F1510" s="232"/>
      <c r="G1510" s="232"/>
      <c r="H1510" s="232"/>
      <c r="I1510" s="232"/>
      <c r="J1510" s="302"/>
      <c r="K1510" s="302"/>
      <c r="L1510" s="289"/>
    </row>
    <row r="1511" spans="1:12" s="217" customFormat="1" ht="23.45" customHeight="1" x14ac:dyDescent="0.2">
      <c r="A1511" s="228"/>
      <c r="B1511" s="228"/>
      <c r="C1511" s="231"/>
      <c r="D1511" s="231"/>
      <c r="E1511" s="226"/>
      <c r="F1511" s="232"/>
      <c r="G1511" s="232"/>
      <c r="H1511" s="232"/>
      <c r="I1511" s="232"/>
      <c r="J1511" s="302"/>
      <c r="K1511" s="302"/>
      <c r="L1511" s="289"/>
    </row>
    <row r="1512" spans="1:12" s="217" customFormat="1" ht="23.45" customHeight="1" x14ac:dyDescent="0.2">
      <c r="A1512" s="228"/>
      <c r="B1512" s="228"/>
      <c r="C1512" s="231"/>
      <c r="D1512" s="231"/>
      <c r="E1512" s="226"/>
      <c r="F1512" s="232"/>
      <c r="G1512" s="232"/>
      <c r="H1512" s="232"/>
      <c r="I1512" s="232"/>
      <c r="J1512" s="302"/>
      <c r="K1512" s="302"/>
      <c r="L1512" s="289"/>
    </row>
    <row r="1513" spans="1:12" s="217" customFormat="1" ht="23.45" customHeight="1" x14ac:dyDescent="0.2">
      <c r="A1513" s="228"/>
      <c r="B1513" s="228"/>
      <c r="C1513" s="231"/>
      <c r="D1513" s="231"/>
      <c r="E1513" s="226"/>
      <c r="F1513" s="232"/>
      <c r="G1513" s="232"/>
      <c r="H1513" s="232"/>
      <c r="I1513" s="232"/>
      <c r="J1513" s="302"/>
      <c r="K1513" s="302"/>
      <c r="L1513" s="289"/>
    </row>
  </sheetData>
  <mergeCells count="4">
    <mergeCell ref="A2:I2"/>
    <mergeCell ref="A3:E3"/>
    <mergeCell ref="F3:G3"/>
    <mergeCell ref="H3:I3"/>
  </mergeCells>
  <pageMargins left="0.7" right="0.7" top="0.78740157499999996" bottom="0.78740157499999996"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Listy</vt:lpstr>
      </vt:variant>
      <vt:variant>
        <vt:i4>22</vt:i4>
      </vt:variant>
      <vt:variant>
        <vt:lpstr>Pojmenované oblasti</vt:lpstr>
      </vt:variant>
      <vt:variant>
        <vt:i4>1</vt:i4>
      </vt:variant>
    </vt:vector>
  </HeadingPairs>
  <TitlesOfParts>
    <vt:vector size="23" baseType="lpstr">
      <vt:lpstr>REKAPITULACE</vt:lpstr>
      <vt:lpstr>SO-01 D.1.1.1.a-ASŘ UZN</vt:lpstr>
      <vt:lpstr>SO-01 D.1.1.1.a-ASŘ NEUZ</vt:lpstr>
      <vt:lpstr>SO-01 D.1.1.1.b-ASŘ NEUZ</vt:lpstr>
      <vt:lpstr>SO-01 D.1.4.1.a-SSR UZN</vt:lpstr>
      <vt:lpstr>SO-01 D.1.4.1.a-SSR NEUZ</vt:lpstr>
      <vt:lpstr>SO-01 D.1.4.1.b-SSR NEUZ</vt:lpstr>
      <vt:lpstr>SO-01 D.1.4.2-LPS UZN</vt:lpstr>
      <vt:lpstr>SO-01 D.1.4.3-SLB UZN</vt:lpstr>
      <vt:lpstr>SO-01 D.1.4.4.a-VZD UZN</vt:lpstr>
      <vt:lpstr>SO-01 D.1.4.4.a-VZD NEUZ</vt:lpstr>
      <vt:lpstr>SO-01 D.1.4.4.b-VZD NEUZ</vt:lpstr>
      <vt:lpstr>SO-01 D.1.4.5.a-ZTI UZN</vt:lpstr>
      <vt:lpstr>SO-01 D.1.4.5.a-ZTI NEUZ</vt:lpstr>
      <vt:lpstr>SO-01 D.1.4.5.b-ZTI NEUZ</vt:lpstr>
      <vt:lpstr>SO-01 D.1.4.6.a-ÚT UZN</vt:lpstr>
      <vt:lpstr>SO-01 D.1.4.6.a-ÚT NEUZ</vt:lpstr>
      <vt:lpstr>SO-01 D.1.4.6.b-ÚT NEUZ</vt:lpstr>
      <vt:lpstr>SO-01 D.1.4.8-OPZ UZN</vt:lpstr>
      <vt:lpstr>SO-03 D.3-KAN UZN</vt:lpstr>
      <vt:lpstr>SO-04 D.4-VOD UZN</vt:lpstr>
      <vt:lpstr>VRN</vt:lpstr>
      <vt:lpstr>REKAPITULACE!Oblast_tisku</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JShejbal</dc:creator>
  <cp:lastModifiedBy>JShejbal</cp:lastModifiedBy>
  <cp:lastPrinted>2023-06-19T04:14:04Z</cp:lastPrinted>
  <dcterms:created xsi:type="dcterms:W3CDTF">2023-06-15T14:33:39Z</dcterms:created>
  <dcterms:modified xsi:type="dcterms:W3CDTF">2023-06-22T06:44:31Z</dcterms:modified>
</cp:coreProperties>
</file>