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79B" lockStructure="1"/>
  <bookViews>
    <workbookView xWindow="-180" yWindow="210" windowWidth="20115" windowHeight="4755" firstSheet="2" activeTab="2"/>
  </bookViews>
  <sheets>
    <sheet name="Pro zadavatele" sheetId="1" state="hidden" r:id="rId1"/>
    <sheet name="List 1_seznam OM" sheetId="2" state="hidden" r:id="rId2"/>
    <sheet name="List 2_CN dodavatele" sheetId="3" r:id="rId3"/>
    <sheet name="List1" sheetId="4" r:id="rId4"/>
  </sheets>
  <definedNames>
    <definedName name="_xlnm._FilterDatabase" localSheetId="1" hidden="1">'List 1_seznam OM'!$J$3:$V$35</definedName>
  </definedNames>
  <calcPr calcId="145621"/>
</workbook>
</file>

<file path=xl/calcChain.xml><?xml version="1.0" encoding="utf-8"?>
<calcChain xmlns="http://schemas.openxmlformats.org/spreadsheetml/2006/main">
  <c r="I18" i="3" l="1"/>
  <c r="I24" i="3"/>
  <c r="I9" i="3" l="1"/>
  <c r="I11" i="3"/>
  <c r="I14" i="3"/>
  <c r="I15" i="3"/>
  <c r="I16" i="3"/>
  <c r="F16" i="3"/>
  <c r="F14" i="3"/>
  <c r="F8" i="3" l="1"/>
  <c r="D12" i="2" l="1"/>
  <c r="D11" i="2"/>
  <c r="D10" i="2"/>
  <c r="D9" i="2"/>
  <c r="D8" i="2"/>
  <c r="D6" i="2"/>
  <c r="D7" i="2"/>
  <c r="D5" i="2"/>
  <c r="D4" i="2"/>
  <c r="C12" i="2"/>
  <c r="C11" i="2"/>
  <c r="C10" i="2"/>
  <c r="C9" i="2"/>
  <c r="C8" i="2"/>
  <c r="C7" i="2"/>
  <c r="C6" i="2"/>
  <c r="C5" i="2"/>
  <c r="C4" i="2"/>
  <c r="H5" i="2"/>
  <c r="I5" i="2"/>
  <c r="J5" i="2"/>
  <c r="K5" i="2"/>
  <c r="N5" i="2"/>
  <c r="H6" i="2"/>
  <c r="I6" i="2"/>
  <c r="J6" i="2"/>
  <c r="K6" i="2"/>
  <c r="N6" i="2"/>
  <c r="H7" i="2"/>
  <c r="I7" i="2"/>
  <c r="J7" i="2"/>
  <c r="K7" i="2"/>
  <c r="N7" i="2"/>
  <c r="H8" i="2"/>
  <c r="I8" i="2"/>
  <c r="J8" i="2"/>
  <c r="K8" i="2"/>
  <c r="N8" i="2"/>
  <c r="H9" i="2"/>
  <c r="I9" i="2"/>
  <c r="J9" i="2"/>
  <c r="K9" i="2"/>
  <c r="N9" i="2"/>
  <c r="H10" i="2"/>
  <c r="I10" i="2"/>
  <c r="J10" i="2"/>
  <c r="K10" i="2"/>
  <c r="N10" i="2"/>
  <c r="H11" i="2"/>
  <c r="I11" i="2"/>
  <c r="J11" i="2"/>
  <c r="K11" i="2"/>
  <c r="N11" i="2"/>
  <c r="H12" i="2"/>
  <c r="I12" i="2"/>
  <c r="J12" i="2"/>
  <c r="K12" i="2"/>
  <c r="N12" i="2"/>
  <c r="J31" i="1" l="1"/>
  <c r="P4" i="2" l="1"/>
  <c r="I17" i="3" l="1"/>
  <c r="F24" i="3"/>
  <c r="T12" i="2"/>
  <c r="U12" i="2"/>
  <c r="U7" i="2"/>
  <c r="U8" i="2"/>
  <c r="U9" i="2"/>
  <c r="V9" i="2" s="1"/>
  <c r="U10" i="2"/>
  <c r="U11" i="2"/>
  <c r="U13" i="2"/>
  <c r="T7" i="2"/>
  <c r="T8" i="2"/>
  <c r="T9" i="2"/>
  <c r="T10" i="2"/>
  <c r="T11" i="2"/>
  <c r="T13" i="2"/>
  <c r="V13" i="2" s="1"/>
  <c r="T5" i="2"/>
  <c r="T6" i="2"/>
  <c r="N13" i="2"/>
  <c r="K13" i="2"/>
  <c r="J13" i="2"/>
  <c r="I13" i="2"/>
  <c r="H13" i="2"/>
  <c r="U6" i="2"/>
  <c r="U5" i="2"/>
  <c r="U4" i="2"/>
  <c r="T4" i="2"/>
  <c r="N4" i="2"/>
  <c r="K4" i="2"/>
  <c r="J4" i="2"/>
  <c r="I4" i="2"/>
  <c r="H4" i="2"/>
  <c r="I22" i="3"/>
  <c r="D10" i="3"/>
  <c r="D18" i="3" l="1"/>
  <c r="V11" i="2"/>
  <c r="V7" i="2"/>
  <c r="I23" i="3"/>
  <c r="V5" i="2"/>
  <c r="E10" i="3"/>
  <c r="E13" i="3"/>
  <c r="U14" i="2"/>
  <c r="V8" i="2"/>
  <c r="V10" i="2"/>
  <c r="V6" i="2"/>
  <c r="V12" i="2"/>
  <c r="E12" i="3"/>
  <c r="T14" i="2"/>
  <c r="V4" i="2"/>
  <c r="D7" i="3"/>
  <c r="D4" i="3"/>
  <c r="D12" i="3"/>
  <c r="D5" i="3"/>
  <c r="D13" i="3"/>
  <c r="F13" i="3" l="1"/>
  <c r="I13" i="3"/>
  <c r="I12" i="3"/>
  <c r="E18" i="3"/>
  <c r="I10" i="3"/>
  <c r="F12" i="3"/>
  <c r="I8" i="3"/>
  <c r="F15" i="3"/>
  <c r="V14" i="2"/>
  <c r="F10" i="3"/>
  <c r="F11" i="3"/>
  <c r="I6" i="3"/>
  <c r="I4" i="3"/>
  <c r="F9" i="3"/>
  <c r="I7" i="3"/>
  <c r="F7" i="3"/>
  <c r="F18" i="3" l="1"/>
</calcChain>
</file>

<file path=xl/sharedStrings.xml><?xml version="1.0" encoding="utf-8"?>
<sst xmlns="http://schemas.openxmlformats.org/spreadsheetml/2006/main" count="182" uniqueCount="142">
  <si>
    <t>Dohody o provedení e-aukce na dodávku el. Energie pro NN č.:</t>
  </si>
  <si>
    <t>DO:</t>
  </si>
  <si>
    <t>Název společnosti:</t>
  </si>
  <si>
    <t>IČ:</t>
  </si>
  <si>
    <t>Adresa:</t>
  </si>
  <si>
    <t>Město:</t>
  </si>
  <si>
    <t>Ulice, č.p.:</t>
  </si>
  <si>
    <t>PSČ:</t>
  </si>
  <si>
    <t>Oprávněná osoba:</t>
  </si>
  <si>
    <t>Jméno, příjení:</t>
  </si>
  <si>
    <t>mail:</t>
  </si>
  <si>
    <t>Specifikace odběrných míst:</t>
  </si>
  <si>
    <t>(připojení na hladině NN)</t>
  </si>
  <si>
    <t>č. OM</t>
  </si>
  <si>
    <t>EAN OPM</t>
  </si>
  <si>
    <t>Hodnota jističe (A)</t>
  </si>
  <si>
    <t>Roční spotřeba (MWh)</t>
  </si>
  <si>
    <t>Stávající cena (Kč/MW) bez DPH</t>
  </si>
  <si>
    <t>VT</t>
  </si>
  <si>
    <t>NT</t>
  </si>
  <si>
    <t>CELKOVÁ ROČNÍ SPOTŘEBA VT+NT</t>
  </si>
  <si>
    <t>Platnost stávající smlouvy do:</t>
  </si>
  <si>
    <t>Razítko a podpis oprávněné osoby:</t>
  </si>
  <si>
    <t>Výpovědní lhůta smlouvy (v měsících):</t>
  </si>
  <si>
    <t>Zákazník</t>
  </si>
  <si>
    <t>Odběrné místo (OM)</t>
  </si>
  <si>
    <t>Stávající dodavatel/ Smlouva</t>
  </si>
  <si>
    <t>Roční spotřeba CELKEM</t>
  </si>
  <si>
    <t>NÁZEV</t>
  </si>
  <si>
    <t>IČ</t>
  </si>
  <si>
    <t>Kontaktní osoba</t>
  </si>
  <si>
    <t>mobil</t>
  </si>
  <si>
    <t>mail</t>
  </si>
  <si>
    <t>Město, PSČ</t>
  </si>
  <si>
    <t>Adresa, ulice, č. p.</t>
  </si>
  <si>
    <t>Distribuční sazba</t>
  </si>
  <si>
    <t>Produkt</t>
  </si>
  <si>
    <t>Počet fází</t>
  </si>
  <si>
    <t>frekvence odečtů</t>
  </si>
  <si>
    <t>Stávající dodavatel</t>
  </si>
  <si>
    <t>Platnost smlouvy DO:</t>
  </si>
  <si>
    <t>Výpovědní lhůta
(v měsících)</t>
  </si>
  <si>
    <t>Možnost zahájení dodávek elektřiny novým dodavatelem (datum)</t>
  </si>
  <si>
    <t>NT(MWh)</t>
  </si>
  <si>
    <t>VT(MWh)</t>
  </si>
  <si>
    <t>Odběr celkem (MWh/rok)</t>
  </si>
  <si>
    <t>C01d</t>
  </si>
  <si>
    <t>C02d</t>
  </si>
  <si>
    <t>C25d</t>
  </si>
  <si>
    <t>C62d</t>
  </si>
  <si>
    <t>Adresa OM (město, PSČ,ulice, č.p.)</t>
  </si>
  <si>
    <t>sazba -produkt (požadované)</t>
  </si>
  <si>
    <t>předpokládané množství odběru (MWh) v členění dle stávajícího stavu</t>
  </si>
  <si>
    <t>nabídková cena (Kč/MWh)</t>
  </si>
  <si>
    <t>předpokládaná hodnota
(Kč)</t>
  </si>
  <si>
    <t>nízký tarif (NT)</t>
  </si>
  <si>
    <t>vysoký tarif (VT)</t>
  </si>
  <si>
    <t>odběr celkem</t>
  </si>
  <si>
    <t>vysoký tar. (VT)</t>
  </si>
  <si>
    <t>Stálý plat za odběrné místo NN</t>
  </si>
  <si>
    <t>Počet OM</t>
  </si>
  <si>
    <t xml:space="preserve">Počet měsíců </t>
  </si>
  <si>
    <t>celkem NN</t>
  </si>
  <si>
    <t xml:space="preserve"> </t>
  </si>
  <si>
    <t>Na období:                 OD:</t>
  </si>
  <si>
    <t>C03d</t>
  </si>
  <si>
    <t>C26d</t>
  </si>
  <si>
    <t>C35d</t>
  </si>
  <si>
    <t>C45d</t>
  </si>
  <si>
    <t>C55d</t>
  </si>
  <si>
    <t>C56d</t>
  </si>
  <si>
    <t xml:space="preserve">         Distribuční území:</t>
  </si>
  <si>
    <t>poř.č.</t>
  </si>
  <si>
    <r>
      <t>Distribuční sazba</t>
    </r>
    <r>
      <rPr>
        <b/>
        <vertAlign val="superscript"/>
        <sz val="10"/>
        <color indexed="8"/>
        <rFont val="Calibri"/>
        <family val="2"/>
        <charset val="238"/>
      </rPr>
      <t>1</t>
    </r>
  </si>
  <si>
    <r>
      <rPr>
        <b/>
        <i/>
        <vertAlign val="superscript"/>
        <sz val="11"/>
        <rFont val="Calibri"/>
        <family val="2"/>
        <charset val="238"/>
      </rPr>
      <t>1</t>
    </r>
    <r>
      <rPr>
        <b/>
        <i/>
        <sz val="11"/>
        <rFont val="Calibri"/>
        <family val="2"/>
        <charset val="238"/>
      </rPr>
      <t>Distribuční sazba: C01d, C02d, C03d, C25d, C26d, C35d, C45d, C55d, C56d, C62d</t>
    </r>
  </si>
  <si>
    <t>Společnost:</t>
  </si>
  <si>
    <t>kontaktní osoba:</t>
  </si>
  <si>
    <t>telefon:</t>
  </si>
  <si>
    <t>email:</t>
  </si>
  <si>
    <t>Datum:</t>
  </si>
  <si>
    <t>E.ON distribuce</t>
  </si>
  <si>
    <t>razítko, podpis</t>
  </si>
  <si>
    <t>-</t>
  </si>
  <si>
    <r>
      <rPr>
        <b/>
        <u/>
        <sz val="11"/>
        <rFont val="Calibri"/>
        <family val="2"/>
        <charset val="238"/>
      </rPr>
      <t>Zákazník/vyhlašovatel</t>
    </r>
    <r>
      <rPr>
        <b/>
        <sz val="11"/>
        <rFont val="Calibri"/>
        <family val="2"/>
        <charset val="238"/>
      </rPr>
      <t>:</t>
    </r>
  </si>
  <si>
    <t>;</t>
  </si>
  <si>
    <t>D02d</t>
  </si>
  <si>
    <t>Rezervovaná kapacita roční (MWh)</t>
  </si>
  <si>
    <t>Rezervovaný příkon (KWh)</t>
  </si>
  <si>
    <t>(MWh)</t>
  </si>
  <si>
    <t>Kč/MWh</t>
  </si>
  <si>
    <t>CELKEM VN</t>
  </si>
  <si>
    <t>sazba -produkt</t>
  </si>
  <si>
    <t>E.ON</t>
  </si>
  <si>
    <t>859182400201154231</t>
  </si>
  <si>
    <t>Hodonín, 695 01</t>
  </si>
  <si>
    <t>Na Salajce</t>
  </si>
  <si>
    <t>3x32</t>
  </si>
  <si>
    <t>859182400200853739</t>
  </si>
  <si>
    <t>Mutěnice</t>
  </si>
  <si>
    <t>Mutěnice, 696 11</t>
  </si>
  <si>
    <t>3x63</t>
  </si>
  <si>
    <t>859182400200665806</t>
  </si>
  <si>
    <t>Písečná 1442/1</t>
  </si>
  <si>
    <t>859182400200584145</t>
  </si>
  <si>
    <t>Dubňany, 696 03</t>
  </si>
  <si>
    <t>Jarohnevice</t>
  </si>
  <si>
    <t>3x25</t>
  </si>
  <si>
    <t>Zbrod</t>
  </si>
  <si>
    <t>859182400200980701</t>
  </si>
  <si>
    <t>3x16</t>
  </si>
  <si>
    <t>859182400211073317</t>
  </si>
  <si>
    <t>Hodonín K/2367/6</t>
  </si>
  <si>
    <t>3x40</t>
  </si>
  <si>
    <t>859182400211503401</t>
  </si>
  <si>
    <t>Sedlec</t>
  </si>
  <si>
    <t>parcela 914/1</t>
  </si>
  <si>
    <t>859182400509360327</t>
  </si>
  <si>
    <t>Dolní Benešov, 747 22</t>
  </si>
  <si>
    <t>Hájecká 512</t>
  </si>
  <si>
    <t>859182400509890497</t>
  </si>
  <si>
    <t>Dobroslavice, 747 92</t>
  </si>
  <si>
    <t>Dobroslavice 6</t>
  </si>
  <si>
    <t>Rybářství Hodonín, s.r.o.</t>
  </si>
  <si>
    <t>Hodonín</t>
  </si>
  <si>
    <t>Písečné 741</t>
  </si>
  <si>
    <t>695 01</t>
  </si>
  <si>
    <t>Jiří Mižďoch</t>
  </si>
  <si>
    <t>mizdoch@rybarstvi-hodonin.cz</t>
  </si>
  <si>
    <t>Příloha č. 1a - Seznam odběrných míst,</t>
  </si>
  <si>
    <t>ČEZ</t>
  </si>
  <si>
    <t>na dobu neruč.</t>
  </si>
  <si>
    <t>C01d, C02d</t>
  </si>
  <si>
    <t>vyplní dodavatel</t>
  </si>
  <si>
    <t>Dodávka elektrické energie 
na hladině NN - Město Znojmo</t>
  </si>
  <si>
    <r>
      <t>Objemy odběrů z hladiny</t>
    </r>
    <r>
      <rPr>
        <b/>
        <u/>
        <sz val="9"/>
        <rFont val="Arial"/>
        <family val="2"/>
        <charset val="238"/>
      </rPr>
      <t xml:space="preserve"> nízkého napětí (NN)</t>
    </r>
    <r>
      <rPr>
        <sz val="9"/>
        <rFont val="Arial"/>
        <family val="2"/>
        <charset val="238"/>
      </rPr>
      <t xml:space="preserve">  pro období 12</t>
    </r>
    <r>
      <rPr>
        <sz val="9"/>
        <color indexed="10"/>
        <rFont val="Arial"/>
        <family val="2"/>
        <charset val="238"/>
      </rPr>
      <t xml:space="preserve"> měsíců</t>
    </r>
    <r>
      <rPr>
        <sz val="9"/>
        <rFont val="Arial"/>
        <family val="2"/>
        <charset val="238"/>
      </rPr>
      <t xml:space="preserve"> </t>
    </r>
  </si>
  <si>
    <t>C01d,C02d, C03d</t>
  </si>
  <si>
    <t>C25d,C26d</t>
  </si>
  <si>
    <t>C55d,C56d</t>
  </si>
  <si>
    <t>D25d</t>
  </si>
  <si>
    <r>
      <t>Objemy odběrů z</t>
    </r>
    <r>
      <rPr>
        <b/>
        <sz val="9"/>
        <rFont val="Verdana"/>
        <family val="2"/>
        <charset val="238"/>
      </rPr>
      <t xml:space="preserve"> </t>
    </r>
    <r>
      <rPr>
        <b/>
        <u/>
        <sz val="9"/>
        <rFont val="Verdana"/>
        <family val="2"/>
        <charset val="238"/>
      </rPr>
      <t>hladiny vysokého napětí (VN)</t>
    </r>
    <r>
      <rPr>
        <sz val="9"/>
        <rFont val="Verdana"/>
        <family val="2"/>
        <charset val="238"/>
      </rPr>
      <t xml:space="preserve">  pro období celkem 12</t>
    </r>
    <r>
      <rPr>
        <sz val="9"/>
        <color indexed="10"/>
        <rFont val="Verdana"/>
        <family val="2"/>
        <charset val="238"/>
      </rPr>
      <t xml:space="preserve"> měsíců</t>
    </r>
    <r>
      <rPr>
        <sz val="9"/>
        <rFont val="Verdana"/>
        <family val="2"/>
        <charset val="238"/>
      </rPr>
      <t xml:space="preserve"> </t>
    </r>
  </si>
  <si>
    <t>Dodávka elektrické energie 
na hladině VN - Město Znojmo</t>
  </si>
  <si>
    <r>
      <t xml:space="preserve">Příloha č. 7 Tabulka pro zadávání nabídkových cen, E-AUKCE Č. 201402015
</t>
    </r>
    <r>
      <rPr>
        <b/>
        <sz val="14"/>
        <color indexed="9"/>
        <rFont val="Verdana"/>
        <family val="2"/>
        <charset val="238"/>
      </rPr>
      <t xml:space="preserve">  </t>
    </r>
    <r>
      <rPr>
        <b/>
        <sz val="10"/>
        <color indexed="9"/>
        <rFont val="Verdana"/>
        <family val="2"/>
        <charset val="238"/>
      </rPr>
      <t xml:space="preserve">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</si>
</sst>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Kč&quot;* #,##0.00_);_(&quot;Kč&quot;* \(#,##0.00\);_(&quot;Kč&quot;* &quot;-&quot;??_);_(@_)"/>
    <numFmt numFmtId="165" formatCode="#,##0.000"/>
    <numFmt numFmtId="166" formatCode="0.0"/>
    <numFmt numFmtId="167" formatCode="#,##0\ &quot;Kč&quot;"/>
    <numFmt numFmtId="168" formatCode="#,##0.0"/>
    <numFmt numFmtId="169" formatCode="0.000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u/>
      <sz val="11.5"/>
      <color indexed="12"/>
      <name val="Arial"/>
      <family val="2"/>
      <charset val="238"/>
    </font>
    <font>
      <sz val="10"/>
      <name val="Arial"/>
      <family val="2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20"/>
      <name val="Bauhaus 93"/>
      <family val="5"/>
    </font>
    <font>
      <b/>
      <sz val="16"/>
      <name val="Bauhaus 93"/>
      <family val="5"/>
    </font>
    <font>
      <b/>
      <i/>
      <vertAlign val="superscript"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name val="Calibri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12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u/>
      <sz val="9"/>
      <name val="Arial"/>
      <family val="2"/>
      <charset val="238"/>
    </font>
    <font>
      <b/>
      <u/>
      <sz val="9"/>
      <name val="Verdan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484B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DDF8"/>
        <bgColor theme="4" tint="0.7999816888943144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DDF8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82">
    <xf numFmtId="0" fontId="0" fillId="0" borderId="0" xfId="0"/>
    <xf numFmtId="0" fontId="3" fillId="0" borderId="2" xfId="5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vertical="center"/>
    </xf>
    <xf numFmtId="0" fontId="5" fillId="0" borderId="5" xfId="2" applyFill="1" applyBorder="1" applyAlignment="1" applyProtection="1">
      <alignment horizontal="center" vertical="center" wrapText="1"/>
    </xf>
    <xf numFmtId="0" fontId="3" fillId="0" borderId="5" xfId="5" applyNumberFormat="1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0" xfId="5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3" fillId="0" borderId="0" xfId="5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 applyProtection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14" fontId="3" fillId="0" borderId="0" xfId="5" applyNumberFormat="1" applyFont="1" applyFill="1" applyBorder="1" applyAlignment="1">
      <alignment horizontal="center" vertical="center" wrapText="1"/>
    </xf>
    <xf numFmtId="165" fontId="3" fillId="0" borderId="0" xfId="5" applyNumberFormat="1" applyFont="1" applyFill="1" applyBorder="1" applyAlignment="1">
      <alignment horizontal="center" vertical="center" wrapText="1"/>
    </xf>
    <xf numFmtId="165" fontId="3" fillId="0" borderId="0" xfId="5" applyNumberFormat="1" applyFont="1" applyFill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/>
    </xf>
    <xf numFmtId="49" fontId="6" fillId="0" borderId="0" xfId="5" applyNumberFormat="1" applyFont="1" applyFill="1" applyBorder="1" applyAlignment="1">
      <alignment horizontal="center" vertical="center" wrapText="1"/>
    </xf>
    <xf numFmtId="49" fontId="5" fillId="0" borderId="0" xfId="2" applyNumberForma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4" fontId="6" fillId="0" borderId="0" xfId="5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5" fillId="0" borderId="0" xfId="2" applyFill="1" applyBorder="1" applyAlignment="1" applyProtection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 wrapText="1"/>
    </xf>
    <xf numFmtId="49" fontId="5" fillId="0" borderId="0" xfId="2" applyNumberForma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3" fillId="0" borderId="0" xfId="4" applyNumberFormat="1" applyFont="1" applyFill="1" applyBorder="1" applyAlignment="1">
      <alignment vertical="center" wrapText="1"/>
    </xf>
    <xf numFmtId="49" fontId="3" fillId="0" borderId="0" xfId="4" applyNumberFormat="1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49" fontId="3" fillId="0" borderId="0" xfId="4" applyNumberFormat="1" applyFont="1" applyFill="1" applyAlignment="1">
      <alignment vertical="center" wrapText="1"/>
    </xf>
    <xf numFmtId="49" fontId="3" fillId="0" borderId="0" xfId="4" applyNumberFormat="1" applyFont="1" applyFill="1" applyAlignment="1">
      <alignment vertical="center"/>
    </xf>
    <xf numFmtId="14" fontId="3" fillId="0" borderId="0" xfId="4" applyNumberFormat="1" applyFont="1" applyFill="1" applyAlignment="1">
      <alignment vertical="center"/>
    </xf>
    <xf numFmtId="165" fontId="3" fillId="0" borderId="0" xfId="4" applyNumberFormat="1" applyFont="1" applyFill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49" fontId="3" fillId="0" borderId="5" xfId="5" applyNumberFormat="1" applyFont="1" applyFill="1" applyBorder="1" applyAlignment="1">
      <alignment horizontal="left" vertical="center" wrapText="1"/>
    </xf>
    <xf numFmtId="0" fontId="3" fillId="0" borderId="7" xfId="5" applyNumberFormat="1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 wrapText="1"/>
    </xf>
    <xf numFmtId="0" fontId="3" fillId="0" borderId="8" xfId="5" applyNumberFormat="1" applyFont="1" applyFill="1" applyBorder="1" applyAlignment="1">
      <alignment vertical="center" wrapText="1"/>
    </xf>
    <xf numFmtId="14" fontId="3" fillId="0" borderId="5" xfId="5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7" fillId="0" borderId="2" xfId="0" applyFont="1" applyBorder="1" applyAlignment="1" applyProtection="1">
      <protection locked="0"/>
    </xf>
    <xf numFmtId="0" fontId="37" fillId="0" borderId="6" xfId="0" applyFont="1" applyBorder="1" applyAlignment="1" applyProtection="1">
      <protection locked="0"/>
    </xf>
    <xf numFmtId="0" fontId="37" fillId="0" borderId="8" xfId="0" applyFont="1" applyBorder="1" applyAlignment="1" applyProtection="1">
      <protection locked="0"/>
    </xf>
    <xf numFmtId="0" fontId="4" fillId="0" borderId="0" xfId="4" applyFont="1" applyFill="1" applyAlignment="1">
      <alignment horizontal="center" vertical="center"/>
    </xf>
    <xf numFmtId="0" fontId="34" fillId="2" borderId="0" xfId="0" applyFont="1" applyFill="1" applyBorder="1" applyAlignment="1" applyProtection="1">
      <protection locked="0"/>
    </xf>
    <xf numFmtId="3" fontId="38" fillId="0" borderId="12" xfId="0" applyNumberFormat="1" applyFont="1" applyFill="1" applyBorder="1" applyAlignment="1" applyProtection="1">
      <alignment horizontal="left"/>
      <protection locked="0"/>
    </xf>
    <xf numFmtId="14" fontId="39" fillId="0" borderId="12" xfId="0" applyNumberFormat="1" applyFont="1" applyFill="1" applyBorder="1" applyAlignment="1" applyProtection="1">
      <alignment horizontal="center"/>
      <protection locked="0"/>
    </xf>
    <xf numFmtId="0" fontId="39" fillId="0" borderId="12" xfId="0" applyFont="1" applyFill="1" applyBorder="1" applyAlignment="1" applyProtection="1">
      <alignment horizontal="center"/>
      <protection locked="0"/>
    </xf>
    <xf numFmtId="165" fontId="3" fillId="0" borderId="5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horizontal="left" vertical="center"/>
    </xf>
    <xf numFmtId="0" fontId="10" fillId="0" borderId="0" xfId="4" applyFont="1" applyFill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10" fillId="3" borderId="14" xfId="5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vertical="center"/>
    </xf>
    <xf numFmtId="164" fontId="2" fillId="4" borderId="20" xfId="3" applyNumberFormat="1" applyFont="1" applyFill="1" applyBorder="1" applyAlignment="1">
      <alignment horizontal="center" vertical="center"/>
    </xf>
    <xf numFmtId="0" fontId="3" fillId="4" borderId="20" xfId="4" applyFont="1" applyFill="1" applyBorder="1" applyAlignment="1">
      <alignment horizontal="center" vertical="center"/>
    </xf>
    <xf numFmtId="0" fontId="32" fillId="5" borderId="21" xfId="0" applyFont="1" applyFill="1" applyBorder="1" applyAlignment="1" applyProtection="1">
      <alignment horizontal="center" wrapText="1"/>
      <protection locked="0"/>
    </xf>
    <xf numFmtId="0" fontId="32" fillId="5" borderId="22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left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1" fillId="0" borderId="0" xfId="0" applyFont="1"/>
    <xf numFmtId="0" fontId="9" fillId="0" borderId="5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10" xfId="0" applyNumberFormat="1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41" fillId="2" borderId="0" xfId="0" applyFont="1" applyFill="1"/>
    <xf numFmtId="0" fontId="3" fillId="2" borderId="0" xfId="0" applyFont="1" applyFill="1" applyAlignment="1">
      <alignment horizontal="center" vertical="center" wrapText="1"/>
    </xf>
    <xf numFmtId="3" fontId="41" fillId="2" borderId="0" xfId="0" applyNumberFormat="1" applyFont="1" applyFill="1"/>
    <xf numFmtId="3" fontId="9" fillId="6" borderId="23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0" fillId="3" borderId="29" xfId="5" applyFont="1" applyFill="1" applyBorder="1" applyAlignment="1">
      <alignment horizontal="center" vertical="center" wrapText="1"/>
    </xf>
    <xf numFmtId="0" fontId="31" fillId="0" borderId="30" xfId="0" applyFont="1" applyFill="1" applyBorder="1" applyAlignment="1" applyProtection="1">
      <protection locked="0"/>
    </xf>
    <xf numFmtId="0" fontId="31" fillId="0" borderId="31" xfId="0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31" fillId="0" borderId="32" xfId="0" applyFont="1" applyFill="1" applyBorder="1" applyAlignment="1" applyProtection="1">
      <protection locked="0"/>
    </xf>
    <xf numFmtId="0" fontId="42" fillId="0" borderId="33" xfId="0" applyFont="1" applyFill="1" applyBorder="1" applyAlignment="1" applyProtection="1">
      <protection locked="0"/>
    </xf>
    <xf numFmtId="0" fontId="43" fillId="0" borderId="14" xfId="0" applyFont="1" applyFill="1" applyBorder="1" applyAlignment="1" applyProtection="1"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42" fillId="0" borderId="14" xfId="0" applyFont="1" applyFill="1" applyBorder="1" applyAlignment="1" applyProtection="1">
      <protection locked="0"/>
    </xf>
    <xf numFmtId="0" fontId="42" fillId="0" borderId="35" xfId="0" applyFont="1" applyFill="1" applyBorder="1" applyAlignment="1" applyProtection="1">
      <protection locked="0"/>
    </xf>
    <xf numFmtId="0" fontId="43" fillId="0" borderId="0" xfId="0" applyFont="1" applyFill="1" applyAlignment="1" applyProtection="1">
      <protection locked="0"/>
    </xf>
    <xf numFmtId="0" fontId="42" fillId="0" borderId="3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protection locked="0"/>
    </xf>
    <xf numFmtId="0" fontId="42" fillId="0" borderId="32" xfId="0" applyFont="1" applyFill="1" applyBorder="1" applyAlignment="1" applyProtection="1">
      <protection locked="0"/>
    </xf>
    <xf numFmtId="0" fontId="43" fillId="0" borderId="30" xfId="0" applyFont="1" applyFill="1" applyBorder="1" applyAlignment="1" applyProtection="1">
      <protection locked="0"/>
    </xf>
    <xf numFmtId="0" fontId="43" fillId="0" borderId="0" xfId="0" applyFont="1" applyFill="1" applyBorder="1" applyAlignment="1" applyProtection="1">
      <protection locked="0"/>
    </xf>
    <xf numFmtId="0" fontId="43" fillId="0" borderId="32" xfId="0" applyFont="1" applyFill="1" applyBorder="1" applyAlignment="1" applyProtection="1">
      <protection locked="0"/>
    </xf>
    <xf numFmtId="0" fontId="17" fillId="0" borderId="37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right"/>
      <protection locked="0"/>
    </xf>
    <xf numFmtId="0" fontId="43" fillId="0" borderId="39" xfId="0" applyFont="1" applyFill="1" applyBorder="1" applyAlignment="1" applyProtection="1">
      <protection locked="0"/>
    </xf>
    <xf numFmtId="0" fontId="43" fillId="0" borderId="33" xfId="0" applyFont="1" applyFill="1" applyBorder="1" applyAlignment="1" applyProtection="1">
      <alignment horizontal="center"/>
      <protection locked="0"/>
    </xf>
    <xf numFmtId="0" fontId="43" fillId="0" borderId="35" xfId="0" applyFont="1" applyFill="1" applyBorder="1" applyAlignment="1" applyProtection="1">
      <protection locked="0"/>
    </xf>
    <xf numFmtId="0" fontId="43" fillId="0" borderId="40" xfId="0" applyFont="1" applyFill="1" applyBorder="1" applyAlignment="1" applyProtection="1">
      <protection locked="0"/>
    </xf>
    <xf numFmtId="0" fontId="43" fillId="0" borderId="29" xfId="0" applyFont="1" applyFill="1" applyBorder="1" applyAlignment="1" applyProtection="1">
      <protection locked="0"/>
    </xf>
    <xf numFmtId="0" fontId="43" fillId="0" borderId="18" xfId="0" applyFont="1" applyFill="1" applyBorder="1" applyAlignment="1" applyProtection="1"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" fillId="0" borderId="41" xfId="5" applyNumberFormat="1" applyFont="1" applyFill="1" applyBorder="1" applyAlignment="1">
      <alignment vertical="center" wrapText="1"/>
    </xf>
    <xf numFmtId="14" fontId="3" fillId="0" borderId="42" xfId="5" applyNumberFormat="1" applyFont="1" applyFill="1" applyBorder="1" applyAlignment="1">
      <alignment horizontal="center" vertical="center" wrapText="1"/>
    </xf>
    <xf numFmtId="0" fontId="3" fillId="0" borderId="44" xfId="5" applyNumberFormat="1" applyFont="1" applyFill="1" applyBorder="1" applyAlignment="1">
      <alignment horizontal="center" vertical="center" wrapText="1"/>
    </xf>
    <xf numFmtId="0" fontId="37" fillId="0" borderId="46" xfId="0" applyFont="1" applyBorder="1" applyAlignment="1" applyProtection="1">
      <alignment horizontal="center"/>
      <protection locked="0"/>
    </xf>
    <xf numFmtId="0" fontId="37" fillId="0" borderId="47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protection locked="0"/>
    </xf>
    <xf numFmtId="165" fontId="0" fillId="0" borderId="0" xfId="0" applyNumberFormat="1" applyAlignment="1" applyProtection="1">
      <protection locked="0"/>
    </xf>
    <xf numFmtId="0" fontId="32" fillId="0" borderId="1" xfId="0" applyFont="1" applyFill="1" applyBorder="1"/>
    <xf numFmtId="0" fontId="9" fillId="0" borderId="4" xfId="0" applyFont="1" applyFill="1" applyBorder="1"/>
    <xf numFmtId="0" fontId="9" fillId="0" borderId="48" xfId="0" applyFont="1" applyFill="1" applyBorder="1"/>
    <xf numFmtId="0" fontId="34" fillId="0" borderId="14" xfId="0" applyFont="1" applyFill="1" applyBorder="1" applyAlignment="1" applyProtection="1">
      <protection locked="0"/>
    </xf>
    <xf numFmtId="0" fontId="0" fillId="0" borderId="0" xfId="0" applyFill="1" applyBorder="1"/>
    <xf numFmtId="0" fontId="10" fillId="0" borderId="0" xfId="5" applyFont="1" applyFill="1" applyBorder="1" applyAlignment="1">
      <alignment horizontal="center" vertical="center" wrapText="1"/>
    </xf>
    <xf numFmtId="4" fontId="41" fillId="0" borderId="0" xfId="0" applyNumberFormat="1" applyFont="1" applyFill="1" applyBorder="1"/>
    <xf numFmtId="0" fontId="41" fillId="0" borderId="0" xfId="0" applyFont="1" applyFill="1" applyBorder="1"/>
    <xf numFmtId="0" fontId="41" fillId="0" borderId="0" xfId="0" applyFont="1" applyFill="1"/>
    <xf numFmtId="0" fontId="39" fillId="7" borderId="49" xfId="0" applyFont="1" applyFill="1" applyBorder="1" applyAlignment="1" applyProtection="1">
      <protection locked="0"/>
    </xf>
    <xf numFmtId="0" fontId="39" fillId="7" borderId="17" xfId="0" applyFont="1" applyFill="1" applyBorder="1" applyAlignment="1" applyProtection="1">
      <protection locked="0"/>
    </xf>
    <xf numFmtId="0" fontId="39" fillId="7" borderId="50" xfId="0" applyFont="1" applyFill="1" applyBorder="1" applyAlignment="1" applyProtection="1">
      <protection locked="0"/>
    </xf>
    <xf numFmtId="0" fontId="44" fillId="0" borderId="0" xfId="0" applyFont="1"/>
    <xf numFmtId="0" fontId="37" fillId="0" borderId="5" xfId="0" applyFont="1" applyBorder="1" applyAlignment="1" applyProtection="1">
      <protection locked="0"/>
    </xf>
    <xf numFmtId="3" fontId="9" fillId="7" borderId="23" xfId="0" applyNumberFormat="1" applyFont="1" applyFill="1" applyBorder="1" applyAlignment="1">
      <alignment horizontal="center" vertical="center"/>
    </xf>
    <xf numFmtId="0" fontId="0" fillId="0" borderId="23" xfId="0" applyBorder="1" applyProtection="1">
      <protection locked="0" hidden="1"/>
    </xf>
    <xf numFmtId="0" fontId="0" fillId="0" borderId="5" xfId="0" applyBorder="1"/>
    <xf numFmtId="0" fontId="0" fillId="0" borderId="5" xfId="0" applyBorder="1" applyProtection="1">
      <protection locked="0" hidden="1"/>
    </xf>
    <xf numFmtId="49" fontId="0" fillId="0" borderId="48" xfId="0" applyNumberFormat="1" applyBorder="1" applyAlignment="1"/>
    <xf numFmtId="49" fontId="3" fillId="0" borderId="21" xfId="5" applyNumberFormat="1" applyFont="1" applyFill="1" applyBorder="1" applyAlignment="1">
      <alignment horizontal="left" vertical="center"/>
    </xf>
    <xf numFmtId="0" fontId="0" fillId="0" borderId="21" xfId="0" applyBorder="1"/>
    <xf numFmtId="0" fontId="0" fillId="0" borderId="21" xfId="0" applyBorder="1" applyProtection="1">
      <protection locked="0" hidden="1"/>
    </xf>
    <xf numFmtId="0" fontId="0" fillId="0" borderId="0" xfId="0" applyBorder="1"/>
    <xf numFmtId="3" fontId="22" fillId="6" borderId="23" xfId="0" applyNumberFormat="1" applyFont="1" applyFill="1" applyBorder="1" applyAlignment="1">
      <alignment horizontal="center" vertical="center"/>
    </xf>
    <xf numFmtId="167" fontId="22" fillId="0" borderId="24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67" fontId="25" fillId="0" borderId="13" xfId="0" applyNumberFormat="1" applyFont="1" applyFill="1" applyBorder="1" applyAlignment="1">
      <alignment horizontal="center" vertical="center" wrapText="1"/>
    </xf>
    <xf numFmtId="0" fontId="27" fillId="8" borderId="52" xfId="0" applyFont="1" applyFill="1" applyBorder="1" applyAlignment="1">
      <alignment horizontal="center" vertical="center" wrapText="1"/>
    </xf>
    <xf numFmtId="0" fontId="28" fillId="8" borderId="53" xfId="0" applyFont="1" applyFill="1" applyBorder="1" applyAlignment="1">
      <alignment horizontal="center" vertical="center" wrapText="1"/>
    </xf>
    <xf numFmtId="0" fontId="22" fillId="6" borderId="43" xfId="0" applyNumberFormat="1" applyFont="1" applyFill="1" applyBorder="1" applyAlignment="1">
      <alignment horizontal="center" vertical="center"/>
    </xf>
    <xf numFmtId="0" fontId="22" fillId="6" borderId="38" xfId="0" applyNumberFormat="1" applyFont="1" applyFill="1" applyBorder="1" applyAlignment="1">
      <alignment horizontal="center" vertical="center"/>
    </xf>
    <xf numFmtId="0" fontId="0" fillId="4" borderId="0" xfId="0" applyFill="1"/>
    <xf numFmtId="3" fontId="9" fillId="4" borderId="23" xfId="0" applyNumberFormat="1" applyFont="1" applyFill="1" applyBorder="1" applyAlignment="1">
      <alignment horizontal="center" vertical="center"/>
    </xf>
    <xf numFmtId="4" fontId="9" fillId="7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 wrapText="1"/>
    </xf>
    <xf numFmtId="49" fontId="0" fillId="0" borderId="58" xfId="0" applyNumberFormat="1" applyBorder="1" applyAlignment="1"/>
    <xf numFmtId="49" fontId="3" fillId="0" borderId="23" xfId="5" applyNumberFormat="1" applyFont="1" applyFill="1" applyBorder="1" applyAlignment="1">
      <alignment horizontal="left" vertical="center"/>
    </xf>
    <xf numFmtId="0" fontId="0" fillId="0" borderId="23" xfId="0" applyBorder="1"/>
    <xf numFmtId="165" fontId="3" fillId="0" borderId="23" xfId="5" applyNumberFormat="1" applyFont="1" applyFill="1" applyBorder="1" applyAlignment="1">
      <alignment vertical="center"/>
    </xf>
    <xf numFmtId="0" fontId="37" fillId="0" borderId="23" xfId="0" applyFont="1" applyBorder="1" applyAlignment="1" applyProtection="1">
      <protection locked="0"/>
    </xf>
    <xf numFmtId="0" fontId="37" fillId="0" borderId="24" xfId="0" applyFont="1" applyBorder="1" applyAlignment="1" applyProtection="1">
      <protection locked="0"/>
    </xf>
    <xf numFmtId="49" fontId="0" fillId="0" borderId="1" xfId="0" applyNumberFormat="1" applyFont="1" applyBorder="1" applyAlignment="1"/>
    <xf numFmtId="49" fontId="0" fillId="0" borderId="2" xfId="0" applyNumberFormat="1" applyFont="1" applyBorder="1" applyAlignment="1"/>
    <xf numFmtId="0" fontId="0" fillId="0" borderId="2" xfId="0" applyFont="1" applyBorder="1"/>
    <xf numFmtId="0" fontId="0" fillId="0" borderId="2" xfId="0" applyFont="1" applyBorder="1" applyProtection="1">
      <protection locked="0" hidden="1"/>
    </xf>
    <xf numFmtId="49" fontId="0" fillId="0" borderId="4" xfId="0" applyNumberFormat="1" applyFont="1" applyBorder="1" applyAlignment="1"/>
    <xf numFmtId="49" fontId="0" fillId="0" borderId="5" xfId="0" applyNumberFormat="1" applyFont="1" applyBorder="1" applyAlignment="1"/>
    <xf numFmtId="0" fontId="0" fillId="0" borderId="5" xfId="0" applyFont="1" applyBorder="1"/>
    <xf numFmtId="0" fontId="0" fillId="0" borderId="5" xfId="0" applyFont="1" applyBorder="1" applyProtection="1">
      <protection locked="0" hidden="1"/>
    </xf>
    <xf numFmtId="49" fontId="0" fillId="0" borderId="19" xfId="0" applyNumberFormat="1" applyFont="1" applyBorder="1" applyAlignment="1"/>
    <xf numFmtId="0" fontId="0" fillId="0" borderId="23" xfId="0" applyFont="1" applyBorder="1" applyProtection="1">
      <protection locked="0" hidden="1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49" fontId="43" fillId="0" borderId="5" xfId="5" applyNumberFormat="1" applyFont="1" applyFill="1" applyBorder="1" applyAlignment="1">
      <alignment horizontal="left" vertical="center"/>
    </xf>
    <xf numFmtId="165" fontId="43" fillId="0" borderId="5" xfId="5" applyNumberFormat="1" applyFont="1" applyFill="1" applyBorder="1" applyAlignment="1">
      <alignment vertical="center"/>
    </xf>
    <xf numFmtId="0" fontId="0" fillId="0" borderId="8" xfId="0" applyFont="1" applyBorder="1" applyAlignment="1" applyProtection="1">
      <protection locked="0"/>
    </xf>
    <xf numFmtId="0" fontId="38" fillId="0" borderId="27" xfId="0" applyFont="1" applyFill="1" applyBorder="1" applyAlignment="1" applyProtection="1">
      <alignment horizontal="left"/>
      <protection locked="0"/>
    </xf>
    <xf numFmtId="0" fontId="38" fillId="0" borderId="20" xfId="0" applyFont="1" applyFill="1" applyBorder="1" applyAlignment="1" applyProtection="1">
      <alignment horizontal="left"/>
      <protection locked="0"/>
    </xf>
    <xf numFmtId="0" fontId="38" fillId="0" borderId="28" xfId="0" applyFont="1" applyFill="1" applyBorder="1" applyAlignment="1" applyProtection="1">
      <alignment horizontal="left"/>
      <protection locked="0"/>
    </xf>
    <xf numFmtId="0" fontId="38" fillId="0" borderId="27" xfId="0" applyFont="1" applyBorder="1" applyAlignment="1"/>
    <xf numFmtId="0" fontId="38" fillId="0" borderId="20" xfId="0" applyFont="1" applyBorder="1" applyAlignment="1"/>
    <xf numFmtId="0" fontId="38" fillId="0" borderId="28" xfId="0" applyFont="1" applyBorder="1" applyAlignment="1"/>
    <xf numFmtId="0" fontId="42" fillId="0" borderId="40" xfId="0" applyFont="1" applyFill="1" applyBorder="1" applyAlignment="1" applyProtection="1">
      <alignment horizontal="left"/>
      <protection locked="0"/>
    </xf>
    <xf numFmtId="0" fontId="42" fillId="0" borderId="29" xfId="0" applyFont="1" applyFill="1" applyBorder="1" applyAlignment="1" applyProtection="1">
      <protection locked="0"/>
    </xf>
    <xf numFmtId="165" fontId="39" fillId="0" borderId="59" xfId="0" applyNumberFormat="1" applyFont="1" applyFill="1" applyBorder="1" applyAlignment="1" applyProtection="1">
      <alignment horizontal="right"/>
      <protection locked="0"/>
    </xf>
    <xf numFmtId="0" fontId="37" fillId="0" borderId="60" xfId="0" applyFont="1" applyBorder="1" applyAlignment="1" applyProtection="1">
      <alignment horizontal="center"/>
      <protection locked="0"/>
    </xf>
    <xf numFmtId="165" fontId="3" fillId="0" borderId="21" xfId="5" applyNumberFormat="1" applyFont="1" applyFill="1" applyBorder="1" applyAlignment="1">
      <alignment vertical="center"/>
    </xf>
    <xf numFmtId="0" fontId="37" fillId="0" borderId="21" xfId="0" applyFont="1" applyBorder="1" applyAlignment="1" applyProtection="1">
      <protection locked="0"/>
    </xf>
    <xf numFmtId="0" fontId="37" fillId="0" borderId="22" xfId="0" applyFont="1" applyBorder="1" applyAlignment="1" applyProtection="1">
      <protection locked="0"/>
    </xf>
    <xf numFmtId="0" fontId="2" fillId="0" borderId="0" xfId="4" applyFont="1" applyFill="1" applyAlignment="1">
      <alignment horizontal="center" vertical="center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1" fontId="3" fillId="0" borderId="46" xfId="5" applyNumberFormat="1" applyFont="1" applyFill="1" applyBorder="1" applyAlignment="1">
      <alignment horizontal="center" vertical="center" wrapText="1"/>
    </xf>
    <xf numFmtId="0" fontId="5" fillId="0" borderId="42" xfId="2" applyFill="1" applyBorder="1" applyAlignment="1" applyProtection="1">
      <alignment horizontal="center" vertical="center" wrapText="1"/>
    </xf>
    <xf numFmtId="0" fontId="3" fillId="0" borderId="42" xfId="5" applyNumberFormat="1" applyFont="1" applyFill="1" applyBorder="1" applyAlignment="1">
      <alignment horizontal="center" vertical="center" wrapText="1"/>
    </xf>
    <xf numFmtId="0" fontId="5" fillId="0" borderId="23" xfId="2" applyFill="1" applyBorder="1" applyAlignment="1" applyProtection="1">
      <alignment horizontal="center" vertical="center" wrapText="1"/>
    </xf>
    <xf numFmtId="0" fontId="3" fillId="0" borderId="23" xfId="5" applyNumberFormat="1" applyFont="1" applyFill="1" applyBorder="1" applyAlignment="1">
      <alignment horizontal="center" vertical="center" wrapText="1"/>
    </xf>
    <xf numFmtId="1" fontId="3" fillId="0" borderId="5" xfId="4" applyNumberFormat="1" applyFill="1" applyBorder="1" applyAlignment="1">
      <alignment horizontal="center" vertical="center"/>
    </xf>
    <xf numFmtId="0" fontId="3" fillId="0" borderId="5" xfId="4" applyFill="1" applyBorder="1" applyAlignment="1">
      <alignment horizontal="center" vertical="center" wrapText="1"/>
    </xf>
    <xf numFmtId="14" fontId="3" fillId="0" borderId="21" xfId="5" applyNumberFormat="1" applyFont="1" applyFill="1" applyBorder="1" applyAlignment="1">
      <alignment horizontal="center" vertical="center" wrapText="1"/>
    </xf>
    <xf numFmtId="0" fontId="3" fillId="0" borderId="21" xfId="5" applyNumberFormat="1" applyFont="1" applyFill="1" applyBorder="1" applyAlignment="1">
      <alignment horizontal="center" vertical="center" wrapText="1"/>
    </xf>
    <xf numFmtId="0" fontId="3" fillId="0" borderId="51" xfId="5" applyNumberFormat="1" applyFont="1" applyFill="1" applyBorder="1" applyAlignment="1">
      <alignment vertical="center" wrapText="1"/>
    </xf>
    <xf numFmtId="0" fontId="3" fillId="0" borderId="21" xfId="5" applyNumberFormat="1" applyFont="1" applyFill="1" applyBorder="1" applyAlignment="1">
      <alignment vertical="center" wrapText="1"/>
    </xf>
    <xf numFmtId="0" fontId="3" fillId="0" borderId="22" xfId="5" applyNumberFormat="1" applyFont="1" applyFill="1" applyBorder="1" applyAlignment="1">
      <alignment vertical="center" wrapText="1"/>
    </xf>
    <xf numFmtId="14" fontId="3" fillId="0" borderId="10" xfId="5" applyNumberFormat="1" applyFont="1" applyFill="1" applyBorder="1" applyAlignment="1">
      <alignment horizontal="center" vertical="center" wrapText="1"/>
    </xf>
    <xf numFmtId="14" fontId="3" fillId="0" borderId="25" xfId="5" applyNumberFormat="1" applyFont="1" applyFill="1" applyBorder="1" applyAlignment="1">
      <alignment horizontal="center" vertical="center" wrapText="1"/>
    </xf>
    <xf numFmtId="49" fontId="3" fillId="0" borderId="42" xfId="5" applyNumberFormat="1" applyFont="1" applyFill="1" applyBorder="1" applyAlignment="1">
      <alignment horizontal="left" vertical="center" wrapText="1"/>
    </xf>
    <xf numFmtId="49" fontId="3" fillId="0" borderId="23" xfId="5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49" fontId="10" fillId="3" borderId="44" xfId="5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1" fontId="3" fillId="0" borderId="39" xfId="5" applyNumberFormat="1" applyFont="1" applyFill="1" applyBorder="1" applyAlignment="1">
      <alignment horizontal="center" vertical="center" wrapText="1"/>
    </xf>
    <xf numFmtId="0" fontId="10" fillId="3" borderId="27" xfId="5" applyFont="1" applyFill="1" applyBorder="1" applyAlignment="1">
      <alignment horizontal="center" vertical="center" wrapText="1"/>
    </xf>
    <xf numFmtId="0" fontId="10" fillId="3" borderId="34" xfId="5" applyFont="1" applyFill="1" applyBorder="1" applyAlignment="1">
      <alignment horizontal="center" vertical="center" wrapText="1"/>
    </xf>
    <xf numFmtId="0" fontId="5" fillId="0" borderId="7" xfId="2" applyFill="1" applyBorder="1" applyAlignment="1" applyProtection="1">
      <alignment horizontal="center" vertical="center" wrapText="1"/>
    </xf>
    <xf numFmtId="0" fontId="5" fillId="0" borderId="37" xfId="2" applyFill="1" applyBorder="1" applyAlignment="1" applyProtection="1">
      <alignment horizontal="center" vertical="center" wrapText="1"/>
    </xf>
    <xf numFmtId="0" fontId="10" fillId="3" borderId="54" xfId="5" applyFont="1" applyFill="1" applyBorder="1" applyAlignment="1">
      <alignment horizontal="center" vertical="center" wrapText="1"/>
    </xf>
    <xf numFmtId="0" fontId="3" fillId="0" borderId="43" xfId="5" applyNumberFormat="1" applyFont="1" applyFill="1" applyBorder="1" applyAlignment="1">
      <alignment horizontal="right" vertical="center" wrapText="1"/>
    </xf>
    <xf numFmtId="0" fontId="3" fillId="0" borderId="2" xfId="5" applyNumberFormat="1" applyFont="1" applyFill="1" applyBorder="1" applyAlignment="1">
      <alignment horizontal="right" vertical="center" wrapText="1"/>
    </xf>
    <xf numFmtId="0" fontId="3" fillId="0" borderId="6" xfId="5" applyNumberFormat="1" applyFont="1" applyFill="1" applyBorder="1" applyAlignment="1">
      <alignment horizontal="right" vertical="center" wrapText="1"/>
    </xf>
    <xf numFmtId="0" fontId="10" fillId="3" borderId="42" xfId="5" applyFont="1" applyFill="1" applyBorder="1" applyAlignment="1">
      <alignment horizontal="center" vertical="center" wrapText="1"/>
    </xf>
    <xf numFmtId="0" fontId="10" fillId="3" borderId="35" xfId="5" applyFont="1" applyFill="1" applyBorder="1" applyAlignment="1">
      <alignment horizontal="center" vertical="center" wrapText="1"/>
    </xf>
    <xf numFmtId="49" fontId="10" fillId="3" borderId="42" xfId="5" applyNumberFormat="1" applyFont="1" applyFill="1" applyBorder="1" applyAlignment="1">
      <alignment horizontal="center" vertical="center" wrapText="1"/>
    </xf>
    <xf numFmtId="0" fontId="10" fillId="3" borderId="45" xfId="5" applyFont="1" applyFill="1" applyBorder="1" applyAlignment="1">
      <alignment horizontal="center" vertical="center" wrapText="1"/>
    </xf>
    <xf numFmtId="49" fontId="10" fillId="3" borderId="54" xfId="5" applyNumberFormat="1" applyFont="1" applyFill="1" applyBorder="1" applyAlignment="1">
      <alignment horizontal="center" vertical="center" wrapText="1"/>
    </xf>
    <xf numFmtId="49" fontId="10" fillId="3" borderId="55" xfId="5" applyNumberFormat="1" applyFont="1" applyFill="1" applyBorder="1" applyAlignment="1">
      <alignment horizontal="center" vertical="center" wrapText="1"/>
    </xf>
    <xf numFmtId="14" fontId="10" fillId="3" borderId="45" xfId="5" applyNumberFormat="1" applyFont="1" applyFill="1" applyBorder="1" applyAlignment="1">
      <alignment horizontal="center" vertical="center" wrapText="1"/>
    </xf>
    <xf numFmtId="165" fontId="10" fillId="3" borderId="54" xfId="5" applyNumberFormat="1" applyFont="1" applyFill="1" applyBorder="1" applyAlignment="1">
      <alignment horizontal="center" vertical="center" wrapText="1"/>
    </xf>
    <xf numFmtId="165" fontId="10" fillId="3" borderId="42" xfId="5" applyNumberFormat="1" applyFont="1" applyFill="1" applyBorder="1" applyAlignment="1">
      <alignment horizontal="center" vertical="center" wrapText="1"/>
    </xf>
    <xf numFmtId="165" fontId="10" fillId="3" borderId="55" xfId="5" applyNumberFormat="1" applyFont="1" applyFill="1" applyBorder="1" applyAlignment="1">
      <alignment horizontal="center" vertical="center" wrapText="1"/>
    </xf>
    <xf numFmtId="1" fontId="3" fillId="0" borderId="1" xfId="4" applyNumberFormat="1" applyFill="1" applyBorder="1" applyAlignment="1">
      <alignment horizontal="center" vertical="center"/>
    </xf>
    <xf numFmtId="1" fontId="3" fillId="0" borderId="2" xfId="4" applyNumberFormat="1" applyFill="1" applyBorder="1" applyAlignment="1">
      <alignment horizontal="center" vertical="center"/>
    </xf>
    <xf numFmtId="0" fontId="5" fillId="0" borderId="14" xfId="2" applyFill="1" applyBorder="1" applyAlignment="1" applyProtection="1">
      <alignment horizontal="center" vertical="center" wrapText="1"/>
    </xf>
    <xf numFmtId="0" fontId="3" fillId="0" borderId="2" xfId="4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4" fontId="3" fillId="0" borderId="2" xfId="5" applyNumberFormat="1" applyFont="1" applyFill="1" applyBorder="1" applyAlignment="1">
      <alignment horizontal="center" vertical="center" wrapText="1"/>
    </xf>
    <xf numFmtId="1" fontId="3" fillId="0" borderId="4" xfId="4" applyNumberForma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5" fillId="0" borderId="21" xfId="2" applyFill="1" applyBorder="1" applyAlignment="1" applyProtection="1">
      <alignment horizontal="center" vertical="center" wrapText="1"/>
    </xf>
    <xf numFmtId="0" fontId="5" fillId="0" borderId="62" xfId="2" applyFill="1" applyBorder="1" applyAlignment="1" applyProtection="1">
      <alignment horizontal="center" vertical="center" wrapText="1"/>
    </xf>
    <xf numFmtId="49" fontId="3" fillId="0" borderId="21" xfId="5" applyNumberFormat="1" applyFont="1" applyFill="1" applyBorder="1" applyAlignment="1">
      <alignment horizontal="center" vertical="center" wrapText="1"/>
    </xf>
    <xf numFmtId="49" fontId="3" fillId="0" borderId="21" xfId="5" applyNumberFormat="1" applyFont="1" applyFill="1" applyBorder="1" applyAlignment="1">
      <alignment horizontal="left" vertical="center" wrapText="1"/>
    </xf>
    <xf numFmtId="0" fontId="0" fillId="0" borderId="51" xfId="0" applyBorder="1"/>
    <xf numFmtId="168" fontId="22" fillId="6" borderId="2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 wrapText="1"/>
    </xf>
    <xf numFmtId="3" fontId="9" fillId="4" borderId="24" xfId="0" applyNumberFormat="1" applyFont="1" applyFill="1" applyBorder="1" applyAlignment="1">
      <alignment horizontal="center" vertical="center"/>
    </xf>
    <xf numFmtId="167" fontId="22" fillId="4" borderId="6" xfId="0" applyNumberFormat="1" applyFont="1" applyFill="1" applyBorder="1" applyAlignment="1">
      <alignment horizontal="center" vertical="center"/>
    </xf>
    <xf numFmtId="0" fontId="0" fillId="4" borderId="33" xfId="0" applyFill="1" applyBorder="1"/>
    <xf numFmtId="0" fontId="0" fillId="4" borderId="35" xfId="0" applyFill="1" applyBorder="1"/>
    <xf numFmtId="0" fontId="0" fillId="4" borderId="30" xfId="0" applyFill="1" applyBorder="1"/>
    <xf numFmtId="0" fontId="0" fillId="4" borderId="32" xfId="0" applyFill="1" applyBorder="1"/>
    <xf numFmtId="0" fontId="0" fillId="4" borderId="40" xfId="0" applyFill="1" applyBorder="1"/>
    <xf numFmtId="0" fontId="0" fillId="4" borderId="18" xfId="0" applyFill="1" applyBorder="1"/>
    <xf numFmtId="165" fontId="9" fillId="7" borderId="23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9" fontId="9" fillId="7" borderId="23" xfId="0" applyNumberFormat="1" applyFont="1" applyFill="1" applyBorder="1" applyAlignment="1">
      <alignment horizontal="center" vertical="center"/>
    </xf>
    <xf numFmtId="169" fontId="9" fillId="0" borderId="23" xfId="0" applyNumberFormat="1" applyFont="1" applyFill="1" applyBorder="1" applyAlignment="1">
      <alignment horizontal="center" vertical="center"/>
    </xf>
    <xf numFmtId="169" fontId="9" fillId="0" borderId="25" xfId="0" applyNumberFormat="1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 wrapText="1"/>
    </xf>
    <xf numFmtId="165" fontId="9" fillId="4" borderId="10" xfId="0" applyNumberFormat="1" applyFont="1" applyFill="1" applyBorder="1" applyAlignment="1">
      <alignment horizontal="center" vertical="center" wrapText="1"/>
    </xf>
    <xf numFmtId="165" fontId="9" fillId="4" borderId="24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4" fontId="22" fillId="0" borderId="13" xfId="0" applyNumberFormat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65" fontId="9" fillId="7" borderId="25" xfId="0" applyNumberFormat="1" applyFont="1" applyFill="1" applyBorder="1" applyAlignment="1">
      <alignment horizontal="center" vertical="center"/>
    </xf>
    <xf numFmtId="169" fontId="9" fillId="7" borderId="25" xfId="0" applyNumberFormat="1" applyFont="1" applyFill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165" fontId="9" fillId="7" borderId="5" xfId="0" applyNumberFormat="1" applyFont="1" applyFill="1" applyBorder="1" applyAlignment="1">
      <alignment horizontal="center" vertical="center"/>
    </xf>
    <xf numFmtId="169" fontId="9" fillId="7" borderId="5" xfId="0" applyNumberFormat="1" applyFont="1" applyFill="1" applyBorder="1" applyAlignment="1">
      <alignment horizontal="center" vertical="center"/>
    </xf>
    <xf numFmtId="169" fontId="9" fillId="0" borderId="5" xfId="0" applyNumberFormat="1" applyFont="1" applyFill="1" applyBorder="1" applyAlignment="1">
      <alignment horizontal="center" vertical="center"/>
    </xf>
    <xf numFmtId="3" fontId="9" fillId="7" borderId="29" xfId="0" applyNumberFormat="1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 applyProtection="1">
      <alignment horizontal="left"/>
      <protection locked="0"/>
    </xf>
    <xf numFmtId="0" fontId="38" fillId="0" borderId="28" xfId="0" applyFont="1" applyFill="1" applyBorder="1" applyAlignment="1">
      <alignment horizontal="left"/>
    </xf>
    <xf numFmtId="0" fontId="38" fillId="0" borderId="20" xfId="0" applyFont="1" applyFill="1" applyBorder="1" applyAlignment="1" applyProtection="1">
      <alignment horizontal="left"/>
      <protection locked="0"/>
    </xf>
    <xf numFmtId="0" fontId="38" fillId="0" borderId="28" xfId="0" applyFont="1" applyFill="1" applyBorder="1" applyAlignment="1" applyProtection="1">
      <alignment horizontal="left"/>
      <protection locked="0"/>
    </xf>
    <xf numFmtId="14" fontId="38" fillId="0" borderId="27" xfId="0" applyNumberFormat="1" applyFont="1" applyFill="1" applyBorder="1" applyAlignment="1" applyProtection="1">
      <alignment horizontal="left"/>
      <protection locked="0"/>
    </xf>
    <xf numFmtId="0" fontId="32" fillId="5" borderId="54" xfId="0" applyFont="1" applyFill="1" applyBorder="1" applyAlignment="1" applyProtection="1">
      <alignment horizontal="center" vertical="center" wrapText="1"/>
      <protection locked="0"/>
    </xf>
    <xf numFmtId="0" fontId="32" fillId="5" borderId="49" xfId="0" applyFont="1" applyFill="1" applyBorder="1" applyAlignment="1" applyProtection="1">
      <alignment horizontal="center" vertical="center" wrapText="1"/>
      <protection locked="0"/>
    </xf>
    <xf numFmtId="0" fontId="45" fillId="5" borderId="44" xfId="0" applyFont="1" applyFill="1" applyBorder="1" applyAlignment="1" applyProtection="1">
      <alignment horizontal="center" vertical="center" wrapText="1"/>
      <protection locked="0"/>
    </xf>
    <xf numFmtId="0" fontId="45" fillId="5" borderId="15" xfId="0" applyFont="1" applyFill="1" applyBorder="1" applyAlignment="1" applyProtection="1">
      <alignment horizontal="center" vertical="center" wrapText="1"/>
      <protection locked="0"/>
    </xf>
    <xf numFmtId="0" fontId="45" fillId="5" borderId="42" xfId="0" applyFont="1" applyFill="1" applyBorder="1" applyAlignment="1" applyProtection="1">
      <alignment horizontal="center" vertical="center" wrapText="1"/>
      <protection locked="0"/>
    </xf>
    <xf numFmtId="0" fontId="45" fillId="5" borderId="17" xfId="0" applyFont="1" applyFill="1" applyBorder="1" applyAlignment="1" applyProtection="1">
      <alignment horizontal="center" vertical="center" wrapText="1"/>
      <protection locked="0"/>
    </xf>
    <xf numFmtId="0" fontId="45" fillId="5" borderId="52" xfId="0" applyFont="1" applyFill="1" applyBorder="1" applyAlignment="1" applyProtection="1">
      <alignment horizontal="center" vertical="center" wrapText="1"/>
      <protection locked="0"/>
    </xf>
    <xf numFmtId="0" fontId="45" fillId="5" borderId="43" xfId="0" applyFont="1" applyFill="1" applyBorder="1" applyAlignment="1" applyProtection="1">
      <alignment horizontal="center" vertical="center" wrapText="1"/>
      <protection locked="0"/>
    </xf>
    <xf numFmtId="0" fontId="33" fillId="0" borderId="27" xfId="1" applyFill="1" applyBorder="1" applyAlignment="1" applyProtection="1">
      <alignment horizontal="left"/>
      <protection locked="0"/>
    </xf>
    <xf numFmtId="0" fontId="39" fillId="0" borderId="20" xfId="0" applyFont="1" applyFill="1" applyBorder="1" applyAlignment="1" applyProtection="1">
      <alignment horizontal="left"/>
      <protection locked="0"/>
    </xf>
    <xf numFmtId="0" fontId="39" fillId="0" borderId="28" xfId="0" applyFont="1" applyFill="1" applyBorder="1" applyAlignment="1" applyProtection="1">
      <alignment horizontal="left"/>
      <protection locked="0"/>
    </xf>
    <xf numFmtId="0" fontId="45" fillId="5" borderId="3" xfId="0" applyFont="1" applyFill="1" applyBorder="1" applyAlignment="1" applyProtection="1">
      <alignment horizontal="center" vertical="center" wrapText="1"/>
      <protection locked="0"/>
    </xf>
    <xf numFmtId="0" fontId="45" fillId="5" borderId="14" xfId="0" applyFont="1" applyFill="1" applyBorder="1" applyAlignment="1" applyProtection="1">
      <alignment horizontal="center" vertical="center" wrapText="1"/>
      <protection locked="0"/>
    </xf>
    <xf numFmtId="0" fontId="45" fillId="5" borderId="29" xfId="0" applyFont="1" applyFill="1" applyBorder="1" applyAlignment="1" applyProtection="1">
      <alignment horizontal="center" vertical="center" wrapText="1"/>
      <protection locked="0"/>
    </xf>
    <xf numFmtId="0" fontId="37" fillId="0" borderId="61" xfId="0" applyFont="1" applyBorder="1" applyAlignment="1" applyProtection="1">
      <protection locked="0"/>
    </xf>
    <xf numFmtId="0" fontId="0" fillId="0" borderId="51" xfId="0" applyBorder="1" applyAlignment="1"/>
    <xf numFmtId="0" fontId="0" fillId="0" borderId="7" xfId="0" applyFont="1" applyBorder="1" applyAlignment="1" applyProtection="1">
      <protection locked="0"/>
    </xf>
    <xf numFmtId="0" fontId="0" fillId="0" borderId="41" xfId="0" applyBorder="1" applyAlignment="1"/>
    <xf numFmtId="0" fontId="37" fillId="0" borderId="7" xfId="0" applyFont="1" applyBorder="1" applyAlignment="1" applyProtection="1">
      <protection locked="0"/>
    </xf>
    <xf numFmtId="0" fontId="0" fillId="0" borderId="52" xfId="0" applyFont="1" applyBorder="1" applyAlignment="1" applyProtection="1">
      <protection locked="0"/>
    </xf>
    <xf numFmtId="0" fontId="0" fillId="0" borderId="43" xfId="0" applyBorder="1" applyAlignment="1"/>
    <xf numFmtId="164" fontId="46" fillId="2" borderId="33" xfId="3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6" fillId="2" borderId="4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46" fillId="2" borderId="14" xfId="3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4" fillId="2" borderId="14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0" fillId="4" borderId="22" xfId="0" applyFill="1" applyBorder="1" applyAlignment="1"/>
    <xf numFmtId="167" fontId="22" fillId="0" borderId="20" xfId="0" applyNumberFormat="1" applyFont="1" applyFill="1" applyBorder="1" applyAlignment="1">
      <alignment horizontal="center" vertical="center" wrapText="1"/>
    </xf>
    <xf numFmtId="0" fontId="0" fillId="0" borderId="56" xfId="0" applyBorder="1" applyAlignment="1"/>
    <xf numFmtId="0" fontId="10" fillId="3" borderId="54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 wrapText="1"/>
    </xf>
    <xf numFmtId="0" fontId="48" fillId="0" borderId="25" xfId="0" applyFont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9" fillId="0" borderId="2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 wrapText="1"/>
    </xf>
    <xf numFmtId="0" fontId="0" fillId="0" borderId="57" xfId="0" applyBorder="1" applyAlignment="1"/>
    <xf numFmtId="0" fontId="8" fillId="4" borderId="5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49" fillId="2" borderId="29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7" fillId="2" borderId="2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0" fillId="0" borderId="6" xfId="0" applyBorder="1" applyAlignment="1"/>
    <xf numFmtId="167" fontId="2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/>
    <xf numFmtId="0" fontId="28" fillId="8" borderId="2" xfId="0" applyFont="1" applyFill="1" applyBorder="1" applyAlignment="1">
      <alignment horizontal="center" vertical="center" wrapText="1"/>
    </xf>
    <xf numFmtId="0" fontId="48" fillId="8" borderId="10" xfId="0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9" fillId="4" borderId="40" xfId="0" applyNumberFormat="1" applyFont="1" applyFill="1" applyBorder="1" applyAlignment="1">
      <alignment horizontal="center" vertical="center" wrapText="1"/>
    </xf>
    <xf numFmtId="3" fontId="9" fillId="4" borderId="18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167" fontId="22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/>
  </cellXfs>
  <cellStyles count="6">
    <cellStyle name="Hypertextový odkaz" xfId="1" builtinId="8"/>
    <cellStyle name="Hypertextový odkaz 3" xfId="2"/>
    <cellStyle name="měny 2" xfId="3"/>
    <cellStyle name="Normální" xfId="0" builtinId="0"/>
    <cellStyle name="normální 2" xfId="4"/>
    <cellStyle name="normální_Lis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3</xdr:col>
      <xdr:colOff>533400</xdr:colOff>
      <xdr:row>4</xdr:row>
      <xdr:rowOff>171450</xdr:rowOff>
    </xdr:to>
    <xdr:pic>
      <xdr:nvPicPr>
        <xdr:cNvPr id="315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2695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0</xdr:rowOff>
    </xdr:from>
    <xdr:to>
      <xdr:col>14</xdr:col>
      <xdr:colOff>123825</xdr:colOff>
      <xdr:row>2</xdr:row>
      <xdr:rowOff>57150</xdr:rowOff>
    </xdr:to>
    <xdr:pic>
      <xdr:nvPicPr>
        <xdr:cNvPr id="1355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0"/>
          <a:ext cx="3076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2657475</xdr:colOff>
      <xdr:row>1</xdr:row>
      <xdr:rowOff>19050</xdr:rowOff>
    </xdr:to>
    <xdr:pic>
      <xdr:nvPicPr>
        <xdr:cNvPr id="212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2657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zdoch@rybarstvi-hodonin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7" workbookViewId="0">
      <selection activeCell="D8" sqref="D8"/>
    </sheetView>
  </sheetViews>
  <sheetFormatPr defaultRowHeight="15" x14ac:dyDescent="0.25"/>
  <cols>
    <col min="1" max="1" width="3.28515625" style="101" customWidth="1"/>
    <col min="2" max="2" width="7.5703125" style="45" customWidth="1"/>
    <col min="3" max="3" width="24.42578125" style="45" customWidth="1"/>
    <col min="4" max="4" width="9.140625" style="45"/>
    <col min="5" max="5" width="12.85546875" style="45" customWidth="1"/>
    <col min="6" max="6" width="25.7109375" style="45" customWidth="1"/>
    <col min="7" max="7" width="15.140625" style="45" customWidth="1"/>
    <col min="8" max="8" width="12" style="45" customWidth="1"/>
    <col min="9" max="9" width="12.28515625" style="45" customWidth="1"/>
    <col min="10" max="10" width="11.7109375" style="45" customWidth="1"/>
    <col min="11" max="11" width="11.5703125" style="45" customWidth="1"/>
    <col min="12" max="12" width="10.85546875" style="45" customWidth="1"/>
    <col min="13" max="13" width="3.28515625" style="101" customWidth="1"/>
    <col min="14" max="14" width="9.140625" style="45"/>
    <col min="15" max="15" width="9.7109375" style="45" customWidth="1"/>
    <col min="16" max="16384" width="9.140625" style="45"/>
  </cols>
  <sheetData>
    <row r="1" spans="1:13" s="109" customFormat="1" ht="18" customHeight="1" x14ac:dyDescent="0.25">
      <c r="A1" s="103"/>
      <c r="B1" s="104"/>
      <c r="C1" s="105"/>
      <c r="D1" s="106"/>
      <c r="E1" s="107"/>
      <c r="F1" s="107"/>
      <c r="G1" s="107"/>
      <c r="H1" s="107"/>
      <c r="I1" s="107"/>
      <c r="J1" s="107"/>
      <c r="K1" s="107"/>
      <c r="L1" s="107"/>
      <c r="M1" s="108"/>
    </row>
    <row r="2" spans="1:13" s="109" customFormat="1" ht="18" customHeight="1" thickBot="1" x14ac:dyDescent="0.3">
      <c r="A2" s="110"/>
      <c r="B2" s="111"/>
      <c r="C2" s="111"/>
      <c r="D2" s="112"/>
      <c r="E2" s="113"/>
      <c r="F2" s="113" t="s">
        <v>128</v>
      </c>
      <c r="G2" s="113"/>
      <c r="H2" s="113"/>
      <c r="I2" s="113"/>
      <c r="J2" s="113"/>
      <c r="K2" s="113"/>
      <c r="L2" s="113"/>
      <c r="M2" s="114"/>
    </row>
    <row r="3" spans="1:13" s="109" customFormat="1" ht="18" customHeight="1" thickBot="1" x14ac:dyDescent="0.3">
      <c r="A3" s="115"/>
      <c r="B3" s="111"/>
      <c r="C3" s="111"/>
      <c r="D3" s="112"/>
      <c r="E3" s="113"/>
      <c r="F3" s="113" t="s">
        <v>0</v>
      </c>
      <c r="G3" s="113"/>
      <c r="H3" s="113"/>
      <c r="I3" s="113"/>
      <c r="J3" s="295">
        <v>201302017</v>
      </c>
      <c r="K3" s="296"/>
      <c r="L3" s="116"/>
      <c r="M3" s="117"/>
    </row>
    <row r="4" spans="1:13" s="109" customFormat="1" ht="18" customHeight="1" thickBot="1" x14ac:dyDescent="0.3">
      <c r="A4" s="115"/>
      <c r="B4" s="111"/>
      <c r="C4" s="111"/>
      <c r="D4" s="112"/>
      <c r="E4" s="113"/>
      <c r="F4" s="113"/>
      <c r="G4" s="113"/>
      <c r="H4" s="113"/>
      <c r="I4" s="113"/>
      <c r="J4" s="116"/>
      <c r="K4" s="116"/>
      <c r="L4" s="116"/>
      <c r="M4" s="117"/>
    </row>
    <row r="5" spans="1:13" s="109" customFormat="1" ht="18" customHeight="1" thickBot="1" x14ac:dyDescent="0.3">
      <c r="A5" s="121"/>
      <c r="B5" s="118"/>
      <c r="C5" s="118"/>
      <c r="D5" s="119"/>
      <c r="E5" s="113"/>
      <c r="F5" s="113" t="s">
        <v>64</v>
      </c>
      <c r="G5" s="299">
        <v>41640</v>
      </c>
      <c r="H5" s="296"/>
      <c r="I5" s="120" t="s">
        <v>1</v>
      </c>
      <c r="J5" s="299">
        <v>42369</v>
      </c>
      <c r="K5" s="298"/>
      <c r="L5" s="116"/>
      <c r="M5" s="117"/>
    </row>
    <row r="6" spans="1:13" s="109" customFormat="1" x14ac:dyDescent="0.25">
      <c r="A6" s="115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7"/>
    </row>
    <row r="7" spans="1:13" s="109" customFormat="1" ht="15.75" thickBot="1" x14ac:dyDescent="0.3">
      <c r="A7" s="115"/>
      <c r="B7" s="113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7"/>
    </row>
    <row r="8" spans="1:13" s="109" customFormat="1" ht="16.5" thickBot="1" x14ac:dyDescent="0.3">
      <c r="A8" s="115"/>
      <c r="B8" s="113" t="s">
        <v>2</v>
      </c>
      <c r="C8" s="113"/>
      <c r="D8" s="195" t="s">
        <v>122</v>
      </c>
      <c r="E8" s="196"/>
      <c r="F8" s="196"/>
      <c r="G8" s="197"/>
      <c r="H8" s="113"/>
      <c r="I8" s="192" t="s">
        <v>92</v>
      </c>
      <c r="J8" s="193"/>
      <c r="K8" s="194"/>
      <c r="L8" s="113"/>
      <c r="M8" s="117"/>
    </row>
    <row r="9" spans="1:13" s="109" customFormat="1" ht="16.5" thickBot="1" x14ac:dyDescent="0.3">
      <c r="A9" s="115"/>
      <c r="B9" s="113" t="s">
        <v>3</v>
      </c>
      <c r="C9" s="113"/>
      <c r="D9" s="295">
        <v>46965386</v>
      </c>
      <c r="E9" s="297"/>
      <c r="F9" s="298"/>
      <c r="G9" s="113" t="s">
        <v>71</v>
      </c>
      <c r="H9" s="113"/>
      <c r="I9" s="295" t="s">
        <v>80</v>
      </c>
      <c r="J9" s="297"/>
      <c r="K9" s="298"/>
      <c r="L9" s="113"/>
      <c r="M9" s="117"/>
    </row>
    <row r="10" spans="1:13" s="109" customFormat="1" x14ac:dyDescent="0.25">
      <c r="A10" s="115"/>
      <c r="B10" s="113"/>
      <c r="C10"/>
      <c r="D10" s="113"/>
      <c r="E10" s="113"/>
      <c r="F10" s="113"/>
      <c r="G10" s="113"/>
      <c r="H10" s="113"/>
      <c r="I10" s="113"/>
      <c r="J10" s="113"/>
      <c r="K10" s="113"/>
      <c r="L10" s="113"/>
      <c r="M10" s="117"/>
    </row>
    <row r="11" spans="1:13" s="109" customFormat="1" ht="15.75" thickBot="1" x14ac:dyDescent="0.3">
      <c r="A11" s="115"/>
      <c r="B11" s="113" t="s">
        <v>4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7"/>
    </row>
    <row r="12" spans="1:13" s="109" customFormat="1" ht="16.5" thickBot="1" x14ac:dyDescent="0.3">
      <c r="A12" s="115"/>
      <c r="B12" s="113" t="s">
        <v>5</v>
      </c>
      <c r="C12" s="295" t="s">
        <v>123</v>
      </c>
      <c r="D12" s="298"/>
      <c r="E12" s="113" t="s">
        <v>6</v>
      </c>
      <c r="F12" s="295" t="s">
        <v>124</v>
      </c>
      <c r="G12" s="298"/>
      <c r="H12" s="113" t="s">
        <v>7</v>
      </c>
      <c r="I12" s="295" t="s">
        <v>125</v>
      </c>
      <c r="J12" s="298"/>
      <c r="K12" s="113"/>
      <c r="L12" s="113"/>
      <c r="M12" s="117"/>
    </row>
    <row r="13" spans="1:13" s="109" customFormat="1" x14ac:dyDescent="0.25">
      <c r="A13" s="115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7"/>
    </row>
    <row r="14" spans="1:13" s="109" customFormat="1" ht="15.75" thickBot="1" x14ac:dyDescent="0.3">
      <c r="A14" s="115"/>
      <c r="B14" s="113" t="s">
        <v>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7"/>
    </row>
    <row r="15" spans="1:13" s="109" customFormat="1" ht="16.5" thickBot="1" x14ac:dyDescent="0.3">
      <c r="A15" s="115"/>
      <c r="B15" s="113" t="s">
        <v>9</v>
      </c>
      <c r="C15" s="113"/>
      <c r="D15" s="295" t="s">
        <v>126</v>
      </c>
      <c r="E15" s="297"/>
      <c r="F15" s="298"/>
      <c r="G15" s="63">
        <v>605885016</v>
      </c>
      <c r="H15" s="113" t="s">
        <v>10</v>
      </c>
      <c r="I15" s="308" t="s">
        <v>127</v>
      </c>
      <c r="J15" s="309"/>
      <c r="K15" s="309"/>
      <c r="L15" s="310"/>
      <c r="M15" s="117"/>
    </row>
    <row r="16" spans="1:13" s="109" customFormat="1" x14ac:dyDescent="0.25">
      <c r="A16" s="115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7"/>
    </row>
    <row r="17" spans="1:13" s="109" customFormat="1" x14ac:dyDescent="0.25">
      <c r="A17" s="115"/>
      <c r="B17" s="113" t="s">
        <v>11</v>
      </c>
      <c r="C17" s="113"/>
      <c r="D17" s="113"/>
      <c r="E17" s="113" t="s">
        <v>12</v>
      </c>
      <c r="F17" s="113"/>
      <c r="G17" s="113"/>
      <c r="H17" s="113"/>
      <c r="I17" s="113"/>
      <c r="J17" s="113"/>
      <c r="K17" s="113"/>
      <c r="L17" s="113"/>
      <c r="M17" s="117"/>
    </row>
    <row r="18" spans="1:13" s="109" customFormat="1" ht="9" customHeight="1" thickBot="1" x14ac:dyDescent="0.3">
      <c r="A18" s="115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7"/>
    </row>
    <row r="19" spans="1:13" s="46" customFormat="1" ht="25.5" customHeight="1" x14ac:dyDescent="0.25">
      <c r="A19" s="99"/>
      <c r="B19" s="300" t="s">
        <v>13</v>
      </c>
      <c r="C19" s="304" t="s">
        <v>14</v>
      </c>
      <c r="D19" s="302" t="s">
        <v>50</v>
      </c>
      <c r="E19" s="312"/>
      <c r="F19" s="312"/>
      <c r="G19" s="302" t="s">
        <v>73</v>
      </c>
      <c r="H19" s="304" t="s">
        <v>15</v>
      </c>
      <c r="I19" s="306" t="s">
        <v>16</v>
      </c>
      <c r="J19" s="307"/>
      <c r="K19" s="306" t="s">
        <v>17</v>
      </c>
      <c r="L19" s="311"/>
      <c r="M19" s="102"/>
    </row>
    <row r="20" spans="1:13" s="46" customFormat="1" ht="12.75" customHeight="1" thickBot="1" x14ac:dyDescent="0.3">
      <c r="A20" s="99"/>
      <c r="B20" s="301"/>
      <c r="C20" s="305"/>
      <c r="D20" s="303"/>
      <c r="E20" s="313"/>
      <c r="F20" s="313"/>
      <c r="G20" s="303"/>
      <c r="H20" s="305"/>
      <c r="I20" s="74" t="s">
        <v>18</v>
      </c>
      <c r="J20" s="74" t="s">
        <v>19</v>
      </c>
      <c r="K20" s="74" t="s">
        <v>18</v>
      </c>
      <c r="L20" s="75" t="s">
        <v>19</v>
      </c>
      <c r="M20" s="102"/>
    </row>
    <row r="21" spans="1:13" s="188" customFormat="1" x14ac:dyDescent="0.25">
      <c r="A21" s="100"/>
      <c r="B21" s="132">
        <v>1</v>
      </c>
      <c r="C21" s="177" t="s">
        <v>93</v>
      </c>
      <c r="D21" s="319" t="s">
        <v>94</v>
      </c>
      <c r="E21" s="320"/>
      <c r="F21" s="178" t="s">
        <v>95</v>
      </c>
      <c r="G21" s="179" t="s">
        <v>66</v>
      </c>
      <c r="H21" s="179" t="s">
        <v>96</v>
      </c>
      <c r="I21" s="180">
        <v>56.3</v>
      </c>
      <c r="J21" s="180">
        <v>29</v>
      </c>
      <c r="K21" s="58">
        <v>1816</v>
      </c>
      <c r="L21" s="59">
        <v>1155</v>
      </c>
      <c r="M21" s="102"/>
    </row>
    <row r="22" spans="1:13" s="188" customFormat="1" x14ac:dyDescent="0.25">
      <c r="A22" s="100"/>
      <c r="B22" s="131">
        <v>2</v>
      </c>
      <c r="C22" s="181" t="s">
        <v>97</v>
      </c>
      <c r="D22" s="316" t="s">
        <v>99</v>
      </c>
      <c r="E22" s="317"/>
      <c r="F22" s="182" t="s">
        <v>98</v>
      </c>
      <c r="G22" s="183" t="s">
        <v>47</v>
      </c>
      <c r="H22" s="183" t="s">
        <v>100</v>
      </c>
      <c r="I22" s="184">
        <v>17.7</v>
      </c>
      <c r="J22" s="184"/>
      <c r="K22" s="148">
        <v>1632</v>
      </c>
      <c r="L22" s="60"/>
      <c r="M22" s="102"/>
    </row>
    <row r="23" spans="1:13" s="188" customFormat="1" x14ac:dyDescent="0.25">
      <c r="A23" s="100"/>
      <c r="B23" s="131">
        <v>3</v>
      </c>
      <c r="C23" s="185" t="s">
        <v>101</v>
      </c>
      <c r="D23" s="316" t="s">
        <v>94</v>
      </c>
      <c r="E23" s="317"/>
      <c r="F23" s="186" t="s">
        <v>102</v>
      </c>
      <c r="G23" s="183" t="s">
        <v>46</v>
      </c>
      <c r="H23" s="183" t="s">
        <v>100</v>
      </c>
      <c r="I23" s="184">
        <v>0.8</v>
      </c>
      <c r="J23" s="184"/>
      <c r="K23" s="148">
        <v>1632</v>
      </c>
      <c r="L23" s="60"/>
      <c r="M23" s="102"/>
    </row>
    <row r="24" spans="1:13" s="188" customFormat="1" x14ac:dyDescent="0.25">
      <c r="A24" s="100"/>
      <c r="B24" s="131">
        <v>4</v>
      </c>
      <c r="C24" s="181" t="s">
        <v>103</v>
      </c>
      <c r="D24" s="316" t="s">
        <v>104</v>
      </c>
      <c r="E24" s="317"/>
      <c r="F24" s="189" t="s">
        <v>105</v>
      </c>
      <c r="G24" s="183" t="s">
        <v>47</v>
      </c>
      <c r="H24" s="183" t="s">
        <v>106</v>
      </c>
      <c r="I24" s="186">
        <v>3.7</v>
      </c>
      <c r="J24" s="190"/>
      <c r="K24" s="148">
        <v>1632</v>
      </c>
      <c r="L24" s="60"/>
      <c r="M24" s="102"/>
    </row>
    <row r="25" spans="1:13" s="188" customFormat="1" x14ac:dyDescent="0.25">
      <c r="A25" s="100"/>
      <c r="B25" s="131">
        <v>5</v>
      </c>
      <c r="C25" s="181" t="s">
        <v>108</v>
      </c>
      <c r="D25" s="316" t="s">
        <v>94</v>
      </c>
      <c r="E25" s="317"/>
      <c r="F25" s="189" t="s">
        <v>107</v>
      </c>
      <c r="G25" s="183" t="s">
        <v>47</v>
      </c>
      <c r="H25" s="183" t="s">
        <v>109</v>
      </c>
      <c r="I25" s="184">
        <v>3.2</v>
      </c>
      <c r="J25" s="190"/>
      <c r="K25" s="148">
        <v>1632</v>
      </c>
      <c r="L25" s="60"/>
      <c r="M25" s="102"/>
    </row>
    <row r="26" spans="1:13" s="188" customFormat="1" x14ac:dyDescent="0.25">
      <c r="A26" s="100"/>
      <c r="B26" s="131">
        <v>6</v>
      </c>
      <c r="C26" s="181" t="s">
        <v>110</v>
      </c>
      <c r="D26" s="316" t="s">
        <v>94</v>
      </c>
      <c r="E26" s="317"/>
      <c r="F26" s="189" t="s">
        <v>111</v>
      </c>
      <c r="G26" s="183" t="s">
        <v>47</v>
      </c>
      <c r="H26" s="183" t="s">
        <v>112</v>
      </c>
      <c r="I26" s="184">
        <v>0.8</v>
      </c>
      <c r="J26" s="190"/>
      <c r="K26" s="148">
        <v>1686</v>
      </c>
      <c r="L26" s="60"/>
      <c r="M26" s="102"/>
    </row>
    <row r="27" spans="1:13" s="188" customFormat="1" x14ac:dyDescent="0.25">
      <c r="A27" s="100"/>
      <c r="B27" s="131">
        <v>7</v>
      </c>
      <c r="C27" s="181" t="s">
        <v>113</v>
      </c>
      <c r="D27" s="316" t="s">
        <v>114</v>
      </c>
      <c r="E27" s="317"/>
      <c r="F27" s="189" t="s">
        <v>115</v>
      </c>
      <c r="G27" s="183" t="s">
        <v>47</v>
      </c>
      <c r="H27" s="183" t="s">
        <v>112</v>
      </c>
      <c r="I27" s="184"/>
      <c r="J27" s="187"/>
      <c r="K27" s="187"/>
      <c r="L27" s="191"/>
      <c r="M27" s="102"/>
    </row>
    <row r="28" spans="1:13" x14ac:dyDescent="0.25">
      <c r="A28" s="100"/>
      <c r="B28" s="131">
        <v>8</v>
      </c>
      <c r="C28" s="171" t="s">
        <v>116</v>
      </c>
      <c r="D28" s="316" t="s">
        <v>117</v>
      </c>
      <c r="E28" s="317"/>
      <c r="F28" s="172" t="s">
        <v>118</v>
      </c>
      <c r="G28" s="173" t="s">
        <v>48</v>
      </c>
      <c r="H28" s="173" t="s">
        <v>100</v>
      </c>
      <c r="I28" s="150">
        <v>28.3</v>
      </c>
      <c r="J28" s="174">
        <v>13.8</v>
      </c>
      <c r="K28" s="175">
        <v>2055</v>
      </c>
      <c r="L28" s="176">
        <v>1291</v>
      </c>
      <c r="M28" s="102"/>
    </row>
    <row r="29" spans="1:13" x14ac:dyDescent="0.25">
      <c r="A29" s="100"/>
      <c r="B29" s="131">
        <v>9</v>
      </c>
      <c r="C29" s="171" t="s">
        <v>119</v>
      </c>
      <c r="D29" s="318" t="s">
        <v>120</v>
      </c>
      <c r="E29" s="317"/>
      <c r="F29" s="67" t="s">
        <v>121</v>
      </c>
      <c r="G29" s="151" t="s">
        <v>65</v>
      </c>
      <c r="H29" s="151" t="s">
        <v>106</v>
      </c>
      <c r="I29" s="152">
        <v>19.100000000000001</v>
      </c>
      <c r="J29" s="66"/>
      <c r="K29" s="148">
        <v>1821</v>
      </c>
      <c r="L29" s="60"/>
      <c r="M29" s="102"/>
    </row>
    <row r="30" spans="1:13" ht="15.75" thickBot="1" x14ac:dyDescent="0.3">
      <c r="A30" s="100"/>
      <c r="B30" s="201">
        <v>10</v>
      </c>
      <c r="C30" s="153"/>
      <c r="D30" s="314"/>
      <c r="E30" s="315"/>
      <c r="F30" s="154"/>
      <c r="G30" s="155"/>
      <c r="H30" s="155"/>
      <c r="I30" s="156"/>
      <c r="J30" s="202"/>
      <c r="K30" s="203"/>
      <c r="L30" s="204"/>
      <c r="M30" s="102"/>
    </row>
    <row r="31" spans="1:13" s="109" customFormat="1" ht="15.75" thickBot="1" x14ac:dyDescent="0.3">
      <c r="A31" s="110"/>
      <c r="B31" s="113"/>
      <c r="C31" s="113"/>
      <c r="D31" s="113"/>
      <c r="E31" s="113"/>
      <c r="G31" s="198" t="s">
        <v>20</v>
      </c>
      <c r="H31" s="199"/>
      <c r="I31" s="125"/>
      <c r="J31" s="200">
        <f>SUM(I21:I30)+SUM(J21:J30)</f>
        <v>172.7</v>
      </c>
      <c r="K31" s="113"/>
      <c r="L31" s="113"/>
      <c r="M31" s="114"/>
    </row>
    <row r="32" spans="1:13" s="109" customFormat="1" ht="13.5" customHeight="1" thickBot="1" x14ac:dyDescent="0.3">
      <c r="A32" s="115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7"/>
    </row>
    <row r="33" spans="1:13" s="109" customFormat="1" ht="20.25" customHeight="1" thickBot="1" x14ac:dyDescent="0.3">
      <c r="A33" s="115"/>
      <c r="B33" s="113" t="s">
        <v>21</v>
      </c>
      <c r="C33" s="113"/>
      <c r="D33" s="113"/>
      <c r="E33" s="113"/>
      <c r="F33" s="64">
        <v>41639</v>
      </c>
      <c r="G33" s="127" t="s">
        <v>22</v>
      </c>
      <c r="H33" s="113"/>
      <c r="I33" s="113"/>
      <c r="J33" s="122"/>
      <c r="K33" s="104"/>
      <c r="L33" s="123"/>
      <c r="M33" s="117"/>
    </row>
    <row r="34" spans="1:13" s="109" customFormat="1" ht="13.5" customHeight="1" thickBot="1" x14ac:dyDescent="0.3">
      <c r="A34" s="115"/>
      <c r="B34" s="113" t="s">
        <v>23</v>
      </c>
      <c r="C34" s="113"/>
      <c r="D34" s="113"/>
      <c r="E34" s="113"/>
      <c r="F34" s="65" t="s">
        <v>82</v>
      </c>
      <c r="G34" s="113"/>
      <c r="H34" s="113"/>
      <c r="I34" s="113"/>
      <c r="J34" s="115"/>
      <c r="K34" s="116"/>
      <c r="L34" s="117"/>
      <c r="M34" s="117"/>
    </row>
    <row r="35" spans="1:13" s="109" customFormat="1" ht="18" thickBot="1" x14ac:dyDescent="0.3">
      <c r="A35" s="115"/>
      <c r="B35" s="113" t="s">
        <v>74</v>
      </c>
      <c r="C35" s="113"/>
      <c r="D35" s="113"/>
      <c r="E35" s="113"/>
      <c r="F35" s="113"/>
      <c r="G35" s="113"/>
      <c r="H35" s="113"/>
      <c r="I35" s="113"/>
      <c r="J35" s="124"/>
      <c r="K35" s="125"/>
      <c r="L35" s="126"/>
      <c r="M35" s="117"/>
    </row>
    <row r="36" spans="1:13" s="109" customFormat="1" ht="15.75" thickBot="1" x14ac:dyDescent="0.3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6"/>
    </row>
    <row r="37" spans="1:13" s="109" customFormat="1" x14ac:dyDescent="0.25"/>
    <row r="38" spans="1:13" s="109" customFormat="1" x14ac:dyDescent="0.25"/>
    <row r="41" spans="1:13" x14ac:dyDescent="0.25">
      <c r="I41" s="133"/>
    </row>
    <row r="42" spans="1:13" x14ac:dyDescent="0.25">
      <c r="I42" s="134"/>
    </row>
  </sheetData>
  <mergeCells count="27">
    <mergeCell ref="D30:E30"/>
    <mergeCell ref="D24:E24"/>
    <mergeCell ref="D25:E25"/>
    <mergeCell ref="C19:C20"/>
    <mergeCell ref="D27:E27"/>
    <mergeCell ref="D28:E28"/>
    <mergeCell ref="D29:E29"/>
    <mergeCell ref="D26:E26"/>
    <mergeCell ref="D21:E21"/>
    <mergeCell ref="D22:E22"/>
    <mergeCell ref="D23:E23"/>
    <mergeCell ref="B19:B20"/>
    <mergeCell ref="G19:G20"/>
    <mergeCell ref="H19:H20"/>
    <mergeCell ref="I19:J19"/>
    <mergeCell ref="I15:L15"/>
    <mergeCell ref="K19:L19"/>
    <mergeCell ref="D19:F20"/>
    <mergeCell ref="D15:F15"/>
    <mergeCell ref="J3:K3"/>
    <mergeCell ref="D9:F9"/>
    <mergeCell ref="I9:K9"/>
    <mergeCell ref="F12:G12"/>
    <mergeCell ref="I12:J12"/>
    <mergeCell ref="G5:H5"/>
    <mergeCell ref="C12:D12"/>
    <mergeCell ref="J5:K5"/>
  </mergeCells>
  <hyperlinks>
    <hyperlink ref="I15" r:id="rId1"/>
  </hyperlinks>
  <pageMargins left="0.7" right="0.7" top="0.78740157499999996" bottom="0.78740157499999996" header="0.3" footer="0.3"/>
  <pageSetup paperSize="9" orientation="portrait" horizont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showGridLines="0" workbookViewId="0">
      <pane ySplit="3" topLeftCell="A4" activePane="bottomLeft" state="frozen"/>
      <selection activeCell="J18" sqref="J18"/>
      <selection pane="bottomLeft" activeCell="H18" sqref="H18"/>
    </sheetView>
  </sheetViews>
  <sheetFormatPr defaultColWidth="81.140625" defaultRowHeight="12.75" x14ac:dyDescent="0.25"/>
  <cols>
    <col min="1" max="1" width="3.140625" style="40" customWidth="1"/>
    <col min="2" max="2" width="5.7109375" style="40" customWidth="1"/>
    <col min="3" max="3" width="22.140625" style="41" customWidth="1"/>
    <col min="4" max="4" width="14.140625" style="41" customWidth="1"/>
    <col min="5" max="5" width="22.85546875" style="40" hidden="1" customWidth="1"/>
    <col min="6" max="6" width="21.28515625" style="40" hidden="1" customWidth="1"/>
    <col min="7" max="7" width="32" style="40" hidden="1" customWidth="1"/>
    <col min="8" max="8" width="21.5703125" style="40" customWidth="1"/>
    <col min="9" max="9" width="20.28515625" style="40" customWidth="1"/>
    <col min="10" max="10" width="26" style="40" customWidth="1"/>
    <col min="11" max="11" width="9" style="42" customWidth="1"/>
    <col min="12" max="12" width="1.85546875" style="42" hidden="1" customWidth="1"/>
    <col min="13" max="13" width="9.85546875" style="40" customWidth="1"/>
    <col min="14" max="14" width="9.42578125" style="40" customWidth="1"/>
    <col min="15" max="15" width="10" style="42" customWidth="1"/>
    <col min="16" max="16" width="20.28515625" style="40" customWidth="1"/>
    <col min="17" max="17" width="18.140625" style="42" customWidth="1"/>
    <col min="18" max="18" width="13.85546875" style="42" customWidth="1"/>
    <col min="19" max="19" width="18.140625" style="43" customWidth="1"/>
    <col min="20" max="20" width="10.28515625" style="44" customWidth="1"/>
    <col min="21" max="21" width="10.85546875" style="44" customWidth="1"/>
    <col min="22" max="22" width="14.5703125" style="44" customWidth="1"/>
    <col min="23" max="23" width="3" style="40" customWidth="1"/>
    <col min="24" max="251" width="9.140625" style="40" customWidth="1"/>
    <col min="252" max="252" width="5.7109375" style="40" customWidth="1"/>
    <col min="253" max="253" width="15.7109375" style="40" customWidth="1"/>
    <col min="254" max="254" width="19.85546875" style="40" customWidth="1"/>
    <col min="255" max="16384" width="81.140625" style="40"/>
  </cols>
  <sheetData>
    <row r="1" spans="1:23" ht="33.75" customHeight="1" thickBot="1" x14ac:dyDescent="0.3">
      <c r="A1" s="62"/>
      <c r="B1" s="330" t="s">
        <v>24</v>
      </c>
      <c r="C1" s="322"/>
      <c r="D1" s="323"/>
      <c r="E1" s="71"/>
      <c r="F1" s="71"/>
      <c r="G1" s="71"/>
      <c r="H1" s="332" t="s">
        <v>25</v>
      </c>
      <c r="I1" s="333"/>
      <c r="J1" s="15"/>
      <c r="K1" s="37"/>
      <c r="L1" s="37"/>
      <c r="M1" s="15"/>
      <c r="N1" s="15"/>
      <c r="O1" s="37"/>
      <c r="P1" s="321" t="s">
        <v>26</v>
      </c>
      <c r="Q1" s="322"/>
      <c r="R1" s="323"/>
      <c r="S1" s="335"/>
      <c r="T1" s="327" t="s">
        <v>27</v>
      </c>
      <c r="U1" s="322"/>
      <c r="V1" s="322"/>
      <c r="W1" s="62"/>
    </row>
    <row r="2" spans="1:23" s="61" customFormat="1" ht="27" customHeight="1" thickBot="1" x14ac:dyDescent="0.3">
      <c r="A2" s="62"/>
      <c r="B2" s="329"/>
      <c r="C2" s="329" t="s">
        <v>24</v>
      </c>
      <c r="D2" s="331"/>
      <c r="E2" s="72"/>
      <c r="F2" s="73"/>
      <c r="G2" s="73"/>
      <c r="H2" s="329"/>
      <c r="I2" s="334"/>
      <c r="J2" s="69"/>
      <c r="K2" s="69"/>
      <c r="L2" s="69"/>
      <c r="M2" s="69"/>
      <c r="N2" s="69"/>
      <c r="O2" s="69"/>
      <c r="P2" s="324"/>
      <c r="Q2" s="325"/>
      <c r="R2" s="326"/>
      <c r="S2" s="336"/>
      <c r="T2" s="328"/>
      <c r="U2" s="329"/>
      <c r="V2" s="329"/>
      <c r="W2" s="62"/>
    </row>
    <row r="3" spans="1:23" s="68" customFormat="1" ht="45.75" customHeight="1" thickBot="1" x14ac:dyDescent="0.3">
      <c r="A3" s="62"/>
      <c r="B3" s="229" t="s">
        <v>72</v>
      </c>
      <c r="C3" s="230" t="s">
        <v>28</v>
      </c>
      <c r="D3" s="230" t="s">
        <v>29</v>
      </c>
      <c r="E3" s="237" t="s">
        <v>30</v>
      </c>
      <c r="F3" s="237" t="s">
        <v>31</v>
      </c>
      <c r="G3" s="238" t="s">
        <v>32</v>
      </c>
      <c r="H3" s="233" t="s">
        <v>14</v>
      </c>
      <c r="I3" s="238" t="s">
        <v>33</v>
      </c>
      <c r="J3" s="233" t="s">
        <v>34</v>
      </c>
      <c r="K3" s="239" t="s">
        <v>35</v>
      </c>
      <c r="L3" s="239" t="s">
        <v>36</v>
      </c>
      <c r="M3" s="237" t="s">
        <v>37</v>
      </c>
      <c r="N3" s="237" t="s">
        <v>15</v>
      </c>
      <c r="O3" s="224" t="s">
        <v>38</v>
      </c>
      <c r="P3" s="240" t="s">
        <v>39</v>
      </c>
      <c r="Q3" s="241" t="s">
        <v>40</v>
      </c>
      <c r="R3" s="242" t="s">
        <v>41</v>
      </c>
      <c r="S3" s="243" t="s">
        <v>42</v>
      </c>
      <c r="T3" s="244" t="s">
        <v>43</v>
      </c>
      <c r="U3" s="245" t="s">
        <v>44</v>
      </c>
      <c r="V3" s="246" t="s">
        <v>45</v>
      </c>
      <c r="W3" s="62"/>
    </row>
    <row r="4" spans="1:23" s="205" customFormat="1" ht="15" x14ac:dyDescent="0.25">
      <c r="A4" s="206"/>
      <c r="B4" s="228">
        <v>1</v>
      </c>
      <c r="C4" s="247" t="str">
        <f>'Pro zadavatele'!D8</f>
        <v>Rybářství Hodonín, s.r.o.</v>
      </c>
      <c r="D4" s="248">
        <f>'Pro zadavatele'!D9:F9</f>
        <v>46965386</v>
      </c>
      <c r="E4" s="225"/>
      <c r="F4" s="208"/>
      <c r="G4" s="249"/>
      <c r="H4" s="250" t="str">
        <f>IF('Pro zadavatele'!C21="","",'Pro zadavatele'!C21)</f>
        <v>859182400201154231</v>
      </c>
      <c r="I4" s="221" t="str">
        <f>IF('Pro zadavatele'!D21="","",'Pro zadavatele'!D21)</f>
        <v>Hodonín, 695 01</v>
      </c>
      <c r="J4" s="221" t="str">
        <f>IF('Pro zadavatele'!F21="","",'Pro zadavatele'!F21)</f>
        <v>Na Salajce</v>
      </c>
      <c r="K4" s="209" t="str">
        <f>IF('Pro zadavatele'!G21="","",'Pro zadavatele'!G21)</f>
        <v>C26d</v>
      </c>
      <c r="L4" s="209"/>
      <c r="M4" s="209">
        <v>3</v>
      </c>
      <c r="N4" s="209" t="str">
        <f>IF('Pro zadavatele'!H21="","",'Pro zadavatele'!H21)</f>
        <v>3x32</v>
      </c>
      <c r="O4" s="1">
        <v>1</v>
      </c>
      <c r="P4" s="251" t="str">
        <f>'Pro zadavatele'!I8</f>
        <v>E.ON</v>
      </c>
      <c r="Q4" s="129">
        <v>41639</v>
      </c>
      <c r="R4" s="130" t="s">
        <v>82</v>
      </c>
      <c r="S4" s="252">
        <v>41640</v>
      </c>
      <c r="T4" s="234">
        <f>IF('Pro zadavatele'!J21="","",'Pro zadavatele'!J21)</f>
        <v>29</v>
      </c>
      <c r="U4" s="235">
        <f>IF('Pro zadavatele'!I21="","",'Pro zadavatele'!I21)</f>
        <v>56.3</v>
      </c>
      <c r="V4" s="236">
        <f t="shared" ref="V4:V13" si="0">IF(SUM(T4:U4)="","",SUM(T4:U4))</f>
        <v>85.3</v>
      </c>
      <c r="W4" s="206"/>
    </row>
    <row r="5" spans="1:23" s="2" customFormat="1" ht="15" x14ac:dyDescent="0.25">
      <c r="A5" s="62"/>
      <c r="B5" s="207">
        <v>2</v>
      </c>
      <c r="C5" s="253" t="str">
        <f>'Pro zadavatele'!D8</f>
        <v>Rybářství Hodonín, s.r.o.</v>
      </c>
      <c r="D5" s="212">
        <f>'Pro zadavatele'!D9:F9</f>
        <v>46965386</v>
      </c>
      <c r="E5" s="226"/>
      <c r="F5" s="3"/>
      <c r="G5" s="231"/>
      <c r="H5" s="213" t="str">
        <f>IF('Pro zadavatele'!C22="","",'Pro zadavatele'!C22)</f>
        <v>859182400200853739</v>
      </c>
      <c r="I5" s="47" t="str">
        <f>IF('Pro zadavatele'!D22="","",'Pro zadavatele'!D22)</f>
        <v>Mutěnice, 696 11</v>
      </c>
      <c r="J5" s="47" t="str">
        <f>IF('Pro zadavatele'!F22="","",'Pro zadavatele'!F22)</f>
        <v>Mutěnice</v>
      </c>
      <c r="K5" s="4" t="str">
        <f>IF('Pro zadavatele'!G22="","",'Pro zadavatele'!G22)</f>
        <v>C02d</v>
      </c>
      <c r="L5" s="4"/>
      <c r="M5" s="4">
        <v>3</v>
      </c>
      <c r="N5" s="4" t="str">
        <f>IF('Pro zadavatele'!H22="","",'Pro zadavatele'!H22)</f>
        <v>3x63</v>
      </c>
      <c r="O5" s="4">
        <v>1</v>
      </c>
      <c r="P5" s="223" t="s">
        <v>92</v>
      </c>
      <c r="Q5" s="219">
        <v>41639</v>
      </c>
      <c r="R5" s="48" t="s">
        <v>82</v>
      </c>
      <c r="S5" s="51">
        <v>41640</v>
      </c>
      <c r="T5" s="128" t="str">
        <f>IF('Pro zadavatele'!J22="","",'Pro zadavatele'!J22)</f>
        <v/>
      </c>
      <c r="U5" s="49">
        <f>IF('Pro zadavatele'!I22="","",'Pro zadavatele'!I22)</f>
        <v>17.7</v>
      </c>
      <c r="V5" s="50">
        <f t="shared" si="0"/>
        <v>17.7</v>
      </c>
      <c r="W5" s="62"/>
    </row>
    <row r="6" spans="1:23" s="2" customFormat="1" ht="15" x14ac:dyDescent="0.25">
      <c r="A6" s="62"/>
      <c r="B6" s="207">
        <v>3</v>
      </c>
      <c r="C6" s="253" t="str">
        <f>'Pro zadavatele'!D8</f>
        <v>Rybářství Hodonín, s.r.o.</v>
      </c>
      <c r="D6" s="212">
        <f>'Pro zadavatele'!D9:F9</f>
        <v>46965386</v>
      </c>
      <c r="E6" s="226"/>
      <c r="F6" s="3"/>
      <c r="G6" s="231"/>
      <c r="H6" s="213" t="str">
        <f>IF('Pro zadavatele'!C23="","",'Pro zadavatele'!C23)</f>
        <v>859182400200665806</v>
      </c>
      <c r="I6" s="47" t="str">
        <f>IF('Pro zadavatele'!D23="","",'Pro zadavatele'!D23)</f>
        <v>Hodonín, 695 01</v>
      </c>
      <c r="J6" s="47" t="str">
        <f>IF('Pro zadavatele'!F23="","",'Pro zadavatele'!F23)</f>
        <v>Písečná 1442/1</v>
      </c>
      <c r="K6" s="4" t="str">
        <f>IF('Pro zadavatele'!G23="","",'Pro zadavatele'!G23)</f>
        <v>C01d</v>
      </c>
      <c r="L6" s="4"/>
      <c r="M6" s="4">
        <v>3</v>
      </c>
      <c r="N6" s="4" t="str">
        <f>IF('Pro zadavatele'!H23="","",'Pro zadavatele'!H23)</f>
        <v>3x63</v>
      </c>
      <c r="O6" s="4">
        <v>1</v>
      </c>
      <c r="P6" s="223" t="s">
        <v>92</v>
      </c>
      <c r="Q6" s="51">
        <v>41639</v>
      </c>
      <c r="R6" s="48" t="s">
        <v>82</v>
      </c>
      <c r="S6" s="51">
        <v>41640</v>
      </c>
      <c r="T6" s="128" t="str">
        <f>IF('Pro zadavatele'!J23="","",'Pro zadavatele'!J23)</f>
        <v/>
      </c>
      <c r="U6" s="49">
        <f>IF('Pro zadavatele'!I23="","",'Pro zadavatele'!I23)</f>
        <v>0.8</v>
      </c>
      <c r="V6" s="50">
        <f t="shared" si="0"/>
        <v>0.8</v>
      </c>
      <c r="W6" s="62"/>
    </row>
    <row r="7" spans="1:23" s="2" customFormat="1" ht="15" x14ac:dyDescent="0.25">
      <c r="A7" s="62"/>
      <c r="B7" s="207">
        <v>4</v>
      </c>
      <c r="C7" s="253" t="str">
        <f>'Pro zadavatele'!D8</f>
        <v>Rybářství Hodonín, s.r.o.</v>
      </c>
      <c r="D7" s="212">
        <f>'Pro zadavatele'!D9:F9</f>
        <v>46965386</v>
      </c>
      <c r="E7" s="226"/>
      <c r="F7" s="3"/>
      <c r="G7" s="231"/>
      <c r="H7" s="213" t="str">
        <f>IF('Pro zadavatele'!C24="","",'Pro zadavatele'!C24)</f>
        <v>859182400200584145</v>
      </c>
      <c r="I7" s="47" t="str">
        <f>IF('Pro zadavatele'!D24="","",'Pro zadavatele'!D24)</f>
        <v>Dubňany, 696 03</v>
      </c>
      <c r="J7" s="47" t="str">
        <f>IF('Pro zadavatele'!F24="","",'Pro zadavatele'!F24)</f>
        <v>Jarohnevice</v>
      </c>
      <c r="K7" s="4" t="str">
        <f>IF('Pro zadavatele'!G24="","",'Pro zadavatele'!G24)</f>
        <v>C02d</v>
      </c>
      <c r="L7" s="4"/>
      <c r="M7" s="4">
        <v>3</v>
      </c>
      <c r="N7" s="4" t="str">
        <f>IF('Pro zadavatele'!H24="","",'Pro zadavatele'!H24)</f>
        <v>3x25</v>
      </c>
      <c r="O7" s="4">
        <v>1</v>
      </c>
      <c r="P7" s="223" t="s">
        <v>92</v>
      </c>
      <c r="Q7" s="51">
        <v>41639</v>
      </c>
      <c r="R7" s="48" t="s">
        <v>82</v>
      </c>
      <c r="S7" s="51">
        <v>41640</v>
      </c>
      <c r="T7" s="128" t="str">
        <f>IF('Pro zadavatele'!J24="","",'Pro zadavatele'!J24)</f>
        <v/>
      </c>
      <c r="U7" s="49">
        <f>IF('Pro zadavatele'!I24="","",'Pro zadavatele'!I24)</f>
        <v>3.7</v>
      </c>
      <c r="V7" s="50">
        <f t="shared" si="0"/>
        <v>3.7</v>
      </c>
      <c r="W7" s="62"/>
    </row>
    <row r="8" spans="1:23" s="2" customFormat="1" ht="15" x14ac:dyDescent="0.25">
      <c r="A8" s="62"/>
      <c r="B8" s="207">
        <v>5</v>
      </c>
      <c r="C8" s="253" t="str">
        <f>'Pro zadavatele'!D8</f>
        <v>Rybářství Hodonín, s.r.o.</v>
      </c>
      <c r="D8" s="212">
        <f>'Pro zadavatele'!D9:F9</f>
        <v>46965386</v>
      </c>
      <c r="E8" s="226"/>
      <c r="F8" s="3"/>
      <c r="G8" s="231"/>
      <c r="H8" s="213" t="str">
        <f>IF('Pro zadavatele'!C25="","",'Pro zadavatele'!C25)</f>
        <v>859182400200980701</v>
      </c>
      <c r="I8" s="47" t="str">
        <f>IF('Pro zadavatele'!D25="","",'Pro zadavatele'!D25)</f>
        <v>Hodonín, 695 01</v>
      </c>
      <c r="J8" s="47" t="str">
        <f>IF('Pro zadavatele'!F25="","",'Pro zadavatele'!F25)</f>
        <v>Zbrod</v>
      </c>
      <c r="K8" s="4" t="str">
        <f>IF('Pro zadavatele'!G25="","",'Pro zadavatele'!G25)</f>
        <v>C02d</v>
      </c>
      <c r="L8" s="4"/>
      <c r="M8" s="4">
        <v>3</v>
      </c>
      <c r="N8" s="4" t="str">
        <f>IF('Pro zadavatele'!H25="","",'Pro zadavatele'!H25)</f>
        <v>3x16</v>
      </c>
      <c r="O8" s="4">
        <v>1</v>
      </c>
      <c r="P8" s="223" t="s">
        <v>92</v>
      </c>
      <c r="Q8" s="51">
        <v>41639</v>
      </c>
      <c r="R8" s="48" t="s">
        <v>82</v>
      </c>
      <c r="S8" s="51">
        <v>41640</v>
      </c>
      <c r="T8" s="128" t="str">
        <f>IF('Pro zadavatele'!J25="","",'Pro zadavatele'!J25)</f>
        <v/>
      </c>
      <c r="U8" s="49">
        <f>IF('Pro zadavatele'!I25="","",'Pro zadavatele'!I25)</f>
        <v>3.2</v>
      </c>
      <c r="V8" s="50">
        <f t="shared" si="0"/>
        <v>3.2</v>
      </c>
      <c r="W8" s="62"/>
    </row>
    <row r="9" spans="1:23" s="2" customFormat="1" ht="15" x14ac:dyDescent="0.25">
      <c r="A9" s="62"/>
      <c r="B9" s="207">
        <v>6</v>
      </c>
      <c r="C9" s="253" t="str">
        <f>'Pro zadavatele'!D8</f>
        <v>Rybářství Hodonín, s.r.o.</v>
      </c>
      <c r="D9" s="212">
        <f>'Pro zadavatele'!D9:F9</f>
        <v>46965386</v>
      </c>
      <c r="E9" s="226"/>
      <c r="F9" s="3"/>
      <c r="G9" s="231"/>
      <c r="H9" s="213" t="str">
        <f>IF('Pro zadavatele'!C26="","",'Pro zadavatele'!C26)</f>
        <v>859182400211073317</v>
      </c>
      <c r="I9" s="47" t="str">
        <f>IF('Pro zadavatele'!D26="","",'Pro zadavatele'!D26)</f>
        <v>Hodonín, 695 01</v>
      </c>
      <c r="J9" s="47" t="str">
        <f>IF('Pro zadavatele'!F26="","",'Pro zadavatele'!F26)</f>
        <v>Hodonín K/2367/6</v>
      </c>
      <c r="K9" s="4" t="str">
        <f>IF('Pro zadavatele'!G26="","",'Pro zadavatele'!G26)</f>
        <v>C02d</v>
      </c>
      <c r="L9" s="4"/>
      <c r="M9" s="4">
        <v>3</v>
      </c>
      <c r="N9" s="4" t="str">
        <f>IF('Pro zadavatele'!H26="","",'Pro zadavatele'!H26)</f>
        <v>3x40</v>
      </c>
      <c r="O9" s="4">
        <v>1</v>
      </c>
      <c r="P9" s="223" t="s">
        <v>92</v>
      </c>
      <c r="Q9" s="51">
        <v>41639</v>
      </c>
      <c r="R9" s="48" t="s">
        <v>82</v>
      </c>
      <c r="S9" s="51">
        <v>41640</v>
      </c>
      <c r="T9" s="128" t="str">
        <f>IF('Pro zadavatele'!J26="","",'Pro zadavatele'!J26)</f>
        <v/>
      </c>
      <c r="U9" s="49">
        <f>IF('Pro zadavatele'!I26="","",'Pro zadavatele'!I26)</f>
        <v>0.8</v>
      </c>
      <c r="V9" s="50">
        <f t="shared" si="0"/>
        <v>0.8</v>
      </c>
      <c r="W9" s="62"/>
    </row>
    <row r="10" spans="1:23" s="2" customFormat="1" ht="15" x14ac:dyDescent="0.25">
      <c r="A10" s="62"/>
      <c r="B10" s="207">
        <v>7</v>
      </c>
      <c r="C10" s="253" t="str">
        <f>'Pro zadavatele'!D8</f>
        <v>Rybářství Hodonín, s.r.o.</v>
      </c>
      <c r="D10" s="212">
        <f>'Pro zadavatele'!D9:F9</f>
        <v>46965386</v>
      </c>
      <c r="E10" s="226"/>
      <c r="F10" s="3"/>
      <c r="G10" s="231"/>
      <c r="H10" s="213" t="str">
        <f>IF('Pro zadavatele'!C27="","",'Pro zadavatele'!C27)</f>
        <v>859182400211503401</v>
      </c>
      <c r="I10" s="47" t="str">
        <f>IF('Pro zadavatele'!D27="","",'Pro zadavatele'!D27)</f>
        <v>Sedlec</v>
      </c>
      <c r="J10" s="47" t="str">
        <f>IF('Pro zadavatele'!F27="","",'Pro zadavatele'!F27)</f>
        <v>parcela 914/1</v>
      </c>
      <c r="K10" s="4" t="str">
        <f>IF('Pro zadavatele'!G27="","",'Pro zadavatele'!G27)</f>
        <v>C02d</v>
      </c>
      <c r="L10" s="4"/>
      <c r="M10" s="4">
        <v>3</v>
      </c>
      <c r="N10" s="4" t="str">
        <f>IF('Pro zadavatele'!H27="","",'Pro zadavatele'!H27)</f>
        <v>3x40</v>
      </c>
      <c r="O10" s="4">
        <v>1</v>
      </c>
      <c r="P10" s="223" t="s">
        <v>92</v>
      </c>
      <c r="Q10" s="220">
        <v>41639</v>
      </c>
      <c r="R10" s="48" t="s">
        <v>82</v>
      </c>
      <c r="S10" s="51">
        <v>41640</v>
      </c>
      <c r="T10" s="128" t="str">
        <f>IF('Pro zadavatele'!J27="","",'Pro zadavatele'!J27)</f>
        <v/>
      </c>
      <c r="U10" s="49" t="str">
        <f>IF('Pro zadavatele'!I27="","",'Pro zadavatele'!I27)</f>
        <v/>
      </c>
      <c r="V10" s="50">
        <f t="shared" si="0"/>
        <v>0</v>
      </c>
      <c r="W10" s="62"/>
    </row>
    <row r="11" spans="1:23" s="2" customFormat="1" ht="15" customHeight="1" x14ac:dyDescent="0.25">
      <c r="A11" s="62"/>
      <c r="B11" s="207">
        <v>8</v>
      </c>
      <c r="C11" s="253" t="str">
        <f>'Pro zadavatele'!D8</f>
        <v>Rybářství Hodonín, s.r.o.</v>
      </c>
      <c r="D11" s="212">
        <f>'Pro zadavatele'!D9:F9</f>
        <v>46965386</v>
      </c>
      <c r="E11" s="226"/>
      <c r="F11" s="3"/>
      <c r="G11" s="231"/>
      <c r="H11" s="213" t="str">
        <f>IF('Pro zadavatele'!C28="","",'Pro zadavatele'!C28)</f>
        <v>859182400509360327</v>
      </c>
      <c r="I11" s="47" t="str">
        <f>IF('Pro zadavatele'!D28="","",'Pro zadavatele'!D28)</f>
        <v>Dolní Benešov, 747 22</v>
      </c>
      <c r="J11" s="47" t="str">
        <f>IF('Pro zadavatele'!F28="","",'Pro zadavatele'!F28)</f>
        <v>Hájecká 512</v>
      </c>
      <c r="K11" s="4" t="str">
        <f>IF('Pro zadavatele'!G28="","",'Pro zadavatele'!G28)</f>
        <v>C25d</v>
      </c>
      <c r="L11" s="4"/>
      <c r="M11" s="4">
        <v>3</v>
      </c>
      <c r="N11" s="4" t="str">
        <f>IF('Pro zadavatele'!H28="","",'Pro zadavatele'!H28)</f>
        <v>3x63</v>
      </c>
      <c r="O11" s="4">
        <v>1</v>
      </c>
      <c r="P11" s="223" t="s">
        <v>129</v>
      </c>
      <c r="Q11" s="51" t="s">
        <v>130</v>
      </c>
      <c r="R11" s="4">
        <v>3</v>
      </c>
      <c r="S11" s="51">
        <v>41456</v>
      </c>
      <c r="T11" s="128">
        <f>IF('Pro zadavatele'!J28="","",'Pro zadavatele'!J28)</f>
        <v>13.8</v>
      </c>
      <c r="U11" s="49">
        <f>IF('Pro zadavatele'!I28="","",'Pro zadavatele'!I28)</f>
        <v>28.3</v>
      </c>
      <c r="V11" s="50">
        <f t="shared" si="0"/>
        <v>42.1</v>
      </c>
      <c r="W11" s="62"/>
    </row>
    <row r="12" spans="1:23" s="2" customFormat="1" ht="15" customHeight="1" x14ac:dyDescent="0.25">
      <c r="A12" s="62"/>
      <c r="B12" s="207">
        <v>9</v>
      </c>
      <c r="C12" s="253" t="str">
        <f>'Pro zadavatele'!D8</f>
        <v>Rybářství Hodonín, s.r.o.</v>
      </c>
      <c r="D12" s="212">
        <f>'Pro zadavatele'!D9:F9</f>
        <v>46965386</v>
      </c>
      <c r="E12" s="227"/>
      <c r="F12" s="210"/>
      <c r="G12" s="232"/>
      <c r="H12" s="213" t="str">
        <f>IF('Pro zadavatele'!C29="","",'Pro zadavatele'!C29)</f>
        <v>859182400509890497</v>
      </c>
      <c r="I12" s="222" t="str">
        <f>IF('Pro zadavatele'!D29="","",'Pro zadavatele'!D29)</f>
        <v>Dobroslavice, 747 92</v>
      </c>
      <c r="J12" s="222" t="str">
        <f>IF('Pro zadavatele'!F29="","",'Pro zadavatele'!F29)</f>
        <v>Dobroslavice 6</v>
      </c>
      <c r="K12" s="211" t="str">
        <f>IF('Pro zadavatele'!G29="","",'Pro zadavatele'!G29)</f>
        <v>C03d</v>
      </c>
      <c r="L12" s="211"/>
      <c r="M12" s="211">
        <v>3</v>
      </c>
      <c r="N12" s="211" t="str">
        <f>IF('Pro zadavatele'!H29="","",'Pro zadavatele'!H29)</f>
        <v>3x25</v>
      </c>
      <c r="O12" s="4">
        <v>1</v>
      </c>
      <c r="P12" s="223" t="s">
        <v>129</v>
      </c>
      <c r="Q12" s="51" t="s">
        <v>130</v>
      </c>
      <c r="R12" s="4">
        <v>3</v>
      </c>
      <c r="S12" s="51">
        <v>41456</v>
      </c>
      <c r="T12" s="128" t="str">
        <f>IF('Pro zadavatele'!J29="","",'Pro zadavatele'!J29)</f>
        <v/>
      </c>
      <c r="U12" s="49">
        <f>IF('Pro zadavatele'!I29="","",'Pro zadavatele'!I29)</f>
        <v>19.100000000000001</v>
      </c>
      <c r="V12" s="50">
        <f>IF(SUM(T12:U12)="","",SUM(T12:U12))</f>
        <v>19.100000000000001</v>
      </c>
      <c r="W12" s="62"/>
    </row>
    <row r="13" spans="1:23" s="2" customFormat="1" ht="15.75" thickBot="1" x14ac:dyDescent="0.3">
      <c r="A13" s="62"/>
      <c r="B13" s="207">
        <v>10</v>
      </c>
      <c r="C13" s="254"/>
      <c r="D13" s="255"/>
      <c r="E13" s="256"/>
      <c r="F13" s="257"/>
      <c r="G13" s="258"/>
      <c r="H13" s="259" t="str">
        <f>IF('Pro zadavatele'!C30="","",'Pro zadavatele'!C30)</f>
        <v/>
      </c>
      <c r="I13" s="260" t="str">
        <f>IF('Pro zadavatele'!D30="","",'Pro zadavatele'!D30)</f>
        <v/>
      </c>
      <c r="J13" s="260" t="str">
        <f>IF('Pro zadavatele'!F30="","",'Pro zadavatele'!F30)</f>
        <v/>
      </c>
      <c r="K13" s="215" t="str">
        <f>IF('Pro zadavatele'!G30="","",'Pro zadavatele'!G30)</f>
        <v/>
      </c>
      <c r="L13" s="215"/>
      <c r="M13" s="215"/>
      <c r="N13" s="215" t="str">
        <f>IF('Pro zadavatele'!H30="","",'Pro zadavatele'!H30)</f>
        <v/>
      </c>
      <c r="O13" s="215"/>
      <c r="P13" s="261"/>
      <c r="Q13" s="214"/>
      <c r="R13" s="215"/>
      <c r="S13" s="214"/>
      <c r="T13" s="216" t="str">
        <f>IF('Pro zadavatele'!J30="","",'Pro zadavatele'!J30)</f>
        <v/>
      </c>
      <c r="U13" s="217" t="str">
        <f>IF('Pro zadavatele'!I30="","",'Pro zadavatele'!I30)</f>
        <v/>
      </c>
      <c r="V13" s="218">
        <f t="shared" si="0"/>
        <v>0</v>
      </c>
      <c r="W13" s="62"/>
    </row>
    <row r="14" spans="1:23" s="5" customFormat="1" ht="21" customHeight="1" thickBot="1" x14ac:dyDescent="0.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144">
        <f>SUM(T4:T13)</f>
        <v>42.8</v>
      </c>
      <c r="U14" s="145">
        <f>SUM(U4:U13)</f>
        <v>129.9</v>
      </c>
      <c r="V14" s="146">
        <f>SUM(V4:V13)</f>
        <v>172.7</v>
      </c>
      <c r="W14" s="62"/>
    </row>
    <row r="15" spans="1:23" s="15" customFormat="1" ht="6.75" customHeight="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1:23" s="15" customFormat="1" ht="14.25" x14ac:dyDescent="0.25">
      <c r="B16" s="6"/>
      <c r="C16" s="7"/>
      <c r="D16" s="7"/>
      <c r="E16" s="8"/>
      <c r="F16" s="9"/>
      <c r="G16" s="9"/>
      <c r="H16" s="8"/>
      <c r="I16" s="8"/>
      <c r="J16" s="8"/>
      <c r="K16" s="8"/>
      <c r="L16" s="8"/>
      <c r="M16" s="10"/>
      <c r="N16" s="10"/>
      <c r="O16" s="8"/>
      <c r="P16" s="11"/>
      <c r="Q16" s="8"/>
      <c r="R16" s="8"/>
      <c r="S16" s="12"/>
      <c r="T16" s="13"/>
      <c r="U16" s="13"/>
      <c r="V16" s="14"/>
    </row>
    <row r="17" spans="2:22" s="15" customFormat="1" ht="14.25" x14ac:dyDescent="0.25">
      <c r="B17" s="6"/>
      <c r="C17" s="7"/>
      <c r="D17" s="7"/>
      <c r="E17" s="8"/>
      <c r="F17" s="9"/>
      <c r="G17" s="9"/>
      <c r="H17" s="8"/>
      <c r="I17" s="8"/>
      <c r="J17" s="8"/>
      <c r="K17" s="8"/>
      <c r="L17" s="8"/>
      <c r="M17" s="10"/>
      <c r="N17" s="10"/>
      <c r="O17" s="8"/>
      <c r="P17" s="11"/>
      <c r="Q17" s="8"/>
      <c r="R17" s="8"/>
      <c r="S17" s="12"/>
      <c r="T17" s="13"/>
      <c r="U17" s="13"/>
      <c r="V17" s="14"/>
    </row>
    <row r="18" spans="2:22" s="15" customFormat="1" ht="14.25" x14ac:dyDescent="0.25">
      <c r="B18" s="6"/>
      <c r="C18" s="7"/>
      <c r="D18" s="7"/>
      <c r="E18" s="8"/>
      <c r="F18" s="9"/>
      <c r="G18" s="9"/>
      <c r="H18" s="8"/>
      <c r="I18" s="8"/>
      <c r="J18" s="8"/>
      <c r="K18" s="8"/>
      <c r="L18" s="8"/>
      <c r="M18" s="10"/>
      <c r="N18" s="10"/>
      <c r="O18" s="8"/>
      <c r="P18" s="11"/>
      <c r="Q18" s="8"/>
      <c r="R18" s="8"/>
      <c r="S18" s="12"/>
      <c r="T18" s="13"/>
      <c r="U18" s="13"/>
      <c r="V18" s="14"/>
    </row>
    <row r="19" spans="2:22" s="15" customFormat="1" ht="14.25" x14ac:dyDescent="0.25">
      <c r="B19" s="6"/>
      <c r="C19" s="7"/>
      <c r="D19" s="7"/>
      <c r="E19" s="8"/>
      <c r="F19" s="9"/>
      <c r="G19" s="9"/>
      <c r="H19" s="8"/>
      <c r="I19" s="8"/>
      <c r="J19" s="8"/>
      <c r="K19" s="8"/>
      <c r="L19" s="8"/>
      <c r="M19" s="10"/>
      <c r="N19" s="10"/>
      <c r="O19" s="8"/>
      <c r="P19" s="11"/>
      <c r="Q19" s="8"/>
      <c r="R19" s="8"/>
      <c r="S19" s="12"/>
      <c r="T19" s="13"/>
      <c r="U19" s="13"/>
      <c r="V19" s="14"/>
    </row>
    <row r="20" spans="2:22" s="15" customFormat="1" ht="14.25" x14ac:dyDescent="0.25">
      <c r="B20" s="6"/>
      <c r="C20" s="7"/>
      <c r="D20" s="7"/>
      <c r="E20" s="8"/>
      <c r="F20" s="9"/>
      <c r="G20" s="9"/>
      <c r="H20" s="8"/>
      <c r="I20" s="8"/>
      <c r="J20" s="8"/>
      <c r="K20" s="8"/>
      <c r="L20" s="8"/>
      <c r="M20" s="10"/>
      <c r="N20" s="10"/>
      <c r="O20" s="8"/>
      <c r="P20" s="11"/>
      <c r="Q20" s="8"/>
      <c r="R20" s="8"/>
      <c r="S20" s="12"/>
      <c r="T20" s="13"/>
      <c r="U20" s="13"/>
      <c r="V20" s="14"/>
    </row>
    <row r="21" spans="2:22" s="15" customFormat="1" ht="14.25" x14ac:dyDescent="0.25">
      <c r="B21" s="6"/>
      <c r="C21" s="7"/>
      <c r="D21" s="7"/>
      <c r="E21" s="8"/>
      <c r="F21" s="9"/>
      <c r="G21" s="9"/>
      <c r="H21" s="8"/>
      <c r="I21" s="8"/>
      <c r="J21" s="8"/>
      <c r="K21" s="8"/>
      <c r="L21" s="8"/>
      <c r="M21" s="10"/>
      <c r="N21" s="10"/>
      <c r="O21" s="8"/>
      <c r="P21" s="11"/>
      <c r="Q21" s="8"/>
      <c r="R21" s="8"/>
      <c r="S21" s="12"/>
      <c r="T21" s="13"/>
      <c r="U21" s="13"/>
      <c r="V21" s="14"/>
    </row>
    <row r="22" spans="2:22" s="15" customFormat="1" ht="14.25" x14ac:dyDescent="0.25">
      <c r="B22" s="6"/>
      <c r="C22" s="7"/>
      <c r="D22" s="7"/>
      <c r="E22" s="8"/>
      <c r="F22" s="9"/>
      <c r="G22" s="9"/>
      <c r="H22" s="8"/>
      <c r="I22" s="8"/>
      <c r="J22" s="8"/>
      <c r="K22" s="8"/>
      <c r="L22" s="8"/>
      <c r="M22" s="10"/>
      <c r="N22" s="10"/>
      <c r="O22" s="8"/>
      <c r="P22" s="11"/>
      <c r="Q22" s="8"/>
      <c r="R22" s="8"/>
      <c r="S22" s="12"/>
      <c r="T22" s="13"/>
      <c r="U22" s="13"/>
      <c r="V22" s="14"/>
    </row>
    <row r="23" spans="2:22" s="15" customFormat="1" ht="14.25" x14ac:dyDescent="0.25">
      <c r="B23" s="6"/>
      <c r="C23" s="7"/>
      <c r="D23" s="7"/>
      <c r="E23" s="8"/>
      <c r="F23" s="9"/>
      <c r="G23" s="9"/>
      <c r="H23" s="8"/>
      <c r="I23" s="8"/>
      <c r="J23" s="8"/>
      <c r="K23" s="8"/>
      <c r="L23" s="8"/>
      <c r="M23" s="10"/>
      <c r="N23" s="10"/>
      <c r="O23" s="8"/>
      <c r="P23" s="11"/>
      <c r="Q23" s="8"/>
      <c r="R23" s="8"/>
      <c r="S23" s="12"/>
      <c r="T23" s="13"/>
      <c r="U23" s="13"/>
      <c r="V23" s="14"/>
    </row>
    <row r="24" spans="2:22" s="15" customFormat="1" ht="14.25" x14ac:dyDescent="0.25">
      <c r="B24" s="6"/>
      <c r="C24" s="7"/>
      <c r="D24" s="7"/>
      <c r="E24" s="8"/>
      <c r="F24" s="9"/>
      <c r="G24" s="9"/>
      <c r="H24" s="8"/>
      <c r="I24" s="8"/>
      <c r="J24" s="8"/>
      <c r="K24" s="8"/>
      <c r="L24" s="8"/>
      <c r="M24" s="10"/>
      <c r="N24" s="10"/>
      <c r="O24" s="8"/>
      <c r="P24" s="11"/>
      <c r="Q24" s="8"/>
      <c r="R24" s="8"/>
      <c r="S24" s="12"/>
      <c r="T24" s="13"/>
      <c r="U24" s="13"/>
      <c r="V24" s="14"/>
    </row>
    <row r="25" spans="2:22" s="15" customFormat="1" ht="14.25" x14ac:dyDescent="0.25">
      <c r="B25" s="6"/>
      <c r="C25" s="7"/>
      <c r="D25" s="7"/>
      <c r="E25" s="8"/>
      <c r="F25" s="9"/>
      <c r="G25" s="9"/>
      <c r="H25" s="8"/>
      <c r="I25" s="8"/>
      <c r="J25" s="8"/>
      <c r="K25" s="8"/>
      <c r="L25" s="8"/>
      <c r="M25" s="10"/>
      <c r="N25" s="10"/>
      <c r="O25" s="8"/>
      <c r="P25" s="11"/>
      <c r="Q25" s="8"/>
      <c r="R25" s="8"/>
      <c r="S25" s="12"/>
      <c r="T25" s="13"/>
      <c r="U25" s="13"/>
      <c r="V25" s="14"/>
    </row>
    <row r="26" spans="2:22" s="15" customFormat="1" ht="14.25" x14ac:dyDescent="0.25">
      <c r="B26" s="6"/>
      <c r="C26" s="7"/>
      <c r="D26" s="7"/>
      <c r="E26" s="8"/>
      <c r="F26" s="9"/>
      <c r="G26" s="9"/>
      <c r="H26" s="8"/>
      <c r="I26" s="8"/>
      <c r="J26" s="8"/>
      <c r="K26" s="8"/>
      <c r="L26" s="8"/>
      <c r="M26" s="10"/>
      <c r="N26" s="10"/>
      <c r="O26" s="8"/>
      <c r="P26" s="11"/>
      <c r="Q26" s="8"/>
      <c r="R26" s="8"/>
      <c r="S26" s="12"/>
      <c r="T26" s="13"/>
      <c r="U26" s="13"/>
      <c r="V26" s="14"/>
    </row>
    <row r="27" spans="2:22" s="15" customFormat="1" ht="14.25" x14ac:dyDescent="0.25">
      <c r="B27" s="6"/>
      <c r="C27" s="16"/>
      <c r="D27" s="16"/>
      <c r="E27" s="16"/>
      <c r="F27" s="17"/>
      <c r="G27" s="17"/>
      <c r="H27" s="16"/>
      <c r="I27" s="16"/>
      <c r="J27" s="18"/>
      <c r="K27" s="18"/>
      <c r="L27" s="16"/>
      <c r="M27" s="18"/>
      <c r="N27" s="18"/>
      <c r="O27" s="8"/>
      <c r="P27" s="8"/>
      <c r="Q27" s="8"/>
      <c r="R27" s="16"/>
      <c r="S27" s="19"/>
      <c r="T27" s="20"/>
      <c r="U27" s="20"/>
      <c r="V27" s="14"/>
    </row>
    <row r="28" spans="2:22" s="15" customFormat="1" ht="14.25" x14ac:dyDescent="0.25">
      <c r="B28" s="6"/>
      <c r="C28" s="16"/>
      <c r="D28" s="16"/>
      <c r="E28" s="16"/>
      <c r="F28" s="17"/>
      <c r="G28" s="17"/>
      <c r="H28" s="16"/>
      <c r="I28" s="16"/>
      <c r="J28" s="18"/>
      <c r="K28" s="16"/>
      <c r="L28" s="16"/>
      <c r="M28" s="18"/>
      <c r="N28" s="18"/>
      <c r="O28" s="8"/>
      <c r="P28" s="8"/>
      <c r="Q28" s="8"/>
      <c r="R28" s="16"/>
      <c r="S28" s="19"/>
      <c r="T28" s="20"/>
      <c r="U28" s="20"/>
      <c r="V28" s="14"/>
    </row>
    <row r="29" spans="2:22" s="15" customFormat="1" ht="14.25" x14ac:dyDescent="0.25">
      <c r="B29" s="6"/>
      <c r="C29" s="16"/>
      <c r="D29" s="16"/>
      <c r="E29" s="16"/>
      <c r="F29" s="17"/>
      <c r="G29" s="17"/>
      <c r="H29" s="16"/>
      <c r="I29" s="16"/>
      <c r="J29" s="18"/>
      <c r="K29" s="16"/>
      <c r="L29" s="16"/>
      <c r="M29" s="18"/>
      <c r="N29" s="18"/>
      <c r="O29" s="8"/>
      <c r="P29" s="8"/>
      <c r="Q29" s="8"/>
      <c r="R29" s="16"/>
      <c r="S29" s="19"/>
      <c r="T29" s="20"/>
      <c r="U29" s="20"/>
      <c r="V29" s="14"/>
    </row>
    <row r="30" spans="2:22" s="15" customFormat="1" ht="14.25" x14ac:dyDescent="0.25">
      <c r="B30" s="6"/>
      <c r="C30" s="7"/>
      <c r="D30" s="7"/>
      <c r="E30" s="8"/>
      <c r="F30" s="9"/>
      <c r="G30" s="9"/>
      <c r="H30" s="8"/>
      <c r="I30" s="8"/>
      <c r="J30" s="8"/>
      <c r="K30" s="8"/>
      <c r="L30" s="8"/>
      <c r="M30" s="10"/>
      <c r="N30" s="10"/>
      <c r="O30" s="8"/>
      <c r="P30" s="11"/>
      <c r="Q30" s="8"/>
      <c r="R30" s="8"/>
      <c r="S30" s="12"/>
      <c r="T30" s="13"/>
      <c r="U30" s="13"/>
      <c r="V30" s="14"/>
    </row>
    <row r="31" spans="2:22" s="15" customFormat="1" ht="14.25" x14ac:dyDescent="0.25">
      <c r="B31" s="6"/>
      <c r="C31" s="7"/>
      <c r="D31" s="7"/>
      <c r="E31" s="8"/>
      <c r="F31" s="9"/>
      <c r="G31" s="9"/>
      <c r="H31" s="8"/>
      <c r="I31" s="8"/>
      <c r="J31" s="8"/>
      <c r="K31" s="8"/>
      <c r="L31" s="8"/>
      <c r="M31" s="10"/>
      <c r="N31" s="10"/>
      <c r="O31" s="8"/>
      <c r="P31" s="11"/>
      <c r="Q31" s="8"/>
      <c r="R31" s="8"/>
      <c r="S31" s="12"/>
      <c r="T31" s="13"/>
      <c r="U31" s="13"/>
      <c r="V31" s="14"/>
    </row>
    <row r="32" spans="2:22" s="15" customFormat="1" ht="14.25" x14ac:dyDescent="0.25">
      <c r="B32" s="6"/>
      <c r="C32" s="16"/>
      <c r="D32" s="16"/>
      <c r="E32" s="16"/>
      <c r="F32" s="17"/>
      <c r="G32" s="17"/>
      <c r="H32" s="16"/>
      <c r="I32" s="16"/>
      <c r="J32" s="18"/>
      <c r="K32" s="16"/>
      <c r="L32" s="16"/>
      <c r="M32" s="18"/>
      <c r="N32" s="18"/>
      <c r="O32" s="8"/>
      <c r="P32" s="8"/>
      <c r="Q32" s="8"/>
      <c r="R32" s="16"/>
      <c r="S32" s="19"/>
      <c r="T32" s="20"/>
      <c r="U32" s="20"/>
      <c r="V32" s="14"/>
    </row>
    <row r="33" spans="2:22" s="15" customFormat="1" ht="14.25" x14ac:dyDescent="0.25">
      <c r="B33" s="6"/>
      <c r="C33" s="16"/>
      <c r="D33" s="16"/>
      <c r="E33" s="16"/>
      <c r="F33" s="17"/>
      <c r="G33" s="17"/>
      <c r="H33" s="16"/>
      <c r="I33" s="16"/>
      <c r="J33" s="18"/>
      <c r="K33" s="16"/>
      <c r="L33" s="16"/>
      <c r="M33" s="18"/>
      <c r="N33" s="18"/>
      <c r="O33" s="8"/>
      <c r="P33" s="8"/>
      <c r="Q33" s="8"/>
      <c r="R33" s="16"/>
      <c r="S33" s="19"/>
      <c r="T33" s="20"/>
      <c r="U33" s="20"/>
      <c r="V33" s="14"/>
    </row>
    <row r="34" spans="2:22" s="15" customFormat="1" ht="14.25" x14ac:dyDescent="0.25">
      <c r="B34" s="6"/>
      <c r="C34" s="16"/>
      <c r="D34" s="16"/>
      <c r="E34" s="16"/>
      <c r="F34" s="17"/>
      <c r="G34" s="17"/>
      <c r="H34" s="16"/>
      <c r="I34" s="16"/>
      <c r="J34" s="18"/>
      <c r="K34" s="16"/>
      <c r="L34" s="16"/>
      <c r="M34" s="18"/>
      <c r="N34" s="18"/>
      <c r="O34" s="8"/>
      <c r="P34" s="8"/>
      <c r="Q34" s="8"/>
      <c r="R34" s="16"/>
      <c r="S34" s="19"/>
      <c r="T34" s="20"/>
      <c r="U34" s="20"/>
      <c r="V34" s="14"/>
    </row>
    <row r="35" spans="2:22" s="15" customFormat="1" ht="14.25" x14ac:dyDescent="0.25">
      <c r="B35" s="6"/>
      <c r="C35" s="16"/>
      <c r="D35" s="16"/>
      <c r="E35" s="16"/>
      <c r="F35" s="17"/>
      <c r="G35" s="17"/>
      <c r="H35" s="16"/>
      <c r="I35" s="16"/>
      <c r="J35" s="18"/>
      <c r="K35" s="16"/>
      <c r="L35" s="16"/>
      <c r="M35" s="18"/>
      <c r="N35" s="18"/>
      <c r="O35" s="8"/>
      <c r="P35" s="8"/>
      <c r="Q35" s="8"/>
      <c r="R35" s="16"/>
      <c r="S35" s="19"/>
      <c r="T35" s="20"/>
      <c r="U35" s="20"/>
      <c r="V35" s="14"/>
    </row>
    <row r="36" spans="2:22" s="15" customFormat="1" ht="14.25" x14ac:dyDescent="0.25">
      <c r="B36" s="6"/>
      <c r="C36" s="7"/>
      <c r="D36" s="7"/>
      <c r="E36" s="8"/>
      <c r="F36" s="21"/>
      <c r="G36" s="21"/>
      <c r="H36" s="8"/>
      <c r="I36" s="8"/>
      <c r="J36" s="8"/>
      <c r="K36" s="8"/>
      <c r="L36" s="8"/>
      <c r="M36" s="10"/>
      <c r="N36" s="10"/>
      <c r="O36" s="8"/>
      <c r="P36" s="11"/>
      <c r="Q36" s="8"/>
      <c r="R36" s="8"/>
      <c r="S36" s="12"/>
      <c r="T36" s="13"/>
      <c r="U36" s="13"/>
      <c r="V36" s="14"/>
    </row>
    <row r="37" spans="2:22" s="15" customFormat="1" ht="14.25" x14ac:dyDescent="0.25">
      <c r="B37" s="6"/>
      <c r="C37" s="7"/>
      <c r="D37" s="7"/>
      <c r="E37" s="8"/>
      <c r="F37" s="21"/>
      <c r="G37" s="21"/>
      <c r="H37" s="8"/>
      <c r="I37" s="8"/>
      <c r="J37" s="8"/>
      <c r="K37" s="8"/>
      <c r="L37" s="8"/>
      <c r="M37" s="10"/>
      <c r="N37" s="10"/>
      <c r="O37" s="8"/>
      <c r="P37" s="11"/>
      <c r="Q37" s="8"/>
      <c r="R37" s="8"/>
      <c r="S37" s="12"/>
      <c r="T37" s="13"/>
      <c r="U37" s="13"/>
      <c r="V37" s="14"/>
    </row>
    <row r="38" spans="2:22" s="15" customFormat="1" ht="14.25" x14ac:dyDescent="0.25">
      <c r="B38" s="6"/>
      <c r="C38" s="7"/>
      <c r="D38" s="7"/>
      <c r="E38" s="8"/>
      <c r="F38" s="21"/>
      <c r="G38" s="21"/>
      <c r="H38" s="8"/>
      <c r="I38" s="8"/>
      <c r="J38" s="8"/>
      <c r="K38" s="8"/>
      <c r="L38" s="8"/>
      <c r="M38" s="10"/>
      <c r="N38" s="10"/>
      <c r="O38" s="8"/>
      <c r="P38" s="11"/>
      <c r="Q38" s="8"/>
      <c r="R38" s="8"/>
      <c r="S38" s="12"/>
      <c r="T38" s="13"/>
      <c r="U38" s="22"/>
      <c r="V38" s="14"/>
    </row>
    <row r="39" spans="2:22" s="15" customFormat="1" ht="14.25" x14ac:dyDescent="0.25">
      <c r="B39" s="6"/>
      <c r="C39" s="7"/>
      <c r="D39" s="7"/>
      <c r="E39" s="8"/>
      <c r="F39" s="21"/>
      <c r="G39" s="21"/>
      <c r="H39" s="8"/>
      <c r="I39" s="8"/>
      <c r="J39" s="8"/>
      <c r="K39" s="8"/>
      <c r="L39" s="8"/>
      <c r="M39" s="10"/>
      <c r="N39" s="10"/>
      <c r="O39" s="8"/>
      <c r="P39" s="11"/>
      <c r="Q39" s="8"/>
      <c r="R39" s="8"/>
      <c r="S39" s="12"/>
      <c r="T39" s="13"/>
      <c r="U39" s="13"/>
      <c r="V39" s="14"/>
    </row>
    <row r="40" spans="2:22" s="15" customFormat="1" ht="14.25" x14ac:dyDescent="0.25">
      <c r="B40" s="6"/>
      <c r="C40" s="7"/>
      <c r="D40" s="7"/>
      <c r="E40" s="8"/>
      <c r="F40" s="21"/>
      <c r="G40" s="21"/>
      <c r="H40" s="8"/>
      <c r="I40" s="8"/>
      <c r="J40" s="8"/>
      <c r="K40" s="8"/>
      <c r="L40" s="8"/>
      <c r="M40" s="10"/>
      <c r="N40" s="10"/>
      <c r="O40" s="8"/>
      <c r="P40" s="11"/>
      <c r="Q40" s="8"/>
      <c r="R40" s="8"/>
      <c r="S40" s="12"/>
      <c r="T40" s="13"/>
      <c r="U40" s="13"/>
      <c r="V40" s="14"/>
    </row>
    <row r="41" spans="2:22" s="15" customFormat="1" ht="14.25" x14ac:dyDescent="0.25">
      <c r="B41" s="6"/>
      <c r="C41" s="7"/>
      <c r="D41" s="7"/>
      <c r="E41" s="8"/>
      <c r="F41" s="21"/>
      <c r="G41" s="21"/>
      <c r="H41" s="8"/>
      <c r="I41" s="8"/>
      <c r="J41" s="8"/>
      <c r="K41" s="8"/>
      <c r="L41" s="8"/>
      <c r="M41" s="10"/>
      <c r="N41" s="10"/>
      <c r="O41" s="8"/>
      <c r="P41" s="11"/>
      <c r="Q41" s="8"/>
      <c r="R41" s="8"/>
      <c r="S41" s="12"/>
      <c r="T41" s="13"/>
      <c r="U41" s="13"/>
      <c r="V41" s="14"/>
    </row>
    <row r="42" spans="2:22" s="15" customFormat="1" ht="14.25" x14ac:dyDescent="0.25">
      <c r="B42" s="6"/>
      <c r="C42" s="7"/>
      <c r="D42" s="7"/>
      <c r="E42" s="8"/>
      <c r="F42" s="21"/>
      <c r="G42" s="21"/>
      <c r="H42" s="8"/>
      <c r="I42" s="8"/>
      <c r="J42" s="8"/>
      <c r="K42" s="8"/>
      <c r="L42" s="8"/>
      <c r="M42" s="10"/>
      <c r="N42" s="10"/>
      <c r="O42" s="8"/>
      <c r="P42" s="11"/>
      <c r="Q42" s="8"/>
      <c r="R42" s="8"/>
      <c r="S42" s="12"/>
      <c r="T42" s="13"/>
      <c r="U42" s="13"/>
      <c r="V42" s="14"/>
    </row>
    <row r="43" spans="2:22" s="15" customFormat="1" ht="14.25" x14ac:dyDescent="0.25">
      <c r="B43" s="6"/>
      <c r="C43" s="7"/>
      <c r="D43" s="7"/>
      <c r="E43" s="8"/>
      <c r="F43" s="21"/>
      <c r="G43" s="21"/>
      <c r="H43" s="8"/>
      <c r="I43" s="8"/>
      <c r="J43" s="8"/>
      <c r="K43" s="8"/>
      <c r="L43" s="8"/>
      <c r="M43" s="10"/>
      <c r="N43" s="10"/>
      <c r="O43" s="8"/>
      <c r="P43" s="11"/>
      <c r="Q43" s="8"/>
      <c r="R43" s="8"/>
      <c r="S43" s="12"/>
      <c r="T43" s="13"/>
      <c r="U43" s="13"/>
      <c r="V43" s="14"/>
    </row>
    <row r="44" spans="2:22" s="15" customFormat="1" ht="14.25" x14ac:dyDescent="0.25">
      <c r="B44" s="6"/>
      <c r="C44" s="7"/>
      <c r="D44" s="7"/>
      <c r="E44" s="8"/>
      <c r="F44" s="21"/>
      <c r="G44" s="21"/>
      <c r="H44" s="8"/>
      <c r="I44" s="8"/>
      <c r="J44" s="8"/>
      <c r="K44" s="8"/>
      <c r="L44" s="8"/>
      <c r="M44" s="10"/>
      <c r="N44" s="10"/>
      <c r="O44" s="8"/>
      <c r="P44" s="11"/>
      <c r="Q44" s="8"/>
      <c r="R44" s="8"/>
      <c r="S44" s="12"/>
      <c r="T44" s="13"/>
      <c r="U44" s="13"/>
      <c r="V44" s="14"/>
    </row>
    <row r="45" spans="2:22" s="15" customFormat="1" ht="14.25" x14ac:dyDescent="0.25">
      <c r="B45" s="6"/>
      <c r="C45" s="7"/>
      <c r="D45" s="7"/>
      <c r="E45" s="8"/>
      <c r="F45" s="21"/>
      <c r="G45" s="21"/>
      <c r="H45" s="8"/>
      <c r="I45" s="8"/>
      <c r="J45" s="8"/>
      <c r="K45" s="8"/>
      <c r="L45" s="8"/>
      <c r="M45" s="10"/>
      <c r="N45" s="10"/>
      <c r="O45" s="8"/>
      <c r="P45" s="11"/>
      <c r="Q45" s="8"/>
      <c r="R45" s="8"/>
      <c r="S45" s="12"/>
      <c r="T45" s="13"/>
      <c r="U45" s="13"/>
      <c r="V45" s="14"/>
    </row>
    <row r="46" spans="2:22" s="15" customFormat="1" ht="14.25" x14ac:dyDescent="0.25">
      <c r="B46" s="6"/>
      <c r="C46" s="7"/>
      <c r="D46" s="7"/>
      <c r="E46" s="8"/>
      <c r="F46" s="21"/>
      <c r="G46" s="21"/>
      <c r="H46" s="8"/>
      <c r="I46" s="8"/>
      <c r="J46" s="8"/>
      <c r="K46" s="8"/>
      <c r="L46" s="8"/>
      <c r="M46" s="10"/>
      <c r="N46" s="10"/>
      <c r="O46" s="8"/>
      <c r="P46" s="11"/>
      <c r="Q46" s="8"/>
      <c r="R46" s="8"/>
      <c r="S46" s="12"/>
      <c r="T46" s="13"/>
      <c r="U46" s="13"/>
      <c r="V46" s="14"/>
    </row>
    <row r="47" spans="2:22" s="15" customFormat="1" ht="14.25" x14ac:dyDescent="0.25">
      <c r="B47" s="6"/>
      <c r="C47" s="7"/>
      <c r="D47" s="7"/>
      <c r="E47" s="8"/>
      <c r="F47" s="21"/>
      <c r="G47" s="21"/>
      <c r="H47" s="8"/>
      <c r="I47" s="8"/>
      <c r="J47" s="8"/>
      <c r="K47" s="8"/>
      <c r="L47" s="8"/>
      <c r="M47" s="10"/>
      <c r="N47" s="10"/>
      <c r="O47" s="8"/>
      <c r="P47" s="11"/>
      <c r="Q47" s="8"/>
      <c r="R47" s="8"/>
      <c r="S47" s="12"/>
      <c r="T47" s="13"/>
      <c r="U47" s="13"/>
      <c r="V47" s="14"/>
    </row>
    <row r="48" spans="2:22" s="15" customFormat="1" ht="14.25" x14ac:dyDescent="0.25">
      <c r="B48" s="6"/>
      <c r="C48" s="7"/>
      <c r="D48" s="7"/>
      <c r="E48" s="8"/>
      <c r="F48" s="21"/>
      <c r="G48" s="21"/>
      <c r="H48" s="8"/>
      <c r="I48" s="8"/>
      <c r="J48" s="8"/>
      <c r="K48" s="8"/>
      <c r="L48" s="8"/>
      <c r="M48" s="10"/>
      <c r="N48" s="10"/>
      <c r="O48" s="8"/>
      <c r="P48" s="11"/>
      <c r="Q48" s="8"/>
      <c r="R48" s="8"/>
      <c r="S48" s="12"/>
      <c r="T48" s="13"/>
      <c r="U48" s="13"/>
      <c r="V48" s="14"/>
    </row>
    <row r="49" spans="2:22" s="15" customFormat="1" ht="14.25" x14ac:dyDescent="0.25">
      <c r="B49" s="6"/>
      <c r="C49" s="7"/>
      <c r="D49" s="7"/>
      <c r="E49" s="8"/>
      <c r="F49" s="21"/>
      <c r="G49" s="21"/>
      <c r="H49" s="8"/>
      <c r="I49" s="8"/>
      <c r="J49" s="8"/>
      <c r="K49" s="8"/>
      <c r="L49" s="8"/>
      <c r="M49" s="10"/>
      <c r="N49" s="10"/>
      <c r="O49" s="8"/>
      <c r="P49" s="11"/>
      <c r="Q49" s="8"/>
      <c r="R49" s="8"/>
      <c r="S49" s="12"/>
      <c r="T49" s="13"/>
      <c r="U49" s="13"/>
      <c r="V49" s="14"/>
    </row>
    <row r="50" spans="2:22" s="15" customFormat="1" ht="14.25" x14ac:dyDescent="0.25">
      <c r="B50" s="6"/>
      <c r="C50" s="7"/>
      <c r="D50" s="7"/>
      <c r="E50" s="8"/>
      <c r="F50" s="21"/>
      <c r="G50" s="21"/>
      <c r="H50" s="8"/>
      <c r="I50" s="8"/>
      <c r="J50" s="8"/>
      <c r="K50" s="8"/>
      <c r="L50" s="8"/>
      <c r="M50" s="10"/>
      <c r="N50" s="10"/>
      <c r="O50" s="8"/>
      <c r="P50" s="11"/>
      <c r="Q50" s="8"/>
      <c r="R50" s="8"/>
      <c r="S50" s="12"/>
      <c r="T50" s="13"/>
      <c r="U50" s="13"/>
      <c r="V50" s="14"/>
    </row>
    <row r="51" spans="2:22" s="15" customFormat="1" ht="14.25" x14ac:dyDescent="0.25">
      <c r="B51" s="6"/>
      <c r="C51" s="7"/>
      <c r="D51" s="7"/>
      <c r="E51" s="8"/>
      <c r="F51" s="21"/>
      <c r="G51" s="21"/>
      <c r="H51" s="8"/>
      <c r="I51" s="8"/>
      <c r="J51" s="23"/>
      <c r="K51" s="8"/>
      <c r="L51" s="8"/>
      <c r="M51" s="10"/>
      <c r="N51" s="10"/>
      <c r="O51" s="8"/>
      <c r="P51" s="11"/>
      <c r="Q51" s="8"/>
      <c r="R51" s="8"/>
      <c r="S51" s="12"/>
      <c r="T51" s="13"/>
      <c r="U51" s="13"/>
      <c r="V51" s="14"/>
    </row>
    <row r="52" spans="2:22" s="15" customFormat="1" ht="14.25" x14ac:dyDescent="0.25">
      <c r="B52" s="6"/>
      <c r="C52" s="7"/>
      <c r="D52" s="7"/>
      <c r="E52" s="8"/>
      <c r="F52" s="21"/>
      <c r="G52" s="21"/>
      <c r="H52" s="8"/>
      <c r="I52" s="8"/>
      <c r="J52" s="23"/>
      <c r="K52" s="8"/>
      <c r="L52" s="8"/>
      <c r="M52" s="10"/>
      <c r="N52" s="10"/>
      <c r="O52" s="8"/>
      <c r="P52" s="11"/>
      <c r="Q52" s="8"/>
      <c r="R52" s="8"/>
      <c r="S52" s="12"/>
      <c r="T52" s="13"/>
      <c r="U52" s="13"/>
      <c r="V52" s="14"/>
    </row>
    <row r="53" spans="2:22" s="15" customFormat="1" ht="14.25" x14ac:dyDescent="0.25">
      <c r="B53" s="6"/>
      <c r="C53" s="7"/>
      <c r="D53" s="7"/>
      <c r="E53" s="8"/>
      <c r="F53" s="21"/>
      <c r="G53" s="21"/>
      <c r="H53" s="8"/>
      <c r="I53" s="8"/>
      <c r="J53" s="23"/>
      <c r="K53" s="8"/>
      <c r="L53" s="8"/>
      <c r="M53" s="10"/>
      <c r="N53" s="10"/>
      <c r="O53" s="8"/>
      <c r="P53" s="11"/>
      <c r="Q53" s="8"/>
      <c r="R53" s="8"/>
      <c r="S53" s="12"/>
      <c r="T53" s="13"/>
      <c r="U53" s="13"/>
      <c r="V53" s="14"/>
    </row>
    <row r="54" spans="2:22" s="15" customFormat="1" ht="14.25" x14ac:dyDescent="0.25">
      <c r="B54" s="6"/>
      <c r="C54" s="7"/>
      <c r="D54" s="7"/>
      <c r="E54" s="8"/>
      <c r="F54" s="21"/>
      <c r="G54" s="21"/>
      <c r="H54" s="8"/>
      <c r="I54" s="8"/>
      <c r="J54" s="23"/>
      <c r="K54" s="8"/>
      <c r="L54" s="8"/>
      <c r="M54" s="10"/>
      <c r="N54" s="10"/>
      <c r="O54" s="8"/>
      <c r="P54" s="11"/>
      <c r="Q54" s="8"/>
      <c r="R54" s="8"/>
      <c r="S54" s="12"/>
      <c r="T54" s="13"/>
      <c r="U54" s="13"/>
      <c r="V54" s="14"/>
    </row>
    <row r="55" spans="2:22" s="15" customFormat="1" ht="14.25" x14ac:dyDescent="0.25">
      <c r="B55" s="6"/>
      <c r="C55" s="7"/>
      <c r="D55" s="7"/>
      <c r="E55" s="8"/>
      <c r="F55" s="21"/>
      <c r="G55" s="21"/>
      <c r="H55" s="8"/>
      <c r="I55" s="8"/>
      <c r="J55" s="23"/>
      <c r="K55" s="8"/>
      <c r="L55" s="8"/>
      <c r="M55" s="10"/>
      <c r="N55" s="10"/>
      <c r="O55" s="8"/>
      <c r="P55" s="11"/>
      <c r="Q55" s="8"/>
      <c r="R55" s="8"/>
      <c r="S55" s="12"/>
      <c r="T55" s="13"/>
      <c r="U55" s="13"/>
      <c r="V55" s="14"/>
    </row>
    <row r="56" spans="2:22" s="15" customFormat="1" ht="14.25" x14ac:dyDescent="0.25">
      <c r="B56" s="6"/>
      <c r="C56" s="7"/>
      <c r="D56" s="7"/>
      <c r="E56" s="8"/>
      <c r="F56" s="21"/>
      <c r="G56" s="21"/>
      <c r="H56" s="8"/>
      <c r="I56" s="8"/>
      <c r="J56" s="23"/>
      <c r="K56" s="8"/>
      <c r="L56" s="8"/>
      <c r="M56" s="10"/>
      <c r="N56" s="10"/>
      <c r="O56" s="8"/>
      <c r="P56" s="11"/>
      <c r="Q56" s="8"/>
      <c r="R56" s="8"/>
      <c r="S56" s="12"/>
      <c r="T56" s="13"/>
      <c r="U56" s="13"/>
      <c r="V56" s="14"/>
    </row>
    <row r="57" spans="2:22" s="15" customFormat="1" ht="14.25" x14ac:dyDescent="0.25">
      <c r="B57" s="6"/>
      <c r="C57" s="7"/>
      <c r="D57" s="7"/>
      <c r="E57" s="8"/>
      <c r="F57" s="21"/>
      <c r="G57" s="21"/>
      <c r="H57" s="8"/>
      <c r="I57" s="8"/>
      <c r="J57" s="23"/>
      <c r="K57" s="8"/>
      <c r="L57" s="8"/>
      <c r="M57" s="10"/>
      <c r="N57" s="10"/>
      <c r="O57" s="8"/>
      <c r="P57" s="11"/>
      <c r="Q57" s="8"/>
      <c r="R57" s="8"/>
      <c r="S57" s="12"/>
      <c r="T57" s="13"/>
      <c r="U57" s="13"/>
      <c r="V57" s="14"/>
    </row>
    <row r="58" spans="2:22" s="15" customFormat="1" ht="14.25" x14ac:dyDescent="0.25">
      <c r="B58" s="6"/>
      <c r="C58" s="7"/>
      <c r="D58" s="7"/>
      <c r="E58" s="8"/>
      <c r="F58" s="21"/>
      <c r="G58" s="21"/>
      <c r="H58" s="8"/>
      <c r="I58" s="8"/>
      <c r="J58" s="23"/>
      <c r="K58" s="8"/>
      <c r="L58" s="8"/>
      <c r="M58" s="10"/>
      <c r="N58" s="10"/>
      <c r="O58" s="8"/>
      <c r="P58" s="11"/>
      <c r="Q58" s="8"/>
      <c r="R58" s="8"/>
      <c r="S58" s="12"/>
      <c r="T58" s="13"/>
      <c r="U58" s="13"/>
      <c r="V58" s="14"/>
    </row>
    <row r="59" spans="2:22" s="15" customFormat="1" ht="14.25" x14ac:dyDescent="0.25">
      <c r="B59" s="6"/>
      <c r="C59" s="7"/>
      <c r="D59" s="7"/>
      <c r="E59" s="8"/>
      <c r="F59" s="21"/>
      <c r="G59" s="21"/>
      <c r="H59" s="8"/>
      <c r="I59" s="8"/>
      <c r="J59" s="23"/>
      <c r="K59" s="8"/>
      <c r="L59" s="8"/>
      <c r="M59" s="10"/>
      <c r="N59" s="10"/>
      <c r="O59" s="8"/>
      <c r="P59" s="11"/>
      <c r="Q59" s="8"/>
      <c r="R59" s="8"/>
      <c r="S59" s="12"/>
      <c r="T59" s="13"/>
      <c r="U59" s="13"/>
      <c r="V59" s="14"/>
    </row>
    <row r="60" spans="2:22" s="15" customFormat="1" ht="14.25" x14ac:dyDescent="0.25">
      <c r="B60" s="6"/>
      <c r="C60" s="7"/>
      <c r="D60" s="7"/>
      <c r="E60" s="8"/>
      <c r="F60" s="21"/>
      <c r="G60" s="21"/>
      <c r="H60" s="8"/>
      <c r="I60" s="8"/>
      <c r="J60" s="23"/>
      <c r="K60" s="8"/>
      <c r="L60" s="8"/>
      <c r="M60" s="10"/>
      <c r="N60" s="10"/>
      <c r="O60" s="8"/>
      <c r="P60" s="11"/>
      <c r="Q60" s="8"/>
      <c r="R60" s="8"/>
      <c r="S60" s="12"/>
      <c r="T60" s="13"/>
      <c r="U60" s="13"/>
      <c r="V60" s="14"/>
    </row>
    <row r="61" spans="2:22" s="15" customFormat="1" ht="14.25" x14ac:dyDescent="0.25">
      <c r="B61" s="6"/>
      <c r="C61" s="7"/>
      <c r="D61" s="7"/>
      <c r="E61" s="8"/>
      <c r="F61" s="21"/>
      <c r="G61" s="21"/>
      <c r="H61" s="8"/>
      <c r="I61" s="8"/>
      <c r="J61" s="23"/>
      <c r="K61" s="8"/>
      <c r="L61" s="8"/>
      <c r="M61" s="10"/>
      <c r="N61" s="10"/>
      <c r="O61" s="8"/>
      <c r="P61" s="11"/>
      <c r="Q61" s="8"/>
      <c r="R61" s="8"/>
      <c r="S61" s="12"/>
      <c r="T61" s="13"/>
      <c r="U61" s="13"/>
      <c r="V61" s="14"/>
    </row>
    <row r="62" spans="2:22" s="15" customFormat="1" ht="14.25" x14ac:dyDescent="0.25">
      <c r="B62" s="6"/>
      <c r="C62" s="7"/>
      <c r="D62" s="7"/>
      <c r="E62" s="8"/>
      <c r="F62" s="21"/>
      <c r="G62" s="21"/>
      <c r="H62" s="8"/>
      <c r="I62" s="8"/>
      <c r="J62" s="23"/>
      <c r="K62" s="8"/>
      <c r="L62" s="8"/>
      <c r="M62" s="10"/>
      <c r="N62" s="10"/>
      <c r="O62" s="8"/>
      <c r="P62" s="11"/>
      <c r="Q62" s="8"/>
      <c r="R62" s="8"/>
      <c r="S62" s="12"/>
      <c r="T62" s="13"/>
      <c r="U62" s="13"/>
      <c r="V62" s="14"/>
    </row>
    <row r="63" spans="2:22" s="15" customFormat="1" ht="15" x14ac:dyDescent="0.25">
      <c r="B63" s="6"/>
      <c r="C63" s="7"/>
      <c r="D63" s="7"/>
      <c r="E63" s="8"/>
      <c r="F63" s="21"/>
      <c r="G63" s="21"/>
      <c r="H63" s="8"/>
      <c r="I63" s="8"/>
      <c r="J63" s="23"/>
      <c r="K63" s="8"/>
      <c r="L63" s="8"/>
      <c r="M63" s="24"/>
      <c r="N63" s="25"/>
      <c r="O63" s="8"/>
      <c r="P63" s="11"/>
      <c r="Q63" s="8"/>
      <c r="R63" s="8"/>
      <c r="S63" s="12"/>
      <c r="T63" s="22"/>
      <c r="U63" s="20"/>
      <c r="V63" s="14"/>
    </row>
    <row r="64" spans="2:22" s="15" customFormat="1" ht="14.25" x14ac:dyDescent="0.25">
      <c r="B64" s="6"/>
      <c r="C64" s="7"/>
      <c r="D64" s="7"/>
      <c r="E64" s="8"/>
      <c r="F64" s="21"/>
      <c r="G64" s="21"/>
      <c r="H64" s="8"/>
      <c r="I64" s="8"/>
      <c r="J64" s="8"/>
      <c r="K64" s="8"/>
      <c r="L64" s="8"/>
      <c r="M64" s="26"/>
      <c r="N64" s="26"/>
      <c r="O64" s="8"/>
      <c r="P64" s="11"/>
      <c r="Q64" s="8"/>
      <c r="R64" s="8"/>
      <c r="S64" s="12"/>
      <c r="T64" s="13"/>
      <c r="U64" s="13"/>
      <c r="V64" s="14"/>
    </row>
    <row r="65" spans="2:22" s="15" customFormat="1" ht="14.25" x14ac:dyDescent="0.25">
      <c r="B65" s="6"/>
      <c r="C65" s="7"/>
      <c r="D65" s="7"/>
      <c r="E65" s="8"/>
      <c r="F65" s="21"/>
      <c r="G65" s="21"/>
      <c r="H65" s="8"/>
      <c r="I65" s="8"/>
      <c r="J65" s="8"/>
      <c r="K65" s="8"/>
      <c r="L65" s="8"/>
      <c r="M65" s="26"/>
      <c r="N65" s="26"/>
      <c r="O65" s="8"/>
      <c r="P65" s="11"/>
      <c r="Q65" s="8"/>
      <c r="R65" s="8"/>
      <c r="S65" s="12"/>
      <c r="T65" s="13"/>
      <c r="U65" s="13"/>
      <c r="V65" s="14"/>
    </row>
    <row r="66" spans="2:22" s="15" customFormat="1" ht="14.25" x14ac:dyDescent="0.25">
      <c r="B66" s="6"/>
      <c r="C66" s="7"/>
      <c r="D66" s="7"/>
      <c r="E66" s="8"/>
      <c r="F66" s="21"/>
      <c r="G66" s="21"/>
      <c r="H66" s="8"/>
      <c r="I66" s="8"/>
      <c r="J66" s="8"/>
      <c r="K66" s="8"/>
      <c r="L66" s="8"/>
      <c r="M66" s="26"/>
      <c r="N66" s="26"/>
      <c r="O66" s="8"/>
      <c r="P66" s="11"/>
      <c r="Q66" s="8"/>
      <c r="R66" s="8"/>
      <c r="S66" s="12"/>
      <c r="T66" s="13"/>
      <c r="U66" s="13"/>
      <c r="V66" s="14"/>
    </row>
    <row r="67" spans="2:22" s="15" customFormat="1" ht="14.25" x14ac:dyDescent="0.25">
      <c r="B67" s="6"/>
      <c r="C67" s="7"/>
      <c r="D67" s="7"/>
      <c r="E67" s="8"/>
      <c r="F67" s="21"/>
      <c r="G67" s="21"/>
      <c r="H67" s="8"/>
      <c r="I67" s="8"/>
      <c r="J67" s="8"/>
      <c r="K67" s="8"/>
      <c r="L67" s="8"/>
      <c r="M67" s="26"/>
      <c r="N67" s="26"/>
      <c r="O67" s="8"/>
      <c r="P67" s="11"/>
      <c r="Q67" s="8"/>
      <c r="R67" s="8"/>
      <c r="S67" s="12"/>
      <c r="T67" s="13"/>
      <c r="U67" s="13"/>
      <c r="V67" s="14"/>
    </row>
    <row r="68" spans="2:22" s="15" customFormat="1" ht="14.25" x14ac:dyDescent="0.25">
      <c r="B68" s="6"/>
      <c r="C68" s="7"/>
      <c r="D68" s="7"/>
      <c r="E68" s="8"/>
      <c r="F68" s="21"/>
      <c r="G68" s="21"/>
      <c r="H68" s="8"/>
      <c r="I68" s="8"/>
      <c r="J68" s="8"/>
      <c r="K68" s="8"/>
      <c r="L68" s="8"/>
      <c r="M68" s="26"/>
      <c r="N68" s="26"/>
      <c r="O68" s="8"/>
      <c r="P68" s="11"/>
      <c r="Q68" s="8"/>
      <c r="R68" s="8"/>
      <c r="S68" s="12"/>
      <c r="T68" s="13"/>
      <c r="U68" s="13"/>
      <c r="V68" s="14"/>
    </row>
    <row r="69" spans="2:22" s="15" customFormat="1" ht="14.25" x14ac:dyDescent="0.25">
      <c r="B69" s="6"/>
      <c r="C69" s="7"/>
      <c r="D69" s="7"/>
      <c r="E69" s="8"/>
      <c r="F69" s="21"/>
      <c r="G69" s="21"/>
      <c r="H69" s="8"/>
      <c r="I69" s="8"/>
      <c r="J69" s="8"/>
      <c r="K69" s="8"/>
      <c r="L69" s="8"/>
      <c r="M69" s="26"/>
      <c r="N69" s="26"/>
      <c r="O69" s="8"/>
      <c r="P69" s="11"/>
      <c r="Q69" s="8"/>
      <c r="R69" s="8"/>
      <c r="S69" s="12"/>
      <c r="T69" s="13"/>
      <c r="U69" s="13"/>
      <c r="V69" s="14"/>
    </row>
    <row r="70" spans="2:22" s="15" customFormat="1" ht="14.25" x14ac:dyDescent="0.25">
      <c r="B70" s="6"/>
      <c r="C70" s="7"/>
      <c r="D70" s="7"/>
      <c r="E70" s="8"/>
      <c r="F70" s="21"/>
      <c r="G70" s="21"/>
      <c r="H70" s="8"/>
      <c r="I70" s="8"/>
      <c r="J70" s="8"/>
      <c r="K70" s="8"/>
      <c r="L70" s="8"/>
      <c r="M70" s="10"/>
      <c r="N70" s="10"/>
      <c r="O70" s="8"/>
      <c r="P70" s="11"/>
      <c r="Q70" s="8"/>
      <c r="R70" s="8"/>
      <c r="S70" s="12"/>
      <c r="T70" s="13"/>
      <c r="U70" s="13"/>
      <c r="V70" s="14"/>
    </row>
    <row r="71" spans="2:22" s="15" customFormat="1" ht="14.25" x14ac:dyDescent="0.25">
      <c r="B71" s="6"/>
      <c r="C71" s="7"/>
      <c r="D71" s="7"/>
      <c r="E71" s="8"/>
      <c r="F71" s="21"/>
      <c r="G71" s="21"/>
      <c r="H71" s="8"/>
      <c r="I71" s="8"/>
      <c r="J71" s="8"/>
      <c r="K71" s="8"/>
      <c r="L71" s="8"/>
      <c r="M71" s="10"/>
      <c r="N71" s="10"/>
      <c r="O71" s="8"/>
      <c r="P71" s="11"/>
      <c r="Q71" s="8"/>
      <c r="R71" s="8"/>
      <c r="S71" s="12"/>
      <c r="T71" s="13"/>
      <c r="U71" s="13"/>
      <c r="V71" s="14"/>
    </row>
    <row r="72" spans="2:22" s="15" customFormat="1" ht="14.25" x14ac:dyDescent="0.25">
      <c r="B72" s="6"/>
      <c r="C72" s="7"/>
      <c r="D72" s="7"/>
      <c r="E72" s="8"/>
      <c r="F72" s="21"/>
      <c r="G72" s="21"/>
      <c r="H72" s="8"/>
      <c r="I72" s="8"/>
      <c r="J72" s="8"/>
      <c r="K72" s="8"/>
      <c r="L72" s="8"/>
      <c r="M72" s="10"/>
      <c r="N72" s="10"/>
      <c r="O72" s="8"/>
      <c r="P72" s="11"/>
      <c r="Q72" s="8"/>
      <c r="R72" s="8"/>
      <c r="S72" s="12"/>
      <c r="T72" s="13"/>
      <c r="U72" s="13"/>
      <c r="V72" s="14"/>
    </row>
    <row r="73" spans="2:22" s="15" customFormat="1" ht="14.25" x14ac:dyDescent="0.25">
      <c r="B73" s="6"/>
      <c r="C73" s="7"/>
      <c r="D73" s="7"/>
      <c r="E73" s="8"/>
      <c r="F73" s="21"/>
      <c r="G73" s="21"/>
      <c r="H73" s="8"/>
      <c r="I73" s="8"/>
      <c r="J73" s="8"/>
      <c r="K73" s="8"/>
      <c r="L73" s="8"/>
      <c r="M73" s="10"/>
      <c r="N73" s="10"/>
      <c r="O73" s="8"/>
      <c r="P73" s="11"/>
      <c r="Q73" s="8"/>
      <c r="R73" s="8"/>
      <c r="S73" s="12"/>
      <c r="T73" s="13"/>
      <c r="U73" s="13"/>
      <c r="V73" s="14"/>
    </row>
    <row r="74" spans="2:22" s="15" customFormat="1" ht="14.25" x14ac:dyDescent="0.25">
      <c r="B74" s="6"/>
      <c r="C74" s="7"/>
      <c r="D74" s="7"/>
      <c r="E74" s="8"/>
      <c r="F74" s="21"/>
      <c r="G74" s="21"/>
      <c r="H74" s="8"/>
      <c r="I74" s="8"/>
      <c r="J74" s="8"/>
      <c r="K74" s="8"/>
      <c r="L74" s="8"/>
      <c r="M74" s="10"/>
      <c r="N74" s="10"/>
      <c r="O74" s="8"/>
      <c r="P74" s="11"/>
      <c r="Q74" s="8"/>
      <c r="R74" s="8"/>
      <c r="S74" s="12"/>
      <c r="T74" s="13"/>
      <c r="U74" s="13"/>
      <c r="V74" s="14"/>
    </row>
    <row r="75" spans="2:22" s="15" customFormat="1" ht="14.25" x14ac:dyDescent="0.25">
      <c r="B75" s="6"/>
      <c r="C75" s="7"/>
      <c r="D75" s="7"/>
      <c r="E75" s="8"/>
      <c r="F75" s="21"/>
      <c r="G75" s="21"/>
      <c r="H75" s="8"/>
      <c r="I75" s="8"/>
      <c r="J75" s="8"/>
      <c r="K75" s="8"/>
      <c r="L75" s="8"/>
      <c r="M75" s="10"/>
      <c r="N75" s="10"/>
      <c r="O75" s="8"/>
      <c r="P75" s="11"/>
      <c r="Q75" s="8"/>
      <c r="R75" s="8"/>
      <c r="S75" s="12"/>
      <c r="T75" s="13"/>
      <c r="U75" s="13"/>
      <c r="V75" s="14"/>
    </row>
    <row r="76" spans="2:22" s="15" customFormat="1" ht="14.25" x14ac:dyDescent="0.25">
      <c r="B76" s="6"/>
      <c r="C76" s="7"/>
      <c r="D76" s="7"/>
      <c r="E76" s="8"/>
      <c r="F76" s="21"/>
      <c r="G76" s="21"/>
      <c r="H76" s="8"/>
      <c r="I76" s="8"/>
      <c r="J76" s="8"/>
      <c r="K76" s="8"/>
      <c r="L76" s="8"/>
      <c r="M76" s="10"/>
      <c r="N76" s="10"/>
      <c r="O76" s="8"/>
      <c r="P76" s="11"/>
      <c r="Q76" s="8"/>
      <c r="R76" s="8"/>
      <c r="S76" s="12"/>
      <c r="T76" s="13"/>
      <c r="U76" s="13"/>
      <c r="V76" s="14"/>
    </row>
    <row r="77" spans="2:22" s="15" customFormat="1" ht="14.25" x14ac:dyDescent="0.25">
      <c r="B77" s="6"/>
      <c r="C77" s="7"/>
      <c r="D77" s="7"/>
      <c r="E77" s="8"/>
      <c r="F77" s="21"/>
      <c r="G77" s="21"/>
      <c r="H77" s="8"/>
      <c r="I77" s="8"/>
      <c r="J77" s="8"/>
      <c r="K77" s="8"/>
      <c r="L77" s="8"/>
      <c r="M77" s="10"/>
      <c r="N77" s="10"/>
      <c r="O77" s="8"/>
      <c r="P77" s="11"/>
      <c r="Q77" s="8"/>
      <c r="R77" s="8"/>
      <c r="S77" s="12"/>
      <c r="T77" s="13"/>
      <c r="U77" s="13"/>
      <c r="V77" s="14"/>
    </row>
    <row r="78" spans="2:22" s="15" customFormat="1" ht="14.25" x14ac:dyDescent="0.25">
      <c r="B78" s="6"/>
      <c r="C78" s="7"/>
      <c r="D78" s="7"/>
      <c r="E78" s="8"/>
      <c r="F78" s="21"/>
      <c r="G78" s="21"/>
      <c r="H78" s="8"/>
      <c r="I78" s="8"/>
      <c r="J78" s="8"/>
      <c r="K78" s="8"/>
      <c r="L78" s="8"/>
      <c r="M78" s="10"/>
      <c r="N78" s="10"/>
      <c r="O78" s="8"/>
      <c r="P78" s="11"/>
      <c r="Q78" s="8"/>
      <c r="R78" s="8"/>
      <c r="S78" s="12"/>
      <c r="T78" s="13"/>
      <c r="U78" s="13"/>
      <c r="V78" s="14"/>
    </row>
    <row r="79" spans="2:22" s="15" customFormat="1" ht="14.25" x14ac:dyDescent="0.25">
      <c r="B79" s="6"/>
      <c r="C79" s="7"/>
      <c r="D79" s="7"/>
      <c r="E79" s="8"/>
      <c r="F79" s="21"/>
      <c r="G79" s="21"/>
      <c r="H79" s="8"/>
      <c r="I79" s="8"/>
      <c r="J79" s="8"/>
      <c r="K79" s="8"/>
      <c r="L79" s="8"/>
      <c r="M79" s="26"/>
      <c r="N79" s="26"/>
      <c r="O79" s="8"/>
      <c r="P79" s="11"/>
      <c r="Q79" s="8"/>
      <c r="R79" s="8"/>
      <c r="S79" s="12"/>
      <c r="T79" s="13"/>
      <c r="U79" s="13"/>
      <c r="V79" s="14"/>
    </row>
    <row r="80" spans="2:22" s="15" customFormat="1" ht="14.25" x14ac:dyDescent="0.25">
      <c r="B80" s="6"/>
      <c r="C80" s="7"/>
      <c r="D80" s="7"/>
      <c r="E80" s="8"/>
      <c r="F80" s="21"/>
      <c r="G80" s="21"/>
      <c r="H80" s="8"/>
      <c r="I80" s="8"/>
      <c r="J80" s="8"/>
      <c r="K80" s="8"/>
      <c r="L80" s="8"/>
      <c r="M80" s="26"/>
      <c r="N80" s="26"/>
      <c r="O80" s="8"/>
      <c r="P80" s="11"/>
      <c r="Q80" s="8"/>
      <c r="R80" s="8"/>
      <c r="S80" s="12"/>
      <c r="T80" s="13"/>
      <c r="U80" s="13"/>
      <c r="V80" s="14"/>
    </row>
    <row r="81" spans="2:22" s="15" customFormat="1" ht="14.25" x14ac:dyDescent="0.25">
      <c r="B81" s="6"/>
      <c r="C81" s="7"/>
      <c r="D81" s="7"/>
      <c r="E81" s="8"/>
      <c r="F81" s="21"/>
      <c r="G81" s="21"/>
      <c r="H81" s="8"/>
      <c r="I81" s="8"/>
      <c r="J81" s="8"/>
      <c r="K81" s="8"/>
      <c r="L81" s="8"/>
      <c r="M81" s="26"/>
      <c r="N81" s="26"/>
      <c r="O81" s="8"/>
      <c r="P81" s="11"/>
      <c r="Q81" s="8"/>
      <c r="R81" s="8"/>
      <c r="S81" s="12"/>
      <c r="T81" s="13"/>
      <c r="U81" s="13"/>
      <c r="V81" s="14"/>
    </row>
    <row r="82" spans="2:22" s="15" customFormat="1" ht="14.25" x14ac:dyDescent="0.25">
      <c r="B82" s="6"/>
      <c r="C82" s="7"/>
      <c r="D82" s="7"/>
      <c r="E82" s="8"/>
      <c r="F82" s="21"/>
      <c r="G82" s="21"/>
      <c r="H82" s="8"/>
      <c r="I82" s="8"/>
      <c r="J82" s="8"/>
      <c r="K82" s="8"/>
      <c r="L82" s="8"/>
      <c r="M82" s="26"/>
      <c r="N82" s="26"/>
      <c r="O82" s="8"/>
      <c r="P82" s="11"/>
      <c r="Q82" s="8"/>
      <c r="R82" s="8"/>
      <c r="S82" s="12"/>
      <c r="T82" s="13"/>
      <c r="U82" s="13"/>
      <c r="V82" s="14"/>
    </row>
    <row r="83" spans="2:22" s="15" customFormat="1" ht="14.25" x14ac:dyDescent="0.25">
      <c r="B83" s="6"/>
      <c r="C83" s="7"/>
      <c r="D83" s="7"/>
      <c r="E83" s="8"/>
      <c r="F83" s="21"/>
      <c r="G83" s="21"/>
      <c r="H83" s="8"/>
      <c r="I83" s="8"/>
      <c r="J83" s="8"/>
      <c r="K83" s="8"/>
      <c r="L83" s="8"/>
      <c r="M83" s="26"/>
      <c r="N83" s="26"/>
      <c r="O83" s="8"/>
      <c r="P83" s="11"/>
      <c r="Q83" s="8"/>
      <c r="R83" s="8"/>
      <c r="S83" s="12"/>
      <c r="T83" s="13"/>
      <c r="U83" s="13"/>
      <c r="V83" s="14"/>
    </row>
    <row r="84" spans="2:22" s="15" customFormat="1" ht="14.25" x14ac:dyDescent="0.25">
      <c r="B84" s="6"/>
      <c r="C84" s="7"/>
      <c r="D84" s="7"/>
      <c r="E84" s="8"/>
      <c r="F84" s="21"/>
      <c r="G84" s="21"/>
      <c r="H84" s="8"/>
      <c r="I84" s="8"/>
      <c r="J84" s="8"/>
      <c r="K84" s="8"/>
      <c r="L84" s="8"/>
      <c r="M84" s="26"/>
      <c r="N84" s="26"/>
      <c r="O84" s="8"/>
      <c r="P84" s="11"/>
      <c r="Q84" s="8"/>
      <c r="R84" s="8"/>
      <c r="S84" s="12"/>
      <c r="T84" s="13"/>
      <c r="U84" s="13"/>
      <c r="V84" s="14"/>
    </row>
    <row r="85" spans="2:22" s="15" customFormat="1" ht="14.25" x14ac:dyDescent="0.25">
      <c r="B85" s="6"/>
      <c r="C85" s="7"/>
      <c r="D85" s="7"/>
      <c r="E85" s="8"/>
      <c r="F85" s="21"/>
      <c r="G85" s="21"/>
      <c r="H85" s="8"/>
      <c r="I85" s="8"/>
      <c r="J85" s="8"/>
      <c r="K85" s="8"/>
      <c r="L85" s="8"/>
      <c r="M85" s="26"/>
      <c r="N85" s="26"/>
      <c r="O85" s="8"/>
      <c r="P85" s="11"/>
      <c r="Q85" s="8"/>
      <c r="R85" s="8"/>
      <c r="S85" s="12"/>
      <c r="T85" s="13"/>
      <c r="U85" s="13"/>
      <c r="V85" s="14"/>
    </row>
    <row r="86" spans="2:22" s="15" customFormat="1" ht="14.25" x14ac:dyDescent="0.25">
      <c r="B86" s="6"/>
      <c r="C86" s="7"/>
      <c r="D86" s="7"/>
      <c r="E86" s="8"/>
      <c r="F86" s="21"/>
      <c r="G86" s="21"/>
      <c r="H86" s="8"/>
      <c r="I86" s="8"/>
      <c r="J86" s="8"/>
      <c r="K86" s="8"/>
      <c r="L86" s="8"/>
      <c r="M86" s="26"/>
      <c r="N86" s="26"/>
      <c r="O86" s="8"/>
      <c r="P86" s="11"/>
      <c r="Q86" s="8"/>
      <c r="R86" s="8"/>
      <c r="S86" s="12"/>
      <c r="T86" s="13"/>
      <c r="U86" s="13"/>
      <c r="V86" s="14"/>
    </row>
    <row r="87" spans="2:22" s="15" customFormat="1" ht="14.25" x14ac:dyDescent="0.25">
      <c r="B87" s="6"/>
      <c r="C87" s="7"/>
      <c r="D87" s="7"/>
      <c r="E87" s="8"/>
      <c r="F87" s="21"/>
      <c r="G87" s="21"/>
      <c r="H87" s="8"/>
      <c r="I87" s="8"/>
      <c r="J87" s="8"/>
      <c r="K87" s="8"/>
      <c r="L87" s="8"/>
      <c r="M87" s="27"/>
      <c r="N87" s="27"/>
      <c r="O87" s="8"/>
      <c r="P87" s="11"/>
      <c r="Q87" s="8"/>
      <c r="R87" s="8"/>
      <c r="S87" s="12"/>
      <c r="T87" s="22"/>
      <c r="U87" s="22"/>
      <c r="V87" s="14"/>
    </row>
    <row r="88" spans="2:22" s="15" customFormat="1" ht="14.25" x14ac:dyDescent="0.25">
      <c r="B88" s="6"/>
      <c r="C88" s="7"/>
      <c r="D88" s="7"/>
      <c r="E88" s="8"/>
      <c r="F88" s="21"/>
      <c r="G88" s="21"/>
      <c r="H88" s="8"/>
      <c r="I88" s="8"/>
      <c r="J88" s="8"/>
      <c r="K88" s="8"/>
      <c r="L88" s="8"/>
      <c r="M88" s="27"/>
      <c r="N88" s="27"/>
      <c r="O88" s="8"/>
      <c r="P88" s="11"/>
      <c r="Q88" s="8"/>
      <c r="R88" s="8"/>
      <c r="S88" s="12"/>
      <c r="T88" s="20"/>
      <c r="U88" s="20"/>
      <c r="V88" s="14"/>
    </row>
    <row r="89" spans="2:22" s="15" customFormat="1" ht="14.25" x14ac:dyDescent="0.25">
      <c r="B89" s="6"/>
      <c r="C89" s="7"/>
      <c r="D89" s="7"/>
      <c r="E89" s="8"/>
      <c r="F89" s="21"/>
      <c r="G89" s="21"/>
      <c r="H89" s="8"/>
      <c r="I89" s="8"/>
      <c r="J89" s="8"/>
      <c r="K89" s="8"/>
      <c r="L89" s="8"/>
      <c r="M89" s="27"/>
      <c r="N89" s="27"/>
      <c r="O89" s="8"/>
      <c r="P89" s="11"/>
      <c r="Q89" s="8"/>
      <c r="R89" s="8"/>
      <c r="S89" s="12"/>
      <c r="T89" s="20"/>
      <c r="U89" s="20"/>
      <c r="V89" s="14"/>
    </row>
    <row r="90" spans="2:22" s="15" customFormat="1" ht="14.25" x14ac:dyDescent="0.25">
      <c r="B90" s="6"/>
      <c r="C90" s="7"/>
      <c r="D90" s="7"/>
      <c r="E90" s="8"/>
      <c r="F90" s="21"/>
      <c r="G90" s="21"/>
      <c r="H90" s="8"/>
      <c r="I90" s="8"/>
      <c r="J90" s="8"/>
      <c r="K90" s="8"/>
      <c r="L90" s="8"/>
      <c r="M90" s="27"/>
      <c r="N90" s="27"/>
      <c r="O90" s="8"/>
      <c r="P90" s="11"/>
      <c r="Q90" s="8"/>
      <c r="R90" s="8"/>
      <c r="S90" s="12"/>
      <c r="T90" s="22"/>
      <c r="U90" s="20"/>
      <c r="V90" s="14"/>
    </row>
    <row r="91" spans="2:22" s="15" customFormat="1" ht="14.25" x14ac:dyDescent="0.25">
      <c r="B91" s="6"/>
      <c r="C91" s="16"/>
      <c r="D91" s="16"/>
      <c r="E91" s="16"/>
      <c r="F91" s="17"/>
      <c r="G91" s="17"/>
      <c r="H91" s="16"/>
      <c r="I91" s="16"/>
      <c r="J91" s="18"/>
      <c r="K91" s="16"/>
      <c r="L91" s="16"/>
      <c r="M91" s="18"/>
      <c r="N91" s="18"/>
      <c r="O91" s="8"/>
      <c r="P91" s="8"/>
      <c r="Q91" s="8"/>
      <c r="R91" s="16"/>
      <c r="S91" s="19"/>
      <c r="T91" s="20"/>
      <c r="U91" s="20"/>
      <c r="V91" s="14"/>
    </row>
    <row r="92" spans="2:22" s="15" customFormat="1" ht="14.25" x14ac:dyDescent="0.25">
      <c r="B92" s="6"/>
      <c r="C92" s="16"/>
      <c r="D92" s="16"/>
      <c r="E92" s="8"/>
      <c r="F92" s="9"/>
      <c r="G92" s="9"/>
      <c r="H92" s="8"/>
      <c r="I92" s="8"/>
      <c r="J92" s="8"/>
      <c r="K92" s="8"/>
      <c r="L92" s="8"/>
      <c r="M92" s="10"/>
      <c r="N92" s="10"/>
      <c r="O92" s="8"/>
      <c r="P92" s="11"/>
      <c r="Q92" s="8"/>
      <c r="R92" s="8"/>
      <c r="S92" s="12"/>
      <c r="T92" s="13"/>
      <c r="U92" s="13"/>
      <c r="V92" s="14"/>
    </row>
    <row r="93" spans="2:22" s="15" customFormat="1" ht="14.25" x14ac:dyDescent="0.25">
      <c r="B93" s="6"/>
      <c r="C93" s="16"/>
      <c r="D93" s="16"/>
      <c r="E93" s="8"/>
      <c r="F93" s="9"/>
      <c r="G93" s="9"/>
      <c r="H93" s="8"/>
      <c r="I93" s="8"/>
      <c r="J93" s="8"/>
      <c r="K93" s="8"/>
      <c r="L93" s="8"/>
      <c r="M93" s="10"/>
      <c r="N93" s="10"/>
      <c r="O93" s="8"/>
      <c r="P93" s="11"/>
      <c r="Q93" s="8"/>
      <c r="R93" s="8"/>
      <c r="S93" s="12"/>
      <c r="T93" s="13"/>
      <c r="U93" s="13"/>
      <c r="V93" s="14"/>
    </row>
    <row r="94" spans="2:22" s="15" customFormat="1" ht="14.25" x14ac:dyDescent="0.25">
      <c r="B94" s="6"/>
      <c r="C94" s="16"/>
      <c r="D94" s="16"/>
      <c r="E94" s="16"/>
      <c r="F94" s="17"/>
      <c r="G94" s="17"/>
      <c r="H94" s="16"/>
      <c r="I94" s="16"/>
      <c r="J94" s="16"/>
      <c r="K94" s="16"/>
      <c r="L94" s="16"/>
      <c r="M94" s="16"/>
      <c r="N94" s="16"/>
      <c r="O94" s="8"/>
      <c r="P94" s="8"/>
      <c r="Q94" s="8"/>
      <c r="R94" s="16"/>
      <c r="S94" s="19"/>
      <c r="T94" s="20"/>
      <c r="U94" s="20"/>
      <c r="V94" s="14"/>
    </row>
    <row r="95" spans="2:22" s="15" customFormat="1" x14ac:dyDescent="0.25">
      <c r="B95" s="6"/>
      <c r="C95" s="28"/>
      <c r="D95" s="28"/>
      <c r="E95" s="29"/>
      <c r="F95" s="30"/>
      <c r="G95" s="30"/>
      <c r="H95" s="8"/>
      <c r="I95" s="8"/>
      <c r="J95" s="8"/>
      <c r="K95" s="8"/>
      <c r="L95" s="8"/>
      <c r="M95" s="26"/>
      <c r="N95" s="26"/>
      <c r="O95" s="8"/>
      <c r="P95" s="11"/>
      <c r="Q95" s="8"/>
      <c r="R95" s="8"/>
      <c r="S95" s="12"/>
      <c r="T95" s="13"/>
      <c r="U95" s="13"/>
      <c r="V95" s="14"/>
    </row>
    <row r="96" spans="2:22" s="15" customFormat="1" ht="14.25" x14ac:dyDescent="0.25">
      <c r="B96" s="6"/>
      <c r="C96" s="16"/>
      <c r="D96" s="16"/>
      <c r="E96" s="16"/>
      <c r="F96" s="17"/>
      <c r="G96" s="17"/>
      <c r="H96" s="16"/>
      <c r="I96" s="16"/>
      <c r="J96" s="16"/>
      <c r="K96" s="16"/>
      <c r="L96" s="16"/>
      <c r="M96" s="16"/>
      <c r="N96" s="16"/>
      <c r="O96" s="8"/>
      <c r="P96" s="8"/>
      <c r="Q96" s="8"/>
      <c r="R96" s="16"/>
      <c r="S96" s="19"/>
      <c r="T96" s="20"/>
      <c r="U96" s="20"/>
      <c r="V96" s="14"/>
    </row>
    <row r="97" spans="2:22" s="15" customFormat="1" x14ac:dyDescent="0.25">
      <c r="B97" s="6"/>
      <c r="C97" s="28"/>
      <c r="D97" s="28"/>
      <c r="E97" s="29"/>
      <c r="F97" s="30"/>
      <c r="G97" s="30"/>
      <c r="H97" s="8"/>
      <c r="I97" s="8"/>
      <c r="J97" s="8"/>
      <c r="K97" s="8"/>
      <c r="L97" s="8"/>
      <c r="M97" s="26"/>
      <c r="N97" s="26"/>
      <c r="O97" s="8"/>
      <c r="P97" s="11"/>
      <c r="Q97" s="8"/>
      <c r="R97" s="8"/>
      <c r="S97" s="12"/>
      <c r="T97" s="13"/>
      <c r="U97" s="13"/>
      <c r="V97" s="14"/>
    </row>
    <row r="98" spans="2:22" s="15" customFormat="1" x14ac:dyDescent="0.25">
      <c r="B98" s="6"/>
      <c r="C98" s="28"/>
      <c r="D98" s="28"/>
      <c r="E98" s="29"/>
      <c r="F98" s="30"/>
      <c r="G98" s="30"/>
      <c r="H98" s="8"/>
      <c r="I98" s="8"/>
      <c r="J98" s="8"/>
      <c r="K98" s="8"/>
      <c r="L98" s="8"/>
      <c r="M98" s="26"/>
      <c r="N98" s="26"/>
      <c r="O98" s="8"/>
      <c r="P98" s="11"/>
      <c r="Q98" s="8"/>
      <c r="R98" s="8"/>
      <c r="S98" s="12"/>
      <c r="T98" s="13"/>
      <c r="U98" s="13"/>
      <c r="V98" s="14"/>
    </row>
    <row r="99" spans="2:22" s="15" customFormat="1" x14ac:dyDescent="0.25">
      <c r="B99" s="6"/>
      <c r="C99" s="28"/>
      <c r="D99" s="28"/>
      <c r="E99" s="29"/>
      <c r="F99" s="30"/>
      <c r="G99" s="30"/>
      <c r="H99" s="8"/>
      <c r="I99" s="8"/>
      <c r="J99" s="8"/>
      <c r="K99" s="8"/>
      <c r="L99" s="8"/>
      <c r="M99" s="26"/>
      <c r="N99" s="26"/>
      <c r="O99" s="8"/>
      <c r="P99" s="11"/>
      <c r="Q99" s="8"/>
      <c r="R99" s="8"/>
      <c r="S99" s="12"/>
      <c r="T99" s="13"/>
      <c r="U99" s="13"/>
      <c r="V99" s="14"/>
    </row>
    <row r="100" spans="2:22" s="15" customFormat="1" ht="14.25" x14ac:dyDescent="0.25">
      <c r="B100" s="6"/>
      <c r="C100" s="7"/>
      <c r="D100" s="7"/>
      <c r="E100" s="8"/>
      <c r="F100" s="9"/>
      <c r="G100" s="9"/>
      <c r="H100" s="8"/>
      <c r="I100" s="8"/>
      <c r="J100" s="8"/>
      <c r="K100" s="8"/>
      <c r="L100" s="8"/>
      <c r="M100" s="26"/>
      <c r="N100" s="26"/>
      <c r="O100" s="8"/>
      <c r="P100" s="11"/>
      <c r="Q100" s="8"/>
      <c r="R100" s="8"/>
      <c r="S100" s="12"/>
      <c r="T100" s="13"/>
      <c r="U100" s="13"/>
      <c r="V100" s="14"/>
    </row>
    <row r="101" spans="2:22" s="15" customFormat="1" ht="14.25" x14ac:dyDescent="0.25">
      <c r="B101" s="6"/>
      <c r="C101" s="7"/>
      <c r="D101" s="7"/>
      <c r="E101" s="8"/>
      <c r="F101" s="9"/>
      <c r="G101" s="9"/>
      <c r="H101" s="8"/>
      <c r="I101" s="8"/>
      <c r="J101" s="8"/>
      <c r="K101" s="8"/>
      <c r="L101" s="8"/>
      <c r="M101" s="26"/>
      <c r="N101" s="26"/>
      <c r="O101" s="8"/>
      <c r="P101" s="11"/>
      <c r="Q101" s="8"/>
      <c r="R101" s="8"/>
      <c r="S101" s="12"/>
      <c r="T101" s="13"/>
      <c r="U101" s="13"/>
      <c r="V101" s="14"/>
    </row>
    <row r="102" spans="2:22" s="15" customFormat="1" ht="14.25" x14ac:dyDescent="0.25">
      <c r="B102" s="6"/>
      <c r="C102" s="7"/>
      <c r="D102" s="7"/>
      <c r="E102" s="8"/>
      <c r="F102" s="9"/>
      <c r="G102" s="9"/>
      <c r="H102" s="8"/>
      <c r="I102" s="8"/>
      <c r="J102" s="8"/>
      <c r="K102" s="8"/>
      <c r="L102" s="8"/>
      <c r="M102" s="26"/>
      <c r="N102" s="26"/>
      <c r="O102" s="8"/>
      <c r="P102" s="11"/>
      <c r="Q102" s="8"/>
      <c r="R102" s="8"/>
      <c r="S102" s="12"/>
      <c r="T102" s="13"/>
      <c r="U102" s="13"/>
      <c r="V102" s="14"/>
    </row>
    <row r="103" spans="2:22" s="15" customFormat="1" ht="14.25" x14ac:dyDescent="0.25">
      <c r="B103" s="6"/>
      <c r="C103" s="7"/>
      <c r="D103" s="7"/>
      <c r="E103" s="8"/>
      <c r="F103" s="9"/>
      <c r="G103" s="9"/>
      <c r="H103" s="8"/>
      <c r="I103" s="8"/>
      <c r="J103" s="8"/>
      <c r="K103" s="8"/>
      <c r="L103" s="8"/>
      <c r="M103" s="26"/>
      <c r="N103" s="26"/>
      <c r="O103" s="8"/>
      <c r="P103" s="11"/>
      <c r="Q103" s="8"/>
      <c r="R103" s="8"/>
      <c r="S103" s="12"/>
      <c r="T103" s="13"/>
      <c r="U103" s="13"/>
      <c r="V103" s="14"/>
    </row>
    <row r="104" spans="2:22" s="15" customFormat="1" ht="14.25" x14ac:dyDescent="0.25">
      <c r="B104" s="6"/>
      <c r="C104" s="7"/>
      <c r="D104" s="7"/>
      <c r="E104" s="8"/>
      <c r="F104" s="9"/>
      <c r="G104" s="9"/>
      <c r="H104" s="8"/>
      <c r="I104" s="8"/>
      <c r="J104" s="8"/>
      <c r="K104" s="8"/>
      <c r="L104" s="8"/>
      <c r="M104" s="26"/>
      <c r="N104" s="26"/>
      <c r="O104" s="8"/>
      <c r="P104" s="11"/>
      <c r="Q104" s="8"/>
      <c r="R104" s="8"/>
      <c r="S104" s="12"/>
      <c r="T104" s="13"/>
      <c r="U104" s="13"/>
      <c r="V104" s="14"/>
    </row>
    <row r="105" spans="2:22" s="15" customFormat="1" ht="14.25" x14ac:dyDescent="0.25">
      <c r="B105" s="6"/>
      <c r="C105" s="7"/>
      <c r="D105" s="7"/>
      <c r="E105" s="8"/>
      <c r="F105" s="9"/>
      <c r="G105" s="9"/>
      <c r="H105" s="8"/>
      <c r="I105" s="8"/>
      <c r="J105" s="8"/>
      <c r="K105" s="8"/>
      <c r="L105" s="8"/>
      <c r="M105" s="26"/>
      <c r="N105" s="26"/>
      <c r="O105" s="8"/>
      <c r="P105" s="11"/>
      <c r="Q105" s="8"/>
      <c r="R105" s="8"/>
      <c r="S105" s="12"/>
      <c r="T105" s="13"/>
      <c r="U105" s="13"/>
      <c r="V105" s="14"/>
    </row>
    <row r="106" spans="2:22" s="15" customFormat="1" ht="14.25" x14ac:dyDescent="0.25">
      <c r="B106" s="6"/>
      <c r="C106" s="7"/>
      <c r="D106" s="7"/>
      <c r="E106" s="8"/>
      <c r="F106" s="9"/>
      <c r="G106" s="9"/>
      <c r="H106" s="8"/>
      <c r="I106" s="8"/>
      <c r="J106" s="8"/>
      <c r="K106" s="8"/>
      <c r="L106" s="8"/>
      <c r="M106" s="26"/>
      <c r="N106" s="26"/>
      <c r="O106" s="8"/>
      <c r="P106" s="11"/>
      <c r="Q106" s="8"/>
      <c r="R106" s="8"/>
      <c r="S106" s="12"/>
      <c r="T106" s="13"/>
      <c r="U106" s="13"/>
      <c r="V106" s="14"/>
    </row>
    <row r="107" spans="2:22" s="15" customFormat="1" ht="14.25" x14ac:dyDescent="0.25">
      <c r="B107" s="6"/>
      <c r="C107" s="7"/>
      <c r="D107" s="7"/>
      <c r="E107" s="8"/>
      <c r="F107" s="9"/>
      <c r="G107" s="9"/>
      <c r="H107" s="8"/>
      <c r="I107" s="8"/>
      <c r="J107" s="8"/>
      <c r="K107" s="8"/>
      <c r="L107" s="8"/>
      <c r="M107" s="26"/>
      <c r="N107" s="26"/>
      <c r="O107" s="8"/>
      <c r="P107" s="11"/>
      <c r="Q107" s="8"/>
      <c r="R107" s="8"/>
      <c r="S107" s="12"/>
      <c r="T107" s="13"/>
      <c r="U107" s="13"/>
      <c r="V107" s="14"/>
    </row>
    <row r="108" spans="2:22" s="15" customFormat="1" ht="14.25" x14ac:dyDescent="0.25">
      <c r="B108" s="6"/>
      <c r="C108" s="28"/>
      <c r="D108" s="28"/>
      <c r="E108" s="29"/>
      <c r="F108" s="9"/>
      <c r="G108" s="9"/>
      <c r="H108" s="8"/>
      <c r="I108" s="8"/>
      <c r="J108" s="8"/>
      <c r="K108" s="8"/>
      <c r="L108" s="8"/>
      <c r="M108" s="26"/>
      <c r="N108" s="26"/>
      <c r="O108" s="8"/>
      <c r="P108" s="11"/>
      <c r="Q108" s="8"/>
      <c r="R108" s="8"/>
      <c r="S108" s="12"/>
      <c r="T108" s="13"/>
      <c r="U108" s="13"/>
      <c r="V108" s="14"/>
    </row>
    <row r="109" spans="2:22" s="15" customFormat="1" ht="14.25" x14ac:dyDescent="0.25">
      <c r="B109" s="6"/>
      <c r="C109" s="28"/>
      <c r="D109" s="28"/>
      <c r="E109" s="29"/>
      <c r="F109" s="9"/>
      <c r="G109" s="9"/>
      <c r="H109" s="8"/>
      <c r="I109" s="8"/>
      <c r="J109" s="8"/>
      <c r="K109" s="8"/>
      <c r="L109" s="8"/>
      <c r="M109" s="26"/>
      <c r="N109" s="26"/>
      <c r="O109" s="8"/>
      <c r="P109" s="11"/>
      <c r="Q109" s="8"/>
      <c r="R109" s="8"/>
      <c r="S109" s="12"/>
      <c r="T109" s="13"/>
      <c r="U109" s="13"/>
      <c r="V109" s="14"/>
    </row>
    <row r="110" spans="2:22" s="15" customFormat="1" ht="14.25" x14ac:dyDescent="0.25">
      <c r="B110" s="6"/>
      <c r="C110" s="28"/>
      <c r="D110" s="28"/>
      <c r="E110" s="29"/>
      <c r="F110" s="9"/>
      <c r="G110" s="9"/>
      <c r="H110" s="8"/>
      <c r="I110" s="8"/>
      <c r="J110" s="8"/>
      <c r="K110" s="8"/>
      <c r="L110" s="8"/>
      <c r="M110" s="26"/>
      <c r="N110" s="26"/>
      <c r="O110" s="8"/>
      <c r="P110" s="11"/>
      <c r="Q110" s="8"/>
      <c r="R110" s="8"/>
      <c r="S110" s="12"/>
      <c r="T110" s="13"/>
      <c r="U110" s="13"/>
      <c r="V110" s="14"/>
    </row>
    <row r="111" spans="2:22" s="15" customFormat="1" ht="14.25" x14ac:dyDescent="0.25">
      <c r="B111" s="6"/>
      <c r="C111" s="28"/>
      <c r="D111" s="28"/>
      <c r="E111" s="29"/>
      <c r="F111" s="9"/>
      <c r="G111" s="9"/>
      <c r="H111" s="8"/>
      <c r="I111" s="8"/>
      <c r="J111" s="8"/>
      <c r="K111" s="8"/>
      <c r="L111" s="8"/>
      <c r="M111" s="26"/>
      <c r="N111" s="26"/>
      <c r="O111" s="8"/>
      <c r="P111" s="11"/>
      <c r="Q111" s="8"/>
      <c r="R111" s="8"/>
      <c r="S111" s="12"/>
      <c r="T111" s="13"/>
      <c r="U111" s="13"/>
      <c r="V111" s="14"/>
    </row>
    <row r="112" spans="2:22" s="15" customFormat="1" ht="14.25" x14ac:dyDescent="0.25">
      <c r="B112" s="6"/>
      <c r="C112" s="28"/>
      <c r="D112" s="28"/>
      <c r="E112" s="29"/>
      <c r="F112" s="9"/>
      <c r="G112" s="9"/>
      <c r="H112" s="8"/>
      <c r="I112" s="8"/>
      <c r="J112" s="8"/>
      <c r="K112" s="8"/>
      <c r="L112" s="8"/>
      <c r="M112" s="26"/>
      <c r="N112" s="26"/>
      <c r="O112" s="8"/>
      <c r="P112" s="11"/>
      <c r="Q112" s="8"/>
      <c r="R112" s="8"/>
      <c r="S112" s="12"/>
      <c r="T112" s="13"/>
      <c r="U112" s="13"/>
      <c r="V112" s="14"/>
    </row>
    <row r="113" spans="2:22" s="15" customFormat="1" ht="14.25" x14ac:dyDescent="0.25">
      <c r="B113" s="6"/>
      <c r="C113" s="28"/>
      <c r="D113" s="28"/>
      <c r="E113" s="29"/>
      <c r="F113" s="9"/>
      <c r="G113" s="9"/>
      <c r="H113" s="8"/>
      <c r="I113" s="8"/>
      <c r="J113" s="8"/>
      <c r="K113" s="8"/>
      <c r="L113" s="8"/>
      <c r="M113" s="26"/>
      <c r="N113" s="26"/>
      <c r="O113" s="8"/>
      <c r="P113" s="11"/>
      <c r="Q113" s="8"/>
      <c r="R113" s="8"/>
      <c r="S113" s="12"/>
      <c r="T113" s="13"/>
      <c r="U113" s="13"/>
      <c r="V113" s="14"/>
    </row>
    <row r="114" spans="2:22" s="15" customFormat="1" ht="14.25" x14ac:dyDescent="0.25">
      <c r="B114" s="6"/>
      <c r="C114" s="28"/>
      <c r="D114" s="28"/>
      <c r="E114" s="29"/>
      <c r="F114" s="9"/>
      <c r="G114" s="9"/>
      <c r="H114" s="8"/>
      <c r="I114" s="8"/>
      <c r="J114" s="8"/>
      <c r="K114" s="8"/>
      <c r="L114" s="8"/>
      <c r="M114" s="26"/>
      <c r="N114" s="26"/>
      <c r="O114" s="8"/>
      <c r="P114" s="11"/>
      <c r="Q114" s="8"/>
      <c r="R114" s="8"/>
      <c r="S114" s="12"/>
      <c r="T114" s="13"/>
      <c r="U114" s="13"/>
      <c r="V114" s="14"/>
    </row>
    <row r="115" spans="2:22" s="15" customFormat="1" ht="14.25" x14ac:dyDescent="0.25">
      <c r="B115" s="6"/>
      <c r="C115" s="28"/>
      <c r="D115" s="28"/>
      <c r="E115" s="29"/>
      <c r="F115" s="9"/>
      <c r="G115" s="9"/>
      <c r="H115" s="8"/>
      <c r="I115" s="8"/>
      <c r="J115" s="8"/>
      <c r="K115" s="8"/>
      <c r="L115" s="8"/>
      <c r="M115" s="26"/>
      <c r="N115" s="26"/>
      <c r="O115" s="8"/>
      <c r="P115" s="11"/>
      <c r="Q115" s="8"/>
      <c r="R115" s="8"/>
      <c r="S115" s="12"/>
      <c r="T115" s="13"/>
      <c r="U115" s="13"/>
      <c r="V115" s="14"/>
    </row>
    <row r="116" spans="2:22" s="15" customFormat="1" ht="14.25" x14ac:dyDescent="0.25">
      <c r="B116" s="6"/>
      <c r="C116" s="7"/>
      <c r="D116" s="7"/>
      <c r="E116" s="8"/>
      <c r="F116" s="9"/>
      <c r="G116" s="9"/>
      <c r="H116" s="8"/>
      <c r="I116" s="8"/>
      <c r="J116" s="8"/>
      <c r="K116" s="8"/>
      <c r="L116" s="8"/>
      <c r="M116" s="26"/>
      <c r="N116" s="26"/>
      <c r="O116" s="8"/>
      <c r="P116" s="11"/>
      <c r="Q116" s="8"/>
      <c r="R116" s="8"/>
      <c r="S116" s="12"/>
      <c r="T116" s="13"/>
      <c r="U116" s="13"/>
      <c r="V116" s="14"/>
    </row>
    <row r="117" spans="2:22" s="15" customFormat="1" ht="14.25" x14ac:dyDescent="0.25">
      <c r="B117" s="6"/>
      <c r="C117" s="7"/>
      <c r="D117" s="7"/>
      <c r="E117" s="8"/>
      <c r="F117" s="9"/>
      <c r="G117" s="9"/>
      <c r="H117" s="8"/>
      <c r="I117" s="8"/>
      <c r="J117" s="8"/>
      <c r="K117" s="8"/>
      <c r="L117" s="8"/>
      <c r="M117" s="26"/>
      <c r="N117" s="26"/>
      <c r="O117" s="8"/>
      <c r="P117" s="11"/>
      <c r="Q117" s="8"/>
      <c r="R117" s="8"/>
      <c r="S117" s="12"/>
      <c r="T117" s="13"/>
      <c r="U117" s="13"/>
      <c r="V117" s="14"/>
    </row>
    <row r="118" spans="2:22" s="15" customFormat="1" ht="14.25" x14ac:dyDescent="0.25">
      <c r="B118" s="6"/>
      <c r="C118" s="7"/>
      <c r="D118" s="7"/>
      <c r="E118" s="8"/>
      <c r="F118" s="9"/>
      <c r="G118" s="9"/>
      <c r="H118" s="8"/>
      <c r="I118" s="8"/>
      <c r="J118" s="8"/>
      <c r="K118" s="8"/>
      <c r="L118" s="8"/>
      <c r="M118" s="26"/>
      <c r="N118" s="26"/>
      <c r="O118" s="8"/>
      <c r="P118" s="11"/>
      <c r="Q118" s="8"/>
      <c r="R118" s="8"/>
      <c r="S118" s="12"/>
      <c r="T118" s="13"/>
      <c r="U118" s="13"/>
      <c r="V118" s="14"/>
    </row>
    <row r="119" spans="2:22" s="15" customFormat="1" ht="14.25" x14ac:dyDescent="0.25">
      <c r="B119" s="6"/>
      <c r="C119" s="7"/>
      <c r="D119" s="7"/>
      <c r="E119" s="8"/>
      <c r="F119" s="9"/>
      <c r="G119" s="9"/>
      <c r="H119" s="8"/>
      <c r="I119" s="8"/>
      <c r="J119" s="8"/>
      <c r="K119" s="8"/>
      <c r="L119" s="8"/>
      <c r="M119" s="26"/>
      <c r="N119" s="26"/>
      <c r="O119" s="8"/>
      <c r="P119" s="11"/>
      <c r="Q119" s="8"/>
      <c r="R119" s="8"/>
      <c r="S119" s="12"/>
      <c r="T119" s="13"/>
      <c r="U119" s="13"/>
      <c r="V119" s="14"/>
    </row>
    <row r="120" spans="2:22" s="15" customFormat="1" ht="14.25" x14ac:dyDescent="0.25">
      <c r="B120" s="6"/>
      <c r="C120" s="7"/>
      <c r="D120" s="7"/>
      <c r="E120" s="8"/>
      <c r="F120" s="9"/>
      <c r="G120" s="9"/>
      <c r="H120" s="8"/>
      <c r="I120" s="8"/>
      <c r="J120" s="8"/>
      <c r="K120" s="8"/>
      <c r="L120" s="8"/>
      <c r="M120" s="26"/>
      <c r="N120" s="26"/>
      <c r="O120" s="8"/>
      <c r="P120" s="11"/>
      <c r="Q120" s="8"/>
      <c r="R120" s="8"/>
      <c r="S120" s="12"/>
      <c r="T120" s="13"/>
      <c r="U120" s="13"/>
      <c r="V120" s="14"/>
    </row>
    <row r="121" spans="2:22" s="15" customFormat="1" ht="14.25" x14ac:dyDescent="0.25">
      <c r="B121" s="6"/>
      <c r="C121" s="23"/>
      <c r="D121" s="23"/>
      <c r="E121" s="11"/>
      <c r="F121" s="31"/>
      <c r="G121" s="31"/>
      <c r="H121" s="11"/>
      <c r="I121" s="11"/>
      <c r="J121" s="11"/>
      <c r="K121" s="11"/>
      <c r="L121" s="11"/>
      <c r="M121" s="11"/>
      <c r="N121" s="11"/>
      <c r="O121" s="32"/>
      <c r="P121" s="11"/>
      <c r="Q121" s="8"/>
      <c r="R121" s="8"/>
      <c r="S121" s="12"/>
      <c r="T121" s="33"/>
      <c r="U121" s="22"/>
      <c r="V121" s="14"/>
    </row>
    <row r="122" spans="2:22" s="15" customFormat="1" ht="14.25" x14ac:dyDescent="0.25">
      <c r="B122" s="6"/>
      <c r="C122" s="23"/>
      <c r="D122" s="23"/>
      <c r="E122" s="11"/>
      <c r="F122" s="31"/>
      <c r="G122" s="31"/>
      <c r="H122" s="11"/>
      <c r="I122" s="11"/>
      <c r="J122" s="11"/>
      <c r="K122" s="11"/>
      <c r="L122" s="11"/>
      <c r="M122" s="11"/>
      <c r="N122" s="11"/>
      <c r="O122" s="32"/>
      <c r="P122" s="11"/>
      <c r="Q122" s="8"/>
      <c r="R122" s="8"/>
      <c r="S122" s="12"/>
      <c r="T122" s="33"/>
      <c r="U122" s="20"/>
      <c r="V122" s="14"/>
    </row>
    <row r="123" spans="2:22" s="15" customFormat="1" ht="14.25" x14ac:dyDescent="0.25">
      <c r="B123" s="6"/>
      <c r="C123" s="23"/>
      <c r="D123" s="23"/>
      <c r="E123" s="11"/>
      <c r="F123" s="31"/>
      <c r="G123" s="31"/>
      <c r="H123" s="11"/>
      <c r="I123" s="11"/>
      <c r="J123" s="11"/>
      <c r="K123" s="11"/>
      <c r="L123" s="11"/>
      <c r="M123" s="11"/>
      <c r="N123" s="11"/>
      <c r="O123" s="32"/>
      <c r="P123" s="11"/>
      <c r="Q123" s="8"/>
      <c r="R123" s="8"/>
      <c r="S123" s="12"/>
      <c r="T123" s="33"/>
      <c r="U123" s="20"/>
      <c r="V123" s="14"/>
    </row>
    <row r="124" spans="2:22" s="15" customFormat="1" ht="14.25" x14ac:dyDescent="0.25">
      <c r="B124" s="6"/>
      <c r="C124" s="23"/>
      <c r="D124" s="23"/>
      <c r="E124" s="11"/>
      <c r="F124" s="31"/>
      <c r="G124" s="31"/>
      <c r="H124" s="11"/>
      <c r="I124" s="11"/>
      <c r="J124" s="11"/>
      <c r="K124" s="11"/>
      <c r="L124" s="11"/>
      <c r="M124" s="11"/>
      <c r="N124" s="11"/>
      <c r="O124" s="32"/>
      <c r="P124" s="11"/>
      <c r="Q124" s="8"/>
      <c r="R124" s="8"/>
      <c r="S124" s="12"/>
      <c r="T124" s="22"/>
      <c r="U124" s="20"/>
      <c r="V124" s="14"/>
    </row>
    <row r="125" spans="2:22" s="15" customFormat="1" ht="14.25" x14ac:dyDescent="0.25">
      <c r="B125" s="6"/>
      <c r="C125" s="23"/>
      <c r="D125" s="23"/>
      <c r="E125" s="11"/>
      <c r="F125" s="31"/>
      <c r="G125" s="31"/>
      <c r="H125" s="11"/>
      <c r="I125" s="11"/>
      <c r="J125" s="11"/>
      <c r="K125" s="11"/>
      <c r="L125" s="11"/>
      <c r="M125" s="11"/>
      <c r="N125" s="11"/>
      <c r="O125" s="32"/>
      <c r="P125" s="11"/>
      <c r="Q125" s="8"/>
      <c r="R125" s="8"/>
      <c r="S125" s="12"/>
      <c r="T125" s="33"/>
      <c r="U125" s="20"/>
      <c r="V125" s="14"/>
    </row>
    <row r="126" spans="2:22" s="15" customFormat="1" ht="14.25" x14ac:dyDescent="0.25">
      <c r="B126" s="6"/>
      <c r="C126" s="23"/>
      <c r="D126" s="23"/>
      <c r="E126" s="11"/>
      <c r="F126" s="31"/>
      <c r="G126" s="31"/>
      <c r="H126" s="11"/>
      <c r="I126" s="11"/>
      <c r="J126" s="11"/>
      <c r="K126" s="11"/>
      <c r="L126" s="11"/>
      <c r="M126" s="11"/>
      <c r="N126" s="11"/>
      <c r="O126" s="32"/>
      <c r="P126" s="11"/>
      <c r="Q126" s="8"/>
      <c r="R126" s="8"/>
      <c r="S126" s="12"/>
      <c r="T126" s="33"/>
      <c r="U126" s="22"/>
      <c r="V126" s="14"/>
    </row>
    <row r="127" spans="2:22" s="15" customFormat="1" ht="14.25" x14ac:dyDescent="0.25">
      <c r="B127" s="6"/>
      <c r="C127" s="23"/>
      <c r="D127" s="23"/>
      <c r="E127" s="11"/>
      <c r="F127" s="31"/>
      <c r="G127" s="31"/>
      <c r="H127" s="11"/>
      <c r="I127" s="11"/>
      <c r="J127" s="11"/>
      <c r="K127" s="11"/>
      <c r="L127" s="8"/>
      <c r="M127" s="11"/>
      <c r="N127" s="11"/>
      <c r="O127" s="32"/>
      <c r="P127" s="8"/>
      <c r="Q127" s="8"/>
      <c r="R127" s="8"/>
      <c r="S127" s="12"/>
      <c r="T127" s="22"/>
      <c r="U127" s="20"/>
      <c r="V127" s="14"/>
    </row>
    <row r="128" spans="2:22" s="15" customFormat="1" ht="14.25" x14ac:dyDescent="0.25">
      <c r="B128" s="6"/>
      <c r="C128" s="23"/>
      <c r="D128" s="23"/>
      <c r="E128" s="11"/>
      <c r="F128" s="31"/>
      <c r="G128" s="31"/>
      <c r="H128" s="11"/>
      <c r="I128" s="11"/>
      <c r="J128" s="11"/>
      <c r="K128" s="11"/>
      <c r="L128" s="11"/>
      <c r="M128" s="11"/>
      <c r="N128" s="11"/>
      <c r="O128" s="32"/>
      <c r="P128" s="11"/>
      <c r="Q128" s="8"/>
      <c r="R128" s="8"/>
      <c r="S128" s="12"/>
      <c r="T128" s="22"/>
      <c r="U128" s="22"/>
      <c r="V128" s="14"/>
    </row>
    <row r="129" spans="2:22" s="15" customFormat="1" ht="15" x14ac:dyDescent="0.25">
      <c r="B129" s="6"/>
      <c r="C129" s="23"/>
      <c r="D129" s="23"/>
      <c r="E129" s="11"/>
      <c r="F129" s="31"/>
      <c r="G129" s="31"/>
      <c r="H129" s="11"/>
      <c r="I129" s="11"/>
      <c r="J129" s="11"/>
      <c r="K129" s="11"/>
      <c r="L129" s="11"/>
      <c r="M129" s="11"/>
      <c r="N129" s="11"/>
      <c r="O129" s="32"/>
      <c r="P129" s="11"/>
      <c r="Q129" s="11"/>
      <c r="R129" s="34"/>
      <c r="S129" s="35"/>
      <c r="T129" s="33"/>
      <c r="U129" s="20"/>
      <c r="V129" s="14"/>
    </row>
    <row r="130" spans="2:22" s="15" customFormat="1" ht="14.25" x14ac:dyDescent="0.25">
      <c r="B130" s="6"/>
      <c r="C130" s="16"/>
      <c r="D130" s="16"/>
      <c r="E130" s="16"/>
      <c r="F130" s="17"/>
      <c r="G130" s="17"/>
      <c r="H130" s="16"/>
      <c r="I130" s="16"/>
      <c r="J130" s="16"/>
      <c r="K130" s="16"/>
      <c r="L130" s="16"/>
      <c r="M130" s="16"/>
      <c r="N130" s="16"/>
      <c r="O130" s="8"/>
      <c r="P130" s="8"/>
      <c r="Q130" s="8"/>
      <c r="R130" s="16"/>
      <c r="S130" s="19"/>
      <c r="T130" s="20"/>
      <c r="U130" s="20"/>
      <c r="V130" s="14"/>
    </row>
    <row r="131" spans="2:22" s="15" customFormat="1" ht="14.25" x14ac:dyDescent="0.25">
      <c r="B131" s="6"/>
      <c r="C131" s="16"/>
      <c r="D131" s="16"/>
      <c r="E131" s="16"/>
      <c r="F131" s="17"/>
      <c r="G131" s="17"/>
      <c r="H131" s="16"/>
      <c r="I131" s="16"/>
      <c r="J131" s="16"/>
      <c r="K131" s="16"/>
      <c r="L131" s="8"/>
      <c r="M131" s="16"/>
      <c r="N131" s="16"/>
      <c r="O131" s="8"/>
      <c r="P131" s="8"/>
      <c r="Q131" s="8"/>
      <c r="R131" s="16"/>
      <c r="S131" s="19"/>
      <c r="T131" s="20"/>
      <c r="U131" s="20"/>
      <c r="V131" s="14"/>
    </row>
    <row r="132" spans="2:22" s="15" customFormat="1" ht="14.25" x14ac:dyDescent="0.25">
      <c r="B132" s="6"/>
      <c r="C132" s="16"/>
      <c r="D132" s="16"/>
      <c r="E132" s="16"/>
      <c r="F132" s="17"/>
      <c r="G132" s="17"/>
      <c r="H132" s="16"/>
      <c r="I132" s="16"/>
      <c r="J132" s="16"/>
      <c r="K132" s="18"/>
      <c r="L132" s="8"/>
      <c r="M132" s="18"/>
      <c r="N132" s="18"/>
      <c r="O132" s="8"/>
      <c r="P132" s="8"/>
      <c r="Q132" s="8"/>
      <c r="R132" s="16"/>
      <c r="S132" s="19"/>
      <c r="T132" s="20"/>
      <c r="U132" s="20"/>
      <c r="V132" s="14"/>
    </row>
    <row r="133" spans="2:22" s="15" customFormat="1" ht="14.25" x14ac:dyDescent="0.25">
      <c r="B133" s="6"/>
      <c r="C133" s="16"/>
      <c r="D133" s="16"/>
      <c r="E133" s="16"/>
      <c r="F133" s="17"/>
      <c r="G133" s="17"/>
      <c r="H133" s="16"/>
      <c r="I133" s="16"/>
      <c r="J133" s="16"/>
      <c r="K133" s="16"/>
      <c r="L133" s="8"/>
      <c r="M133" s="18"/>
      <c r="N133" s="18"/>
      <c r="O133" s="8"/>
      <c r="P133" s="8"/>
      <c r="Q133" s="8"/>
      <c r="R133" s="16"/>
      <c r="S133" s="19"/>
      <c r="T133" s="20"/>
      <c r="U133" s="20"/>
      <c r="V133" s="14"/>
    </row>
    <row r="134" spans="2:22" s="15" customFormat="1" ht="14.25" x14ac:dyDescent="0.25">
      <c r="B134" s="6"/>
      <c r="C134" s="16"/>
      <c r="D134" s="16"/>
      <c r="E134" s="16"/>
      <c r="F134" s="17"/>
      <c r="G134" s="17"/>
      <c r="H134" s="16"/>
      <c r="I134" s="16"/>
      <c r="J134" s="16"/>
      <c r="K134" s="16"/>
      <c r="L134" s="8"/>
      <c r="M134" s="18"/>
      <c r="N134" s="18"/>
      <c r="O134" s="8"/>
      <c r="P134" s="8"/>
      <c r="Q134" s="8"/>
      <c r="R134" s="16"/>
      <c r="S134" s="19"/>
      <c r="T134" s="20"/>
      <c r="U134" s="20"/>
      <c r="V134" s="14"/>
    </row>
    <row r="135" spans="2:22" s="15" customFormat="1" ht="14.25" x14ac:dyDescent="0.25">
      <c r="B135" s="6"/>
      <c r="C135" s="16"/>
      <c r="D135" s="16"/>
      <c r="E135" s="16"/>
      <c r="F135" s="17"/>
      <c r="G135" s="17"/>
      <c r="H135" s="16"/>
      <c r="I135" s="16"/>
      <c r="J135" s="16"/>
      <c r="K135" s="16"/>
      <c r="L135" s="8"/>
      <c r="M135" s="18"/>
      <c r="N135" s="18"/>
      <c r="O135" s="8"/>
      <c r="P135" s="8"/>
      <c r="Q135" s="8"/>
      <c r="R135" s="16"/>
      <c r="S135" s="19"/>
      <c r="T135" s="20"/>
      <c r="U135" s="20"/>
      <c r="V135" s="14"/>
    </row>
    <row r="136" spans="2:22" s="15" customFormat="1" ht="14.25" x14ac:dyDescent="0.25">
      <c r="B136" s="6"/>
      <c r="C136" s="16"/>
      <c r="D136" s="16"/>
      <c r="E136" s="16"/>
      <c r="F136" s="17"/>
      <c r="G136" s="17"/>
      <c r="H136" s="16"/>
      <c r="I136" s="16"/>
      <c r="J136" s="16"/>
      <c r="K136" s="16"/>
      <c r="L136" s="8"/>
      <c r="M136" s="18"/>
      <c r="N136" s="18"/>
      <c r="O136" s="8"/>
      <c r="P136" s="8"/>
      <c r="Q136" s="8"/>
      <c r="R136" s="16"/>
      <c r="S136" s="19"/>
      <c r="T136" s="20"/>
      <c r="U136" s="20"/>
      <c r="V136" s="14"/>
    </row>
    <row r="137" spans="2:22" s="15" customFormat="1" ht="14.25" x14ac:dyDescent="0.25">
      <c r="B137" s="6"/>
      <c r="C137" s="16"/>
      <c r="D137" s="16"/>
      <c r="E137" s="16"/>
      <c r="F137" s="17"/>
      <c r="G137" s="17"/>
      <c r="H137" s="16"/>
      <c r="I137" s="16"/>
      <c r="J137" s="16"/>
      <c r="K137" s="16"/>
      <c r="L137" s="8"/>
      <c r="M137" s="18"/>
      <c r="N137" s="18"/>
      <c r="O137" s="8"/>
      <c r="P137" s="8"/>
      <c r="Q137" s="8"/>
      <c r="R137" s="16"/>
      <c r="S137" s="19"/>
      <c r="T137" s="20"/>
      <c r="U137" s="20"/>
      <c r="V137" s="14"/>
    </row>
    <row r="138" spans="2:22" s="15" customFormat="1" ht="14.25" x14ac:dyDescent="0.25">
      <c r="B138" s="6"/>
      <c r="C138" s="16"/>
      <c r="D138" s="16"/>
      <c r="E138" s="16"/>
      <c r="F138" s="17"/>
      <c r="G138" s="17"/>
      <c r="H138" s="16"/>
      <c r="I138" s="16"/>
      <c r="J138" s="16"/>
      <c r="K138" s="16"/>
      <c r="L138" s="8"/>
      <c r="M138" s="18"/>
      <c r="N138" s="18"/>
      <c r="O138" s="8"/>
      <c r="P138" s="8"/>
      <c r="Q138" s="8"/>
      <c r="R138" s="16"/>
      <c r="S138" s="19"/>
      <c r="T138" s="20"/>
      <c r="U138" s="20"/>
      <c r="V138" s="14"/>
    </row>
    <row r="139" spans="2:22" s="15" customFormat="1" ht="14.25" x14ac:dyDescent="0.25">
      <c r="B139" s="6"/>
      <c r="C139" s="16"/>
      <c r="D139" s="16"/>
      <c r="E139" s="16"/>
      <c r="F139" s="17"/>
      <c r="G139" s="17"/>
      <c r="H139" s="16"/>
      <c r="I139" s="16"/>
      <c r="J139" s="16"/>
      <c r="K139" s="16"/>
      <c r="L139" s="8"/>
      <c r="M139" s="18"/>
      <c r="N139" s="18"/>
      <c r="O139" s="8"/>
      <c r="P139" s="8"/>
      <c r="Q139" s="8"/>
      <c r="R139" s="16"/>
      <c r="S139" s="19"/>
      <c r="T139" s="20"/>
      <c r="U139" s="20"/>
      <c r="V139" s="14"/>
    </row>
    <row r="140" spans="2:22" s="15" customFormat="1" ht="14.25" x14ac:dyDescent="0.25">
      <c r="B140" s="6"/>
      <c r="C140" s="16"/>
      <c r="D140" s="16"/>
      <c r="E140" s="16"/>
      <c r="F140" s="17"/>
      <c r="G140" s="17"/>
      <c r="H140" s="16"/>
      <c r="I140" s="16"/>
      <c r="J140" s="16"/>
      <c r="K140" s="8"/>
      <c r="L140" s="8"/>
      <c r="M140" s="10"/>
      <c r="N140" s="10"/>
      <c r="O140" s="8"/>
      <c r="P140" s="8"/>
      <c r="Q140" s="8"/>
      <c r="R140" s="16"/>
      <c r="S140" s="19"/>
      <c r="T140" s="13"/>
      <c r="U140" s="13"/>
      <c r="V140" s="14"/>
    </row>
    <row r="141" spans="2:22" s="15" customFormat="1" ht="14.25" x14ac:dyDescent="0.25">
      <c r="B141" s="6"/>
      <c r="C141" s="16"/>
      <c r="D141" s="16"/>
      <c r="E141" s="16"/>
      <c r="F141" s="17"/>
      <c r="G141" s="17"/>
      <c r="H141" s="16"/>
      <c r="I141" s="16"/>
      <c r="J141" s="16"/>
      <c r="K141" s="8"/>
      <c r="L141" s="8"/>
      <c r="M141" s="10"/>
      <c r="N141" s="10"/>
      <c r="O141" s="8"/>
      <c r="P141" s="8"/>
      <c r="Q141" s="8"/>
      <c r="R141" s="16"/>
      <c r="S141" s="19"/>
      <c r="T141" s="13"/>
      <c r="U141" s="13"/>
      <c r="V141" s="14"/>
    </row>
    <row r="142" spans="2:22" s="15" customFormat="1" ht="14.25" x14ac:dyDescent="0.25">
      <c r="B142" s="6"/>
      <c r="C142" s="23"/>
      <c r="D142" s="23"/>
      <c r="E142" s="16"/>
      <c r="F142" s="17"/>
      <c r="G142" s="17"/>
      <c r="H142" s="8"/>
      <c r="I142" s="8"/>
      <c r="J142" s="16"/>
      <c r="K142" s="8"/>
      <c r="L142" s="8"/>
      <c r="M142" s="26"/>
      <c r="N142" s="26"/>
      <c r="O142" s="8"/>
      <c r="P142" s="8"/>
      <c r="Q142" s="8"/>
      <c r="R142" s="8"/>
      <c r="S142" s="12"/>
      <c r="T142" s="13"/>
      <c r="U142" s="13"/>
      <c r="V142" s="14"/>
    </row>
    <row r="143" spans="2:22" s="15" customFormat="1" ht="14.25" x14ac:dyDescent="0.25">
      <c r="B143" s="6"/>
      <c r="C143" s="23"/>
      <c r="D143" s="23"/>
      <c r="E143" s="16"/>
      <c r="F143" s="17"/>
      <c r="G143" s="17"/>
      <c r="H143" s="8"/>
      <c r="I143" s="8"/>
      <c r="J143" s="8"/>
      <c r="K143" s="8"/>
      <c r="L143" s="8"/>
      <c r="M143" s="26"/>
      <c r="N143" s="26"/>
      <c r="O143" s="8"/>
      <c r="P143" s="8"/>
      <c r="Q143" s="8"/>
      <c r="R143" s="8"/>
      <c r="S143" s="12"/>
      <c r="T143" s="13"/>
      <c r="U143" s="13"/>
      <c r="V143" s="14"/>
    </row>
    <row r="144" spans="2:22" s="15" customFormat="1" ht="14.25" x14ac:dyDescent="0.25">
      <c r="B144" s="6"/>
      <c r="C144" s="23"/>
      <c r="D144" s="23"/>
      <c r="E144" s="16"/>
      <c r="F144" s="17"/>
      <c r="G144" s="17"/>
      <c r="H144" s="8"/>
      <c r="I144" s="8"/>
      <c r="J144" s="8"/>
      <c r="K144" s="8"/>
      <c r="L144" s="8"/>
      <c r="M144" s="26"/>
      <c r="N144" s="26"/>
      <c r="O144" s="8"/>
      <c r="P144" s="8"/>
      <c r="Q144" s="8"/>
      <c r="R144" s="8"/>
      <c r="S144" s="12"/>
      <c r="T144" s="13"/>
      <c r="U144" s="13"/>
      <c r="V144" s="14"/>
    </row>
    <row r="145" spans="2:22" s="15" customFormat="1" ht="14.25" x14ac:dyDescent="0.25">
      <c r="B145" s="6"/>
      <c r="C145" s="23"/>
      <c r="D145" s="23"/>
      <c r="E145" s="16"/>
      <c r="F145" s="17"/>
      <c r="G145" s="17"/>
      <c r="H145" s="8"/>
      <c r="I145" s="8"/>
      <c r="J145" s="8"/>
      <c r="K145" s="8"/>
      <c r="L145" s="8"/>
      <c r="M145" s="26"/>
      <c r="N145" s="26"/>
      <c r="O145" s="8"/>
      <c r="P145" s="8"/>
      <c r="Q145" s="8"/>
      <c r="R145" s="8"/>
      <c r="S145" s="12"/>
      <c r="T145" s="13"/>
      <c r="U145" s="13"/>
      <c r="V145" s="14"/>
    </row>
    <row r="146" spans="2:22" s="15" customFormat="1" ht="14.25" x14ac:dyDescent="0.25">
      <c r="B146" s="6"/>
      <c r="C146" s="16"/>
      <c r="D146" s="16"/>
      <c r="E146" s="16"/>
      <c r="F146" s="17"/>
      <c r="G146" s="17"/>
      <c r="H146" s="8"/>
      <c r="I146" s="8"/>
      <c r="J146" s="8"/>
      <c r="K146" s="8"/>
      <c r="L146" s="8"/>
      <c r="M146" s="10"/>
      <c r="N146" s="10"/>
      <c r="O146" s="8"/>
      <c r="P146" s="8"/>
      <c r="Q146" s="8"/>
      <c r="R146" s="8"/>
      <c r="S146" s="12"/>
      <c r="T146" s="13"/>
      <c r="U146" s="13"/>
      <c r="V146" s="14"/>
    </row>
    <row r="147" spans="2:22" s="15" customFormat="1" ht="14.25" x14ac:dyDescent="0.25">
      <c r="B147" s="6"/>
      <c r="C147" s="23"/>
      <c r="D147" s="23"/>
      <c r="E147" s="11"/>
      <c r="F147" s="17"/>
      <c r="G147" s="17"/>
      <c r="H147" s="8"/>
      <c r="I147" s="8"/>
      <c r="J147" s="8"/>
      <c r="K147" s="8"/>
      <c r="L147" s="8"/>
      <c r="M147" s="26"/>
      <c r="N147" s="26"/>
      <c r="O147" s="8"/>
      <c r="P147" s="8"/>
      <c r="Q147" s="8"/>
      <c r="R147" s="8"/>
      <c r="S147" s="12"/>
      <c r="T147" s="13"/>
      <c r="U147" s="13"/>
      <c r="V147" s="14"/>
    </row>
    <row r="148" spans="2:22" s="15" customFormat="1" ht="14.25" x14ac:dyDescent="0.25">
      <c r="B148" s="6"/>
      <c r="C148" s="23"/>
      <c r="D148" s="23"/>
      <c r="E148" s="11"/>
      <c r="F148" s="17"/>
      <c r="G148" s="17"/>
      <c r="H148" s="8"/>
      <c r="I148" s="8"/>
      <c r="J148" s="8"/>
      <c r="K148" s="8"/>
      <c r="L148" s="8"/>
      <c r="M148" s="10"/>
      <c r="N148" s="10"/>
      <c r="O148" s="8"/>
      <c r="P148" s="8"/>
      <c r="Q148" s="8"/>
      <c r="R148" s="8"/>
      <c r="S148" s="12"/>
      <c r="T148" s="13"/>
      <c r="U148" s="13"/>
      <c r="V148" s="14"/>
    </row>
    <row r="149" spans="2:22" s="15" customFormat="1" ht="14.25" x14ac:dyDescent="0.25">
      <c r="B149" s="6"/>
      <c r="C149" s="16"/>
      <c r="D149" s="16"/>
      <c r="E149" s="8"/>
      <c r="F149" s="9"/>
      <c r="G149" s="9"/>
      <c r="H149" s="8"/>
      <c r="I149" s="8"/>
      <c r="J149" s="8"/>
      <c r="K149" s="8"/>
      <c r="L149" s="8"/>
      <c r="M149" s="10"/>
      <c r="N149" s="10"/>
      <c r="O149" s="8"/>
      <c r="P149" s="8"/>
      <c r="Q149" s="8"/>
      <c r="R149" s="8"/>
      <c r="S149" s="12"/>
      <c r="T149" s="13"/>
      <c r="U149" s="13"/>
      <c r="V149" s="14"/>
    </row>
    <row r="150" spans="2:22" s="15" customFormat="1" ht="14.25" x14ac:dyDescent="0.25">
      <c r="B150" s="6"/>
      <c r="C150" s="7"/>
      <c r="D150" s="7"/>
      <c r="E150" s="8"/>
      <c r="F150" s="9"/>
      <c r="G150" s="9"/>
      <c r="H150" s="8"/>
      <c r="I150" s="8"/>
      <c r="J150" s="8"/>
      <c r="K150" s="8"/>
      <c r="L150" s="8"/>
      <c r="M150" s="10"/>
      <c r="N150" s="10"/>
      <c r="O150" s="8"/>
      <c r="P150" s="11"/>
      <c r="Q150" s="8"/>
      <c r="R150" s="8"/>
      <c r="S150" s="12"/>
      <c r="T150" s="13"/>
      <c r="U150" s="13"/>
      <c r="V150" s="14"/>
    </row>
    <row r="151" spans="2:22" s="15" customFormat="1" ht="14.25" x14ac:dyDescent="0.25">
      <c r="B151" s="6"/>
      <c r="C151" s="7"/>
      <c r="D151" s="7"/>
      <c r="E151" s="8"/>
      <c r="F151" s="9"/>
      <c r="G151" s="9"/>
      <c r="H151" s="8"/>
      <c r="I151" s="8"/>
      <c r="J151" s="8"/>
      <c r="K151" s="8"/>
      <c r="L151" s="8"/>
      <c r="M151" s="10"/>
      <c r="N151" s="10"/>
      <c r="O151" s="8"/>
      <c r="P151" s="11"/>
      <c r="Q151" s="8"/>
      <c r="R151" s="8"/>
      <c r="S151" s="12"/>
      <c r="T151" s="13"/>
      <c r="U151" s="13"/>
      <c r="V151" s="14"/>
    </row>
    <row r="152" spans="2:22" s="15" customFormat="1" ht="14.25" x14ac:dyDescent="0.25">
      <c r="B152" s="6"/>
      <c r="C152" s="7"/>
      <c r="D152" s="7"/>
      <c r="E152" s="8"/>
      <c r="F152" s="9"/>
      <c r="G152" s="9"/>
      <c r="H152" s="8"/>
      <c r="I152" s="8"/>
      <c r="J152" s="8"/>
      <c r="K152" s="8"/>
      <c r="L152" s="8"/>
      <c r="M152" s="10"/>
      <c r="N152" s="10"/>
      <c r="O152" s="8"/>
      <c r="P152" s="11"/>
      <c r="Q152" s="8"/>
      <c r="R152" s="8"/>
      <c r="S152" s="12"/>
      <c r="T152" s="13"/>
      <c r="U152" s="13"/>
      <c r="V152" s="14"/>
    </row>
    <row r="153" spans="2:22" s="15" customFormat="1" ht="14.25" x14ac:dyDescent="0.25">
      <c r="B153" s="6"/>
      <c r="C153" s="7"/>
      <c r="D153" s="7"/>
      <c r="E153" s="8"/>
      <c r="F153" s="9"/>
      <c r="G153" s="9"/>
      <c r="H153" s="8"/>
      <c r="I153" s="8"/>
      <c r="J153" s="8"/>
      <c r="K153" s="8"/>
      <c r="L153" s="8"/>
      <c r="M153" s="10"/>
      <c r="N153" s="10"/>
      <c r="O153" s="8"/>
      <c r="P153" s="11"/>
      <c r="Q153" s="8"/>
      <c r="R153" s="8"/>
      <c r="S153" s="12"/>
      <c r="T153" s="13"/>
      <c r="U153" s="13"/>
      <c r="V153" s="14"/>
    </row>
    <row r="154" spans="2:22" s="15" customFormat="1" ht="14.25" x14ac:dyDescent="0.25">
      <c r="B154" s="6"/>
      <c r="C154" s="7"/>
      <c r="D154" s="7"/>
      <c r="E154" s="8"/>
      <c r="F154" s="9"/>
      <c r="G154" s="9"/>
      <c r="H154" s="8"/>
      <c r="I154" s="8"/>
      <c r="J154" s="8"/>
      <c r="K154" s="8"/>
      <c r="L154" s="8"/>
      <c r="M154" s="10"/>
      <c r="N154" s="10"/>
      <c r="O154" s="8"/>
      <c r="P154" s="11"/>
      <c r="Q154" s="8"/>
      <c r="R154" s="8"/>
      <c r="S154" s="12"/>
      <c r="T154" s="13"/>
      <c r="U154" s="13"/>
      <c r="V154" s="14"/>
    </row>
    <row r="155" spans="2:22" s="15" customFormat="1" ht="14.25" x14ac:dyDescent="0.25">
      <c r="B155" s="6"/>
      <c r="C155" s="7"/>
      <c r="D155" s="7"/>
      <c r="E155" s="8"/>
      <c r="F155" s="9"/>
      <c r="G155" s="9"/>
      <c r="H155" s="8"/>
      <c r="I155" s="8"/>
      <c r="J155" s="8"/>
      <c r="K155" s="8"/>
      <c r="L155" s="8"/>
      <c r="M155" s="10"/>
      <c r="N155" s="10"/>
      <c r="O155" s="8"/>
      <c r="P155" s="11"/>
      <c r="Q155" s="8"/>
      <c r="R155" s="8"/>
      <c r="S155" s="12"/>
      <c r="T155" s="13"/>
      <c r="U155" s="13"/>
      <c r="V155" s="14"/>
    </row>
    <row r="156" spans="2:22" s="15" customFormat="1" ht="14.25" x14ac:dyDescent="0.25">
      <c r="B156" s="6"/>
      <c r="C156" s="7"/>
      <c r="D156" s="7"/>
      <c r="E156" s="8"/>
      <c r="F156" s="9"/>
      <c r="G156" s="9"/>
      <c r="H156" s="8"/>
      <c r="I156" s="8"/>
      <c r="J156" s="8"/>
      <c r="K156" s="8"/>
      <c r="L156" s="8"/>
      <c r="M156" s="10"/>
      <c r="N156" s="10"/>
      <c r="O156" s="8"/>
      <c r="P156" s="11"/>
      <c r="Q156" s="8"/>
      <c r="R156" s="8"/>
      <c r="S156" s="12"/>
      <c r="T156" s="13"/>
      <c r="U156" s="13"/>
      <c r="V156" s="14"/>
    </row>
    <row r="157" spans="2:22" s="15" customFormat="1" ht="14.25" x14ac:dyDescent="0.25">
      <c r="B157" s="6"/>
      <c r="C157" s="7"/>
      <c r="D157" s="7"/>
      <c r="E157" s="8"/>
      <c r="F157" s="9"/>
      <c r="G157" s="9"/>
      <c r="H157" s="8"/>
      <c r="I157" s="8"/>
      <c r="J157" s="8"/>
      <c r="K157" s="8"/>
      <c r="L157" s="8"/>
      <c r="M157" s="10"/>
      <c r="N157" s="10"/>
      <c r="O157" s="8"/>
      <c r="P157" s="11"/>
      <c r="Q157" s="8"/>
      <c r="R157" s="8"/>
      <c r="S157" s="12"/>
      <c r="T157" s="13"/>
      <c r="U157" s="13"/>
      <c r="V157" s="14"/>
    </row>
    <row r="158" spans="2:22" s="15" customFormat="1" ht="14.25" x14ac:dyDescent="0.25">
      <c r="B158" s="6"/>
      <c r="C158" s="7"/>
      <c r="D158" s="7"/>
      <c r="E158" s="8"/>
      <c r="F158" s="9"/>
      <c r="G158" s="9"/>
      <c r="H158" s="8"/>
      <c r="I158" s="8"/>
      <c r="J158" s="8"/>
      <c r="K158" s="8"/>
      <c r="L158" s="8"/>
      <c r="M158" s="10"/>
      <c r="N158" s="10"/>
      <c r="O158" s="8"/>
      <c r="P158" s="11"/>
      <c r="Q158" s="8"/>
      <c r="R158" s="8"/>
      <c r="S158" s="12"/>
      <c r="T158" s="13"/>
      <c r="U158" s="13"/>
      <c r="V158" s="14"/>
    </row>
    <row r="159" spans="2:22" s="15" customFormat="1" ht="14.25" x14ac:dyDescent="0.25">
      <c r="B159" s="6"/>
      <c r="C159" s="7"/>
      <c r="D159" s="7"/>
      <c r="E159" s="8"/>
      <c r="F159" s="9"/>
      <c r="G159" s="9"/>
      <c r="H159" s="8"/>
      <c r="I159" s="8"/>
      <c r="J159" s="8"/>
      <c r="K159" s="8"/>
      <c r="L159" s="8"/>
      <c r="M159" s="10"/>
      <c r="N159" s="10"/>
      <c r="O159" s="8"/>
      <c r="P159" s="11"/>
      <c r="Q159" s="8"/>
      <c r="R159" s="8"/>
      <c r="S159" s="12"/>
      <c r="T159" s="13"/>
      <c r="U159" s="13"/>
      <c r="V159" s="14"/>
    </row>
    <row r="160" spans="2:22" s="15" customFormat="1" ht="14.25" x14ac:dyDescent="0.25">
      <c r="B160" s="6"/>
      <c r="C160" s="7"/>
      <c r="D160" s="7"/>
      <c r="E160" s="8"/>
      <c r="F160" s="9"/>
      <c r="G160" s="9"/>
      <c r="H160" s="8"/>
      <c r="I160" s="8"/>
      <c r="J160" s="8"/>
      <c r="K160" s="8"/>
      <c r="L160" s="8"/>
      <c r="M160" s="10"/>
      <c r="N160" s="10"/>
      <c r="O160" s="8"/>
      <c r="P160" s="11"/>
      <c r="Q160" s="8"/>
      <c r="R160" s="8"/>
      <c r="S160" s="12"/>
      <c r="T160" s="13"/>
      <c r="U160" s="13"/>
      <c r="V160" s="14"/>
    </row>
    <row r="161" spans="2:22" s="15" customFormat="1" ht="14.25" x14ac:dyDescent="0.25">
      <c r="B161" s="6"/>
      <c r="C161" s="7"/>
      <c r="D161" s="7"/>
      <c r="E161" s="8"/>
      <c r="F161" s="9"/>
      <c r="G161" s="9"/>
      <c r="H161" s="8"/>
      <c r="I161" s="8"/>
      <c r="J161" s="8"/>
      <c r="K161" s="8"/>
      <c r="L161" s="8"/>
      <c r="M161" s="10"/>
      <c r="N161" s="10"/>
      <c r="O161" s="8"/>
      <c r="P161" s="11"/>
      <c r="Q161" s="8"/>
      <c r="R161" s="8"/>
      <c r="S161" s="12"/>
      <c r="T161" s="13"/>
      <c r="U161" s="13"/>
      <c r="V161" s="14"/>
    </row>
    <row r="162" spans="2:22" s="15" customFormat="1" ht="14.25" x14ac:dyDescent="0.25">
      <c r="B162" s="6"/>
      <c r="C162" s="7"/>
      <c r="D162" s="7"/>
      <c r="E162" s="8"/>
      <c r="F162" s="9"/>
      <c r="G162" s="9"/>
      <c r="H162" s="8"/>
      <c r="I162" s="8"/>
      <c r="J162" s="8"/>
      <c r="K162" s="8"/>
      <c r="L162" s="8"/>
      <c r="M162" s="10"/>
      <c r="N162" s="10"/>
      <c r="O162" s="8"/>
      <c r="P162" s="11"/>
      <c r="Q162" s="8"/>
      <c r="R162" s="8"/>
      <c r="S162" s="12"/>
      <c r="T162" s="13"/>
      <c r="U162" s="13"/>
      <c r="V162" s="14"/>
    </row>
    <row r="163" spans="2:22" s="15" customFormat="1" ht="14.25" x14ac:dyDescent="0.25">
      <c r="B163" s="6"/>
      <c r="C163" s="7"/>
      <c r="D163" s="7"/>
      <c r="E163" s="8"/>
      <c r="F163" s="9"/>
      <c r="G163" s="9"/>
      <c r="H163" s="8"/>
      <c r="I163" s="8"/>
      <c r="J163" s="8"/>
      <c r="K163" s="8"/>
      <c r="L163" s="8"/>
      <c r="M163" s="26"/>
      <c r="N163" s="26"/>
      <c r="O163" s="8"/>
      <c r="P163" s="11"/>
      <c r="Q163" s="8"/>
      <c r="R163" s="8"/>
      <c r="S163" s="12"/>
      <c r="T163" s="13"/>
      <c r="U163" s="13"/>
      <c r="V163" s="14"/>
    </row>
    <row r="164" spans="2:22" s="15" customFormat="1" ht="14.25" x14ac:dyDescent="0.25">
      <c r="B164" s="6"/>
      <c r="C164" s="7"/>
      <c r="D164" s="7"/>
      <c r="E164" s="8"/>
      <c r="F164" s="9"/>
      <c r="G164" s="9"/>
      <c r="H164" s="8"/>
      <c r="I164" s="8"/>
      <c r="J164" s="8"/>
      <c r="K164" s="8"/>
      <c r="L164" s="8"/>
      <c r="M164" s="10"/>
      <c r="N164" s="10"/>
      <c r="O164" s="8"/>
      <c r="P164" s="11"/>
      <c r="Q164" s="8"/>
      <c r="R164" s="8"/>
      <c r="S164" s="12"/>
      <c r="T164" s="13"/>
      <c r="U164" s="13"/>
      <c r="V164" s="14"/>
    </row>
    <row r="165" spans="2:22" s="15" customFormat="1" ht="14.25" x14ac:dyDescent="0.25">
      <c r="B165" s="6"/>
      <c r="C165" s="7"/>
      <c r="D165" s="7"/>
      <c r="E165" s="8"/>
      <c r="F165" s="9"/>
      <c r="G165" s="9"/>
      <c r="H165" s="8"/>
      <c r="I165" s="8"/>
      <c r="J165" s="8"/>
      <c r="K165" s="8"/>
      <c r="L165" s="8"/>
      <c r="M165" s="26"/>
      <c r="N165" s="26"/>
      <c r="O165" s="8"/>
      <c r="P165" s="11"/>
      <c r="Q165" s="8"/>
      <c r="R165" s="8"/>
      <c r="S165" s="12"/>
      <c r="T165" s="13"/>
      <c r="U165" s="13"/>
      <c r="V165" s="14"/>
    </row>
    <row r="166" spans="2:22" s="15" customFormat="1" ht="14.25" x14ac:dyDescent="0.25">
      <c r="B166" s="6"/>
      <c r="C166" s="7"/>
      <c r="D166" s="7"/>
      <c r="E166" s="8"/>
      <c r="F166" s="9"/>
      <c r="G166" s="9"/>
      <c r="H166" s="8"/>
      <c r="I166" s="8"/>
      <c r="J166" s="8"/>
      <c r="K166" s="8"/>
      <c r="L166" s="8"/>
      <c r="M166" s="10"/>
      <c r="N166" s="10"/>
      <c r="O166" s="8"/>
      <c r="P166" s="11"/>
      <c r="Q166" s="8"/>
      <c r="R166" s="8"/>
      <c r="S166" s="12"/>
      <c r="T166" s="13"/>
      <c r="U166" s="13"/>
      <c r="V166" s="14"/>
    </row>
    <row r="167" spans="2:22" s="15" customFormat="1" ht="14.25" x14ac:dyDescent="0.25">
      <c r="B167" s="6"/>
      <c r="C167" s="7"/>
      <c r="D167" s="7"/>
      <c r="E167" s="8"/>
      <c r="F167" s="9"/>
      <c r="G167" s="9"/>
      <c r="H167" s="8"/>
      <c r="I167" s="8"/>
      <c r="J167" s="8"/>
      <c r="K167" s="8"/>
      <c r="L167" s="8"/>
      <c r="M167" s="10"/>
      <c r="N167" s="10"/>
      <c r="O167" s="8"/>
      <c r="P167" s="11"/>
      <c r="Q167" s="8"/>
      <c r="R167" s="8"/>
      <c r="S167" s="12"/>
      <c r="T167" s="13"/>
      <c r="U167" s="13"/>
      <c r="V167" s="14"/>
    </row>
    <row r="168" spans="2:22" s="15" customFormat="1" ht="14.25" x14ac:dyDescent="0.25">
      <c r="B168" s="6"/>
      <c r="C168" s="7"/>
      <c r="D168" s="7"/>
      <c r="E168" s="8"/>
      <c r="F168" s="9"/>
      <c r="G168" s="9"/>
      <c r="H168" s="8"/>
      <c r="I168" s="8"/>
      <c r="J168" s="8"/>
      <c r="K168" s="8"/>
      <c r="L168" s="8"/>
      <c r="M168" s="10"/>
      <c r="N168" s="10"/>
      <c r="O168" s="8"/>
      <c r="P168" s="11"/>
      <c r="Q168" s="8"/>
      <c r="R168" s="8"/>
      <c r="S168" s="12"/>
      <c r="T168" s="13"/>
      <c r="U168" s="13"/>
      <c r="V168" s="14"/>
    </row>
    <row r="169" spans="2:22" s="15" customFormat="1" ht="14.25" x14ac:dyDescent="0.25">
      <c r="B169" s="6"/>
      <c r="C169" s="7"/>
      <c r="D169" s="7"/>
      <c r="E169" s="8"/>
      <c r="F169" s="9"/>
      <c r="G169" s="9"/>
      <c r="H169" s="8"/>
      <c r="I169" s="8"/>
      <c r="J169" s="8"/>
      <c r="K169" s="8"/>
      <c r="L169" s="8"/>
      <c r="M169" s="10"/>
      <c r="N169" s="10"/>
      <c r="O169" s="8"/>
      <c r="P169" s="11"/>
      <c r="Q169" s="8"/>
      <c r="R169" s="8"/>
      <c r="S169" s="12"/>
      <c r="T169" s="13"/>
      <c r="U169" s="13"/>
      <c r="V169" s="14"/>
    </row>
    <row r="170" spans="2:22" s="15" customFormat="1" ht="14.25" x14ac:dyDescent="0.25">
      <c r="B170" s="6"/>
      <c r="C170" s="7"/>
      <c r="D170" s="7"/>
      <c r="E170" s="8"/>
      <c r="F170" s="9"/>
      <c r="G170" s="9"/>
      <c r="H170" s="8"/>
      <c r="I170" s="8"/>
      <c r="J170" s="11"/>
      <c r="K170" s="11"/>
      <c r="L170" s="11"/>
      <c r="M170" s="24"/>
      <c r="N170" s="24"/>
      <c r="O170" s="8"/>
      <c r="P170" s="11"/>
      <c r="Q170" s="8"/>
      <c r="R170" s="8"/>
      <c r="S170" s="12"/>
      <c r="T170" s="22"/>
      <c r="U170" s="20"/>
      <c r="V170" s="14"/>
    </row>
    <row r="171" spans="2:22" s="15" customFormat="1" ht="14.25" x14ac:dyDescent="0.25">
      <c r="B171" s="6"/>
      <c r="C171" s="7"/>
      <c r="D171" s="7"/>
      <c r="E171" s="8"/>
      <c r="F171" s="9"/>
      <c r="G171" s="9"/>
      <c r="H171" s="8"/>
      <c r="I171" s="8"/>
      <c r="J171" s="8"/>
      <c r="K171" s="8"/>
      <c r="L171" s="8"/>
      <c r="M171" s="10"/>
      <c r="N171" s="10"/>
      <c r="O171" s="8"/>
      <c r="P171" s="11"/>
      <c r="Q171" s="8"/>
      <c r="R171" s="8"/>
      <c r="S171" s="12"/>
      <c r="T171" s="13"/>
      <c r="U171" s="13"/>
      <c r="V171" s="14"/>
    </row>
    <row r="172" spans="2:22" s="15" customFormat="1" ht="14.25" x14ac:dyDescent="0.25">
      <c r="B172" s="6"/>
      <c r="C172" s="7"/>
      <c r="D172" s="7"/>
      <c r="E172" s="8"/>
      <c r="F172" s="9"/>
      <c r="G172" s="9"/>
      <c r="H172" s="8"/>
      <c r="I172" s="8"/>
      <c r="J172" s="8"/>
      <c r="K172" s="8"/>
      <c r="L172" s="8"/>
      <c r="M172" s="26"/>
      <c r="N172" s="26"/>
      <c r="O172" s="8"/>
      <c r="P172" s="11"/>
      <c r="Q172" s="8"/>
      <c r="R172" s="8"/>
      <c r="S172" s="12"/>
      <c r="T172" s="13"/>
      <c r="U172" s="13"/>
      <c r="V172" s="14"/>
    </row>
    <row r="173" spans="2:22" s="15" customFormat="1" ht="14.25" x14ac:dyDescent="0.25">
      <c r="B173" s="6"/>
      <c r="C173" s="7"/>
      <c r="D173" s="7"/>
      <c r="E173" s="8"/>
      <c r="F173" s="9"/>
      <c r="G173" s="9"/>
      <c r="H173" s="8"/>
      <c r="I173" s="8"/>
      <c r="J173" s="8"/>
      <c r="K173" s="8"/>
      <c r="L173" s="8"/>
      <c r="M173" s="10"/>
      <c r="N173" s="10"/>
      <c r="O173" s="8"/>
      <c r="P173" s="11"/>
      <c r="Q173" s="8"/>
      <c r="R173" s="8"/>
      <c r="S173" s="12"/>
      <c r="T173" s="13"/>
      <c r="U173" s="13"/>
      <c r="V173" s="14"/>
    </row>
    <row r="174" spans="2:22" s="15" customFormat="1" ht="14.25" x14ac:dyDescent="0.25">
      <c r="B174" s="6"/>
      <c r="C174" s="7"/>
      <c r="D174" s="7"/>
      <c r="E174" s="8"/>
      <c r="F174" s="9"/>
      <c r="G174" s="9"/>
      <c r="H174" s="8"/>
      <c r="I174" s="8"/>
      <c r="J174" s="8"/>
      <c r="K174" s="8"/>
      <c r="L174" s="8"/>
      <c r="M174" s="26"/>
      <c r="N174" s="26"/>
      <c r="O174" s="8"/>
      <c r="P174" s="11"/>
      <c r="Q174" s="8"/>
      <c r="R174" s="8"/>
      <c r="S174" s="12"/>
      <c r="T174" s="13"/>
      <c r="U174" s="13"/>
      <c r="V174" s="14"/>
    </row>
    <row r="175" spans="2:22" s="15" customFormat="1" ht="14.25" x14ac:dyDescent="0.25">
      <c r="B175" s="6"/>
      <c r="C175" s="7"/>
      <c r="D175" s="7"/>
      <c r="E175" s="8"/>
      <c r="F175" s="9"/>
      <c r="G175" s="9"/>
      <c r="H175" s="8"/>
      <c r="I175" s="8"/>
      <c r="J175" s="8"/>
      <c r="K175" s="11"/>
      <c r="L175" s="11"/>
      <c r="M175" s="11"/>
      <c r="N175" s="11"/>
      <c r="O175" s="29"/>
      <c r="P175" s="11"/>
      <c r="Q175" s="8"/>
      <c r="R175" s="8"/>
      <c r="S175" s="12"/>
      <c r="T175" s="20"/>
      <c r="U175" s="22"/>
      <c r="V175" s="14"/>
    </row>
    <row r="176" spans="2:22" s="15" customFormat="1" ht="14.25" x14ac:dyDescent="0.25">
      <c r="B176" s="6"/>
      <c r="C176" s="7"/>
      <c r="D176" s="7"/>
      <c r="E176" s="8"/>
      <c r="F176" s="9"/>
      <c r="G176" s="9"/>
      <c r="H176" s="8"/>
      <c r="I176" s="8"/>
      <c r="J176" s="8"/>
      <c r="K176" s="11"/>
      <c r="L176" s="11"/>
      <c r="M176" s="11"/>
      <c r="N176" s="11"/>
      <c r="O176" s="29"/>
      <c r="P176" s="11"/>
      <c r="Q176" s="8"/>
      <c r="R176" s="8"/>
      <c r="S176" s="12"/>
      <c r="T176" s="20"/>
      <c r="U176" s="20"/>
      <c r="V176" s="14"/>
    </row>
    <row r="177" spans="2:22" s="15" customFormat="1" ht="14.25" x14ac:dyDescent="0.25">
      <c r="B177" s="6"/>
      <c r="C177" s="7"/>
      <c r="D177" s="7"/>
      <c r="E177" s="8"/>
      <c r="F177" s="9"/>
      <c r="G177" s="9"/>
      <c r="H177" s="8"/>
      <c r="I177" s="8"/>
      <c r="J177" s="8"/>
      <c r="K177" s="11"/>
      <c r="L177" s="11"/>
      <c r="M177" s="11"/>
      <c r="N177" s="11"/>
      <c r="O177" s="29"/>
      <c r="P177" s="11"/>
      <c r="Q177" s="8"/>
      <c r="R177" s="8"/>
      <c r="S177" s="12"/>
      <c r="T177" s="20"/>
      <c r="U177" s="20"/>
      <c r="V177" s="14"/>
    </row>
    <row r="178" spans="2:22" s="15" customFormat="1" ht="14.25" x14ac:dyDescent="0.25">
      <c r="B178" s="6"/>
      <c r="C178" s="7"/>
      <c r="D178" s="7"/>
      <c r="E178" s="8"/>
      <c r="F178" s="9"/>
      <c r="G178" s="9"/>
      <c r="H178" s="8"/>
      <c r="I178" s="8"/>
      <c r="J178" s="8"/>
      <c r="K178" s="8"/>
      <c r="L178" s="8"/>
      <c r="M178" s="26"/>
      <c r="N178" s="26"/>
      <c r="O178" s="8"/>
      <c r="P178" s="11"/>
      <c r="Q178" s="8"/>
      <c r="R178" s="8"/>
      <c r="S178" s="12"/>
      <c r="T178" s="13"/>
      <c r="U178" s="13"/>
      <c r="V178" s="14"/>
    </row>
    <row r="179" spans="2:22" s="15" customFormat="1" ht="14.25" x14ac:dyDescent="0.25">
      <c r="B179" s="6"/>
      <c r="C179" s="7"/>
      <c r="D179" s="7"/>
      <c r="E179" s="8"/>
      <c r="F179" s="9"/>
      <c r="G179" s="9"/>
      <c r="H179" s="8"/>
      <c r="I179" s="8"/>
      <c r="J179" s="8"/>
      <c r="K179" s="8"/>
      <c r="L179" s="8"/>
      <c r="M179" s="26"/>
      <c r="N179" s="26"/>
      <c r="O179" s="8"/>
      <c r="P179" s="11"/>
      <c r="Q179" s="8"/>
      <c r="R179" s="8"/>
      <c r="S179" s="12"/>
      <c r="T179" s="13"/>
      <c r="U179" s="13"/>
      <c r="V179" s="14"/>
    </row>
    <row r="180" spans="2:22" s="15" customFormat="1" ht="14.25" x14ac:dyDescent="0.25">
      <c r="B180" s="6"/>
      <c r="C180" s="28"/>
      <c r="D180" s="28"/>
      <c r="E180" s="29"/>
      <c r="F180" s="21"/>
      <c r="G180" s="21"/>
      <c r="H180" s="8"/>
      <c r="I180" s="8"/>
      <c r="J180" s="8"/>
      <c r="K180" s="8"/>
      <c r="L180" s="8"/>
      <c r="M180" s="26"/>
      <c r="N180" s="26"/>
      <c r="O180" s="8"/>
      <c r="P180" s="11"/>
      <c r="Q180" s="8"/>
      <c r="R180" s="8"/>
      <c r="S180" s="12"/>
      <c r="T180" s="13"/>
      <c r="U180" s="13"/>
      <c r="V180" s="14"/>
    </row>
    <row r="181" spans="2:22" s="15" customFormat="1" ht="14.25" x14ac:dyDescent="0.25">
      <c r="B181" s="6"/>
      <c r="C181" s="28"/>
      <c r="D181" s="28"/>
      <c r="E181" s="29"/>
      <c r="F181" s="21"/>
      <c r="G181" s="21"/>
      <c r="H181" s="8"/>
      <c r="I181" s="8"/>
      <c r="J181" s="8"/>
      <c r="K181" s="8"/>
      <c r="L181" s="8"/>
      <c r="M181" s="26"/>
      <c r="N181" s="26"/>
      <c r="O181" s="8"/>
      <c r="P181" s="11"/>
      <c r="Q181" s="8"/>
      <c r="R181" s="8"/>
      <c r="S181" s="12"/>
      <c r="T181" s="13"/>
      <c r="U181" s="13"/>
      <c r="V181" s="14"/>
    </row>
    <row r="182" spans="2:22" s="15" customFormat="1" ht="14.25" x14ac:dyDescent="0.25">
      <c r="B182" s="6"/>
      <c r="C182" s="28"/>
      <c r="D182" s="28"/>
      <c r="E182" s="29"/>
      <c r="F182" s="21"/>
      <c r="G182" s="21"/>
      <c r="H182" s="8"/>
      <c r="I182" s="8"/>
      <c r="J182" s="8"/>
      <c r="K182" s="8"/>
      <c r="L182" s="8"/>
      <c r="M182" s="26"/>
      <c r="N182" s="26"/>
      <c r="O182" s="8"/>
      <c r="P182" s="11"/>
      <c r="Q182" s="8"/>
      <c r="R182" s="8"/>
      <c r="S182" s="12"/>
      <c r="T182" s="13"/>
      <c r="U182" s="13"/>
      <c r="V182" s="14"/>
    </row>
    <row r="183" spans="2:22" s="15" customFormat="1" ht="14.25" x14ac:dyDescent="0.25">
      <c r="B183" s="6"/>
      <c r="C183" s="28"/>
      <c r="D183" s="28"/>
      <c r="E183" s="29"/>
      <c r="F183" s="21"/>
      <c r="G183" s="21"/>
      <c r="H183" s="8"/>
      <c r="I183" s="8"/>
      <c r="J183" s="8"/>
      <c r="K183" s="8"/>
      <c r="L183" s="8"/>
      <c r="M183" s="26"/>
      <c r="N183" s="26"/>
      <c r="O183" s="8"/>
      <c r="P183" s="11"/>
      <c r="Q183" s="8"/>
      <c r="R183" s="8"/>
      <c r="S183" s="12"/>
      <c r="T183" s="13"/>
      <c r="U183" s="13"/>
      <c r="V183" s="14"/>
    </row>
    <row r="184" spans="2:22" s="15" customFormat="1" x14ac:dyDescent="0.25">
      <c r="C184" s="36"/>
      <c r="D184" s="36"/>
      <c r="K184" s="37"/>
      <c r="L184" s="37"/>
      <c r="O184" s="37"/>
      <c r="Q184" s="37"/>
      <c r="R184" s="37"/>
      <c r="S184" s="38"/>
      <c r="T184" s="39"/>
      <c r="U184" s="39"/>
      <c r="V184" s="39"/>
    </row>
    <row r="185" spans="2:22" s="15" customFormat="1" x14ac:dyDescent="0.25">
      <c r="C185" s="36"/>
      <c r="D185" s="36"/>
      <c r="K185" s="37"/>
      <c r="L185" s="37"/>
      <c r="O185" s="37"/>
      <c r="Q185" s="37"/>
      <c r="R185" s="37"/>
      <c r="S185" s="38"/>
      <c r="T185" s="39"/>
      <c r="U185" s="39"/>
      <c r="V185" s="39"/>
    </row>
    <row r="186" spans="2:22" s="15" customFormat="1" x14ac:dyDescent="0.25">
      <c r="C186" s="36"/>
      <c r="D186" s="36"/>
      <c r="K186" s="37"/>
      <c r="L186" s="37"/>
      <c r="O186" s="37"/>
      <c r="Q186" s="37"/>
      <c r="R186" s="37"/>
      <c r="S186" s="38"/>
      <c r="T186" s="39"/>
      <c r="U186" s="39"/>
      <c r="V186" s="39"/>
    </row>
  </sheetData>
  <autoFilter ref="J3:V35"/>
  <mergeCells count="5">
    <mergeCell ref="P1:R2"/>
    <mergeCell ref="T1:V2"/>
    <mergeCell ref="B1:D2"/>
    <mergeCell ref="H1:I2"/>
    <mergeCell ref="S1:S2"/>
  </mergeCells>
  <pageMargins left="0.7" right="0.7" top="0.78740157499999996" bottom="0.78740157499999996" header="0.3" footer="0.3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showGridLines="0" tabSelected="1" workbookViewId="0">
      <selection activeCell="I22" sqref="I22"/>
    </sheetView>
  </sheetViews>
  <sheetFormatPr defaultRowHeight="15" x14ac:dyDescent="0.25"/>
  <cols>
    <col min="1" max="1" width="2.42578125" customWidth="1"/>
    <col min="2" max="2" width="42.7109375" customWidth="1"/>
    <col min="3" max="3" width="17.85546875" customWidth="1"/>
    <col min="4" max="4" width="11.7109375" customWidth="1"/>
    <col min="5" max="5" width="10.5703125" customWidth="1"/>
    <col min="6" max="6" width="13.28515625" customWidth="1"/>
    <col min="7" max="7" width="10.5703125" customWidth="1"/>
    <col min="8" max="8" width="10.140625" customWidth="1"/>
    <col min="9" max="9" width="22.140625" customWidth="1"/>
    <col min="10" max="10" width="2.5703125" customWidth="1"/>
    <col min="12" max="12" width="12" bestFit="1" customWidth="1"/>
  </cols>
  <sheetData>
    <row r="1" spans="1:14" ht="60" customHeight="1" thickBot="1" x14ac:dyDescent="0.3">
      <c r="A1" s="91"/>
      <c r="B1" s="97"/>
      <c r="C1" s="354" t="s">
        <v>141</v>
      </c>
      <c r="D1" s="355"/>
      <c r="E1" s="355"/>
      <c r="F1" s="355"/>
      <c r="G1" s="355"/>
      <c r="H1" s="355"/>
      <c r="I1" s="355"/>
      <c r="J1" s="92"/>
      <c r="K1" s="52"/>
      <c r="L1" s="138"/>
      <c r="M1" s="139"/>
      <c r="N1" s="140"/>
    </row>
    <row r="2" spans="1:14" ht="24.75" customHeight="1" x14ac:dyDescent="0.25">
      <c r="A2" s="91"/>
      <c r="B2" s="341" t="s">
        <v>133</v>
      </c>
      <c r="C2" s="70" t="s">
        <v>51</v>
      </c>
      <c r="D2" s="379" t="s">
        <v>52</v>
      </c>
      <c r="E2" s="379"/>
      <c r="F2" s="379"/>
      <c r="G2" s="379" t="s">
        <v>53</v>
      </c>
      <c r="H2" s="379"/>
      <c r="I2" s="356" t="s">
        <v>54</v>
      </c>
      <c r="J2" s="93"/>
      <c r="K2" s="54"/>
      <c r="L2" s="55"/>
      <c r="M2" s="139"/>
      <c r="N2" s="139"/>
    </row>
    <row r="3" spans="1:14" ht="27.75" customHeight="1" thickBot="1" x14ac:dyDescent="0.3">
      <c r="A3" s="91"/>
      <c r="B3" s="342"/>
      <c r="C3" s="98"/>
      <c r="D3" s="76" t="s">
        <v>56</v>
      </c>
      <c r="E3" s="76" t="s">
        <v>55</v>
      </c>
      <c r="F3" s="76" t="s">
        <v>57</v>
      </c>
      <c r="G3" s="76" t="s">
        <v>58</v>
      </c>
      <c r="H3" s="76" t="s">
        <v>55</v>
      </c>
      <c r="I3" s="357"/>
      <c r="J3" s="93"/>
      <c r="K3" s="54"/>
      <c r="L3" s="139"/>
      <c r="M3" s="139"/>
      <c r="N3" s="139"/>
    </row>
    <row r="4" spans="1:14" s="82" customFormat="1" ht="14.25" hidden="1" x14ac:dyDescent="0.2">
      <c r="A4" s="87"/>
      <c r="B4" s="372" t="s">
        <v>134</v>
      </c>
      <c r="C4" s="77" t="s">
        <v>46</v>
      </c>
      <c r="D4" s="90">
        <f>SUMIF('List 1_seznam OM'!$K:$K,$C4,'List 1_seznam OM'!T:T)</f>
        <v>0</v>
      </c>
      <c r="E4" s="90"/>
      <c r="F4" s="78"/>
      <c r="G4" s="90"/>
      <c r="H4" s="90"/>
      <c r="I4" s="79">
        <f>(D4*G4)+(E4*H4)</f>
        <v>0</v>
      </c>
      <c r="J4" s="94"/>
      <c r="K4" s="81"/>
      <c r="L4" s="141"/>
      <c r="M4" s="142"/>
      <c r="N4" s="142"/>
    </row>
    <row r="5" spans="1:14" s="82" customFormat="1" ht="14.25" hidden="1" x14ac:dyDescent="0.2">
      <c r="A5" s="87"/>
      <c r="B5" s="372"/>
      <c r="C5" s="77" t="s">
        <v>85</v>
      </c>
      <c r="D5" s="149">
        <f>2*(SUMIF('List 1_seznam OM'!$K:$K,$C5,'List 1_seznam OM'!T:T))</f>
        <v>0</v>
      </c>
      <c r="E5" s="168"/>
      <c r="F5" s="78"/>
      <c r="G5" s="78"/>
      <c r="H5" s="167"/>
      <c r="I5" s="79"/>
      <c r="J5" s="94"/>
      <c r="K5" s="81"/>
      <c r="L5" s="141"/>
      <c r="M5" s="142"/>
      <c r="N5" s="142"/>
    </row>
    <row r="6" spans="1:14" s="82" customFormat="1" ht="18" hidden="1" customHeight="1" x14ac:dyDescent="0.2">
      <c r="A6" s="87"/>
      <c r="B6" s="372"/>
      <c r="C6" s="77" t="s">
        <v>131</v>
      </c>
      <c r="D6" s="168"/>
      <c r="E6" s="168"/>
      <c r="F6" s="169"/>
      <c r="G6" s="167"/>
      <c r="H6" s="149"/>
      <c r="I6" s="264">
        <f t="shared" ref="I6:I16" si="0">(D6*G6)+(E6*H6)</f>
        <v>0</v>
      </c>
      <c r="J6" s="94"/>
      <c r="K6" s="81"/>
      <c r="L6" s="141"/>
      <c r="M6" s="142"/>
      <c r="N6" s="142"/>
    </row>
    <row r="7" spans="1:14" s="82" customFormat="1" ht="18" hidden="1" customHeight="1" x14ac:dyDescent="0.2">
      <c r="A7" s="87"/>
      <c r="B7" s="372"/>
      <c r="C7" s="77" t="s">
        <v>65</v>
      </c>
      <c r="D7" s="149">
        <f>2*(SUMIF('List 1_seznam OM'!$K:$K,$C7,'List 1_seznam OM'!T:T))</f>
        <v>0</v>
      </c>
      <c r="E7" s="168"/>
      <c r="F7" s="169">
        <f t="shared" ref="F7:F16" si="1">D7+E7</f>
        <v>0</v>
      </c>
      <c r="G7" s="167"/>
      <c r="H7" s="167"/>
      <c r="I7" s="264">
        <f t="shared" si="0"/>
        <v>0</v>
      </c>
      <c r="J7" s="94"/>
      <c r="K7" s="81"/>
      <c r="L7" s="141"/>
      <c r="M7" s="142"/>
      <c r="N7" s="142"/>
    </row>
    <row r="8" spans="1:14" s="82" customFormat="1" ht="21" customHeight="1" x14ac:dyDescent="0.2">
      <c r="A8" s="87"/>
      <c r="B8" s="373"/>
      <c r="C8" s="83" t="s">
        <v>135</v>
      </c>
      <c r="D8" s="272">
        <v>2313.0810000000001</v>
      </c>
      <c r="E8" s="168"/>
      <c r="F8" s="273">
        <f t="shared" si="1"/>
        <v>2313.0810000000001</v>
      </c>
      <c r="G8" s="278"/>
      <c r="H8" s="283"/>
      <c r="I8" s="281">
        <f t="shared" si="0"/>
        <v>0</v>
      </c>
      <c r="J8" s="94"/>
      <c r="K8" s="80"/>
      <c r="L8" s="143"/>
      <c r="M8" s="143"/>
      <c r="N8" s="143"/>
    </row>
    <row r="9" spans="1:14" s="82" customFormat="1" ht="18" customHeight="1" x14ac:dyDescent="0.2">
      <c r="A9" s="87"/>
      <c r="B9" s="373"/>
      <c r="C9" s="83" t="s">
        <v>136</v>
      </c>
      <c r="D9" s="272">
        <v>806.28700000000003</v>
      </c>
      <c r="E9" s="274">
        <v>435.803</v>
      </c>
      <c r="F9" s="275">
        <f t="shared" si="1"/>
        <v>1242.0900000000001</v>
      </c>
      <c r="G9" s="278"/>
      <c r="H9" s="278"/>
      <c r="I9" s="281">
        <f t="shared" si="0"/>
        <v>0</v>
      </c>
      <c r="J9" s="94"/>
      <c r="K9" s="80"/>
      <c r="L9" s="143"/>
      <c r="M9" s="143"/>
      <c r="N9" s="143"/>
    </row>
    <row r="10" spans="1:14" s="82" customFormat="1" ht="14.25" hidden="1" x14ac:dyDescent="0.2">
      <c r="A10" s="87"/>
      <c r="B10" s="373"/>
      <c r="C10" s="83" t="s">
        <v>67</v>
      </c>
      <c r="D10" s="272">
        <f>2*(SUMIF('List 1_seznam OM'!$K:$K,$C10,'List 1_seznam OM'!T:T))</f>
        <v>0</v>
      </c>
      <c r="E10" s="274">
        <f>2*(SUMIF('List 1_seznam OM'!$K:$K,$C10,'List 1_seznam OM'!U:U))</f>
        <v>0</v>
      </c>
      <c r="F10" s="275">
        <f t="shared" si="1"/>
        <v>0</v>
      </c>
      <c r="G10" s="278"/>
      <c r="H10" s="278"/>
      <c r="I10" s="281">
        <f t="shared" si="0"/>
        <v>0</v>
      </c>
      <c r="J10" s="94"/>
      <c r="K10" s="80"/>
      <c r="L10" s="143"/>
      <c r="M10" s="143"/>
      <c r="N10" s="143"/>
    </row>
    <row r="11" spans="1:14" s="82" customFormat="1" ht="14.25" x14ac:dyDescent="0.2">
      <c r="A11" s="87"/>
      <c r="B11" s="373"/>
      <c r="C11" s="83" t="s">
        <v>68</v>
      </c>
      <c r="D11" s="272">
        <v>51.512</v>
      </c>
      <c r="E11" s="274">
        <v>289.858</v>
      </c>
      <c r="F11" s="275">
        <f t="shared" si="1"/>
        <v>341.37</v>
      </c>
      <c r="G11" s="278"/>
      <c r="H11" s="278"/>
      <c r="I11" s="281">
        <f t="shared" si="0"/>
        <v>0</v>
      </c>
      <c r="J11" s="94"/>
      <c r="K11" s="80"/>
      <c r="L11" s="143"/>
      <c r="M11" s="143"/>
      <c r="N11" s="143"/>
    </row>
    <row r="12" spans="1:14" s="82" customFormat="1" ht="14.25" hidden="1" x14ac:dyDescent="0.2">
      <c r="A12" s="87"/>
      <c r="B12" s="373"/>
      <c r="C12" s="84" t="s">
        <v>69</v>
      </c>
      <c r="D12" s="272">
        <f>2*(SUMIF('List 1_seznam OM'!$K:$K,$C12,'List 1_seznam OM'!T:T))</f>
        <v>0</v>
      </c>
      <c r="E12" s="274">
        <f>2*(SUMIF('List 1_seznam OM'!$K:$K,$C12,'List 1_seznam OM'!U:U))</f>
        <v>0</v>
      </c>
      <c r="F12" s="275">
        <f t="shared" si="1"/>
        <v>0</v>
      </c>
      <c r="G12" s="279"/>
      <c r="H12" s="279"/>
      <c r="I12" s="281">
        <f t="shared" si="0"/>
        <v>0</v>
      </c>
      <c r="J12" s="94"/>
      <c r="K12" s="80"/>
    </row>
    <row r="13" spans="1:14" s="82" customFormat="1" ht="14.25" hidden="1" x14ac:dyDescent="0.2">
      <c r="A13" s="87"/>
      <c r="B13" s="374"/>
      <c r="C13" s="84" t="s">
        <v>70</v>
      </c>
      <c r="D13" s="272">
        <f>2*(SUMIF('List 1_seznam OM'!$K:$K,$C13,'List 1_seznam OM'!T:T))</f>
        <v>0</v>
      </c>
      <c r="E13" s="274">
        <f>2*(SUMIF('List 1_seznam OM'!$K:$K,$C13,'List 1_seznam OM'!U:U))</f>
        <v>0</v>
      </c>
      <c r="F13" s="275">
        <f t="shared" si="1"/>
        <v>0</v>
      </c>
      <c r="G13" s="280"/>
      <c r="H13" s="280"/>
      <c r="I13" s="281">
        <f t="shared" si="0"/>
        <v>0</v>
      </c>
      <c r="J13" s="94"/>
      <c r="K13" s="80"/>
    </row>
    <row r="14" spans="1:14" s="82" customFormat="1" ht="14.25" x14ac:dyDescent="0.2">
      <c r="A14" s="87"/>
      <c r="B14" s="374"/>
      <c r="C14" s="85" t="s">
        <v>137</v>
      </c>
      <c r="D14" s="272">
        <v>24.844000000000001</v>
      </c>
      <c r="E14" s="274">
        <v>223.59899999999999</v>
      </c>
      <c r="F14" s="275">
        <f t="shared" si="1"/>
        <v>248.44299999999998</v>
      </c>
      <c r="G14" s="280"/>
      <c r="H14" s="280"/>
      <c r="I14" s="281">
        <f t="shared" si="0"/>
        <v>0</v>
      </c>
      <c r="J14" s="94"/>
      <c r="K14" s="80"/>
    </row>
    <row r="15" spans="1:14" s="82" customFormat="1" ht="18" customHeight="1" x14ac:dyDescent="0.2">
      <c r="A15" s="87"/>
      <c r="B15" s="374"/>
      <c r="C15" s="85" t="s">
        <v>49</v>
      </c>
      <c r="D15" s="286">
        <v>2331</v>
      </c>
      <c r="E15" s="287"/>
      <c r="F15" s="276">
        <f t="shared" si="1"/>
        <v>2331</v>
      </c>
      <c r="G15" s="280"/>
      <c r="H15" s="282"/>
      <c r="I15" s="281">
        <f t="shared" si="0"/>
        <v>0</v>
      </c>
      <c r="J15" s="94"/>
      <c r="K15" s="80"/>
    </row>
    <row r="16" spans="1:14" s="82" customFormat="1" ht="18" customHeight="1" thickBot="1" x14ac:dyDescent="0.25">
      <c r="A16" s="87"/>
      <c r="B16" s="285"/>
      <c r="C16" s="84" t="s">
        <v>138</v>
      </c>
      <c r="D16" s="290">
        <v>9.7000000000000003E-2</v>
      </c>
      <c r="E16" s="291">
        <v>5.1999999999999998E-2</v>
      </c>
      <c r="F16" s="292">
        <f t="shared" si="1"/>
        <v>0.14899999999999999</v>
      </c>
      <c r="G16" s="279"/>
      <c r="H16" s="279"/>
      <c r="I16" s="281">
        <f t="shared" si="0"/>
        <v>0</v>
      </c>
      <c r="J16" s="94"/>
      <c r="K16" s="80"/>
    </row>
    <row r="17" spans="1:13" s="82" customFormat="1" ht="24.75" customHeight="1" thickBot="1" x14ac:dyDescent="0.25">
      <c r="A17" s="87"/>
      <c r="B17" s="86" t="s">
        <v>59</v>
      </c>
      <c r="C17" s="288" t="s">
        <v>60</v>
      </c>
      <c r="D17" s="294">
        <v>736</v>
      </c>
      <c r="E17" s="293" t="s">
        <v>61</v>
      </c>
      <c r="F17" s="289">
        <v>12</v>
      </c>
      <c r="G17" s="375"/>
      <c r="H17" s="376"/>
      <c r="I17" s="263">
        <f>D17*F17*G17</f>
        <v>0</v>
      </c>
      <c r="J17" s="94"/>
      <c r="K17" s="80"/>
    </row>
    <row r="18" spans="1:13" s="82" customFormat="1" ht="18" customHeight="1" thickBot="1" x14ac:dyDescent="0.25">
      <c r="A18" s="87"/>
      <c r="B18" s="377" t="s">
        <v>62</v>
      </c>
      <c r="C18" s="378"/>
      <c r="D18" s="277">
        <f>SUM(D8:D16)</f>
        <v>5526.8209999999999</v>
      </c>
      <c r="E18" s="170">
        <f>SUM(E9:E16)</f>
        <v>949.31200000000001</v>
      </c>
      <c r="F18" s="277">
        <f>SUM(F8:F16)</f>
        <v>6476.1330000000007</v>
      </c>
      <c r="G18" s="96"/>
      <c r="H18" s="96"/>
      <c r="I18" s="277">
        <f>SUM(I4:I17)</f>
        <v>0</v>
      </c>
      <c r="J18" s="95"/>
      <c r="K18" s="80"/>
    </row>
    <row r="19" spans="1:13" s="82" customFormat="1" thickBot="1" x14ac:dyDescent="0.25">
      <c r="A19" s="87"/>
      <c r="B19" s="87"/>
      <c r="C19" s="88"/>
      <c r="D19" s="87"/>
      <c r="E19" s="89"/>
      <c r="F19" s="87"/>
      <c r="G19" s="87"/>
      <c r="H19" s="87"/>
      <c r="I19" s="87"/>
      <c r="J19" s="87"/>
      <c r="K19" s="82" t="s">
        <v>84</v>
      </c>
    </row>
    <row r="20" spans="1:13" ht="40.5" customHeight="1" x14ac:dyDescent="0.25">
      <c r="A20" s="87"/>
      <c r="B20" s="341" t="s">
        <v>140</v>
      </c>
      <c r="C20" s="343" t="s">
        <v>86</v>
      </c>
      <c r="D20" s="343" t="s">
        <v>87</v>
      </c>
      <c r="E20" s="370" t="s">
        <v>91</v>
      </c>
      <c r="F20" s="162" t="s">
        <v>52</v>
      </c>
      <c r="G20" s="366" t="s">
        <v>53</v>
      </c>
      <c r="H20" s="367"/>
      <c r="I20" s="358" t="s">
        <v>54</v>
      </c>
      <c r="J20" s="95"/>
      <c r="K20" s="55"/>
      <c r="L20" s="157"/>
      <c r="M20" s="157"/>
    </row>
    <row r="21" spans="1:13" ht="15" customHeight="1" thickBot="1" x14ac:dyDescent="0.3">
      <c r="A21" s="87"/>
      <c r="B21" s="342"/>
      <c r="C21" s="344"/>
      <c r="D21" s="344"/>
      <c r="E21" s="371"/>
      <c r="F21" s="163" t="s">
        <v>88</v>
      </c>
      <c r="G21" s="350" t="s">
        <v>89</v>
      </c>
      <c r="H21" s="351"/>
      <c r="I21" s="359"/>
      <c r="J21" s="87"/>
      <c r="K21" s="157"/>
      <c r="L21" s="157"/>
      <c r="M21" s="157"/>
    </row>
    <row r="22" spans="1:13" ht="27.75" customHeight="1" thickBot="1" x14ac:dyDescent="0.3">
      <c r="A22" s="87"/>
      <c r="B22" s="360" t="s">
        <v>139</v>
      </c>
      <c r="C22" s="362"/>
      <c r="D22" s="364"/>
      <c r="E22" s="164" t="s">
        <v>18</v>
      </c>
      <c r="F22" s="262">
        <v>1238</v>
      </c>
      <c r="G22" s="380"/>
      <c r="H22" s="381"/>
      <c r="I22" s="265">
        <f>G22*F22</f>
        <v>0</v>
      </c>
      <c r="J22" s="95"/>
      <c r="K22" s="160"/>
      <c r="L22" s="157"/>
      <c r="M22" s="157"/>
    </row>
    <row r="23" spans="1:13" ht="18" hidden="1" customHeight="1" thickBot="1" x14ac:dyDescent="0.3">
      <c r="A23" s="87"/>
      <c r="B23" s="361"/>
      <c r="C23" s="363"/>
      <c r="D23" s="365"/>
      <c r="E23" s="165" t="s">
        <v>19</v>
      </c>
      <c r="F23" s="158">
        <v>0</v>
      </c>
      <c r="G23" s="368">
        <v>0</v>
      </c>
      <c r="H23" s="369"/>
      <c r="I23" s="159">
        <f>G23*F23</f>
        <v>0</v>
      </c>
      <c r="J23" s="87"/>
      <c r="K23" s="160"/>
      <c r="L23" s="157"/>
      <c r="M23" s="157"/>
    </row>
    <row r="24" spans="1:13" ht="24.75" customHeight="1" thickBot="1" x14ac:dyDescent="0.3">
      <c r="A24" s="87"/>
      <c r="B24" s="347" t="s">
        <v>90</v>
      </c>
      <c r="C24" s="348"/>
      <c r="D24" s="348"/>
      <c r="E24" s="349"/>
      <c r="F24" s="284">
        <f>SUM(F22:F23)</f>
        <v>1238</v>
      </c>
      <c r="G24" s="339"/>
      <c r="H24" s="340"/>
      <c r="I24" s="161">
        <f>SUM(I22:I23)</f>
        <v>0</v>
      </c>
      <c r="J24" s="87"/>
    </row>
    <row r="25" spans="1:13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3" ht="15.75" thickBot="1" x14ac:dyDescent="0.3">
      <c r="C26" s="53"/>
    </row>
    <row r="27" spans="1:13" ht="15.75" thickBot="1" x14ac:dyDescent="0.3">
      <c r="B27" s="135" t="s">
        <v>75</v>
      </c>
      <c r="C27" s="352"/>
      <c r="D27" s="353"/>
      <c r="E27" s="166" t="s">
        <v>132</v>
      </c>
      <c r="F27" s="166"/>
      <c r="H27" s="147" t="s">
        <v>81</v>
      </c>
    </row>
    <row r="28" spans="1:13" x14ac:dyDescent="0.25">
      <c r="B28" s="136" t="s">
        <v>76</v>
      </c>
      <c r="C28" s="345"/>
      <c r="D28" s="346"/>
      <c r="H28" s="266"/>
      <c r="I28" s="267"/>
    </row>
    <row r="29" spans="1:13" x14ac:dyDescent="0.25">
      <c r="B29" s="136" t="s">
        <v>77</v>
      </c>
      <c r="C29" s="345"/>
      <c r="D29" s="346"/>
      <c r="H29" s="268"/>
      <c r="I29" s="269"/>
    </row>
    <row r="30" spans="1:13" x14ac:dyDescent="0.25">
      <c r="B30" s="136" t="s">
        <v>78</v>
      </c>
      <c r="C30" s="345"/>
      <c r="D30" s="346"/>
      <c r="H30" s="268"/>
      <c r="I30" s="269"/>
    </row>
    <row r="31" spans="1:13" ht="15.75" thickBot="1" x14ac:dyDescent="0.3">
      <c r="B31" s="137" t="s">
        <v>79</v>
      </c>
      <c r="C31" s="337"/>
      <c r="D31" s="338"/>
      <c r="H31" s="270"/>
      <c r="I31" s="271"/>
      <c r="L31" s="56" t="s">
        <v>63</v>
      </c>
    </row>
    <row r="32" spans="1:13" x14ac:dyDescent="0.25">
      <c r="C32" s="53"/>
      <c r="L32" s="57" t="s">
        <v>63</v>
      </c>
    </row>
    <row r="33" spans="3:6" x14ac:dyDescent="0.25">
      <c r="C33" s="53"/>
      <c r="F33" s="5"/>
    </row>
    <row r="34" spans="3:6" x14ac:dyDescent="0.25">
      <c r="C34" s="53"/>
    </row>
    <row r="35" spans="3:6" x14ac:dyDescent="0.25">
      <c r="C35" s="53"/>
    </row>
    <row r="36" spans="3:6" x14ac:dyDescent="0.25">
      <c r="C36" s="53"/>
    </row>
    <row r="37" spans="3:6" x14ac:dyDescent="0.25">
      <c r="C37" s="53"/>
    </row>
    <row r="38" spans="3:6" x14ac:dyDescent="0.25">
      <c r="C38" s="53"/>
    </row>
    <row r="39" spans="3:6" x14ac:dyDescent="0.25">
      <c r="C39" s="53"/>
    </row>
    <row r="40" spans="3:6" x14ac:dyDescent="0.25">
      <c r="C40" s="53"/>
    </row>
    <row r="41" spans="3:6" x14ac:dyDescent="0.25">
      <c r="C41" s="53"/>
    </row>
    <row r="42" spans="3:6" x14ac:dyDescent="0.25">
      <c r="C42" s="53"/>
    </row>
    <row r="43" spans="3:6" x14ac:dyDescent="0.25">
      <c r="C43" s="53"/>
    </row>
    <row r="44" spans="3:6" x14ac:dyDescent="0.25">
      <c r="C44" s="53"/>
    </row>
    <row r="45" spans="3:6" x14ac:dyDescent="0.25">
      <c r="C45" s="53"/>
    </row>
    <row r="46" spans="3:6" x14ac:dyDescent="0.25">
      <c r="C46" s="53"/>
    </row>
    <row r="47" spans="3:6" x14ac:dyDescent="0.25">
      <c r="C47" s="53"/>
    </row>
    <row r="48" spans="3:6" x14ac:dyDescent="0.25">
      <c r="C48" s="53"/>
    </row>
    <row r="49" spans="3:3" x14ac:dyDescent="0.25">
      <c r="C49" s="53"/>
    </row>
    <row r="50" spans="3:3" x14ac:dyDescent="0.25">
      <c r="C50" s="53"/>
    </row>
    <row r="51" spans="3:3" x14ac:dyDescent="0.25">
      <c r="C51" s="53"/>
    </row>
    <row r="52" spans="3:3" x14ac:dyDescent="0.25">
      <c r="C52" s="53"/>
    </row>
    <row r="53" spans="3:3" x14ac:dyDescent="0.25">
      <c r="C53" s="53"/>
    </row>
    <row r="54" spans="3:3" x14ac:dyDescent="0.25">
      <c r="C54" s="53"/>
    </row>
    <row r="55" spans="3:3" x14ac:dyDescent="0.25">
      <c r="C55" s="53"/>
    </row>
    <row r="56" spans="3:3" x14ac:dyDescent="0.25">
      <c r="C56" s="53"/>
    </row>
    <row r="57" spans="3:3" x14ac:dyDescent="0.25">
      <c r="C57" s="53"/>
    </row>
    <row r="58" spans="3:3" x14ac:dyDescent="0.25">
      <c r="C58" s="53"/>
    </row>
    <row r="59" spans="3:3" x14ac:dyDescent="0.25">
      <c r="C59" s="53"/>
    </row>
    <row r="60" spans="3:3" x14ac:dyDescent="0.25">
      <c r="C60" s="53"/>
    </row>
    <row r="61" spans="3:3" x14ac:dyDescent="0.25">
      <c r="C61" s="53"/>
    </row>
    <row r="62" spans="3:3" x14ac:dyDescent="0.25">
      <c r="C62" s="53"/>
    </row>
    <row r="63" spans="3:3" x14ac:dyDescent="0.25">
      <c r="C63" s="53"/>
    </row>
    <row r="64" spans="3:3" x14ac:dyDescent="0.25">
      <c r="C64" s="53"/>
    </row>
    <row r="65" spans="3:3" x14ac:dyDescent="0.25">
      <c r="C65" s="53"/>
    </row>
    <row r="66" spans="3:3" x14ac:dyDescent="0.25">
      <c r="C66" s="53"/>
    </row>
    <row r="67" spans="3:3" x14ac:dyDescent="0.25">
      <c r="C67" s="53"/>
    </row>
    <row r="68" spans="3:3" x14ac:dyDescent="0.25">
      <c r="C68" s="53"/>
    </row>
    <row r="69" spans="3:3" x14ac:dyDescent="0.25">
      <c r="C69" s="53"/>
    </row>
    <row r="70" spans="3:3" x14ac:dyDescent="0.25">
      <c r="C70" s="53"/>
    </row>
    <row r="71" spans="3:3" x14ac:dyDescent="0.25">
      <c r="C71" s="53"/>
    </row>
    <row r="72" spans="3:3" x14ac:dyDescent="0.25">
      <c r="C72" s="53"/>
    </row>
    <row r="73" spans="3:3" x14ac:dyDescent="0.25">
      <c r="C73" s="53"/>
    </row>
    <row r="74" spans="3:3" x14ac:dyDescent="0.25">
      <c r="C74" s="53"/>
    </row>
    <row r="75" spans="3:3" x14ac:dyDescent="0.25">
      <c r="C75" s="53"/>
    </row>
    <row r="76" spans="3:3" x14ac:dyDescent="0.25">
      <c r="C76" s="53"/>
    </row>
    <row r="77" spans="3:3" x14ac:dyDescent="0.25">
      <c r="C77" s="53"/>
    </row>
    <row r="78" spans="3:3" x14ac:dyDescent="0.25">
      <c r="C78" s="53"/>
    </row>
    <row r="79" spans="3:3" x14ac:dyDescent="0.25">
      <c r="C79" s="53"/>
    </row>
    <row r="80" spans="3:3" x14ac:dyDescent="0.25">
      <c r="C80" s="53"/>
    </row>
    <row r="81" spans="3:3" x14ac:dyDescent="0.25">
      <c r="C81" s="53"/>
    </row>
    <row r="82" spans="3:3" x14ac:dyDescent="0.25">
      <c r="C82" s="53"/>
    </row>
    <row r="83" spans="3:3" x14ac:dyDescent="0.25">
      <c r="C83" s="53"/>
    </row>
    <row r="84" spans="3:3" x14ac:dyDescent="0.25">
      <c r="C84" s="53"/>
    </row>
    <row r="85" spans="3:3" x14ac:dyDescent="0.25">
      <c r="C85" s="53"/>
    </row>
    <row r="86" spans="3:3" x14ac:dyDescent="0.25">
      <c r="C86" s="53"/>
    </row>
  </sheetData>
  <mergeCells count="27">
    <mergeCell ref="C1:I1"/>
    <mergeCell ref="I2:I3"/>
    <mergeCell ref="I20:I21"/>
    <mergeCell ref="B22:B23"/>
    <mergeCell ref="C22:C23"/>
    <mergeCell ref="D22:D23"/>
    <mergeCell ref="G20:H20"/>
    <mergeCell ref="G23:H23"/>
    <mergeCell ref="E20:E21"/>
    <mergeCell ref="B4:B15"/>
    <mergeCell ref="G17:H17"/>
    <mergeCell ref="B18:C18"/>
    <mergeCell ref="B2:B3"/>
    <mergeCell ref="G2:H2"/>
    <mergeCell ref="G22:H22"/>
    <mergeCell ref="D2:F2"/>
    <mergeCell ref="C31:D31"/>
    <mergeCell ref="G24:H24"/>
    <mergeCell ref="B20:B21"/>
    <mergeCell ref="C20:C21"/>
    <mergeCell ref="D20:D21"/>
    <mergeCell ref="C29:D29"/>
    <mergeCell ref="C30:D30"/>
    <mergeCell ref="B24:E24"/>
    <mergeCell ref="G21:H21"/>
    <mergeCell ref="C27:D27"/>
    <mergeCell ref="C28:D28"/>
  </mergeCells>
  <pageMargins left="0.7" right="0.7" top="0.78740157499999996" bottom="0.78740157499999996" header="0.3" footer="0.3"/>
  <pageSetup paperSize="9" scale="79" fitToHeight="0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Pro zadavatele</vt:lpstr>
      <vt:lpstr>List 1_seznam OM</vt:lpstr>
      <vt:lpstr>List 2_CN dodavatele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Franta</dc:creator>
  <cp:lastModifiedBy>Petra</cp:lastModifiedBy>
  <cp:lastPrinted>2014-04-11T11:19:54Z</cp:lastPrinted>
  <dcterms:created xsi:type="dcterms:W3CDTF">2012-07-12T12:11:51Z</dcterms:created>
  <dcterms:modified xsi:type="dcterms:W3CDTF">2015-01-22T15:28:37Z</dcterms:modified>
</cp:coreProperties>
</file>